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ThisWorkbook" hidePivotFieldList="1" defaultThemeVersion="124226"/>
  <bookViews>
    <workbookView xWindow="0" yWindow="0" windowWidth="10800" windowHeight="4980" tabRatio="906"/>
  </bookViews>
  <sheets>
    <sheet name="Covers" sheetId="54" r:id="rId1"/>
    <sheet name="Contents" sheetId="33" r:id="rId2"/>
    <sheet name="Dates1" sheetId="64" state="hidden" r:id="rId3"/>
    <sheet name="Datapack" sheetId="66" state="hidden" r:id="rId4"/>
    <sheet name="Table 1" sheetId="67" r:id="rId5"/>
    <sheet name="Table 2" sheetId="32" r:id="rId6"/>
    <sheet name="Table 3" sheetId="72" r:id="rId7"/>
    <sheet name="Table 4" sheetId="73" r:id="rId8"/>
    <sheet name="Table 5" sheetId="65" r:id="rId9"/>
    <sheet name="Table 6" sheetId="70" r:id="rId10"/>
    <sheet name="Table 7" sheetId="58" r:id="rId11"/>
    <sheet name="Table 8" sheetId="71" r:id="rId12"/>
    <sheet name="Table 9" sheetId="74" r:id="rId13"/>
    <sheet name="Chart 1" sheetId="61" r:id="rId14"/>
  </sheets>
  <externalReferences>
    <externalReference r:id="rId15"/>
    <externalReference r:id="rId16"/>
    <externalReference r:id="rId17"/>
  </externalReferences>
  <definedNames>
    <definedName name="_xlnm._FilterDatabase" localSheetId="5" hidden="1">'Table 2'!$A$1:$T$2</definedName>
    <definedName name="All_Dates">Dates1!$D$3:$D$15</definedName>
    <definedName name="April" localSheetId="13">[1]Dates1!#REF!</definedName>
    <definedName name="Current">Dates1!$B$3:$B$7</definedName>
    <definedName name="Date" localSheetId="13">[1]Dates1!$B$3:$B$7</definedName>
    <definedName name="Date">Dates1!$B$3:$B$6</definedName>
    <definedName name="Dates">Dates1!$D$5:$D$9</definedName>
    <definedName name="Dates1">Dates1!$D$5:$D$9</definedName>
    <definedName name="Dates2">Dates1!$B$11:$B$14</definedName>
    <definedName name="Entire">Dates1!$D$3:$D$10</definedName>
    <definedName name="Entire1">Dates1!$D$3:$D$10</definedName>
    <definedName name="_xlnm.Print_Area" localSheetId="13">'Chart 1'!$A$1:$M$21</definedName>
    <definedName name="_xlnm.Print_Area" localSheetId="1">Contents!$A$1:$N$37</definedName>
    <definedName name="_xlnm.Print_Area" localSheetId="0">Covers!$A$1:$G$40</definedName>
    <definedName name="_xlnm.Print_Area" localSheetId="5">'Table 2'!$A$1:$U$34</definedName>
    <definedName name="_xlnm.Print_Area" localSheetId="6">'Table 3'!$A$1:$U$34</definedName>
    <definedName name="_xlnm.Print_Area" localSheetId="8">'Table 5'!$A$1:$U$35</definedName>
    <definedName name="_xlnm.Print_Area" localSheetId="9">'Table 6'!$A$1:$J$27</definedName>
    <definedName name="Revised">Dates1!$B$16:$B$20</definedName>
    <definedName name="Revised1">Dates1!$B$17:$B$20</definedName>
    <definedName name="Thisperiod">Dates1!$B$11:$B$14</definedName>
  </definedNames>
  <calcPr calcId="125725"/>
</workbook>
</file>

<file path=xl/calcChain.xml><?xml version="1.0" encoding="utf-8"?>
<calcChain xmlns="http://schemas.openxmlformats.org/spreadsheetml/2006/main">
  <c r="D3" i="66"/>
  <c r="B3" s="1"/>
  <c r="K10" i="72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9"/>
  <c r="I9" i="32"/>
  <c r="B2" i="58"/>
  <c r="B2" i="70"/>
  <c r="B2" i="65"/>
  <c r="B2" i="73"/>
  <c r="B2" i="72"/>
  <c r="B2" i="32"/>
  <c r="B2" i="74"/>
  <c r="K9" i="32"/>
  <c r="B2" i="71"/>
  <c r="F805" i="66"/>
  <c r="B2" i="61"/>
  <c r="F462" i="66"/>
  <c r="N11" i="71" s="1"/>
  <c r="F463" i="66"/>
  <c r="N12" i="71" s="1"/>
  <c r="F464" i="66"/>
  <c r="N13" i="71" s="1"/>
  <c r="F465" i="66"/>
  <c r="N14" i="71" s="1"/>
  <c r="F466" i="66"/>
  <c r="N15" i="71" s="1"/>
  <c r="F467" i="66"/>
  <c r="N16" i="71" s="1"/>
  <c r="F468" i="66"/>
  <c r="N17" i="71" s="1"/>
  <c r="F469" i="66"/>
  <c r="N18" i="71" s="1"/>
  <c r="F470" i="66"/>
  <c r="N19" i="71" s="1"/>
  <c r="F471" i="66"/>
  <c r="N20" i="71" s="1"/>
  <c r="F472" i="66"/>
  <c r="N21" i="71" s="1"/>
  <c r="F473" i="66"/>
  <c r="N22" i="71" s="1"/>
  <c r="F476" i="66"/>
  <c r="N25" i="71" s="1"/>
  <c r="F477" i="66"/>
  <c r="N26" i="71" s="1"/>
  <c r="F478" i="66"/>
  <c r="N27" i="71" s="1"/>
  <c r="F479" i="66"/>
  <c r="N28" i="71" s="1"/>
  <c r="F480" i="66"/>
  <c r="N29" i="71" s="1"/>
  <c r="F481" i="66"/>
  <c r="N30" i="71" s="1"/>
  <c r="F482" i="66"/>
  <c r="N31" i="71" s="1"/>
  <c r="F483" i="66"/>
  <c r="N32" i="71" s="1"/>
  <c r="F484" i="66"/>
  <c r="N33" i="71" s="1"/>
  <c r="F485" i="66"/>
  <c r="N34" i="71" s="1"/>
  <c r="F486" i="66"/>
  <c r="N35" i="71" s="1"/>
  <c r="F487" i="66"/>
  <c r="N36" i="71" s="1"/>
  <c r="F488" i="66"/>
  <c r="N37" i="71" s="1"/>
  <c r="F489" i="66"/>
  <c r="N38" i="71" s="1"/>
  <c r="F490" i="66"/>
  <c r="N39" i="71" s="1"/>
  <c r="F491" i="66"/>
  <c r="N40" i="71" s="1"/>
  <c r="F492" i="66"/>
  <c r="N41" i="71" s="1"/>
  <c r="F493" i="66"/>
  <c r="N42" i="71" s="1"/>
  <c r="F494" i="66"/>
  <c r="N43" i="71" s="1"/>
  <c r="F495" i="66"/>
  <c r="N44" i="71" s="1"/>
  <c r="F496" i="66"/>
  <c r="N45" i="71" s="1"/>
  <c r="F497" i="66"/>
  <c r="N46" i="71" s="1"/>
  <c r="F498" i="66"/>
  <c r="N47" i="71" s="1"/>
  <c r="F501" i="66"/>
  <c r="N50" i="71" s="1"/>
  <c r="F502" i="66"/>
  <c r="N51" i="71" s="1"/>
  <c r="F503" i="66"/>
  <c r="N52" i="71" s="1"/>
  <c r="F504" i="66"/>
  <c r="N53" i="71" s="1"/>
  <c r="F505" i="66"/>
  <c r="N54" i="71" s="1"/>
  <c r="F506" i="66"/>
  <c r="N55" i="71" s="1"/>
  <c r="F507" i="66"/>
  <c r="N56" i="71" s="1"/>
  <c r="F508" i="66"/>
  <c r="N57" i="71" s="1"/>
  <c r="F509" i="66"/>
  <c r="N58" i="71" s="1"/>
  <c r="F510" i="66"/>
  <c r="N59" i="71" s="1"/>
  <c r="F511" i="66"/>
  <c r="N60" i="71" s="1"/>
  <c r="F512" i="66"/>
  <c r="N61" i="71" s="1"/>
  <c r="F513" i="66"/>
  <c r="N62" i="71" s="1"/>
  <c r="F514" i="66"/>
  <c r="N63" i="71" s="1"/>
  <c r="F515" i="66"/>
  <c r="N64" i="71" s="1"/>
  <c r="F518" i="66"/>
  <c r="N67" i="71" s="1"/>
  <c r="F519" i="66"/>
  <c r="N68" i="71" s="1"/>
  <c r="F520" i="66"/>
  <c r="N69" i="71" s="1"/>
  <c r="F521" i="66"/>
  <c r="N70" i="71" s="1"/>
  <c r="F522" i="66"/>
  <c r="N71" i="71" s="1"/>
  <c r="F523" i="66"/>
  <c r="N72" i="71" s="1"/>
  <c r="F524" i="66"/>
  <c r="N73" i="71" s="1"/>
  <c r="F525" i="66"/>
  <c r="N74" i="71" s="1"/>
  <c r="F526" i="66"/>
  <c r="N75" i="71" s="1"/>
  <c r="F529" i="66"/>
  <c r="N78" i="71" s="1"/>
  <c r="F530" i="66"/>
  <c r="N79" i="71" s="1"/>
  <c r="F531" i="66"/>
  <c r="N80" i="71" s="1"/>
  <c r="F532" i="66"/>
  <c r="N81" i="71" s="1"/>
  <c r="F533" i="66"/>
  <c r="N82" i="71" s="1"/>
  <c r="F534" i="66"/>
  <c r="N83" i="71" s="1"/>
  <c r="F535" i="66"/>
  <c r="N84" i="71" s="1"/>
  <c r="F536" i="66"/>
  <c r="N85" i="71" s="1"/>
  <c r="F537" i="66"/>
  <c r="N86" i="71" s="1"/>
  <c r="F538" i="66"/>
  <c r="N87" i="71" s="1"/>
  <c r="F539" i="66"/>
  <c r="N88" i="71" s="1"/>
  <c r="F540" i="66"/>
  <c r="N89" i="71" s="1"/>
  <c r="F541" i="66"/>
  <c r="N90" i="71" s="1"/>
  <c r="F542" i="66"/>
  <c r="N91" i="71" s="1"/>
  <c r="F545" i="66"/>
  <c r="N94" i="71" s="1"/>
  <c r="F546" i="66"/>
  <c r="N95" i="71" s="1"/>
  <c r="F547" i="66"/>
  <c r="N96" i="71" s="1"/>
  <c r="F548" i="66"/>
  <c r="N97" i="71" s="1"/>
  <c r="F549" i="66"/>
  <c r="N98" i="71" s="1"/>
  <c r="F550" i="66"/>
  <c r="N99" i="71" s="1"/>
  <c r="F551" i="66"/>
  <c r="N100" i="71" s="1"/>
  <c r="F552" i="66"/>
  <c r="N101" i="71" s="1"/>
  <c r="F553" i="66"/>
  <c r="N102" i="71" s="1"/>
  <c r="F554" i="66"/>
  <c r="N103" i="71" s="1"/>
  <c r="F555" i="66"/>
  <c r="N104" i="71" s="1"/>
  <c r="F558" i="66"/>
  <c r="N107" i="71" s="1"/>
  <c r="F559" i="66"/>
  <c r="N108" i="71" s="1"/>
  <c r="F560" i="66"/>
  <c r="N109" i="71" s="1"/>
  <c r="F561" i="66"/>
  <c r="N110" i="71" s="1"/>
  <c r="F562" i="66"/>
  <c r="N111" i="71" s="1"/>
  <c r="F563" i="66"/>
  <c r="N112" i="71" s="1"/>
  <c r="F564" i="66"/>
  <c r="N113" i="71" s="1"/>
  <c r="F565" i="66"/>
  <c r="N114" i="71" s="1"/>
  <c r="F566" i="66"/>
  <c r="N115" i="71" s="1"/>
  <c r="F567" i="66"/>
  <c r="N116" i="71" s="1"/>
  <c r="F568" i="66"/>
  <c r="N117" i="71" s="1"/>
  <c r="F569" i="66"/>
  <c r="N118" i="71" s="1"/>
  <c r="F570" i="66"/>
  <c r="N119" i="71" s="1"/>
  <c r="F571" i="66"/>
  <c r="N120" i="71" s="1"/>
  <c r="F572" i="66"/>
  <c r="N121" i="71" s="1"/>
  <c r="F573" i="66"/>
  <c r="N122" i="71" s="1"/>
  <c r="F574" i="66"/>
  <c r="N123" i="71" s="1"/>
  <c r="F575" i="66"/>
  <c r="N124" i="71" s="1"/>
  <c r="F576" i="66"/>
  <c r="N125" i="71" s="1"/>
  <c r="F577" i="66"/>
  <c r="N126" i="71" s="1"/>
  <c r="F578" i="66"/>
  <c r="N127" i="71" s="1"/>
  <c r="F579" i="66"/>
  <c r="N128" i="71" s="1"/>
  <c r="F580" i="66"/>
  <c r="N129" i="71" s="1"/>
  <c r="F581" i="66"/>
  <c r="N130" i="71" s="1"/>
  <c r="F582" i="66"/>
  <c r="N131" i="71" s="1"/>
  <c r="F583" i="66"/>
  <c r="N132" i="71" s="1"/>
  <c r="F584" i="66"/>
  <c r="N133" i="71" s="1"/>
  <c r="F585" i="66"/>
  <c r="N134" i="71" s="1"/>
  <c r="F586" i="66"/>
  <c r="N135" i="71" s="1"/>
  <c r="F587" i="66"/>
  <c r="N136" i="71" s="1"/>
  <c r="F588" i="66"/>
  <c r="N137" i="71" s="1"/>
  <c r="F589" i="66"/>
  <c r="N138" i="71" s="1"/>
  <c r="F590" i="66"/>
  <c r="N139" i="71" s="1"/>
  <c r="F593" i="66"/>
  <c r="N142" i="71" s="1"/>
  <c r="F594" i="66"/>
  <c r="N143" i="71" s="1"/>
  <c r="F595" i="66"/>
  <c r="N144" i="71" s="1"/>
  <c r="F596" i="66"/>
  <c r="N145" i="71" s="1"/>
  <c r="F597" i="66"/>
  <c r="N146" i="71" s="1"/>
  <c r="F598" i="66"/>
  <c r="N147" i="71" s="1"/>
  <c r="F599" i="66"/>
  <c r="N148" i="71" s="1"/>
  <c r="F600" i="66"/>
  <c r="N149" i="71" s="1"/>
  <c r="F601" i="66"/>
  <c r="N150" i="71" s="1"/>
  <c r="F602" i="66"/>
  <c r="N151" i="71" s="1"/>
  <c r="F603" i="66"/>
  <c r="N152" i="71" s="1"/>
  <c r="F604" i="66"/>
  <c r="N153" i="71" s="1"/>
  <c r="F605" i="66"/>
  <c r="N154" i="71" s="1"/>
  <c r="F606" i="66"/>
  <c r="N155" i="71" s="1"/>
  <c r="F607" i="66"/>
  <c r="N156" i="71" s="1"/>
  <c r="F608" i="66"/>
  <c r="N157" i="71" s="1"/>
  <c r="F609" i="66"/>
  <c r="N158" i="71" s="1"/>
  <c r="F610" i="66"/>
  <c r="N159" i="71" s="1"/>
  <c r="F611" i="66"/>
  <c r="N160" i="71" s="1"/>
  <c r="F614" i="66"/>
  <c r="N163" i="71" s="1"/>
  <c r="F615" i="66"/>
  <c r="N164" i="71" s="1"/>
  <c r="F616" i="66"/>
  <c r="N165" i="71" s="1"/>
  <c r="F617" i="66"/>
  <c r="N166" i="71" s="1"/>
  <c r="F618" i="66"/>
  <c r="N167" i="71" s="1"/>
  <c r="F619" i="66"/>
  <c r="N168" i="71" s="1"/>
  <c r="F620" i="66"/>
  <c r="N169" i="71" s="1"/>
  <c r="F621" i="66"/>
  <c r="N170" i="71" s="1"/>
  <c r="F622" i="66"/>
  <c r="N171" i="71" s="1"/>
  <c r="F623" i="66"/>
  <c r="N172" i="71" s="1"/>
  <c r="F624" i="66"/>
  <c r="N173" i="71" s="1"/>
  <c r="F625" i="66"/>
  <c r="N174" i="71" s="1"/>
  <c r="F626" i="66"/>
  <c r="N175" i="71" s="1"/>
  <c r="F627" i="66"/>
  <c r="N176" i="71" s="1"/>
  <c r="F628" i="66"/>
  <c r="N177" i="71" s="1"/>
  <c r="F629" i="66"/>
  <c r="N178" i="71" s="1"/>
  <c r="C462" i="66"/>
  <c r="H11" i="71"/>
  <c r="C463" i="66"/>
  <c r="H12" i="71"/>
  <c r="C464" i="66"/>
  <c r="H13" i="71"/>
  <c r="C465" i="66"/>
  <c r="H14" i="71"/>
  <c r="C466" i="66"/>
  <c r="H15" i="71"/>
  <c r="C467" i="66"/>
  <c r="H16" i="71"/>
  <c r="C468" i="66"/>
  <c r="H17" i="71"/>
  <c r="C469" i="66"/>
  <c r="H18" i="71"/>
  <c r="C470" i="66"/>
  <c r="H19" i="71"/>
  <c r="C471" i="66"/>
  <c r="H20" i="71"/>
  <c r="C472" i="66"/>
  <c r="H21" i="71"/>
  <c r="C473" i="66"/>
  <c r="H22" i="71"/>
  <c r="C476" i="66"/>
  <c r="H25" i="71"/>
  <c r="C477" i="66"/>
  <c r="H26" i="71"/>
  <c r="C478" i="66"/>
  <c r="H27" i="71"/>
  <c r="C479" i="66"/>
  <c r="H28" i="71"/>
  <c r="C480" i="66"/>
  <c r="H29" i="71"/>
  <c r="C481" i="66"/>
  <c r="H30" i="71"/>
  <c r="C482" i="66"/>
  <c r="H31" i="71"/>
  <c r="C483" i="66"/>
  <c r="H32" i="71"/>
  <c r="C484" i="66"/>
  <c r="H33" i="71"/>
  <c r="C485" i="66"/>
  <c r="H34" i="71"/>
  <c r="C486" i="66"/>
  <c r="H35" i="71"/>
  <c r="C487" i="66"/>
  <c r="H36" i="71"/>
  <c r="C488" i="66"/>
  <c r="H37" i="71"/>
  <c r="C489" i="66"/>
  <c r="H38" i="71"/>
  <c r="C490" i="66"/>
  <c r="H39" i="71"/>
  <c r="C491" i="66"/>
  <c r="H40" i="71"/>
  <c r="C492" i="66"/>
  <c r="H41" i="71"/>
  <c r="C493" i="66"/>
  <c r="H42" i="71"/>
  <c r="C494" i="66"/>
  <c r="H43" i="71"/>
  <c r="C495" i="66"/>
  <c r="H44" i="71"/>
  <c r="C496" i="66"/>
  <c r="H45" i="71"/>
  <c r="C497" i="66"/>
  <c r="H46" i="71"/>
  <c r="C498" i="66"/>
  <c r="H47" i="71"/>
  <c r="C501" i="66"/>
  <c r="H50" i="71"/>
  <c r="C502" i="66"/>
  <c r="H51" i="71"/>
  <c r="C503" i="66"/>
  <c r="H52" i="71"/>
  <c r="C504" i="66"/>
  <c r="H53" i="71"/>
  <c r="C505" i="66"/>
  <c r="H54" i="71"/>
  <c r="C506" i="66"/>
  <c r="H55" i="71"/>
  <c r="C507" i="66"/>
  <c r="H56" i="71"/>
  <c r="C508" i="66"/>
  <c r="H57" i="71"/>
  <c r="C509" i="66"/>
  <c r="H58" i="71"/>
  <c r="C510" i="66"/>
  <c r="H59" i="71"/>
  <c r="C511" i="66"/>
  <c r="H60" i="71"/>
  <c r="C512" i="66"/>
  <c r="H61" i="71"/>
  <c r="C513" i="66"/>
  <c r="H62" i="71"/>
  <c r="C514" i="66"/>
  <c r="H63" i="71"/>
  <c r="C515" i="66"/>
  <c r="H64" i="71"/>
  <c r="C518" i="66"/>
  <c r="H67" i="71"/>
  <c r="C519" i="66"/>
  <c r="H68" i="71"/>
  <c r="C520" i="66"/>
  <c r="H69" i="71"/>
  <c r="C521" i="66"/>
  <c r="H70" i="71"/>
  <c r="C522" i="66"/>
  <c r="H71" i="71"/>
  <c r="C523" i="66"/>
  <c r="H72" i="71"/>
  <c r="C524" i="66"/>
  <c r="H73" i="71"/>
  <c r="C525" i="66"/>
  <c r="H74" i="71"/>
  <c r="C526" i="66"/>
  <c r="H75" i="71"/>
  <c r="C529" i="66"/>
  <c r="H78" i="71"/>
  <c r="C530" i="66"/>
  <c r="H79" i="71"/>
  <c r="C531" i="66"/>
  <c r="H80" i="71"/>
  <c r="C532" i="66"/>
  <c r="H81" i="71"/>
  <c r="C533" i="66"/>
  <c r="H82" i="71"/>
  <c r="C534" i="66"/>
  <c r="H83" i="71"/>
  <c r="C535" i="66"/>
  <c r="H84" i="71"/>
  <c r="C536" i="66"/>
  <c r="H85" i="71"/>
  <c r="C537" i="66"/>
  <c r="H86" i="71"/>
  <c r="C538" i="66"/>
  <c r="H87" i="71"/>
  <c r="C539" i="66"/>
  <c r="H88" i="71"/>
  <c r="C540" i="66"/>
  <c r="H89" i="71"/>
  <c r="C541" i="66"/>
  <c r="H90" i="71"/>
  <c r="C542" i="66"/>
  <c r="H91" i="71"/>
  <c r="C545" i="66"/>
  <c r="H94" i="71"/>
  <c r="C546" i="66"/>
  <c r="H95" i="71"/>
  <c r="C547" i="66"/>
  <c r="H96" i="71"/>
  <c r="C548" i="66"/>
  <c r="H97" i="71"/>
  <c r="C549" i="66"/>
  <c r="H98" i="71"/>
  <c r="C550" i="66"/>
  <c r="H99" i="71"/>
  <c r="C551" i="66"/>
  <c r="H100" i="71"/>
  <c r="C552" i="66"/>
  <c r="H101" i="71"/>
  <c r="C553" i="66"/>
  <c r="H102" i="71"/>
  <c r="C554" i="66"/>
  <c r="H103" i="71"/>
  <c r="C555" i="66"/>
  <c r="H104" i="71"/>
  <c r="C558" i="66"/>
  <c r="H107" i="71"/>
  <c r="C559" i="66"/>
  <c r="H108" i="71"/>
  <c r="C560" i="66"/>
  <c r="H109" i="71"/>
  <c r="C561" i="66"/>
  <c r="H110" i="71"/>
  <c r="C562" i="66"/>
  <c r="H111" i="71"/>
  <c r="C563" i="66"/>
  <c r="H112" i="71"/>
  <c r="C564" i="66"/>
  <c r="H113" i="71"/>
  <c r="C565" i="66"/>
  <c r="H114" i="71"/>
  <c r="C566" i="66"/>
  <c r="H115" i="71"/>
  <c r="C567" i="66"/>
  <c r="H116" i="71"/>
  <c r="C568" i="66"/>
  <c r="H117" i="71"/>
  <c r="C569" i="66"/>
  <c r="H118" i="71"/>
  <c r="C570" i="66"/>
  <c r="H119" i="71"/>
  <c r="C571" i="66"/>
  <c r="H120" i="71"/>
  <c r="C572" i="66"/>
  <c r="H121" i="71"/>
  <c r="C573" i="66"/>
  <c r="H122" i="71"/>
  <c r="C574" i="66"/>
  <c r="H123" i="71"/>
  <c r="C575" i="66"/>
  <c r="H124" i="71"/>
  <c r="C576" i="66"/>
  <c r="H125" i="71"/>
  <c r="C577" i="66"/>
  <c r="H126" i="71"/>
  <c r="C578" i="66"/>
  <c r="H127" i="71"/>
  <c r="C579" i="66"/>
  <c r="H128" i="71"/>
  <c r="C580" i="66"/>
  <c r="H129" i="71"/>
  <c r="C581" i="66"/>
  <c r="H130" i="71"/>
  <c r="C582" i="66"/>
  <c r="H131" i="71"/>
  <c r="C583" i="66"/>
  <c r="H132" i="71"/>
  <c r="C584" i="66"/>
  <c r="H133" i="71"/>
  <c r="C585" i="66"/>
  <c r="H134" i="71"/>
  <c r="C586" i="66"/>
  <c r="H135" i="71"/>
  <c r="C587" i="66"/>
  <c r="H136" i="71"/>
  <c r="C588" i="66"/>
  <c r="H137" i="71"/>
  <c r="C589" i="66"/>
  <c r="H138" i="71"/>
  <c r="C590" i="66"/>
  <c r="H139" i="71"/>
  <c r="C593" i="66"/>
  <c r="H142" i="71"/>
  <c r="C594" i="66"/>
  <c r="H143" i="71"/>
  <c r="C595" i="66"/>
  <c r="H144" i="71"/>
  <c r="C596" i="66"/>
  <c r="H145" i="71"/>
  <c r="C597" i="66"/>
  <c r="H146" i="71"/>
  <c r="C598" i="66"/>
  <c r="H147" i="71"/>
  <c r="C599" i="66"/>
  <c r="H148" i="71"/>
  <c r="C600" i="66"/>
  <c r="H149" i="71"/>
  <c r="C601" i="66"/>
  <c r="H150" i="71"/>
  <c r="C602" i="66"/>
  <c r="H151" i="71"/>
  <c r="C603" i="66"/>
  <c r="H152" i="71"/>
  <c r="C604" i="66"/>
  <c r="H153" i="71"/>
  <c r="C605" i="66"/>
  <c r="H154" i="71"/>
  <c r="C606" i="66"/>
  <c r="H155" i="71"/>
  <c r="C607" i="66"/>
  <c r="H156" i="71"/>
  <c r="C608" i="66"/>
  <c r="H157" i="71"/>
  <c r="C609" i="66"/>
  <c r="H158" i="71"/>
  <c r="C610" i="66"/>
  <c r="H159" i="71"/>
  <c r="C611" i="66"/>
  <c r="H160" i="71"/>
  <c r="C614" i="66"/>
  <c r="H163" i="71"/>
  <c r="C615" i="66"/>
  <c r="H164" i="71"/>
  <c r="C616" i="66"/>
  <c r="H165" i="71"/>
  <c r="C617" i="66"/>
  <c r="H166" i="71"/>
  <c r="C618" i="66"/>
  <c r="H167" i="71"/>
  <c r="C619" i="66"/>
  <c r="H168" i="71"/>
  <c r="C620" i="66"/>
  <c r="H169" i="71"/>
  <c r="C621" i="66"/>
  <c r="H170" i="71"/>
  <c r="C622" i="66"/>
  <c r="H171" i="71"/>
  <c r="C623" i="66"/>
  <c r="H172" i="71"/>
  <c r="C624" i="66"/>
  <c r="H173" i="71"/>
  <c r="C625" i="66"/>
  <c r="H174" i="71"/>
  <c r="C626" i="66"/>
  <c r="H175" i="71"/>
  <c r="C627" i="66"/>
  <c r="H176" i="71"/>
  <c r="C628" i="66"/>
  <c r="H177" i="71"/>
  <c r="C629" i="66"/>
  <c r="H178" i="71"/>
  <c r="D462" i="66"/>
  <c r="J11" i="71" s="1"/>
  <c r="D463" i="66"/>
  <c r="J12" i="71" s="1"/>
  <c r="D464" i="66"/>
  <c r="J13" i="71" s="1"/>
  <c r="D465" i="66"/>
  <c r="J14" i="71" s="1"/>
  <c r="D466" i="66"/>
  <c r="J15" i="71" s="1"/>
  <c r="D467" i="66"/>
  <c r="J16" i="71" s="1"/>
  <c r="D468" i="66"/>
  <c r="J17" i="71" s="1"/>
  <c r="D469" i="66"/>
  <c r="J18" i="71" s="1"/>
  <c r="D470" i="66"/>
  <c r="J19" i="71" s="1"/>
  <c r="D471" i="66"/>
  <c r="J20" i="71" s="1"/>
  <c r="D472" i="66"/>
  <c r="J21" i="71" s="1"/>
  <c r="D473" i="66"/>
  <c r="J22" i="71" s="1"/>
  <c r="D476" i="66"/>
  <c r="J25" i="71" s="1"/>
  <c r="D477" i="66"/>
  <c r="J26" i="71" s="1"/>
  <c r="D478" i="66"/>
  <c r="J27" i="71" s="1"/>
  <c r="D479" i="66"/>
  <c r="J28" i="71" s="1"/>
  <c r="D480" i="66"/>
  <c r="J29" i="71" s="1"/>
  <c r="D481" i="66"/>
  <c r="J30" i="71" s="1"/>
  <c r="D482" i="66"/>
  <c r="J31" i="71" s="1"/>
  <c r="D483" i="66"/>
  <c r="J32" i="71" s="1"/>
  <c r="D484" i="66"/>
  <c r="J33" i="71" s="1"/>
  <c r="D485" i="66"/>
  <c r="J34" i="71" s="1"/>
  <c r="D486" i="66"/>
  <c r="J35" i="71" s="1"/>
  <c r="D487" i="66"/>
  <c r="J36" i="71" s="1"/>
  <c r="D488" i="66"/>
  <c r="J37" i="71" s="1"/>
  <c r="D489" i="66"/>
  <c r="J38" i="71" s="1"/>
  <c r="D490" i="66"/>
  <c r="J39" i="71" s="1"/>
  <c r="D491" i="66"/>
  <c r="J40" i="71" s="1"/>
  <c r="D492" i="66"/>
  <c r="J41" i="71" s="1"/>
  <c r="D493" i="66"/>
  <c r="J42" i="71" s="1"/>
  <c r="D494" i="66"/>
  <c r="J43" i="71" s="1"/>
  <c r="D495" i="66"/>
  <c r="J44" i="71" s="1"/>
  <c r="D496" i="66"/>
  <c r="J45" i="71" s="1"/>
  <c r="D497" i="66"/>
  <c r="J46" i="71" s="1"/>
  <c r="D498" i="66"/>
  <c r="J47" i="71" s="1"/>
  <c r="D501" i="66"/>
  <c r="J50" i="71" s="1"/>
  <c r="D502" i="66"/>
  <c r="J51" i="71" s="1"/>
  <c r="D503" i="66"/>
  <c r="J52" i="71" s="1"/>
  <c r="D504" i="66"/>
  <c r="J53" i="71" s="1"/>
  <c r="D505" i="66"/>
  <c r="J54" i="71" s="1"/>
  <c r="D506" i="66"/>
  <c r="J55" i="71" s="1"/>
  <c r="D507" i="66"/>
  <c r="J56" i="71" s="1"/>
  <c r="D508" i="66"/>
  <c r="J57" i="71" s="1"/>
  <c r="D509" i="66"/>
  <c r="J58" i="71" s="1"/>
  <c r="D510" i="66"/>
  <c r="J59" i="71" s="1"/>
  <c r="D511" i="66"/>
  <c r="J60" i="71" s="1"/>
  <c r="D512" i="66"/>
  <c r="J61" i="71" s="1"/>
  <c r="D513" i="66"/>
  <c r="J62" i="71" s="1"/>
  <c r="D514" i="66"/>
  <c r="J63" i="71" s="1"/>
  <c r="D515" i="66"/>
  <c r="J64" i="71" s="1"/>
  <c r="D518" i="66"/>
  <c r="J67" i="71" s="1"/>
  <c r="D519" i="66"/>
  <c r="J68" i="71" s="1"/>
  <c r="D520" i="66"/>
  <c r="J69" i="71" s="1"/>
  <c r="D521" i="66"/>
  <c r="J70" i="71" s="1"/>
  <c r="D522" i="66"/>
  <c r="J71" i="71" s="1"/>
  <c r="D523" i="66"/>
  <c r="J72" i="71" s="1"/>
  <c r="D524" i="66"/>
  <c r="J73" i="71" s="1"/>
  <c r="D525" i="66"/>
  <c r="J74" i="71" s="1"/>
  <c r="D526" i="66"/>
  <c r="J75" i="71" s="1"/>
  <c r="D529" i="66"/>
  <c r="J78" i="71" s="1"/>
  <c r="D530" i="66"/>
  <c r="J79" i="71" s="1"/>
  <c r="D531" i="66"/>
  <c r="J80" i="71" s="1"/>
  <c r="D532" i="66"/>
  <c r="J81" i="71" s="1"/>
  <c r="D533" i="66"/>
  <c r="J82" i="71" s="1"/>
  <c r="D534" i="66"/>
  <c r="J83" i="71" s="1"/>
  <c r="D535" i="66"/>
  <c r="J84" i="71" s="1"/>
  <c r="D536" i="66"/>
  <c r="J85" i="71" s="1"/>
  <c r="D537" i="66"/>
  <c r="J86" i="71" s="1"/>
  <c r="D538" i="66"/>
  <c r="J87" i="71" s="1"/>
  <c r="D539" i="66"/>
  <c r="J88" i="71" s="1"/>
  <c r="D540" i="66"/>
  <c r="J89" i="71" s="1"/>
  <c r="D541" i="66"/>
  <c r="J90" i="71" s="1"/>
  <c r="D542" i="66"/>
  <c r="J91" i="71" s="1"/>
  <c r="D545" i="66"/>
  <c r="J94" i="71" s="1"/>
  <c r="D546" i="66"/>
  <c r="J95" i="71" s="1"/>
  <c r="D547" i="66"/>
  <c r="J96" i="71" s="1"/>
  <c r="D548" i="66"/>
  <c r="J97" i="71" s="1"/>
  <c r="D549" i="66"/>
  <c r="J98" i="71" s="1"/>
  <c r="D550" i="66"/>
  <c r="J99" i="71" s="1"/>
  <c r="D551" i="66"/>
  <c r="J100" i="71" s="1"/>
  <c r="D552" i="66"/>
  <c r="J101" i="71" s="1"/>
  <c r="D553" i="66"/>
  <c r="J102" i="71" s="1"/>
  <c r="D554" i="66"/>
  <c r="J103" i="71" s="1"/>
  <c r="D555" i="66"/>
  <c r="J104" i="71" s="1"/>
  <c r="D558" i="66"/>
  <c r="J107" i="71" s="1"/>
  <c r="D559" i="66"/>
  <c r="J108" i="71" s="1"/>
  <c r="D560" i="66"/>
  <c r="J109" i="71" s="1"/>
  <c r="D561" i="66"/>
  <c r="J110" i="71" s="1"/>
  <c r="D562" i="66"/>
  <c r="J111" i="71" s="1"/>
  <c r="D563" i="66"/>
  <c r="J112" i="71" s="1"/>
  <c r="D564" i="66"/>
  <c r="J113" i="71" s="1"/>
  <c r="D565" i="66"/>
  <c r="J114" i="71" s="1"/>
  <c r="D566" i="66"/>
  <c r="J115" i="71" s="1"/>
  <c r="D567" i="66"/>
  <c r="J116" i="71" s="1"/>
  <c r="D568" i="66"/>
  <c r="J117" i="71" s="1"/>
  <c r="D569" i="66"/>
  <c r="J118" i="71" s="1"/>
  <c r="D570" i="66"/>
  <c r="J119" i="71" s="1"/>
  <c r="D571" i="66"/>
  <c r="J120" i="71" s="1"/>
  <c r="D572" i="66"/>
  <c r="J121" i="71" s="1"/>
  <c r="D573" i="66"/>
  <c r="J122" i="71" s="1"/>
  <c r="D574" i="66"/>
  <c r="J123" i="71" s="1"/>
  <c r="D575" i="66"/>
  <c r="J124" i="71" s="1"/>
  <c r="D576" i="66"/>
  <c r="J125" i="71" s="1"/>
  <c r="D577" i="66"/>
  <c r="J126" i="71" s="1"/>
  <c r="D578" i="66"/>
  <c r="J127" i="71" s="1"/>
  <c r="D579" i="66"/>
  <c r="J128" i="71" s="1"/>
  <c r="D580" i="66"/>
  <c r="J129" i="71" s="1"/>
  <c r="D581" i="66"/>
  <c r="J130" i="71" s="1"/>
  <c r="D582" i="66"/>
  <c r="J131" i="71" s="1"/>
  <c r="D583" i="66"/>
  <c r="J132" i="71" s="1"/>
  <c r="D584" i="66"/>
  <c r="J133" i="71" s="1"/>
  <c r="D585" i="66"/>
  <c r="J134" i="71" s="1"/>
  <c r="D586" i="66"/>
  <c r="J135" i="71" s="1"/>
  <c r="D587" i="66"/>
  <c r="J136" i="71" s="1"/>
  <c r="D588" i="66"/>
  <c r="J137" i="71" s="1"/>
  <c r="D589" i="66"/>
  <c r="J138" i="71" s="1"/>
  <c r="D590" i="66"/>
  <c r="J139" i="71" s="1"/>
  <c r="D593" i="66"/>
  <c r="J142" i="71" s="1"/>
  <c r="D594" i="66"/>
  <c r="J143" i="71" s="1"/>
  <c r="D595" i="66"/>
  <c r="J144" i="71" s="1"/>
  <c r="D596" i="66"/>
  <c r="J145" i="71" s="1"/>
  <c r="D597" i="66"/>
  <c r="J146" i="71" s="1"/>
  <c r="D598" i="66"/>
  <c r="J147" i="71" s="1"/>
  <c r="D599" i="66"/>
  <c r="J148" i="71" s="1"/>
  <c r="D600" i="66"/>
  <c r="J149" i="71" s="1"/>
  <c r="D601" i="66"/>
  <c r="J150" i="71" s="1"/>
  <c r="D602" i="66"/>
  <c r="J151" i="71" s="1"/>
  <c r="D603" i="66"/>
  <c r="J152" i="71" s="1"/>
  <c r="D604" i="66"/>
  <c r="J153" i="71" s="1"/>
  <c r="D605" i="66"/>
  <c r="J154" i="71" s="1"/>
  <c r="D606" i="66"/>
  <c r="J155" i="71" s="1"/>
  <c r="D607" i="66"/>
  <c r="J156" i="71" s="1"/>
  <c r="D608" i="66"/>
  <c r="J157" i="71" s="1"/>
  <c r="D609" i="66"/>
  <c r="J158" i="71" s="1"/>
  <c r="D610" i="66"/>
  <c r="J159" i="71" s="1"/>
  <c r="D611" i="66"/>
  <c r="J160" i="71" s="1"/>
  <c r="D614" i="66"/>
  <c r="J163" i="71" s="1"/>
  <c r="D615" i="66"/>
  <c r="J164" i="71" s="1"/>
  <c r="D616" i="66"/>
  <c r="J165" i="71" s="1"/>
  <c r="D617" i="66"/>
  <c r="J166" i="71" s="1"/>
  <c r="D618" i="66"/>
  <c r="J167" i="71" s="1"/>
  <c r="D619" i="66"/>
  <c r="J168" i="71" s="1"/>
  <c r="D620" i="66"/>
  <c r="J169" i="71" s="1"/>
  <c r="D621" i="66"/>
  <c r="J170" i="71" s="1"/>
  <c r="D622" i="66"/>
  <c r="J171" i="71" s="1"/>
  <c r="D623" i="66"/>
  <c r="J172" i="71" s="1"/>
  <c r="D624" i="66"/>
  <c r="J173" i="71" s="1"/>
  <c r="D625" i="66"/>
  <c r="J174" i="71" s="1"/>
  <c r="D626" i="66"/>
  <c r="J175" i="71" s="1"/>
  <c r="D627" i="66"/>
  <c r="J176" i="71" s="1"/>
  <c r="D628" i="66"/>
  <c r="J177" i="71" s="1"/>
  <c r="D629" i="66"/>
  <c r="J178" i="71" s="1"/>
  <c r="E462" i="66"/>
  <c r="L11" i="71"/>
  <c r="E463" i="66"/>
  <c r="L12" i="71"/>
  <c r="E464" i="66"/>
  <c r="L13" i="71"/>
  <c r="E465" i="66"/>
  <c r="L14" i="71"/>
  <c r="E466" i="66"/>
  <c r="L15" i="71"/>
  <c r="E467" i="66"/>
  <c r="L16" i="71"/>
  <c r="E468" i="66"/>
  <c r="L17" i="71"/>
  <c r="E469" i="66"/>
  <c r="L18" i="71"/>
  <c r="E470" i="66"/>
  <c r="L19" i="71"/>
  <c r="E471" i="66"/>
  <c r="L20" i="71"/>
  <c r="E472" i="66"/>
  <c r="L21" i="71"/>
  <c r="E473" i="66"/>
  <c r="L22" i="71"/>
  <c r="E476" i="66"/>
  <c r="L25" i="71"/>
  <c r="E477" i="66"/>
  <c r="L26" i="71"/>
  <c r="E478" i="66"/>
  <c r="L27" i="71"/>
  <c r="E479" i="66"/>
  <c r="L28" i="71"/>
  <c r="E480" i="66"/>
  <c r="L29" i="71"/>
  <c r="E481" i="66"/>
  <c r="L30" i="71"/>
  <c r="E482" i="66"/>
  <c r="L31" i="71"/>
  <c r="E483" i="66"/>
  <c r="L32" i="71"/>
  <c r="E484" i="66"/>
  <c r="L33" i="71"/>
  <c r="E485" i="66"/>
  <c r="L34" i="71"/>
  <c r="E486" i="66"/>
  <c r="L35" i="71"/>
  <c r="E487" i="66"/>
  <c r="L36" i="71"/>
  <c r="E488" i="66"/>
  <c r="L37" i="71"/>
  <c r="E489" i="66"/>
  <c r="L38" i="71"/>
  <c r="E490" i="66"/>
  <c r="L39" i="71"/>
  <c r="E491" i="66"/>
  <c r="L40" i="71"/>
  <c r="E492" i="66"/>
  <c r="L41" i="71"/>
  <c r="E493" i="66"/>
  <c r="L42" i="71"/>
  <c r="E494" i="66"/>
  <c r="L43" i="71"/>
  <c r="E495" i="66"/>
  <c r="L44" i="71"/>
  <c r="E496" i="66"/>
  <c r="L45" i="71"/>
  <c r="E497" i="66"/>
  <c r="L46" i="71"/>
  <c r="E498" i="66"/>
  <c r="L47" i="71"/>
  <c r="E501" i="66"/>
  <c r="L50" i="71"/>
  <c r="E502" i="66"/>
  <c r="L51" i="71"/>
  <c r="E503" i="66"/>
  <c r="L52" i="71"/>
  <c r="E504" i="66"/>
  <c r="L53" i="71"/>
  <c r="E505" i="66"/>
  <c r="L54" i="71"/>
  <c r="E506" i="66"/>
  <c r="L55" i="71"/>
  <c r="E507" i="66"/>
  <c r="L56" i="71"/>
  <c r="E508" i="66"/>
  <c r="L57" i="71"/>
  <c r="E509" i="66"/>
  <c r="L58" i="71"/>
  <c r="E510" i="66"/>
  <c r="L59" i="71"/>
  <c r="E511" i="66"/>
  <c r="L60" i="71"/>
  <c r="E512" i="66"/>
  <c r="L61" i="71"/>
  <c r="E513" i="66"/>
  <c r="L62" i="71"/>
  <c r="E514" i="66"/>
  <c r="L63" i="71"/>
  <c r="E515" i="66"/>
  <c r="L64" i="71"/>
  <c r="E518" i="66"/>
  <c r="L67" i="71"/>
  <c r="E519" i="66"/>
  <c r="L68" i="71"/>
  <c r="E520" i="66"/>
  <c r="L69" i="71"/>
  <c r="E521" i="66"/>
  <c r="L70" i="71"/>
  <c r="E522" i="66"/>
  <c r="L71" i="71"/>
  <c r="E523" i="66"/>
  <c r="L72" i="71"/>
  <c r="E524" i="66"/>
  <c r="L73" i="71"/>
  <c r="E525" i="66"/>
  <c r="L74" i="71" s="1"/>
  <c r="E526" i="66"/>
  <c r="L75" i="71" s="1"/>
  <c r="E529" i="66"/>
  <c r="L78" i="71" s="1"/>
  <c r="E530" i="66"/>
  <c r="L79" i="71" s="1"/>
  <c r="E531" i="66"/>
  <c r="L80" i="71" s="1"/>
  <c r="E532" i="66"/>
  <c r="L81" i="71" s="1"/>
  <c r="E533" i="66"/>
  <c r="L82" i="71" s="1"/>
  <c r="E534" i="66"/>
  <c r="L83" i="71" s="1"/>
  <c r="E535" i="66"/>
  <c r="L84" i="71" s="1"/>
  <c r="E536" i="66"/>
  <c r="L85" i="71" s="1"/>
  <c r="E537" i="66"/>
  <c r="L86" i="71" s="1"/>
  <c r="E538" i="66"/>
  <c r="L87" i="71" s="1"/>
  <c r="E539" i="66"/>
  <c r="L88" i="71" s="1"/>
  <c r="E540" i="66"/>
  <c r="L89" i="71" s="1"/>
  <c r="E541" i="66"/>
  <c r="L90" i="71" s="1"/>
  <c r="E542" i="66"/>
  <c r="L91" i="71" s="1"/>
  <c r="E545" i="66"/>
  <c r="L94" i="71" s="1"/>
  <c r="E546" i="66"/>
  <c r="L95" i="71" s="1"/>
  <c r="E547" i="66"/>
  <c r="L96" i="71" s="1"/>
  <c r="E548" i="66"/>
  <c r="L97" i="71" s="1"/>
  <c r="E549" i="66"/>
  <c r="L98" i="71" s="1"/>
  <c r="E550" i="66"/>
  <c r="L99" i="71" s="1"/>
  <c r="E551" i="66"/>
  <c r="L100" i="71" s="1"/>
  <c r="E552" i="66"/>
  <c r="L101" i="71" s="1"/>
  <c r="E553" i="66"/>
  <c r="L102" i="71" s="1"/>
  <c r="E554" i="66"/>
  <c r="L103" i="71" s="1"/>
  <c r="E555" i="66"/>
  <c r="L104" i="71" s="1"/>
  <c r="E558" i="66"/>
  <c r="L107" i="71" s="1"/>
  <c r="E559" i="66"/>
  <c r="L108" i="71" s="1"/>
  <c r="E560" i="66"/>
  <c r="L109" i="71" s="1"/>
  <c r="E561" i="66"/>
  <c r="L110" i="71" s="1"/>
  <c r="E562" i="66"/>
  <c r="L111" i="71" s="1"/>
  <c r="E563" i="66"/>
  <c r="L112" i="71" s="1"/>
  <c r="E564" i="66"/>
  <c r="L113" i="71" s="1"/>
  <c r="E565" i="66"/>
  <c r="L114" i="71" s="1"/>
  <c r="E566" i="66"/>
  <c r="L115" i="71" s="1"/>
  <c r="E567" i="66"/>
  <c r="L116" i="71" s="1"/>
  <c r="E568" i="66"/>
  <c r="L117" i="71" s="1"/>
  <c r="E569" i="66"/>
  <c r="L118" i="71" s="1"/>
  <c r="E570" i="66"/>
  <c r="L119" i="71" s="1"/>
  <c r="E571" i="66"/>
  <c r="L120" i="71" s="1"/>
  <c r="E572" i="66"/>
  <c r="L121" i="71" s="1"/>
  <c r="E573" i="66"/>
  <c r="L122" i="71" s="1"/>
  <c r="E574" i="66"/>
  <c r="L123" i="71" s="1"/>
  <c r="E575" i="66"/>
  <c r="L124" i="71" s="1"/>
  <c r="E576" i="66"/>
  <c r="L125" i="71" s="1"/>
  <c r="E577" i="66"/>
  <c r="L126" i="71" s="1"/>
  <c r="E578" i="66"/>
  <c r="L127" i="71" s="1"/>
  <c r="E579" i="66"/>
  <c r="L128" i="71" s="1"/>
  <c r="E580" i="66"/>
  <c r="L129" i="71" s="1"/>
  <c r="E581" i="66"/>
  <c r="L130" i="71" s="1"/>
  <c r="E582" i="66"/>
  <c r="L131" i="71" s="1"/>
  <c r="E583" i="66"/>
  <c r="L132" i="71" s="1"/>
  <c r="E584" i="66"/>
  <c r="L133" i="71" s="1"/>
  <c r="E585" i="66"/>
  <c r="L134" i="71" s="1"/>
  <c r="E586" i="66"/>
  <c r="L135" i="71" s="1"/>
  <c r="E587" i="66"/>
  <c r="L136" i="71" s="1"/>
  <c r="E588" i="66"/>
  <c r="L137" i="71" s="1"/>
  <c r="E589" i="66"/>
  <c r="L138" i="71" s="1"/>
  <c r="E590" i="66"/>
  <c r="L139" i="71" s="1"/>
  <c r="E593" i="66"/>
  <c r="L142" i="71" s="1"/>
  <c r="E594" i="66"/>
  <c r="L143" i="71" s="1"/>
  <c r="E595" i="66"/>
  <c r="L144" i="71" s="1"/>
  <c r="E596" i="66"/>
  <c r="L145" i="71" s="1"/>
  <c r="E597" i="66"/>
  <c r="L146" i="71" s="1"/>
  <c r="E598" i="66"/>
  <c r="L147" i="71" s="1"/>
  <c r="E599" i="66"/>
  <c r="L148" i="71" s="1"/>
  <c r="E600" i="66"/>
  <c r="L149" i="71" s="1"/>
  <c r="E601" i="66"/>
  <c r="L150" i="71" s="1"/>
  <c r="E602" i="66"/>
  <c r="L151" i="71" s="1"/>
  <c r="E603" i="66"/>
  <c r="L152" i="71" s="1"/>
  <c r="E604" i="66"/>
  <c r="L153" i="71" s="1"/>
  <c r="E605" i="66"/>
  <c r="L154" i="71" s="1"/>
  <c r="E606" i="66"/>
  <c r="L155" i="71" s="1"/>
  <c r="E607" i="66"/>
  <c r="L156" i="71" s="1"/>
  <c r="E608" i="66"/>
  <c r="L157" i="71" s="1"/>
  <c r="E609" i="66"/>
  <c r="L158" i="71" s="1"/>
  <c r="E610" i="66"/>
  <c r="L159" i="71" s="1"/>
  <c r="E611" i="66"/>
  <c r="L160" i="71" s="1"/>
  <c r="E614" i="66"/>
  <c r="L163" i="71" s="1"/>
  <c r="E615" i="66"/>
  <c r="L164" i="71" s="1"/>
  <c r="E616" i="66"/>
  <c r="L165" i="71" s="1"/>
  <c r="E617" i="66"/>
  <c r="L166" i="71" s="1"/>
  <c r="E618" i="66"/>
  <c r="L167" i="71" s="1"/>
  <c r="E619" i="66"/>
  <c r="L168" i="71" s="1"/>
  <c r="E620" i="66"/>
  <c r="L169" i="71" s="1"/>
  <c r="E621" i="66"/>
  <c r="L170" i="71" s="1"/>
  <c r="E622" i="66"/>
  <c r="L171" i="71" s="1"/>
  <c r="E623" i="66"/>
  <c r="L172" i="71" s="1"/>
  <c r="E624" i="66"/>
  <c r="L173" i="71" s="1"/>
  <c r="E625" i="66"/>
  <c r="L174" i="71" s="1"/>
  <c r="E626" i="66"/>
  <c r="L175" i="71" s="1"/>
  <c r="E627" i="66"/>
  <c r="L176" i="71" s="1"/>
  <c r="E628" i="66"/>
  <c r="L177" i="71" s="1"/>
  <c r="E629" i="66"/>
  <c r="L178" i="71" s="1"/>
  <c r="E786" i="66"/>
  <c r="L162" i="74" s="1"/>
  <c r="E787" i="66"/>
  <c r="L163" i="74" s="1"/>
  <c r="E788" i="66"/>
  <c r="L164" i="74" s="1"/>
  <c r="E789" i="66"/>
  <c r="L165" i="74" s="1"/>
  <c r="E790" i="66"/>
  <c r="L166" i="74" s="1"/>
  <c r="E791" i="66"/>
  <c r="L167" i="74" s="1"/>
  <c r="E792" i="66"/>
  <c r="L168" i="74" s="1"/>
  <c r="E793" i="66"/>
  <c r="L169" i="74" s="1"/>
  <c r="E794" i="66"/>
  <c r="L170" i="74" s="1"/>
  <c r="E795" i="66"/>
  <c r="L171" i="74" s="1"/>
  <c r="E796" i="66"/>
  <c r="L172" i="74" s="1"/>
  <c r="E797" i="66"/>
  <c r="L173" i="74" s="1"/>
  <c r="E798" i="66"/>
  <c r="L174" i="74" s="1"/>
  <c r="E799" i="66"/>
  <c r="L175" i="74" s="1"/>
  <c r="E800" i="66"/>
  <c r="L176" i="74" s="1"/>
  <c r="E801" i="66"/>
  <c r="L177" i="74" s="1"/>
  <c r="B786" i="66"/>
  <c r="F162" i="74"/>
  <c r="B787" i="66"/>
  <c r="F163" i="74"/>
  <c r="B788" i="66"/>
  <c r="F164" i="74"/>
  <c r="B789" i="66"/>
  <c r="F165" i="74"/>
  <c r="B790" i="66"/>
  <c r="F166" i="74"/>
  <c r="B791" i="66"/>
  <c r="F167" i="74"/>
  <c r="B792" i="66"/>
  <c r="F168" i="74"/>
  <c r="B793" i="66"/>
  <c r="F169" i="74"/>
  <c r="B794" i="66"/>
  <c r="F170" i="74"/>
  <c r="B795" i="66"/>
  <c r="F171" i="74"/>
  <c r="B796" i="66"/>
  <c r="F172" i="74"/>
  <c r="B797" i="66"/>
  <c r="F173" i="74"/>
  <c r="B798" i="66"/>
  <c r="F174" i="74"/>
  <c r="B799" i="66"/>
  <c r="F175" i="74"/>
  <c r="B800" i="66"/>
  <c r="F176" i="74"/>
  <c r="B801" i="66"/>
  <c r="F177" i="74"/>
  <c r="D786" i="66"/>
  <c r="J162" i="74" s="1"/>
  <c r="D787" i="66"/>
  <c r="J163" i="74" s="1"/>
  <c r="D788" i="66"/>
  <c r="J164" i="74" s="1"/>
  <c r="D789" i="66"/>
  <c r="J165" i="74" s="1"/>
  <c r="D790" i="66"/>
  <c r="J166" i="74" s="1"/>
  <c r="D791" i="66"/>
  <c r="J167" i="74" s="1"/>
  <c r="D792" i="66"/>
  <c r="J168" i="74" s="1"/>
  <c r="D793" i="66"/>
  <c r="J169" i="74" s="1"/>
  <c r="D794" i="66"/>
  <c r="J170" i="74" s="1"/>
  <c r="D795" i="66"/>
  <c r="J171" i="74" s="1"/>
  <c r="D796" i="66"/>
  <c r="J172" i="74" s="1"/>
  <c r="D797" i="66"/>
  <c r="J173" i="74" s="1"/>
  <c r="D798" i="66"/>
  <c r="J174" i="74" s="1"/>
  <c r="D799" i="66"/>
  <c r="J175" i="74" s="1"/>
  <c r="D800" i="66"/>
  <c r="J176" i="74" s="1"/>
  <c r="D801" i="66"/>
  <c r="J177" i="74" s="1"/>
  <c r="J161"/>
  <c r="C786" i="66"/>
  <c r="H162" i="74"/>
  <c r="C787" i="66"/>
  <c r="H163" i="74"/>
  <c r="C788" i="66"/>
  <c r="H164" i="74"/>
  <c r="C789" i="66"/>
  <c r="H165" i="74"/>
  <c r="C790" i="66"/>
  <c r="H166" i="74"/>
  <c r="C791" i="66"/>
  <c r="H167" i="74"/>
  <c r="C792" i="66"/>
  <c r="H168" i="74"/>
  <c r="C793" i="66"/>
  <c r="H169" i="74"/>
  <c r="C794" i="66"/>
  <c r="H170" i="74"/>
  <c r="C795" i="66"/>
  <c r="H171" i="74"/>
  <c r="C796" i="66"/>
  <c r="H172" i="74"/>
  <c r="C797" i="66"/>
  <c r="H173" i="74"/>
  <c r="C798" i="66"/>
  <c r="H174" i="74"/>
  <c r="C799" i="66"/>
  <c r="H175" i="74"/>
  <c r="C800" i="66"/>
  <c r="H176" i="74"/>
  <c r="C801" i="66"/>
  <c r="H177" i="74"/>
  <c r="E765" i="66"/>
  <c r="L141" i="74" s="1"/>
  <c r="E766" i="66"/>
  <c r="L142" i="74" s="1"/>
  <c r="E767" i="66"/>
  <c r="L143" i="74" s="1"/>
  <c r="E768" i="66"/>
  <c r="L144" i="74" s="1"/>
  <c r="E769" i="66"/>
  <c r="L145" i="74" s="1"/>
  <c r="E770" i="66"/>
  <c r="L146" i="74" s="1"/>
  <c r="E771" i="66"/>
  <c r="L147" i="74" s="1"/>
  <c r="E772" i="66"/>
  <c r="L148" i="74" s="1"/>
  <c r="E773" i="66"/>
  <c r="L149" i="74" s="1"/>
  <c r="E774" i="66"/>
  <c r="L150" i="74" s="1"/>
  <c r="E775" i="66"/>
  <c r="L151" i="74" s="1"/>
  <c r="E776" i="66"/>
  <c r="L152" i="74" s="1"/>
  <c r="E777" i="66"/>
  <c r="L153" i="74" s="1"/>
  <c r="E778" i="66"/>
  <c r="L154" i="74" s="1"/>
  <c r="E779" i="66"/>
  <c r="L155" i="74" s="1"/>
  <c r="E780" i="66"/>
  <c r="L156" i="74" s="1"/>
  <c r="E781" i="66"/>
  <c r="L157" i="74" s="1"/>
  <c r="E782" i="66"/>
  <c r="L158" i="74" s="1"/>
  <c r="E783" i="66"/>
  <c r="L159" i="74" s="1"/>
  <c r="L140"/>
  <c r="B765" i="66"/>
  <c r="F141" i="74"/>
  <c r="B766" i="66"/>
  <c r="F142" i="74"/>
  <c r="B767" i="66"/>
  <c r="F143" i="74"/>
  <c r="B768" i="66"/>
  <c r="F144" i="74"/>
  <c r="B769" i="66"/>
  <c r="F145" i="74"/>
  <c r="B770" i="66"/>
  <c r="F146" i="74"/>
  <c r="B771" i="66"/>
  <c r="F147" i="74"/>
  <c r="B772" i="66"/>
  <c r="F148" i="74"/>
  <c r="B773" i="66"/>
  <c r="F149" i="74"/>
  <c r="B774" i="66"/>
  <c r="F150" i="74"/>
  <c r="B775" i="66"/>
  <c r="F151" i="74"/>
  <c r="B776" i="66"/>
  <c r="F152" i="74"/>
  <c r="B777" i="66"/>
  <c r="F153" i="74"/>
  <c r="B778" i="66"/>
  <c r="F154" i="74"/>
  <c r="B779" i="66"/>
  <c r="F155" i="74"/>
  <c r="B780" i="66"/>
  <c r="F156" i="74"/>
  <c r="B781" i="66"/>
  <c r="F157" i="74"/>
  <c r="B782" i="66"/>
  <c r="F158" i="74"/>
  <c r="B783" i="66"/>
  <c r="F159" i="74"/>
  <c r="D765" i="66"/>
  <c r="J141" i="74" s="1"/>
  <c r="D766" i="66"/>
  <c r="J142" i="74" s="1"/>
  <c r="D767" i="66"/>
  <c r="J143" i="74" s="1"/>
  <c r="D768" i="66"/>
  <c r="J144" i="74" s="1"/>
  <c r="D769" i="66"/>
  <c r="J145" i="74" s="1"/>
  <c r="D770" i="66"/>
  <c r="J146" i="74" s="1"/>
  <c r="D771" i="66"/>
  <c r="J147" i="74" s="1"/>
  <c r="D772" i="66"/>
  <c r="J148" i="74" s="1"/>
  <c r="D773" i="66"/>
  <c r="J149" i="74" s="1"/>
  <c r="D774" i="66"/>
  <c r="J150" i="74" s="1"/>
  <c r="D775" i="66"/>
  <c r="J151" i="74" s="1"/>
  <c r="D776" i="66"/>
  <c r="J152" i="74" s="1"/>
  <c r="D777" i="66"/>
  <c r="J153" i="74" s="1"/>
  <c r="D778" i="66"/>
  <c r="J154" i="74" s="1"/>
  <c r="D779" i="66"/>
  <c r="J155" i="74" s="1"/>
  <c r="D780" i="66"/>
  <c r="J156" i="74" s="1"/>
  <c r="D781" i="66"/>
  <c r="J157" i="74" s="1"/>
  <c r="D782" i="66"/>
  <c r="J158" i="74" s="1"/>
  <c r="D783" i="66"/>
  <c r="J159" i="74" s="1"/>
  <c r="C765" i="66"/>
  <c r="H141" i="74"/>
  <c r="C766" i="66"/>
  <c r="H142" i="74"/>
  <c r="C767" i="66"/>
  <c r="H143" i="74"/>
  <c r="C768" i="66"/>
  <c r="H144" i="74"/>
  <c r="C769" i="66"/>
  <c r="H145" i="74"/>
  <c r="C770" i="66"/>
  <c r="H146" i="74"/>
  <c r="C771" i="66"/>
  <c r="H147" i="74"/>
  <c r="C772" i="66"/>
  <c r="H148" i="74"/>
  <c r="C773" i="66"/>
  <c r="H149" i="74"/>
  <c r="C774" i="66"/>
  <c r="H150" i="74"/>
  <c r="C775" i="66"/>
  <c r="H151" i="74"/>
  <c r="C776" i="66"/>
  <c r="H152" i="74"/>
  <c r="C777" i="66"/>
  <c r="H153" i="74"/>
  <c r="C778" i="66"/>
  <c r="H154" i="74"/>
  <c r="C779" i="66"/>
  <c r="H155" i="74"/>
  <c r="C780" i="66"/>
  <c r="H156" i="74"/>
  <c r="C781" i="66"/>
  <c r="H157" i="74"/>
  <c r="C782" i="66"/>
  <c r="H158" i="74"/>
  <c r="C783" i="66"/>
  <c r="H159" i="74"/>
  <c r="E730" i="66"/>
  <c r="L106" i="74" s="1"/>
  <c r="E731" i="66"/>
  <c r="L107" i="74" s="1"/>
  <c r="E732" i="66"/>
  <c r="L108" i="74" s="1"/>
  <c r="E733" i="66"/>
  <c r="L109" i="74" s="1"/>
  <c r="E734" i="66"/>
  <c r="L110" i="74" s="1"/>
  <c r="E735" i="66"/>
  <c r="L111" i="74" s="1"/>
  <c r="E736" i="66"/>
  <c r="L112" i="74" s="1"/>
  <c r="E737" i="66"/>
  <c r="L113" i="74" s="1"/>
  <c r="E738" i="66"/>
  <c r="L114" i="74" s="1"/>
  <c r="E739" i="66"/>
  <c r="L115" i="74" s="1"/>
  <c r="E740" i="66"/>
  <c r="L116" i="74" s="1"/>
  <c r="E741" i="66"/>
  <c r="L117" i="74" s="1"/>
  <c r="E742" i="66"/>
  <c r="L118" i="74" s="1"/>
  <c r="E743" i="66"/>
  <c r="L119" i="74" s="1"/>
  <c r="E744" i="66"/>
  <c r="L120" i="74" s="1"/>
  <c r="E745" i="66"/>
  <c r="L121" i="74" s="1"/>
  <c r="E746" i="66"/>
  <c r="L122" i="74" s="1"/>
  <c r="E747" i="66"/>
  <c r="L123" i="74" s="1"/>
  <c r="E748" i="66"/>
  <c r="L124" i="74" s="1"/>
  <c r="E749" i="66"/>
  <c r="L125" i="74" s="1"/>
  <c r="E750" i="66"/>
  <c r="L126" i="74" s="1"/>
  <c r="E751" i="66"/>
  <c r="L127" i="74" s="1"/>
  <c r="E752" i="66"/>
  <c r="L128" i="74" s="1"/>
  <c r="E753" i="66"/>
  <c r="L129" i="74" s="1"/>
  <c r="E754" i="66"/>
  <c r="L130" i="74" s="1"/>
  <c r="E755" i="66"/>
  <c r="L131" i="74" s="1"/>
  <c r="E756" i="66"/>
  <c r="L132" i="74" s="1"/>
  <c r="E757" i="66"/>
  <c r="L133" i="74" s="1"/>
  <c r="E758" i="66"/>
  <c r="L134" i="74" s="1"/>
  <c r="E759" i="66"/>
  <c r="L135" i="74" s="1"/>
  <c r="E760" i="66"/>
  <c r="L136" i="74" s="1"/>
  <c r="E761" i="66"/>
  <c r="L137" i="74" s="1"/>
  <c r="E762" i="66"/>
  <c r="L138" i="74" s="1"/>
  <c r="B730" i="66"/>
  <c r="F106" i="74"/>
  <c r="B731" i="66"/>
  <c r="F107" i="74"/>
  <c r="B732" i="66"/>
  <c r="F108" i="74"/>
  <c r="B733" i="66"/>
  <c r="F109" i="74"/>
  <c r="B734" i="66"/>
  <c r="F110" i="74"/>
  <c r="B735" i="66"/>
  <c r="F111" i="74"/>
  <c r="B736" i="66"/>
  <c r="F112" i="74"/>
  <c r="B737" i="66"/>
  <c r="F113" i="74"/>
  <c r="B738" i="66"/>
  <c r="F114" i="74"/>
  <c r="B739" i="66"/>
  <c r="F115" i="74"/>
  <c r="B740" i="66"/>
  <c r="F116" i="74"/>
  <c r="B741" i="66"/>
  <c r="F117" i="74"/>
  <c r="B742" i="66"/>
  <c r="F118" i="74"/>
  <c r="B743" i="66"/>
  <c r="F119" i="74"/>
  <c r="B744" i="66"/>
  <c r="F120" i="74"/>
  <c r="B745" i="66"/>
  <c r="F121" i="74"/>
  <c r="B746" i="66"/>
  <c r="F122" i="74"/>
  <c r="B747" i="66"/>
  <c r="F123" i="74"/>
  <c r="B748" i="66"/>
  <c r="F124" i="74"/>
  <c r="B749" i="66"/>
  <c r="F125" i="74"/>
  <c r="B750" i="66"/>
  <c r="F126" i="74"/>
  <c r="B751" i="66"/>
  <c r="F127" i="74"/>
  <c r="B752" i="66"/>
  <c r="F128" i="74"/>
  <c r="B753" i="66"/>
  <c r="F129" i="74"/>
  <c r="B754" i="66"/>
  <c r="F130" i="74"/>
  <c r="B755" i="66"/>
  <c r="F131" i="74"/>
  <c r="B756" i="66"/>
  <c r="F132" i="74"/>
  <c r="B757" i="66"/>
  <c r="F133" i="74"/>
  <c r="B758" i="66"/>
  <c r="F134" i="74"/>
  <c r="B759" i="66"/>
  <c r="F135" i="74"/>
  <c r="B760" i="66"/>
  <c r="F136" i="74"/>
  <c r="B761" i="66"/>
  <c r="F137" i="74"/>
  <c r="B762" i="66"/>
  <c r="F138" i="74"/>
  <c r="D730" i="66"/>
  <c r="J106" i="74" s="1"/>
  <c r="D731" i="66"/>
  <c r="J107" i="74" s="1"/>
  <c r="D732" i="66"/>
  <c r="J108" i="74" s="1"/>
  <c r="D733" i="66"/>
  <c r="J109" i="74" s="1"/>
  <c r="D734" i="66"/>
  <c r="J110" i="74" s="1"/>
  <c r="D735" i="66"/>
  <c r="J111" i="74" s="1"/>
  <c r="D736" i="66"/>
  <c r="J112" i="74" s="1"/>
  <c r="D737" i="66"/>
  <c r="J113" i="74" s="1"/>
  <c r="D738" i="66"/>
  <c r="J114" i="74" s="1"/>
  <c r="D739" i="66"/>
  <c r="J115" i="74" s="1"/>
  <c r="D740" i="66"/>
  <c r="J116" i="74" s="1"/>
  <c r="D741" i="66"/>
  <c r="J117" i="74" s="1"/>
  <c r="D742" i="66"/>
  <c r="J118" i="74" s="1"/>
  <c r="D743" i="66"/>
  <c r="J119" i="74" s="1"/>
  <c r="D744" i="66"/>
  <c r="J120" i="74" s="1"/>
  <c r="D745" i="66"/>
  <c r="J121" i="74" s="1"/>
  <c r="D746" i="66"/>
  <c r="J122" i="74" s="1"/>
  <c r="D747" i="66"/>
  <c r="J123" i="74" s="1"/>
  <c r="D748" i="66"/>
  <c r="J124" i="74" s="1"/>
  <c r="D749" i="66"/>
  <c r="J125" i="74" s="1"/>
  <c r="D750" i="66"/>
  <c r="J126" i="74" s="1"/>
  <c r="D751" i="66"/>
  <c r="J127" i="74" s="1"/>
  <c r="D752" i="66"/>
  <c r="J128" i="74" s="1"/>
  <c r="D753" i="66"/>
  <c r="J129" i="74" s="1"/>
  <c r="D754" i="66"/>
  <c r="J130" i="74" s="1"/>
  <c r="D755" i="66"/>
  <c r="J131" i="74" s="1"/>
  <c r="D756" i="66"/>
  <c r="J132" i="74" s="1"/>
  <c r="D757" i="66"/>
  <c r="J133" i="74" s="1"/>
  <c r="D758" i="66"/>
  <c r="J134" i="74" s="1"/>
  <c r="D759" i="66"/>
  <c r="J135" i="74" s="1"/>
  <c r="D760" i="66"/>
  <c r="J136" i="74" s="1"/>
  <c r="D761" i="66"/>
  <c r="J137" i="74" s="1"/>
  <c r="D762" i="66"/>
  <c r="J138" i="74" s="1"/>
  <c r="J105"/>
  <c r="C730" i="66"/>
  <c r="H106" i="74"/>
  <c r="C731" i="66"/>
  <c r="H107" i="74"/>
  <c r="C732" i="66"/>
  <c r="H108" i="74"/>
  <c r="C733" i="66"/>
  <c r="H109" i="74"/>
  <c r="C734" i="66"/>
  <c r="H110" i="74"/>
  <c r="C735" i="66"/>
  <c r="H111" i="74"/>
  <c r="C736" i="66"/>
  <c r="H112" i="74"/>
  <c r="C737" i="66"/>
  <c r="H113" i="74"/>
  <c r="C738" i="66"/>
  <c r="H114" i="74"/>
  <c r="C739" i="66"/>
  <c r="H115" i="74"/>
  <c r="C740" i="66"/>
  <c r="H116" i="74"/>
  <c r="C741" i="66"/>
  <c r="H117" i="74"/>
  <c r="C742" i="66"/>
  <c r="H118" i="74"/>
  <c r="C743" i="66"/>
  <c r="H119" i="74"/>
  <c r="C744" i="66"/>
  <c r="H120" i="74"/>
  <c r="C745" i="66"/>
  <c r="H121" i="74"/>
  <c r="C746" i="66"/>
  <c r="H122" i="74"/>
  <c r="C747" i="66"/>
  <c r="H123" i="74"/>
  <c r="C748" i="66"/>
  <c r="H124" i="74"/>
  <c r="C749" i="66"/>
  <c r="H125" i="74"/>
  <c r="C750" i="66"/>
  <c r="H126" i="74"/>
  <c r="C751" i="66"/>
  <c r="H127" i="74"/>
  <c r="C752" i="66"/>
  <c r="H128" i="74"/>
  <c r="C753" i="66"/>
  <c r="H129" i="74"/>
  <c r="C754" i="66"/>
  <c r="H130" i="74"/>
  <c r="C755" i="66"/>
  <c r="H131" i="74"/>
  <c r="C756" i="66"/>
  <c r="H132" i="74"/>
  <c r="C757" i="66"/>
  <c r="H133" i="74"/>
  <c r="C758" i="66"/>
  <c r="H134" i="74"/>
  <c r="C759" i="66"/>
  <c r="H135" i="74"/>
  <c r="C760" i="66"/>
  <c r="H136" i="74"/>
  <c r="C761" i="66"/>
  <c r="H137" i="74"/>
  <c r="C762" i="66"/>
  <c r="H138" i="74"/>
  <c r="E717" i="66"/>
  <c r="L93" i="74" s="1"/>
  <c r="E718" i="66"/>
  <c r="L94" i="74" s="1"/>
  <c r="E719" i="66"/>
  <c r="L95" i="74" s="1"/>
  <c r="E720" i="66"/>
  <c r="L96" i="74" s="1"/>
  <c r="E721" i="66"/>
  <c r="L97" i="74" s="1"/>
  <c r="E722" i="66"/>
  <c r="L98" i="74" s="1"/>
  <c r="E723" i="66"/>
  <c r="L99" i="74" s="1"/>
  <c r="E724" i="66"/>
  <c r="L100" i="74" s="1"/>
  <c r="E725" i="66"/>
  <c r="L101" i="74" s="1"/>
  <c r="E726" i="66"/>
  <c r="L102" i="74" s="1"/>
  <c r="E727" i="66"/>
  <c r="L103" i="74" s="1"/>
  <c r="L92"/>
  <c r="B717" i="66"/>
  <c r="F93" i="74"/>
  <c r="B718" i="66"/>
  <c r="F94" i="74"/>
  <c r="B719" i="66"/>
  <c r="F95" i="74"/>
  <c r="B720" i="66"/>
  <c r="F96" i="74"/>
  <c r="B721" i="66"/>
  <c r="F97" i="74"/>
  <c r="B722" i="66"/>
  <c r="F98" i="74"/>
  <c r="B723" i="66"/>
  <c r="F99" i="74"/>
  <c r="B724" i="66"/>
  <c r="F100" i="74"/>
  <c r="B725" i="66"/>
  <c r="F101" i="74"/>
  <c r="B726" i="66"/>
  <c r="F102" i="74"/>
  <c r="B727" i="66"/>
  <c r="F103" i="74"/>
  <c r="D717" i="66"/>
  <c r="J93" i="74" s="1"/>
  <c r="D718" i="66"/>
  <c r="J94" i="74" s="1"/>
  <c r="D719" i="66"/>
  <c r="J95" i="74" s="1"/>
  <c r="D720" i="66"/>
  <c r="J96" i="74" s="1"/>
  <c r="D721" i="66"/>
  <c r="J97" i="74"/>
  <c r="D722" i="66"/>
  <c r="J98" i="74"/>
  <c r="D723" i="66"/>
  <c r="J99" i="74"/>
  <c r="D724" i="66"/>
  <c r="J100" i="74"/>
  <c r="D725" i="66"/>
  <c r="J101" i="74"/>
  <c r="D726" i="66"/>
  <c r="J102" i="74"/>
  <c r="D727" i="66"/>
  <c r="J103" i="74"/>
  <c r="C717" i="66"/>
  <c r="H93" i="74" s="1"/>
  <c r="C718" i="66"/>
  <c r="H94" i="74" s="1"/>
  <c r="C719" i="66"/>
  <c r="H95" i="74" s="1"/>
  <c r="C720" i="66"/>
  <c r="H96" i="74" s="1"/>
  <c r="C721" i="66"/>
  <c r="H97" i="74" s="1"/>
  <c r="C722" i="66"/>
  <c r="H98" i="74" s="1"/>
  <c r="C723" i="66"/>
  <c r="H99" i="74" s="1"/>
  <c r="C724" i="66"/>
  <c r="H100" i="74" s="1"/>
  <c r="C725" i="66"/>
  <c r="H101" i="74" s="1"/>
  <c r="C726" i="66"/>
  <c r="H102" i="74" s="1"/>
  <c r="C727" i="66"/>
  <c r="H103" i="74" s="1"/>
  <c r="E701" i="66"/>
  <c r="L77" i="74"/>
  <c r="E702" i="66"/>
  <c r="L78" i="74"/>
  <c r="E703" i="66"/>
  <c r="L79" i="74"/>
  <c r="E704" i="66"/>
  <c r="L80" i="74"/>
  <c r="E705" i="66"/>
  <c r="L81" i="74"/>
  <c r="E706" i="66"/>
  <c r="L82" i="74"/>
  <c r="E707" i="66"/>
  <c r="L83" i="74"/>
  <c r="E708" i="66"/>
  <c r="L84" i="74"/>
  <c r="E709" i="66"/>
  <c r="L85" i="74"/>
  <c r="E710" i="66"/>
  <c r="L86" i="74"/>
  <c r="E711" i="66"/>
  <c r="L87" i="74"/>
  <c r="E712" i="66"/>
  <c r="L88" i="74"/>
  <c r="E713" i="66"/>
  <c r="L89" i="74"/>
  <c r="E714" i="66"/>
  <c r="L90" i="74"/>
  <c r="B701" i="66"/>
  <c r="F77" i="74" s="1"/>
  <c r="B702" i="66"/>
  <c r="F78" i="74" s="1"/>
  <c r="B703" i="66"/>
  <c r="F79" i="74" s="1"/>
  <c r="B704" i="66"/>
  <c r="F80" i="74" s="1"/>
  <c r="B705" i="66"/>
  <c r="F81" i="74" s="1"/>
  <c r="B706" i="66"/>
  <c r="F82" i="74" s="1"/>
  <c r="B707" i="66"/>
  <c r="F83" i="74" s="1"/>
  <c r="B708" i="66"/>
  <c r="F84" i="74" s="1"/>
  <c r="B709" i="66"/>
  <c r="F85" i="74" s="1"/>
  <c r="B710" i="66"/>
  <c r="F86" i="74" s="1"/>
  <c r="B711" i="66"/>
  <c r="F87" i="74" s="1"/>
  <c r="B712" i="66"/>
  <c r="F88" i="74" s="1"/>
  <c r="B713" i="66"/>
  <c r="F89" i="74" s="1"/>
  <c r="B714" i="66"/>
  <c r="F90" i="74" s="1"/>
  <c r="D701" i="66"/>
  <c r="J77" i="74"/>
  <c r="D702" i="66"/>
  <c r="J78" i="74"/>
  <c r="D703" i="66"/>
  <c r="J79" i="74"/>
  <c r="D704" i="66"/>
  <c r="J80" i="74"/>
  <c r="D705" i="66"/>
  <c r="J81" i="74"/>
  <c r="D706" i="66"/>
  <c r="J82" i="74"/>
  <c r="D707" i="66"/>
  <c r="J83" i="74"/>
  <c r="D708" i="66"/>
  <c r="J84" i="74"/>
  <c r="D709" i="66"/>
  <c r="J85" i="74"/>
  <c r="D710" i="66"/>
  <c r="J86" i="74"/>
  <c r="D711" i="66"/>
  <c r="J87" i="74"/>
  <c r="D712" i="66"/>
  <c r="J88" i="74"/>
  <c r="D713" i="66"/>
  <c r="J89" i="74"/>
  <c r="D714" i="66"/>
  <c r="J90" i="74"/>
  <c r="C701" i="66"/>
  <c r="H77" i="74" s="1"/>
  <c r="C702" i="66"/>
  <c r="H78" i="74" s="1"/>
  <c r="C703" i="66"/>
  <c r="H79" i="74" s="1"/>
  <c r="C704" i="66"/>
  <c r="H80" i="74" s="1"/>
  <c r="C705" i="66"/>
  <c r="H81" i="74" s="1"/>
  <c r="C706" i="66"/>
  <c r="H82" i="74" s="1"/>
  <c r="C707" i="66"/>
  <c r="H83" i="74" s="1"/>
  <c r="C708" i="66"/>
  <c r="H84" i="74" s="1"/>
  <c r="C709" i="66"/>
  <c r="H85" i="74" s="1"/>
  <c r="C710" i="66"/>
  <c r="H86" i="74" s="1"/>
  <c r="C711" i="66"/>
  <c r="H87" i="74" s="1"/>
  <c r="C712" i="66"/>
  <c r="H88" i="74" s="1"/>
  <c r="C713" i="66"/>
  <c r="H89" i="74" s="1"/>
  <c r="C714" i="66"/>
  <c r="H90" i="74" s="1"/>
  <c r="E690" i="66"/>
  <c r="L66" i="74"/>
  <c r="E691" i="66"/>
  <c r="L67" i="74"/>
  <c r="E692" i="66"/>
  <c r="L68" i="74"/>
  <c r="E693" i="66"/>
  <c r="L69" i="74"/>
  <c r="E694" i="66"/>
  <c r="L70" i="74"/>
  <c r="E695" i="66"/>
  <c r="L71" i="74"/>
  <c r="E696" i="66"/>
  <c r="L72" i="74"/>
  <c r="E697" i="66"/>
  <c r="L73" i="74"/>
  <c r="E698" i="66"/>
  <c r="L74" i="74"/>
  <c r="B690" i="66"/>
  <c r="F66" i="74" s="1"/>
  <c r="B691" i="66"/>
  <c r="F67" i="74" s="1"/>
  <c r="B692" i="66"/>
  <c r="F68" i="74" s="1"/>
  <c r="B693" i="66"/>
  <c r="F69" i="74" s="1"/>
  <c r="B694" i="66"/>
  <c r="F70" i="74" s="1"/>
  <c r="B695" i="66"/>
  <c r="F71" i="74" s="1"/>
  <c r="B696" i="66"/>
  <c r="F72" i="74" s="1"/>
  <c r="B697" i="66"/>
  <c r="F73" i="74" s="1"/>
  <c r="B698" i="66"/>
  <c r="F74" i="74" s="1"/>
  <c r="D690" i="66"/>
  <c r="J66" i="74"/>
  <c r="D691" i="66"/>
  <c r="J67" i="74"/>
  <c r="D692" i="66"/>
  <c r="J68" i="74"/>
  <c r="D693" i="66"/>
  <c r="J69" i="74"/>
  <c r="D694" i="66"/>
  <c r="J70" i="74"/>
  <c r="D695" i="66"/>
  <c r="J71" i="74"/>
  <c r="D696" i="66"/>
  <c r="J72" i="74"/>
  <c r="D697" i="66"/>
  <c r="J73" i="74"/>
  <c r="D698" i="66"/>
  <c r="J74" i="74"/>
  <c r="C690" i="66"/>
  <c r="H66" i="74" s="1"/>
  <c r="C691" i="66"/>
  <c r="H67" i="74" s="1"/>
  <c r="C692" i="66"/>
  <c r="H68" i="74" s="1"/>
  <c r="C693" i="66"/>
  <c r="H69" i="74" s="1"/>
  <c r="C694" i="66"/>
  <c r="H70" i="74" s="1"/>
  <c r="C695" i="66"/>
  <c r="H71" i="74" s="1"/>
  <c r="C696" i="66"/>
  <c r="H72" i="74" s="1"/>
  <c r="C697" i="66"/>
  <c r="H73" i="74" s="1"/>
  <c r="C698" i="66"/>
  <c r="H74" i="74" s="1"/>
  <c r="E673" i="66"/>
  <c r="L49" i="74"/>
  <c r="E674" i="66"/>
  <c r="L50" i="74"/>
  <c r="E675" i="66"/>
  <c r="L51" i="74"/>
  <c r="E676" i="66"/>
  <c r="L52" i="74"/>
  <c r="E677" i="66"/>
  <c r="L53" i="74"/>
  <c r="E678" i="66"/>
  <c r="L54" i="74"/>
  <c r="E679" i="66"/>
  <c r="L55" i="74"/>
  <c r="E680" i="66"/>
  <c r="L56" i="74"/>
  <c r="E681" i="66"/>
  <c r="L57" i="74"/>
  <c r="E682" i="66"/>
  <c r="L58" i="74"/>
  <c r="E683" i="66"/>
  <c r="L59" i="74"/>
  <c r="E684" i="66"/>
  <c r="L60" i="74"/>
  <c r="E685" i="66"/>
  <c r="L61" i="74"/>
  <c r="E686" i="66"/>
  <c r="L62" i="74"/>
  <c r="E687" i="66"/>
  <c r="L63" i="74"/>
  <c r="B673" i="66"/>
  <c r="F49" i="74" s="1"/>
  <c r="B674" i="66"/>
  <c r="F50" i="74" s="1"/>
  <c r="B675" i="66"/>
  <c r="F51" i="74" s="1"/>
  <c r="B676" i="66"/>
  <c r="F52" i="74" s="1"/>
  <c r="B677" i="66"/>
  <c r="F53" i="74" s="1"/>
  <c r="B678" i="66"/>
  <c r="F54" i="74" s="1"/>
  <c r="B679" i="66"/>
  <c r="F55" i="74" s="1"/>
  <c r="B680" i="66"/>
  <c r="F56" i="74" s="1"/>
  <c r="B681" i="66"/>
  <c r="F57" i="74" s="1"/>
  <c r="B682" i="66"/>
  <c r="F58" i="74" s="1"/>
  <c r="B683" i="66"/>
  <c r="F59" i="74" s="1"/>
  <c r="B684" i="66"/>
  <c r="F60" i="74" s="1"/>
  <c r="B685" i="66"/>
  <c r="F61" i="74" s="1"/>
  <c r="B686" i="66"/>
  <c r="F62" i="74" s="1"/>
  <c r="B687" i="66"/>
  <c r="F63" i="74" s="1"/>
  <c r="D673" i="66"/>
  <c r="J49" i="74"/>
  <c r="D674" i="66"/>
  <c r="J50" i="74"/>
  <c r="D675" i="66"/>
  <c r="J51" i="74"/>
  <c r="D676" i="66"/>
  <c r="J52" i="74"/>
  <c r="D677" i="66"/>
  <c r="J53" i="74"/>
  <c r="D678" i="66"/>
  <c r="J54" i="74"/>
  <c r="D679" i="66"/>
  <c r="J55" i="74"/>
  <c r="D680" i="66"/>
  <c r="J56" i="74"/>
  <c r="D681" i="66"/>
  <c r="J57" i="74"/>
  <c r="D682" i="66"/>
  <c r="J58" i="74"/>
  <c r="D683" i="66"/>
  <c r="J59" i="74"/>
  <c r="D684" i="66"/>
  <c r="J60" i="74"/>
  <c r="D685" i="66"/>
  <c r="J61" i="74"/>
  <c r="D686" i="66"/>
  <c r="J62" i="74"/>
  <c r="D687" i="66"/>
  <c r="J63" i="74"/>
  <c r="C673" i="66"/>
  <c r="H49" i="74" s="1"/>
  <c r="C674" i="66"/>
  <c r="H50" i="74" s="1"/>
  <c r="C675" i="66"/>
  <c r="H51" i="74" s="1"/>
  <c r="C676" i="66"/>
  <c r="H52" i="74" s="1"/>
  <c r="C677" i="66"/>
  <c r="H53" i="74" s="1"/>
  <c r="C678" i="66"/>
  <c r="H54" i="74" s="1"/>
  <c r="C679" i="66"/>
  <c r="H55" i="74" s="1"/>
  <c r="C680" i="66"/>
  <c r="H56" i="74" s="1"/>
  <c r="C681" i="66"/>
  <c r="H57" i="74" s="1"/>
  <c r="C682" i="66"/>
  <c r="H58" i="74" s="1"/>
  <c r="C683" i="66"/>
  <c r="H59" i="74" s="1"/>
  <c r="C684" i="66"/>
  <c r="H60" i="74" s="1"/>
  <c r="C685" i="66"/>
  <c r="H61" i="74" s="1"/>
  <c r="C686" i="66"/>
  <c r="H62" i="74" s="1"/>
  <c r="C687" i="66"/>
  <c r="H63" i="74" s="1"/>
  <c r="E648" i="66"/>
  <c r="L24" i="74"/>
  <c r="E649" i="66"/>
  <c r="L25" i="74"/>
  <c r="E650" i="66"/>
  <c r="L26" i="74"/>
  <c r="E651" i="66"/>
  <c r="L27" i="74"/>
  <c r="E652" i="66"/>
  <c r="L28" i="74"/>
  <c r="E653" i="66"/>
  <c r="L29" i="74"/>
  <c r="E654" i="66"/>
  <c r="L30" i="74"/>
  <c r="E655" i="66"/>
  <c r="L31" i="74"/>
  <c r="E656" i="66"/>
  <c r="L32" i="74"/>
  <c r="E657" i="66"/>
  <c r="L33" i="74"/>
  <c r="E658" i="66"/>
  <c r="L34" i="74"/>
  <c r="E659" i="66"/>
  <c r="L35" i="74"/>
  <c r="E660" i="66"/>
  <c r="L36" i="74"/>
  <c r="E661" i="66"/>
  <c r="L37" i="74"/>
  <c r="E662" i="66"/>
  <c r="L38" i="74"/>
  <c r="E663" i="66"/>
  <c r="L39" i="74"/>
  <c r="E664" i="66"/>
  <c r="L40" i="74"/>
  <c r="E665" i="66"/>
  <c r="L41" i="74"/>
  <c r="E666" i="66"/>
  <c r="L42" i="74"/>
  <c r="E667" i="66"/>
  <c r="L43" i="74"/>
  <c r="E668" i="66"/>
  <c r="L44" i="74" s="1"/>
  <c r="E669" i="66"/>
  <c r="L45" i="74" s="1"/>
  <c r="E670" i="66"/>
  <c r="L46" i="74" s="1"/>
  <c r="B648" i="66"/>
  <c r="F24" i="74" s="1"/>
  <c r="B649" i="66"/>
  <c r="F25" i="74" s="1"/>
  <c r="B650" i="66"/>
  <c r="F26" i="74" s="1"/>
  <c r="B651" i="66"/>
  <c r="F27" i="74" s="1"/>
  <c r="B652" i="66"/>
  <c r="F28" i="74" s="1"/>
  <c r="B653" i="66"/>
  <c r="F29" i="74" s="1"/>
  <c r="B654" i="66"/>
  <c r="F30" i="74" s="1"/>
  <c r="B655" i="66"/>
  <c r="F31" i="74" s="1"/>
  <c r="B656" i="66"/>
  <c r="F32" i="74" s="1"/>
  <c r="B657" i="66"/>
  <c r="F33" i="74" s="1"/>
  <c r="B658" i="66"/>
  <c r="F34" i="74" s="1"/>
  <c r="B659" i="66"/>
  <c r="F35" i="74" s="1"/>
  <c r="B660" i="66"/>
  <c r="F36" i="74" s="1"/>
  <c r="B661" i="66"/>
  <c r="F37" i="74" s="1"/>
  <c r="B662" i="66"/>
  <c r="F38" i="74" s="1"/>
  <c r="B663" i="66"/>
  <c r="F39" i="74" s="1"/>
  <c r="B664" i="66"/>
  <c r="F40" i="74" s="1"/>
  <c r="B665" i="66"/>
  <c r="F41" i="74" s="1"/>
  <c r="B666" i="66"/>
  <c r="F42" i="74" s="1"/>
  <c r="B667" i="66"/>
  <c r="F43" i="74" s="1"/>
  <c r="B668" i="66"/>
  <c r="F44" i="74" s="1"/>
  <c r="B669" i="66"/>
  <c r="F45" i="74" s="1"/>
  <c r="B670" i="66"/>
  <c r="F46" i="74" s="1"/>
  <c r="D648" i="66"/>
  <c r="J24" i="74" s="1"/>
  <c r="D649" i="66"/>
  <c r="J25" i="74" s="1"/>
  <c r="D650" i="66"/>
  <c r="J26" i="74" s="1"/>
  <c r="D651" i="66"/>
  <c r="J27" i="74" s="1"/>
  <c r="D652" i="66"/>
  <c r="J28" i="74" s="1"/>
  <c r="D653" i="66"/>
  <c r="J29" i="74" s="1"/>
  <c r="D654" i="66"/>
  <c r="J30" i="74" s="1"/>
  <c r="D655" i="66"/>
  <c r="J31" i="74" s="1"/>
  <c r="D656" i="66"/>
  <c r="J32" i="74" s="1"/>
  <c r="D657" i="66"/>
  <c r="J33" i="74" s="1"/>
  <c r="D658" i="66"/>
  <c r="J34" i="74" s="1"/>
  <c r="D659" i="66"/>
  <c r="J35" i="74" s="1"/>
  <c r="D660" i="66"/>
  <c r="J36" i="74" s="1"/>
  <c r="D661" i="66"/>
  <c r="J37" i="74" s="1"/>
  <c r="D662" i="66"/>
  <c r="J38" i="74" s="1"/>
  <c r="D663" i="66"/>
  <c r="J39" i="74" s="1"/>
  <c r="D664" i="66"/>
  <c r="J40" i="74" s="1"/>
  <c r="D665" i="66"/>
  <c r="J41" i="74" s="1"/>
  <c r="D666" i="66"/>
  <c r="J42" i="74" s="1"/>
  <c r="D667" i="66"/>
  <c r="J43" i="74" s="1"/>
  <c r="D668" i="66"/>
  <c r="J44" i="74" s="1"/>
  <c r="D669" i="66"/>
  <c r="J45" i="74" s="1"/>
  <c r="D670" i="66"/>
  <c r="J46" i="74" s="1"/>
  <c r="C648" i="66"/>
  <c r="H24" i="74"/>
  <c r="C649" i="66"/>
  <c r="H25" i="74"/>
  <c r="C650" i="66"/>
  <c r="H26" i="74"/>
  <c r="C651" i="66"/>
  <c r="H27" i="74"/>
  <c r="C652" i="66"/>
  <c r="H28" i="74"/>
  <c r="C653" i="66"/>
  <c r="H29" i="74"/>
  <c r="C654" i="66"/>
  <c r="H30" i="74"/>
  <c r="C655" i="66"/>
  <c r="H31" i="74"/>
  <c r="C656" i="66"/>
  <c r="H32" i="74"/>
  <c r="C657" i="66"/>
  <c r="H33" i="74"/>
  <c r="C658" i="66"/>
  <c r="H34" i="74"/>
  <c r="C659" i="66"/>
  <c r="H35" i="74"/>
  <c r="C660" i="66"/>
  <c r="H36" i="74"/>
  <c r="C661" i="66"/>
  <c r="H37" i="74"/>
  <c r="C662" i="66"/>
  <c r="H38" i="74"/>
  <c r="C663" i="66"/>
  <c r="H39" i="74"/>
  <c r="C664" i="66"/>
  <c r="H40" i="74"/>
  <c r="C665" i="66"/>
  <c r="H41" i="74"/>
  <c r="C666" i="66"/>
  <c r="H42" i="74"/>
  <c r="C667" i="66"/>
  <c r="H43" i="74"/>
  <c r="C668" i="66"/>
  <c r="H44" i="74"/>
  <c r="C669" i="66"/>
  <c r="H45" i="74"/>
  <c r="C670" i="66"/>
  <c r="H46" i="74"/>
  <c r="E634" i="66"/>
  <c r="L10" i="74"/>
  <c r="E635" i="66"/>
  <c r="L11" i="74"/>
  <c r="E636" i="66"/>
  <c r="L12" i="74"/>
  <c r="E637" i="66"/>
  <c r="L13" i="74"/>
  <c r="E638" i="66"/>
  <c r="L14" i="74"/>
  <c r="E639" i="66"/>
  <c r="L15" i="74"/>
  <c r="E640" i="66"/>
  <c r="L16" i="74"/>
  <c r="E641" i="66"/>
  <c r="L17" i="74"/>
  <c r="E642" i="66"/>
  <c r="L18" i="74"/>
  <c r="E643" i="66"/>
  <c r="L19" i="74"/>
  <c r="E644" i="66"/>
  <c r="L20" i="74"/>
  <c r="E645" i="66"/>
  <c r="L21" i="74"/>
  <c r="C634" i="66"/>
  <c r="H10" i="74" s="1"/>
  <c r="C635" i="66"/>
  <c r="H11" i="74" s="1"/>
  <c r="H7" s="1"/>
  <c r="C636" i="66"/>
  <c r="H12" i="74" s="1"/>
  <c r="C637" i="66"/>
  <c r="H13" i="74" s="1"/>
  <c r="C638" i="66"/>
  <c r="H14" i="74" s="1"/>
  <c r="C639" i="66"/>
  <c r="H15" i="74" s="1"/>
  <c r="C640" i="66"/>
  <c r="H16" i="74" s="1"/>
  <c r="C641" i="66"/>
  <c r="H17" i="74" s="1"/>
  <c r="C642" i="66"/>
  <c r="H18" i="74" s="1"/>
  <c r="C643" i="66"/>
  <c r="H19" i="74" s="1"/>
  <c r="C644" i="66"/>
  <c r="H20" i="74" s="1"/>
  <c r="C645" i="66"/>
  <c r="H21" i="74" s="1"/>
  <c r="D634" i="66"/>
  <c r="J10" i="74"/>
  <c r="D635" i="66"/>
  <c r="J11" i="74"/>
  <c r="D636" i="66"/>
  <c r="J12" i="74"/>
  <c r="D637" i="66"/>
  <c r="J13" i="74"/>
  <c r="D638" i="66"/>
  <c r="J14" i="74"/>
  <c r="D639" i="66"/>
  <c r="J15" i="74"/>
  <c r="D640" i="66"/>
  <c r="J16" i="74"/>
  <c r="D641" i="66"/>
  <c r="J17" i="74"/>
  <c r="D642" i="66"/>
  <c r="J18" i="74"/>
  <c r="D643" i="66"/>
  <c r="J19" i="74"/>
  <c r="D644" i="66"/>
  <c r="J20" i="74"/>
  <c r="D645" i="66"/>
  <c r="J21" i="74"/>
  <c r="F634" i="66"/>
  <c r="N10" i="74" s="1"/>
  <c r="F635" i="66"/>
  <c r="N11" i="74" s="1"/>
  <c r="F636" i="66"/>
  <c r="N12" i="74" s="1"/>
  <c r="F637" i="66"/>
  <c r="N13" i="74" s="1"/>
  <c r="F638" i="66"/>
  <c r="N14" i="74" s="1"/>
  <c r="F639" i="66"/>
  <c r="N15" i="74" s="1"/>
  <c r="F640" i="66"/>
  <c r="N16" i="74" s="1"/>
  <c r="F641" i="66"/>
  <c r="N17" i="74" s="1"/>
  <c r="F642" i="66"/>
  <c r="N18" i="74" s="1"/>
  <c r="F643" i="66"/>
  <c r="N19" i="74" s="1"/>
  <c r="F644" i="66"/>
  <c r="N20" i="74" s="1"/>
  <c r="F645" i="66"/>
  <c r="N21" i="74" s="1"/>
  <c r="F648" i="66"/>
  <c r="N24" i="74" s="1"/>
  <c r="F649" i="66"/>
  <c r="N25" i="74" s="1"/>
  <c r="F650" i="66"/>
  <c r="N26" i="74" s="1"/>
  <c r="F651" i="66"/>
  <c r="N27" i="74" s="1"/>
  <c r="F652" i="66"/>
  <c r="N28" i="74" s="1"/>
  <c r="F653" i="66"/>
  <c r="N29" i="74" s="1"/>
  <c r="F654" i="66"/>
  <c r="N30" i="74" s="1"/>
  <c r="F655" i="66"/>
  <c r="N31" i="74" s="1"/>
  <c r="F656" i="66"/>
  <c r="N32" i="74" s="1"/>
  <c r="F657" i="66"/>
  <c r="N33" i="74" s="1"/>
  <c r="F658" i="66"/>
  <c r="N34" i="74" s="1"/>
  <c r="F659" i="66"/>
  <c r="N35" i="74" s="1"/>
  <c r="F660" i="66"/>
  <c r="N36" i="74" s="1"/>
  <c r="F661" i="66"/>
  <c r="N37" i="74" s="1"/>
  <c r="F662" i="66"/>
  <c r="N38" i="74" s="1"/>
  <c r="F663" i="66"/>
  <c r="N39" i="74" s="1"/>
  <c r="F664" i="66"/>
  <c r="N40" i="74" s="1"/>
  <c r="F665" i="66"/>
  <c r="N41" i="74" s="1"/>
  <c r="F666" i="66"/>
  <c r="N42" i="74" s="1"/>
  <c r="F667" i="66"/>
  <c r="N43" i="74" s="1"/>
  <c r="F668" i="66"/>
  <c r="N44" i="74" s="1"/>
  <c r="F669" i="66"/>
  <c r="N45" i="74" s="1"/>
  <c r="F670" i="66"/>
  <c r="N46" i="74" s="1"/>
  <c r="F673" i="66"/>
  <c r="N49" i="74" s="1"/>
  <c r="F674" i="66"/>
  <c r="N50" i="74" s="1"/>
  <c r="F675" i="66"/>
  <c r="N51" i="74" s="1"/>
  <c r="F676" i="66"/>
  <c r="N52" i="74" s="1"/>
  <c r="F677" i="66"/>
  <c r="N53" i="74" s="1"/>
  <c r="F678" i="66"/>
  <c r="N54" i="74" s="1"/>
  <c r="F679" i="66"/>
  <c r="N55" i="74" s="1"/>
  <c r="F680" i="66"/>
  <c r="N56" i="74" s="1"/>
  <c r="F681" i="66"/>
  <c r="N57" i="74" s="1"/>
  <c r="F682" i="66"/>
  <c r="N58" i="74" s="1"/>
  <c r="F683" i="66"/>
  <c r="N59" i="74" s="1"/>
  <c r="F684" i="66"/>
  <c r="N60" i="74" s="1"/>
  <c r="F685" i="66"/>
  <c r="N61" i="74" s="1"/>
  <c r="F686" i="66"/>
  <c r="N62" i="74" s="1"/>
  <c r="F687" i="66"/>
  <c r="N63" i="74" s="1"/>
  <c r="F690" i="66"/>
  <c r="N66" i="74" s="1"/>
  <c r="F691" i="66"/>
  <c r="N67" i="74" s="1"/>
  <c r="F692" i="66"/>
  <c r="N68" i="74" s="1"/>
  <c r="F693" i="66"/>
  <c r="N69" i="74" s="1"/>
  <c r="F694" i="66"/>
  <c r="N70" i="74" s="1"/>
  <c r="F695" i="66"/>
  <c r="N71" i="74" s="1"/>
  <c r="F696" i="66"/>
  <c r="N72" i="74" s="1"/>
  <c r="F697" i="66"/>
  <c r="N73" i="74" s="1"/>
  <c r="F698" i="66"/>
  <c r="N74" i="74" s="1"/>
  <c r="F701" i="66"/>
  <c r="N77" i="74" s="1"/>
  <c r="F702" i="66"/>
  <c r="N78" i="74" s="1"/>
  <c r="F703" i="66"/>
  <c r="N79" i="74" s="1"/>
  <c r="F704" i="66"/>
  <c r="N80" i="74" s="1"/>
  <c r="F705" i="66"/>
  <c r="N81" i="74" s="1"/>
  <c r="F706" i="66"/>
  <c r="N82" i="74" s="1"/>
  <c r="F707" i="66"/>
  <c r="N83" i="74" s="1"/>
  <c r="F708" i="66"/>
  <c r="N84" i="74" s="1"/>
  <c r="F709" i="66"/>
  <c r="N85" i="74" s="1"/>
  <c r="F710" i="66"/>
  <c r="N86" i="74" s="1"/>
  <c r="F711" i="66"/>
  <c r="N87" i="74" s="1"/>
  <c r="F712" i="66"/>
  <c r="N88" i="74" s="1"/>
  <c r="F713" i="66"/>
  <c r="N89" i="74" s="1"/>
  <c r="F714" i="66"/>
  <c r="N90" i="74" s="1"/>
  <c r="F717" i="66"/>
  <c r="N93" i="74" s="1"/>
  <c r="F718" i="66"/>
  <c r="N94" i="74" s="1"/>
  <c r="F719" i="66"/>
  <c r="N95" i="74" s="1"/>
  <c r="F720" i="66"/>
  <c r="N96" i="74" s="1"/>
  <c r="F721" i="66"/>
  <c r="N97" i="74" s="1"/>
  <c r="F722" i="66"/>
  <c r="N98" i="74" s="1"/>
  <c r="F723" i="66"/>
  <c r="N99" i="74" s="1"/>
  <c r="F724" i="66"/>
  <c r="N100" i="74" s="1"/>
  <c r="F725" i="66"/>
  <c r="N101" i="74" s="1"/>
  <c r="F726" i="66"/>
  <c r="N102" i="74" s="1"/>
  <c r="F727" i="66"/>
  <c r="N103" i="74" s="1"/>
  <c r="F730" i="66"/>
  <c r="N106" i="74" s="1"/>
  <c r="F731" i="66"/>
  <c r="N107" i="74" s="1"/>
  <c r="F732" i="66"/>
  <c r="N108" i="74" s="1"/>
  <c r="F733" i="66"/>
  <c r="N109" i="74" s="1"/>
  <c r="F734" i="66"/>
  <c r="N110" i="74" s="1"/>
  <c r="F735" i="66"/>
  <c r="N111" i="74" s="1"/>
  <c r="F736" i="66"/>
  <c r="N112" i="74" s="1"/>
  <c r="F737" i="66"/>
  <c r="N113" i="74" s="1"/>
  <c r="F738" i="66"/>
  <c r="N114" i="74" s="1"/>
  <c r="F739" i="66"/>
  <c r="N115" i="74" s="1"/>
  <c r="F740" i="66"/>
  <c r="N116" i="74" s="1"/>
  <c r="F741" i="66"/>
  <c r="N117" i="74" s="1"/>
  <c r="F742" i="66"/>
  <c r="N118" i="74" s="1"/>
  <c r="F743" i="66"/>
  <c r="N119" i="74" s="1"/>
  <c r="F744" i="66"/>
  <c r="N120" i="74" s="1"/>
  <c r="F745" i="66"/>
  <c r="N121" i="74" s="1"/>
  <c r="F746" i="66"/>
  <c r="N122" i="74" s="1"/>
  <c r="F747" i="66"/>
  <c r="N123" i="74" s="1"/>
  <c r="F748" i="66"/>
  <c r="N124" i="74" s="1"/>
  <c r="F749" i="66"/>
  <c r="N125" i="74" s="1"/>
  <c r="F750" i="66"/>
  <c r="N126" i="74" s="1"/>
  <c r="F751" i="66"/>
  <c r="N127" i="74" s="1"/>
  <c r="F752" i="66"/>
  <c r="N128" i="74" s="1"/>
  <c r="F753" i="66"/>
  <c r="N129" i="74" s="1"/>
  <c r="F754" i="66"/>
  <c r="N130" i="74" s="1"/>
  <c r="F755" i="66"/>
  <c r="N131" i="74" s="1"/>
  <c r="F756" i="66"/>
  <c r="N132" i="74" s="1"/>
  <c r="F757" i="66"/>
  <c r="N133" i="74" s="1"/>
  <c r="F758" i="66"/>
  <c r="N134" i="74" s="1"/>
  <c r="F759" i="66"/>
  <c r="N135" i="74" s="1"/>
  <c r="F760" i="66"/>
  <c r="N136" i="74" s="1"/>
  <c r="F761" i="66"/>
  <c r="N137" i="74" s="1"/>
  <c r="F762" i="66"/>
  <c r="N138" i="74" s="1"/>
  <c r="F765" i="66"/>
  <c r="N141" i="74" s="1"/>
  <c r="F766" i="66"/>
  <c r="N142" i="74" s="1"/>
  <c r="F767" i="66"/>
  <c r="N143" i="74" s="1"/>
  <c r="F768" i="66"/>
  <c r="N144" i="74" s="1"/>
  <c r="F769" i="66"/>
  <c r="N145" i="74" s="1"/>
  <c r="F770" i="66"/>
  <c r="N146" i="74" s="1"/>
  <c r="F771" i="66"/>
  <c r="N147" i="74" s="1"/>
  <c r="F772" i="66"/>
  <c r="N148" i="74" s="1"/>
  <c r="F773" i="66"/>
  <c r="N149" i="74" s="1"/>
  <c r="F774" i="66"/>
  <c r="N150" i="74" s="1"/>
  <c r="F775" i="66"/>
  <c r="N151" i="74" s="1"/>
  <c r="F776" i="66"/>
  <c r="N152" i="74" s="1"/>
  <c r="F777" i="66"/>
  <c r="N153" i="74" s="1"/>
  <c r="F778" i="66"/>
  <c r="N154" i="74" s="1"/>
  <c r="F779" i="66"/>
  <c r="N155" i="74" s="1"/>
  <c r="F780" i="66"/>
  <c r="N156" i="74" s="1"/>
  <c r="F781" i="66"/>
  <c r="N157" i="74" s="1"/>
  <c r="F782" i="66"/>
  <c r="N158" i="74" s="1"/>
  <c r="F783" i="66"/>
  <c r="N159" i="74" s="1"/>
  <c r="F786" i="66"/>
  <c r="N162" i="74" s="1"/>
  <c r="F787" i="66"/>
  <c r="N163" i="74" s="1"/>
  <c r="F788" i="66"/>
  <c r="N164" i="74" s="1"/>
  <c r="F789" i="66"/>
  <c r="N165" i="74" s="1"/>
  <c r="F790" i="66"/>
  <c r="N166" i="74" s="1"/>
  <c r="F791" i="66"/>
  <c r="N167" i="74" s="1"/>
  <c r="F792" i="66"/>
  <c r="N168" i="74" s="1"/>
  <c r="F793" i="66"/>
  <c r="N169" i="74" s="1"/>
  <c r="F794" i="66"/>
  <c r="N170" i="74" s="1"/>
  <c r="F795" i="66"/>
  <c r="N171" i="74" s="1"/>
  <c r="F796" i="66"/>
  <c r="N172" i="74" s="1"/>
  <c r="F797" i="66"/>
  <c r="N173" i="74" s="1"/>
  <c r="F798" i="66"/>
  <c r="N174" i="74" s="1"/>
  <c r="F799" i="66"/>
  <c r="N175" i="74" s="1"/>
  <c r="F800" i="66"/>
  <c r="N176" i="74" s="1"/>
  <c r="F801" i="66"/>
  <c r="N177" i="74" s="1"/>
  <c r="N7"/>
  <c r="U629" i="66"/>
  <c r="T629"/>
  <c r="S629"/>
  <c r="R629"/>
  <c r="Q629"/>
  <c r="P629"/>
  <c r="O629"/>
  <c r="N629"/>
  <c r="M629"/>
  <c r="L629"/>
  <c r="K629"/>
  <c r="J629"/>
  <c r="I629"/>
  <c r="H629"/>
  <c r="G629"/>
  <c r="B629"/>
  <c r="U628"/>
  <c r="T628"/>
  <c r="S628"/>
  <c r="R628"/>
  <c r="Q628"/>
  <c r="P628"/>
  <c r="O628"/>
  <c r="N628"/>
  <c r="M628"/>
  <c r="L628"/>
  <c r="K628"/>
  <c r="J628"/>
  <c r="I628"/>
  <c r="H628"/>
  <c r="G628"/>
  <c r="B628"/>
  <c r="U627"/>
  <c r="T627"/>
  <c r="S627"/>
  <c r="R627"/>
  <c r="Q627"/>
  <c r="P627"/>
  <c r="O627"/>
  <c r="N627"/>
  <c r="M627"/>
  <c r="L627"/>
  <c r="K627"/>
  <c r="J627"/>
  <c r="I627"/>
  <c r="H627"/>
  <c r="G627"/>
  <c r="B627"/>
  <c r="U626"/>
  <c r="T626"/>
  <c r="S626"/>
  <c r="R626"/>
  <c r="Q626"/>
  <c r="P626"/>
  <c r="O626"/>
  <c r="N626"/>
  <c r="M626"/>
  <c r="L626"/>
  <c r="K626"/>
  <c r="J626"/>
  <c r="I626"/>
  <c r="H626"/>
  <c r="G626"/>
  <c r="B626"/>
  <c r="U625"/>
  <c r="T625"/>
  <c r="S625"/>
  <c r="R625"/>
  <c r="Q625"/>
  <c r="P625"/>
  <c r="O625"/>
  <c r="N625"/>
  <c r="M625"/>
  <c r="L625"/>
  <c r="K625"/>
  <c r="J625"/>
  <c r="I625"/>
  <c r="H625"/>
  <c r="G625"/>
  <c r="B625"/>
  <c r="U624"/>
  <c r="T624"/>
  <c r="S624"/>
  <c r="R624"/>
  <c r="Q624"/>
  <c r="P624"/>
  <c r="O624"/>
  <c r="N624"/>
  <c r="M624"/>
  <c r="L624"/>
  <c r="K624"/>
  <c r="J624"/>
  <c r="I624"/>
  <c r="H624"/>
  <c r="G624"/>
  <c r="B624"/>
  <c r="U623"/>
  <c r="T623"/>
  <c r="S623"/>
  <c r="R623"/>
  <c r="Q623"/>
  <c r="P623"/>
  <c r="O623"/>
  <c r="N623"/>
  <c r="M623"/>
  <c r="L623"/>
  <c r="K623"/>
  <c r="J623"/>
  <c r="I623"/>
  <c r="H623"/>
  <c r="G623"/>
  <c r="B623"/>
  <c r="U622"/>
  <c r="T622"/>
  <c r="S622"/>
  <c r="R622"/>
  <c r="Q622"/>
  <c r="P622"/>
  <c r="O622"/>
  <c r="N622"/>
  <c r="M622"/>
  <c r="L622"/>
  <c r="K622"/>
  <c r="J622"/>
  <c r="I622"/>
  <c r="H622"/>
  <c r="G622"/>
  <c r="B622"/>
  <c r="U621"/>
  <c r="T621"/>
  <c r="S621"/>
  <c r="R621"/>
  <c r="Q621"/>
  <c r="P621"/>
  <c r="O621"/>
  <c r="N621"/>
  <c r="M621"/>
  <c r="L621"/>
  <c r="K621"/>
  <c r="J621"/>
  <c r="I621"/>
  <c r="H621"/>
  <c r="G621"/>
  <c r="B621"/>
  <c r="U620"/>
  <c r="T620"/>
  <c r="S620"/>
  <c r="R620"/>
  <c r="Q620"/>
  <c r="P620"/>
  <c r="O620"/>
  <c r="N620"/>
  <c r="M620"/>
  <c r="L620"/>
  <c r="K620"/>
  <c r="J620"/>
  <c r="I620"/>
  <c r="H620"/>
  <c r="G620"/>
  <c r="B620"/>
  <c r="U619"/>
  <c r="T619"/>
  <c r="S619"/>
  <c r="R619"/>
  <c r="Q619"/>
  <c r="P619"/>
  <c r="O619"/>
  <c r="N619"/>
  <c r="M619"/>
  <c r="L619"/>
  <c r="K619"/>
  <c r="J619"/>
  <c r="I619"/>
  <c r="H619"/>
  <c r="G619"/>
  <c r="B619"/>
  <c r="U618"/>
  <c r="T618"/>
  <c r="S618"/>
  <c r="R618"/>
  <c r="Q618"/>
  <c r="P618"/>
  <c r="O618"/>
  <c r="N618"/>
  <c r="M618"/>
  <c r="L618"/>
  <c r="K618"/>
  <c r="J618"/>
  <c r="I618"/>
  <c r="H618"/>
  <c r="G618"/>
  <c r="B618"/>
  <c r="U617"/>
  <c r="T617"/>
  <c r="S617"/>
  <c r="R617"/>
  <c r="Q617"/>
  <c r="P617"/>
  <c r="O617"/>
  <c r="N617"/>
  <c r="M617"/>
  <c r="L617"/>
  <c r="K617"/>
  <c r="J617"/>
  <c r="I617"/>
  <c r="H617"/>
  <c r="G617"/>
  <c r="B617"/>
  <c r="U616"/>
  <c r="T616"/>
  <c r="S616"/>
  <c r="R616"/>
  <c r="Q616"/>
  <c r="P616"/>
  <c r="O616"/>
  <c r="N616"/>
  <c r="M616"/>
  <c r="L616"/>
  <c r="K616"/>
  <c r="J616"/>
  <c r="I616"/>
  <c r="H616"/>
  <c r="G616"/>
  <c r="B616"/>
  <c r="U615"/>
  <c r="T615"/>
  <c r="S615"/>
  <c r="R615"/>
  <c r="Q615"/>
  <c r="P615"/>
  <c r="O615"/>
  <c r="N615"/>
  <c r="M615"/>
  <c r="L615"/>
  <c r="K615"/>
  <c r="J615"/>
  <c r="I615"/>
  <c r="H615"/>
  <c r="G615"/>
  <c r="B615"/>
  <c r="U614"/>
  <c r="T614"/>
  <c r="S614"/>
  <c r="R614"/>
  <c r="Q614"/>
  <c r="P614"/>
  <c r="O614"/>
  <c r="N614"/>
  <c r="M614"/>
  <c r="L614"/>
  <c r="K614"/>
  <c r="J614"/>
  <c r="I614"/>
  <c r="H614"/>
  <c r="G614"/>
  <c r="B614"/>
  <c r="U611"/>
  <c r="T611"/>
  <c r="S611"/>
  <c r="R611"/>
  <c r="Q611"/>
  <c r="P611"/>
  <c r="O611"/>
  <c r="N611"/>
  <c r="M611"/>
  <c r="L611"/>
  <c r="K611"/>
  <c r="J611"/>
  <c r="I611"/>
  <c r="H611"/>
  <c r="G611"/>
  <c r="B611"/>
  <c r="U610"/>
  <c r="T610"/>
  <c r="S610"/>
  <c r="R610"/>
  <c r="Q610"/>
  <c r="P610"/>
  <c r="O610"/>
  <c r="N610"/>
  <c r="M610"/>
  <c r="L610"/>
  <c r="K610"/>
  <c r="J610"/>
  <c r="I610"/>
  <c r="H610"/>
  <c r="G610"/>
  <c r="B610"/>
  <c r="U609"/>
  <c r="T609"/>
  <c r="S609"/>
  <c r="R609"/>
  <c r="Q609"/>
  <c r="P609"/>
  <c r="O609"/>
  <c r="N609"/>
  <c r="M609"/>
  <c r="L609"/>
  <c r="K609"/>
  <c r="J609"/>
  <c r="I609"/>
  <c r="H609"/>
  <c r="G609"/>
  <c r="B609"/>
  <c r="U608"/>
  <c r="T608"/>
  <c r="S608"/>
  <c r="R608"/>
  <c r="Q608"/>
  <c r="P608"/>
  <c r="O608"/>
  <c r="N608"/>
  <c r="M608"/>
  <c r="L608"/>
  <c r="K608"/>
  <c r="J608"/>
  <c r="I608"/>
  <c r="H608"/>
  <c r="G608"/>
  <c r="B608"/>
  <c r="U607"/>
  <c r="T607"/>
  <c r="S607"/>
  <c r="R607"/>
  <c r="Q607"/>
  <c r="P607"/>
  <c r="O607"/>
  <c r="N607"/>
  <c r="M607"/>
  <c r="L607"/>
  <c r="K607"/>
  <c r="J607"/>
  <c r="I607"/>
  <c r="H607"/>
  <c r="G607"/>
  <c r="B607"/>
  <c r="U606"/>
  <c r="T606"/>
  <c r="S606"/>
  <c r="R606"/>
  <c r="Q606"/>
  <c r="P606"/>
  <c r="O606"/>
  <c r="N606"/>
  <c r="M606"/>
  <c r="L606"/>
  <c r="K606"/>
  <c r="J606"/>
  <c r="I606"/>
  <c r="H606"/>
  <c r="G606"/>
  <c r="B606"/>
  <c r="U605"/>
  <c r="T605"/>
  <c r="S605"/>
  <c r="R605"/>
  <c r="Q605"/>
  <c r="P605"/>
  <c r="O605"/>
  <c r="N605"/>
  <c r="M605"/>
  <c r="L605"/>
  <c r="K605"/>
  <c r="J605"/>
  <c r="I605"/>
  <c r="H605"/>
  <c r="G605"/>
  <c r="B605"/>
  <c r="U604"/>
  <c r="T604"/>
  <c r="S604"/>
  <c r="R604"/>
  <c r="Q604"/>
  <c r="P604"/>
  <c r="O604"/>
  <c r="N604"/>
  <c r="M604"/>
  <c r="L604"/>
  <c r="K604"/>
  <c r="J604"/>
  <c r="I604"/>
  <c r="H604"/>
  <c r="G604"/>
  <c r="B604"/>
  <c r="U603"/>
  <c r="T603"/>
  <c r="S603"/>
  <c r="R603"/>
  <c r="Q603"/>
  <c r="P603"/>
  <c r="O603"/>
  <c r="N603"/>
  <c r="M603"/>
  <c r="L603"/>
  <c r="K603"/>
  <c r="J603"/>
  <c r="I603"/>
  <c r="H603"/>
  <c r="G603"/>
  <c r="B603"/>
  <c r="U602"/>
  <c r="T602"/>
  <c r="S602"/>
  <c r="R602"/>
  <c r="Q602"/>
  <c r="P602"/>
  <c r="O602"/>
  <c r="N602"/>
  <c r="M602"/>
  <c r="L602"/>
  <c r="K602"/>
  <c r="J602"/>
  <c r="I602"/>
  <c r="H602"/>
  <c r="G602"/>
  <c r="B602"/>
  <c r="U601"/>
  <c r="T601"/>
  <c r="S601"/>
  <c r="R601"/>
  <c r="Q601"/>
  <c r="P601"/>
  <c r="O601"/>
  <c r="N601"/>
  <c r="M601"/>
  <c r="L601"/>
  <c r="K601"/>
  <c r="J601"/>
  <c r="I601"/>
  <c r="H601"/>
  <c r="G601"/>
  <c r="B601"/>
  <c r="U600"/>
  <c r="T600"/>
  <c r="S600"/>
  <c r="R600"/>
  <c r="Q600"/>
  <c r="P600"/>
  <c r="O600"/>
  <c r="N600"/>
  <c r="M600"/>
  <c r="L600"/>
  <c r="K600"/>
  <c r="J600"/>
  <c r="I600"/>
  <c r="H600"/>
  <c r="G600"/>
  <c r="B600"/>
  <c r="U599"/>
  <c r="T599"/>
  <c r="S599"/>
  <c r="R599"/>
  <c r="Q599"/>
  <c r="P599"/>
  <c r="O599"/>
  <c r="N599"/>
  <c r="M599"/>
  <c r="L599"/>
  <c r="K599"/>
  <c r="J599"/>
  <c r="I599"/>
  <c r="H599"/>
  <c r="G599"/>
  <c r="B599"/>
  <c r="U598"/>
  <c r="T598"/>
  <c r="S598"/>
  <c r="R598"/>
  <c r="Q598"/>
  <c r="P598"/>
  <c r="O598"/>
  <c r="N598"/>
  <c r="M598"/>
  <c r="L598"/>
  <c r="K598"/>
  <c r="J598"/>
  <c r="I598"/>
  <c r="H598"/>
  <c r="G598"/>
  <c r="B598"/>
  <c r="U597"/>
  <c r="T597"/>
  <c r="S597"/>
  <c r="R597"/>
  <c r="Q597"/>
  <c r="P597"/>
  <c r="O597"/>
  <c r="N597"/>
  <c r="M597"/>
  <c r="L597"/>
  <c r="K597"/>
  <c r="J597"/>
  <c r="I597"/>
  <c r="H597"/>
  <c r="G597"/>
  <c r="B597"/>
  <c r="U596"/>
  <c r="T596"/>
  <c r="S596"/>
  <c r="R596"/>
  <c r="Q596"/>
  <c r="P596"/>
  <c r="O596"/>
  <c r="N596"/>
  <c r="M596"/>
  <c r="L596"/>
  <c r="K596"/>
  <c r="J596"/>
  <c r="I596"/>
  <c r="H596"/>
  <c r="G596"/>
  <c r="B596"/>
  <c r="U595"/>
  <c r="T595"/>
  <c r="S595"/>
  <c r="R595"/>
  <c r="Q595"/>
  <c r="P595"/>
  <c r="O595"/>
  <c r="N595"/>
  <c r="M595"/>
  <c r="L595"/>
  <c r="K595"/>
  <c r="J595"/>
  <c r="I595"/>
  <c r="H595"/>
  <c r="G595"/>
  <c r="B595"/>
  <c r="U594"/>
  <c r="T594"/>
  <c r="S594"/>
  <c r="R594"/>
  <c r="Q594"/>
  <c r="P594"/>
  <c r="O594"/>
  <c r="N594"/>
  <c r="M594"/>
  <c r="L594"/>
  <c r="K594"/>
  <c r="J594"/>
  <c r="I594"/>
  <c r="H594"/>
  <c r="G594"/>
  <c r="B594"/>
  <c r="U593"/>
  <c r="T593"/>
  <c r="S593"/>
  <c r="R593"/>
  <c r="Q593"/>
  <c r="P593"/>
  <c r="O593"/>
  <c r="N593"/>
  <c r="M593"/>
  <c r="L593"/>
  <c r="K593"/>
  <c r="J593"/>
  <c r="I593"/>
  <c r="H593"/>
  <c r="G593"/>
  <c r="B593"/>
  <c r="U590"/>
  <c r="T590"/>
  <c r="S590"/>
  <c r="R590"/>
  <c r="Q590"/>
  <c r="P590"/>
  <c r="O590"/>
  <c r="N590"/>
  <c r="M590"/>
  <c r="L590"/>
  <c r="K590"/>
  <c r="J590"/>
  <c r="I590"/>
  <c r="H590"/>
  <c r="G590"/>
  <c r="B590"/>
  <c r="U589"/>
  <c r="T589"/>
  <c r="S589"/>
  <c r="R589"/>
  <c r="Q589"/>
  <c r="P589"/>
  <c r="O589"/>
  <c r="N589"/>
  <c r="M589"/>
  <c r="L589"/>
  <c r="K589"/>
  <c r="J589"/>
  <c r="I589"/>
  <c r="H589"/>
  <c r="G589"/>
  <c r="B589"/>
  <c r="U588"/>
  <c r="T588"/>
  <c r="S588"/>
  <c r="R588"/>
  <c r="Q588"/>
  <c r="P588"/>
  <c r="O588"/>
  <c r="N588"/>
  <c r="M588"/>
  <c r="L588"/>
  <c r="K588"/>
  <c r="J588"/>
  <c r="I588"/>
  <c r="H588"/>
  <c r="G588"/>
  <c r="B588"/>
  <c r="U587"/>
  <c r="T587"/>
  <c r="S587"/>
  <c r="R587"/>
  <c r="Q587"/>
  <c r="P587"/>
  <c r="O587"/>
  <c r="N587"/>
  <c r="M587"/>
  <c r="L587"/>
  <c r="K587"/>
  <c r="J587"/>
  <c r="I587"/>
  <c r="H587"/>
  <c r="G587"/>
  <c r="B587"/>
  <c r="U586"/>
  <c r="T586"/>
  <c r="S586"/>
  <c r="R586"/>
  <c r="Q586"/>
  <c r="P586"/>
  <c r="O586"/>
  <c r="N586"/>
  <c r="M586"/>
  <c r="L586"/>
  <c r="K586"/>
  <c r="J586"/>
  <c r="I586"/>
  <c r="H586"/>
  <c r="G586"/>
  <c r="B586"/>
  <c r="U585"/>
  <c r="T585"/>
  <c r="S585"/>
  <c r="R585"/>
  <c r="Q585"/>
  <c r="P585"/>
  <c r="O585"/>
  <c r="N585"/>
  <c r="M585"/>
  <c r="L585"/>
  <c r="K585"/>
  <c r="J585"/>
  <c r="I585"/>
  <c r="H585"/>
  <c r="G585"/>
  <c r="B585"/>
  <c r="U584"/>
  <c r="T584"/>
  <c r="S584"/>
  <c r="R584"/>
  <c r="Q584"/>
  <c r="P584"/>
  <c r="O584"/>
  <c r="N584"/>
  <c r="M584"/>
  <c r="L584"/>
  <c r="K584"/>
  <c r="J584"/>
  <c r="I584"/>
  <c r="H584"/>
  <c r="G584"/>
  <c r="B584"/>
  <c r="U583"/>
  <c r="T583"/>
  <c r="S583"/>
  <c r="R583"/>
  <c r="Q583"/>
  <c r="P583"/>
  <c r="O583"/>
  <c r="N583"/>
  <c r="M583"/>
  <c r="L583"/>
  <c r="K583"/>
  <c r="J583"/>
  <c r="I583"/>
  <c r="H583"/>
  <c r="G583"/>
  <c r="B583"/>
  <c r="U582"/>
  <c r="T582"/>
  <c r="S582"/>
  <c r="R582"/>
  <c r="Q582"/>
  <c r="P582"/>
  <c r="O582"/>
  <c r="N582"/>
  <c r="M582"/>
  <c r="L582"/>
  <c r="K582"/>
  <c r="J582"/>
  <c r="I582"/>
  <c r="H582"/>
  <c r="G582"/>
  <c r="B582"/>
  <c r="U581"/>
  <c r="T581"/>
  <c r="S581"/>
  <c r="R581"/>
  <c r="Q581"/>
  <c r="P581"/>
  <c r="O581"/>
  <c r="N581"/>
  <c r="M581"/>
  <c r="L581"/>
  <c r="K581"/>
  <c r="J581"/>
  <c r="I581"/>
  <c r="H581"/>
  <c r="G581"/>
  <c r="B581"/>
  <c r="U580"/>
  <c r="T580"/>
  <c r="S580"/>
  <c r="R580"/>
  <c r="Q580"/>
  <c r="P580"/>
  <c r="O580"/>
  <c r="N580"/>
  <c r="M580"/>
  <c r="L580"/>
  <c r="K580"/>
  <c r="J580"/>
  <c r="I580"/>
  <c r="H580"/>
  <c r="G580"/>
  <c r="B580"/>
  <c r="U579"/>
  <c r="T579"/>
  <c r="S579"/>
  <c r="R579"/>
  <c r="Q579"/>
  <c r="P579"/>
  <c r="O579"/>
  <c r="N579"/>
  <c r="M579"/>
  <c r="L579"/>
  <c r="K579"/>
  <c r="J579"/>
  <c r="I579"/>
  <c r="H579"/>
  <c r="G579"/>
  <c r="B579"/>
  <c r="U578"/>
  <c r="T578"/>
  <c r="S578"/>
  <c r="R578"/>
  <c r="Q578"/>
  <c r="P578"/>
  <c r="O578"/>
  <c r="N578"/>
  <c r="M578"/>
  <c r="L578"/>
  <c r="K578"/>
  <c r="J578"/>
  <c r="I578"/>
  <c r="H578"/>
  <c r="G578"/>
  <c r="B578"/>
  <c r="U577"/>
  <c r="T577"/>
  <c r="S577"/>
  <c r="R577"/>
  <c r="Q577"/>
  <c r="P577"/>
  <c r="O577"/>
  <c r="N577"/>
  <c r="M577"/>
  <c r="L577"/>
  <c r="K577"/>
  <c r="J577"/>
  <c r="I577"/>
  <c r="H577"/>
  <c r="G577"/>
  <c r="B577"/>
  <c r="U576"/>
  <c r="T576"/>
  <c r="S576"/>
  <c r="R576"/>
  <c r="Q576"/>
  <c r="P576"/>
  <c r="O576"/>
  <c r="N576"/>
  <c r="M576"/>
  <c r="L576"/>
  <c r="K576"/>
  <c r="J576"/>
  <c r="I576"/>
  <c r="H576"/>
  <c r="G576"/>
  <c r="B576"/>
  <c r="U575"/>
  <c r="T575"/>
  <c r="S575"/>
  <c r="R575"/>
  <c r="Q575"/>
  <c r="P575"/>
  <c r="O575"/>
  <c r="N575"/>
  <c r="M575"/>
  <c r="L575"/>
  <c r="K575"/>
  <c r="J575"/>
  <c r="I575"/>
  <c r="H575"/>
  <c r="G575"/>
  <c r="B575"/>
  <c r="U574"/>
  <c r="T574"/>
  <c r="S574"/>
  <c r="R574"/>
  <c r="Q574"/>
  <c r="P574"/>
  <c r="O574"/>
  <c r="N574"/>
  <c r="M574"/>
  <c r="L574"/>
  <c r="K574"/>
  <c r="J574"/>
  <c r="I574"/>
  <c r="H574"/>
  <c r="G574"/>
  <c r="B574"/>
  <c r="U573"/>
  <c r="T573"/>
  <c r="S573"/>
  <c r="R573"/>
  <c r="Q573"/>
  <c r="P573"/>
  <c r="O573"/>
  <c r="N573"/>
  <c r="M573"/>
  <c r="L573"/>
  <c r="K573"/>
  <c r="J573"/>
  <c r="I573"/>
  <c r="H573"/>
  <c r="G573"/>
  <c r="B573"/>
  <c r="U572"/>
  <c r="T572"/>
  <c r="S572"/>
  <c r="R572"/>
  <c r="Q572"/>
  <c r="P572"/>
  <c r="O572"/>
  <c r="N572"/>
  <c r="M572"/>
  <c r="L572"/>
  <c r="K572"/>
  <c r="J572"/>
  <c r="I572"/>
  <c r="H572"/>
  <c r="G572"/>
  <c r="B572"/>
  <c r="U571"/>
  <c r="T571"/>
  <c r="S571"/>
  <c r="R571"/>
  <c r="Q571"/>
  <c r="P571"/>
  <c r="O571"/>
  <c r="N571"/>
  <c r="M571"/>
  <c r="L571"/>
  <c r="K571"/>
  <c r="J571"/>
  <c r="I571"/>
  <c r="H571"/>
  <c r="G571"/>
  <c r="B571"/>
  <c r="U570"/>
  <c r="T570"/>
  <c r="S570"/>
  <c r="R570"/>
  <c r="Q570"/>
  <c r="P570"/>
  <c r="O570"/>
  <c r="N570"/>
  <c r="M570"/>
  <c r="L570"/>
  <c r="K570"/>
  <c r="J570"/>
  <c r="I570"/>
  <c r="H570"/>
  <c r="G570"/>
  <c r="B570"/>
  <c r="U569"/>
  <c r="T569"/>
  <c r="S569"/>
  <c r="R569"/>
  <c r="Q569"/>
  <c r="P569"/>
  <c r="O569"/>
  <c r="N569"/>
  <c r="M569"/>
  <c r="L569"/>
  <c r="K569"/>
  <c r="J569"/>
  <c r="I569"/>
  <c r="H569"/>
  <c r="G569"/>
  <c r="B569"/>
  <c r="U568"/>
  <c r="T568"/>
  <c r="S568"/>
  <c r="R568"/>
  <c r="Q568"/>
  <c r="P568"/>
  <c r="O568"/>
  <c r="N568"/>
  <c r="M568"/>
  <c r="L568"/>
  <c r="K568"/>
  <c r="J568"/>
  <c r="I568"/>
  <c r="H568"/>
  <c r="G568"/>
  <c r="B568"/>
  <c r="U567"/>
  <c r="T567"/>
  <c r="S567"/>
  <c r="R567"/>
  <c r="Q567"/>
  <c r="P567"/>
  <c r="O567"/>
  <c r="N567"/>
  <c r="M567"/>
  <c r="L567"/>
  <c r="K567"/>
  <c r="J567"/>
  <c r="I567"/>
  <c r="H567"/>
  <c r="G567"/>
  <c r="B567"/>
  <c r="U566"/>
  <c r="T566"/>
  <c r="S566"/>
  <c r="R566"/>
  <c r="Q566"/>
  <c r="P566"/>
  <c r="O566"/>
  <c r="N566"/>
  <c r="M566"/>
  <c r="L566"/>
  <c r="K566"/>
  <c r="J566"/>
  <c r="I566"/>
  <c r="H566"/>
  <c r="G566"/>
  <c r="B566"/>
  <c r="U565"/>
  <c r="T565"/>
  <c r="S565"/>
  <c r="R565"/>
  <c r="Q565"/>
  <c r="P565"/>
  <c r="O565"/>
  <c r="N565"/>
  <c r="M565"/>
  <c r="L565"/>
  <c r="K565"/>
  <c r="J565"/>
  <c r="I565"/>
  <c r="H565"/>
  <c r="G565"/>
  <c r="B565"/>
  <c r="U564"/>
  <c r="T564"/>
  <c r="S564"/>
  <c r="R564"/>
  <c r="Q564"/>
  <c r="P564"/>
  <c r="O564"/>
  <c r="N564"/>
  <c r="M564"/>
  <c r="L564"/>
  <c r="K564"/>
  <c r="J564"/>
  <c r="I564"/>
  <c r="H564"/>
  <c r="G564"/>
  <c r="B564"/>
  <c r="U563"/>
  <c r="T563"/>
  <c r="S563"/>
  <c r="R563"/>
  <c r="Q563"/>
  <c r="P563"/>
  <c r="O563"/>
  <c r="N563"/>
  <c r="M563"/>
  <c r="L563"/>
  <c r="K563"/>
  <c r="J563"/>
  <c r="I563"/>
  <c r="H563"/>
  <c r="G563"/>
  <c r="B563"/>
  <c r="U562"/>
  <c r="T562"/>
  <c r="S562"/>
  <c r="R562"/>
  <c r="Q562"/>
  <c r="P562"/>
  <c r="O562"/>
  <c r="N562"/>
  <c r="M562"/>
  <c r="L562"/>
  <c r="K562"/>
  <c r="J562"/>
  <c r="I562"/>
  <c r="H562"/>
  <c r="G562"/>
  <c r="B562"/>
  <c r="U561"/>
  <c r="T561"/>
  <c r="S561"/>
  <c r="R561"/>
  <c r="Q561"/>
  <c r="P561"/>
  <c r="O561"/>
  <c r="N561"/>
  <c r="M561"/>
  <c r="L561"/>
  <c r="K561"/>
  <c r="J561"/>
  <c r="I561"/>
  <c r="H561"/>
  <c r="G561"/>
  <c r="B561"/>
  <c r="U560"/>
  <c r="T560"/>
  <c r="S560"/>
  <c r="R560"/>
  <c r="Q560"/>
  <c r="P560"/>
  <c r="O560"/>
  <c r="N560"/>
  <c r="M560"/>
  <c r="L560"/>
  <c r="K560"/>
  <c r="J560"/>
  <c r="I560"/>
  <c r="H560"/>
  <c r="G560"/>
  <c r="B560"/>
  <c r="U559"/>
  <c r="T559"/>
  <c r="S559"/>
  <c r="R559"/>
  <c r="Q559"/>
  <c r="P559"/>
  <c r="O559"/>
  <c r="N559"/>
  <c r="M559"/>
  <c r="L559"/>
  <c r="K559"/>
  <c r="J559"/>
  <c r="I559"/>
  <c r="H559"/>
  <c r="G559"/>
  <c r="B559"/>
  <c r="U558"/>
  <c r="T558"/>
  <c r="S558"/>
  <c r="R558"/>
  <c r="Q558"/>
  <c r="P558"/>
  <c r="O558"/>
  <c r="N558"/>
  <c r="M558"/>
  <c r="L558"/>
  <c r="K558"/>
  <c r="J558"/>
  <c r="I558"/>
  <c r="H558"/>
  <c r="G558"/>
  <c r="B558"/>
  <c r="U555"/>
  <c r="T555"/>
  <c r="S555"/>
  <c r="R555"/>
  <c r="Q555"/>
  <c r="P555"/>
  <c r="O555"/>
  <c r="N555"/>
  <c r="M555"/>
  <c r="L555"/>
  <c r="K555"/>
  <c r="J555"/>
  <c r="I555"/>
  <c r="H555"/>
  <c r="G555"/>
  <c r="B555"/>
  <c r="U554"/>
  <c r="T554"/>
  <c r="S554"/>
  <c r="R554"/>
  <c r="Q554"/>
  <c r="P554"/>
  <c r="O554"/>
  <c r="N554"/>
  <c r="M554"/>
  <c r="L554"/>
  <c r="K554"/>
  <c r="J554"/>
  <c r="I554"/>
  <c r="H554"/>
  <c r="G554"/>
  <c r="B554"/>
  <c r="U553"/>
  <c r="T553"/>
  <c r="S553"/>
  <c r="R553"/>
  <c r="Q553"/>
  <c r="P553"/>
  <c r="O553"/>
  <c r="N553"/>
  <c r="M553"/>
  <c r="L553"/>
  <c r="K553"/>
  <c r="J553"/>
  <c r="I553"/>
  <c r="H553"/>
  <c r="G553"/>
  <c r="B553"/>
  <c r="U552"/>
  <c r="T552"/>
  <c r="S552"/>
  <c r="R552"/>
  <c r="Q552"/>
  <c r="P552"/>
  <c r="O552"/>
  <c r="N552"/>
  <c r="M552"/>
  <c r="L552"/>
  <c r="K552"/>
  <c r="J552"/>
  <c r="I552"/>
  <c r="H552"/>
  <c r="G552"/>
  <c r="B552"/>
  <c r="U551"/>
  <c r="T551"/>
  <c r="S551"/>
  <c r="R551"/>
  <c r="Q551"/>
  <c r="P551"/>
  <c r="O551"/>
  <c r="N551"/>
  <c r="M551"/>
  <c r="L551"/>
  <c r="K551"/>
  <c r="J551"/>
  <c r="I551"/>
  <c r="H551"/>
  <c r="G551"/>
  <c r="B551"/>
  <c r="U550"/>
  <c r="T550"/>
  <c r="S550"/>
  <c r="R550"/>
  <c r="Q550"/>
  <c r="P550"/>
  <c r="O550"/>
  <c r="N550"/>
  <c r="M550"/>
  <c r="L550"/>
  <c r="K550"/>
  <c r="J550"/>
  <c r="I550"/>
  <c r="H550"/>
  <c r="G550"/>
  <c r="B550"/>
  <c r="U549"/>
  <c r="T549"/>
  <c r="S549"/>
  <c r="R549"/>
  <c r="Q549"/>
  <c r="P549"/>
  <c r="O549"/>
  <c r="N549"/>
  <c r="M549"/>
  <c r="L549"/>
  <c r="K549"/>
  <c r="J549"/>
  <c r="I549"/>
  <c r="H549"/>
  <c r="G549"/>
  <c r="B549"/>
  <c r="U548"/>
  <c r="T548"/>
  <c r="S548"/>
  <c r="R548"/>
  <c r="Q548"/>
  <c r="P548"/>
  <c r="O548"/>
  <c r="N548"/>
  <c r="M548"/>
  <c r="L548"/>
  <c r="K548"/>
  <c r="J548"/>
  <c r="I548"/>
  <c r="H548"/>
  <c r="G548"/>
  <c r="B548"/>
  <c r="U547"/>
  <c r="T547"/>
  <c r="S547"/>
  <c r="R547"/>
  <c r="Q547"/>
  <c r="P547"/>
  <c r="O547"/>
  <c r="N547"/>
  <c r="M547"/>
  <c r="L547"/>
  <c r="K547"/>
  <c r="J547"/>
  <c r="I547"/>
  <c r="H547"/>
  <c r="G547"/>
  <c r="B547"/>
  <c r="U546"/>
  <c r="T546"/>
  <c r="S546"/>
  <c r="R546"/>
  <c r="Q546"/>
  <c r="P546"/>
  <c r="O546"/>
  <c r="N546"/>
  <c r="M546"/>
  <c r="L546"/>
  <c r="K546"/>
  <c r="J546"/>
  <c r="I546"/>
  <c r="H546"/>
  <c r="G546"/>
  <c r="B546"/>
  <c r="U545"/>
  <c r="T545"/>
  <c r="S545"/>
  <c r="R545"/>
  <c r="Q545"/>
  <c r="P545"/>
  <c r="O545"/>
  <c r="N545"/>
  <c r="M545"/>
  <c r="L545"/>
  <c r="K545"/>
  <c r="J545"/>
  <c r="I545"/>
  <c r="H545"/>
  <c r="G545"/>
  <c r="B545"/>
  <c r="U542"/>
  <c r="T542"/>
  <c r="S542"/>
  <c r="R542"/>
  <c r="Q542"/>
  <c r="P542"/>
  <c r="O542"/>
  <c r="N542"/>
  <c r="M542"/>
  <c r="L542"/>
  <c r="K542"/>
  <c r="J542"/>
  <c r="I542"/>
  <c r="H542"/>
  <c r="G542"/>
  <c r="B542"/>
  <c r="U541"/>
  <c r="T541"/>
  <c r="S541"/>
  <c r="R541"/>
  <c r="Q541"/>
  <c r="P541"/>
  <c r="O541"/>
  <c r="N541"/>
  <c r="M541"/>
  <c r="L541"/>
  <c r="K541"/>
  <c r="J541"/>
  <c r="I541"/>
  <c r="H541"/>
  <c r="G541"/>
  <c r="B541"/>
  <c r="U540"/>
  <c r="T540"/>
  <c r="S540"/>
  <c r="R540"/>
  <c r="Q540"/>
  <c r="P540"/>
  <c r="O540"/>
  <c r="N540"/>
  <c r="M540"/>
  <c r="L540"/>
  <c r="K540"/>
  <c r="J540"/>
  <c r="I540"/>
  <c r="H540"/>
  <c r="G540"/>
  <c r="B540"/>
  <c r="U539"/>
  <c r="T539"/>
  <c r="S539"/>
  <c r="R539"/>
  <c r="Q539"/>
  <c r="P539"/>
  <c r="O539"/>
  <c r="N539"/>
  <c r="M539"/>
  <c r="L539"/>
  <c r="K539"/>
  <c r="J539"/>
  <c r="I539"/>
  <c r="H539"/>
  <c r="G539"/>
  <c r="B539"/>
  <c r="U538"/>
  <c r="T538"/>
  <c r="S538"/>
  <c r="R538"/>
  <c r="Q538"/>
  <c r="P538"/>
  <c r="O538"/>
  <c r="N538"/>
  <c r="M538"/>
  <c r="L538"/>
  <c r="K538"/>
  <c r="J538"/>
  <c r="I538"/>
  <c r="H538"/>
  <c r="G538"/>
  <c r="B538"/>
  <c r="U537"/>
  <c r="T537"/>
  <c r="S537"/>
  <c r="R537"/>
  <c r="Q537"/>
  <c r="P537"/>
  <c r="O537"/>
  <c r="N537"/>
  <c r="M537"/>
  <c r="L537"/>
  <c r="K537"/>
  <c r="J537"/>
  <c r="I537"/>
  <c r="H537"/>
  <c r="G537"/>
  <c r="B537"/>
  <c r="U536"/>
  <c r="T536"/>
  <c r="S536"/>
  <c r="R536"/>
  <c r="Q536"/>
  <c r="P536"/>
  <c r="O536"/>
  <c r="N536"/>
  <c r="M536"/>
  <c r="L536"/>
  <c r="K536"/>
  <c r="J536"/>
  <c r="I536"/>
  <c r="H536"/>
  <c r="G536"/>
  <c r="B536"/>
  <c r="U535"/>
  <c r="T535"/>
  <c r="S535"/>
  <c r="R535"/>
  <c r="Q535"/>
  <c r="P535"/>
  <c r="O535"/>
  <c r="N535"/>
  <c r="M535"/>
  <c r="L535"/>
  <c r="K535"/>
  <c r="J535"/>
  <c r="I535"/>
  <c r="H535"/>
  <c r="G535"/>
  <c r="B535"/>
  <c r="U534"/>
  <c r="T534"/>
  <c r="S534"/>
  <c r="R534"/>
  <c r="Q534"/>
  <c r="P534"/>
  <c r="O534"/>
  <c r="N534"/>
  <c r="M534"/>
  <c r="L534"/>
  <c r="K534"/>
  <c r="J534"/>
  <c r="I534"/>
  <c r="H534"/>
  <c r="G534"/>
  <c r="B534"/>
  <c r="U533"/>
  <c r="T533"/>
  <c r="S533"/>
  <c r="R533"/>
  <c r="Q533"/>
  <c r="P533"/>
  <c r="O533"/>
  <c r="N533"/>
  <c r="M533"/>
  <c r="L533"/>
  <c r="K533"/>
  <c r="J533"/>
  <c r="I533"/>
  <c r="H533"/>
  <c r="G533"/>
  <c r="B533"/>
  <c r="U532"/>
  <c r="T532"/>
  <c r="S532"/>
  <c r="R532"/>
  <c r="Q532"/>
  <c r="P532"/>
  <c r="O532"/>
  <c r="N532"/>
  <c r="M532"/>
  <c r="L532"/>
  <c r="K532"/>
  <c r="J532"/>
  <c r="I532"/>
  <c r="H532"/>
  <c r="G532"/>
  <c r="B532"/>
  <c r="U531"/>
  <c r="T531"/>
  <c r="S531"/>
  <c r="R531"/>
  <c r="Q531"/>
  <c r="P531"/>
  <c r="O531"/>
  <c r="N531"/>
  <c r="M531"/>
  <c r="L531"/>
  <c r="K531"/>
  <c r="J531"/>
  <c r="I531"/>
  <c r="H531"/>
  <c r="G531"/>
  <c r="B531"/>
  <c r="U530"/>
  <c r="T530"/>
  <c r="S530"/>
  <c r="R530"/>
  <c r="Q530"/>
  <c r="P530"/>
  <c r="O530"/>
  <c r="N530"/>
  <c r="M530"/>
  <c r="L530"/>
  <c r="K530"/>
  <c r="J530"/>
  <c r="I530"/>
  <c r="H530"/>
  <c r="G530"/>
  <c r="B530"/>
  <c r="U529"/>
  <c r="T529"/>
  <c r="S529"/>
  <c r="R529"/>
  <c r="Q529"/>
  <c r="P529"/>
  <c r="O529"/>
  <c r="N529"/>
  <c r="M529"/>
  <c r="L529"/>
  <c r="K529"/>
  <c r="J529"/>
  <c r="I529"/>
  <c r="H529"/>
  <c r="G529"/>
  <c r="B529"/>
  <c r="U526"/>
  <c r="T526"/>
  <c r="S526"/>
  <c r="R526"/>
  <c r="Q526"/>
  <c r="P526"/>
  <c r="O526"/>
  <c r="N526"/>
  <c r="M526"/>
  <c r="L526"/>
  <c r="K526"/>
  <c r="J526"/>
  <c r="I526"/>
  <c r="H526"/>
  <c r="G526"/>
  <c r="B526"/>
  <c r="U525"/>
  <c r="T525"/>
  <c r="S525"/>
  <c r="R525"/>
  <c r="Q525"/>
  <c r="P525"/>
  <c r="O525"/>
  <c r="N525"/>
  <c r="M525"/>
  <c r="L525"/>
  <c r="K525"/>
  <c r="J525"/>
  <c r="I525"/>
  <c r="H525"/>
  <c r="G525"/>
  <c r="B525"/>
  <c r="U524"/>
  <c r="T524"/>
  <c r="S524"/>
  <c r="R524"/>
  <c r="Q524"/>
  <c r="P524"/>
  <c r="O524"/>
  <c r="N524"/>
  <c r="M524"/>
  <c r="L524"/>
  <c r="K524"/>
  <c r="J524"/>
  <c r="I524"/>
  <c r="H524"/>
  <c r="G524"/>
  <c r="B524"/>
  <c r="U523"/>
  <c r="T523"/>
  <c r="S523"/>
  <c r="R523"/>
  <c r="Q523"/>
  <c r="P523"/>
  <c r="O523"/>
  <c r="N523"/>
  <c r="M523"/>
  <c r="L523"/>
  <c r="K523"/>
  <c r="J523"/>
  <c r="I523"/>
  <c r="H523"/>
  <c r="G523"/>
  <c r="B523"/>
  <c r="U522"/>
  <c r="T522"/>
  <c r="S522"/>
  <c r="R522"/>
  <c r="Q522"/>
  <c r="P522"/>
  <c r="O522"/>
  <c r="N522"/>
  <c r="M522"/>
  <c r="L522"/>
  <c r="K522"/>
  <c r="J522"/>
  <c r="I522"/>
  <c r="H522"/>
  <c r="G522"/>
  <c r="B522"/>
  <c r="U521"/>
  <c r="T521"/>
  <c r="S521"/>
  <c r="R521"/>
  <c r="Q521"/>
  <c r="P521"/>
  <c r="O521"/>
  <c r="N521"/>
  <c r="M521"/>
  <c r="L521"/>
  <c r="K521"/>
  <c r="J521"/>
  <c r="I521"/>
  <c r="H521"/>
  <c r="G521"/>
  <c r="B521"/>
  <c r="U520"/>
  <c r="T520"/>
  <c r="S520"/>
  <c r="R520"/>
  <c r="Q520"/>
  <c r="P520"/>
  <c r="O520"/>
  <c r="N520"/>
  <c r="M520"/>
  <c r="L520"/>
  <c r="K520"/>
  <c r="J520"/>
  <c r="I520"/>
  <c r="H520"/>
  <c r="G520"/>
  <c r="B520"/>
  <c r="U519"/>
  <c r="T519"/>
  <c r="S519"/>
  <c r="R519"/>
  <c r="Q519"/>
  <c r="P519"/>
  <c r="O519"/>
  <c r="N519"/>
  <c r="M519"/>
  <c r="L519"/>
  <c r="K519"/>
  <c r="J519"/>
  <c r="I519"/>
  <c r="H519"/>
  <c r="G519"/>
  <c r="B519"/>
  <c r="U518"/>
  <c r="T518"/>
  <c r="S518"/>
  <c r="R518"/>
  <c r="Q518"/>
  <c r="P518"/>
  <c r="O518"/>
  <c r="N518"/>
  <c r="M518"/>
  <c r="L518"/>
  <c r="K518"/>
  <c r="J518"/>
  <c r="I518"/>
  <c r="H518"/>
  <c r="G518"/>
  <c r="B518"/>
  <c r="U515"/>
  <c r="T515"/>
  <c r="S515"/>
  <c r="R515"/>
  <c r="Q515"/>
  <c r="P515"/>
  <c r="O515"/>
  <c r="N515"/>
  <c r="M515"/>
  <c r="L515"/>
  <c r="K515"/>
  <c r="J515"/>
  <c r="I515"/>
  <c r="H515"/>
  <c r="G515"/>
  <c r="B515"/>
  <c r="U514"/>
  <c r="T514"/>
  <c r="S514"/>
  <c r="R514"/>
  <c r="Q514"/>
  <c r="P514"/>
  <c r="O514"/>
  <c r="N514"/>
  <c r="M514"/>
  <c r="L514"/>
  <c r="K514"/>
  <c r="J514"/>
  <c r="I514"/>
  <c r="H514"/>
  <c r="G514"/>
  <c r="B514"/>
  <c r="U513"/>
  <c r="T513"/>
  <c r="S513"/>
  <c r="R513"/>
  <c r="Q513"/>
  <c r="P513"/>
  <c r="O513"/>
  <c r="N513"/>
  <c r="M513"/>
  <c r="L513"/>
  <c r="K513"/>
  <c r="J513"/>
  <c r="I513"/>
  <c r="H513"/>
  <c r="G513"/>
  <c r="B513"/>
  <c r="U512"/>
  <c r="T512"/>
  <c r="S512"/>
  <c r="R512"/>
  <c r="Q512"/>
  <c r="P512"/>
  <c r="O512"/>
  <c r="N512"/>
  <c r="M512"/>
  <c r="L512"/>
  <c r="K512"/>
  <c r="J512"/>
  <c r="I512"/>
  <c r="H512"/>
  <c r="G512"/>
  <c r="B512"/>
  <c r="U511"/>
  <c r="T511"/>
  <c r="S511"/>
  <c r="R511"/>
  <c r="Q511"/>
  <c r="P511"/>
  <c r="O511"/>
  <c r="N511"/>
  <c r="M511"/>
  <c r="L511"/>
  <c r="K511"/>
  <c r="J511"/>
  <c r="I511"/>
  <c r="H511"/>
  <c r="G511"/>
  <c r="B511"/>
  <c r="U510"/>
  <c r="T510"/>
  <c r="S510"/>
  <c r="R510"/>
  <c r="Q510"/>
  <c r="P510"/>
  <c r="O510"/>
  <c r="N510"/>
  <c r="M510"/>
  <c r="L510"/>
  <c r="K510"/>
  <c r="J510"/>
  <c r="I510"/>
  <c r="H510"/>
  <c r="G510"/>
  <c r="B510"/>
  <c r="U509"/>
  <c r="T509"/>
  <c r="S509"/>
  <c r="R509"/>
  <c r="Q509"/>
  <c r="P509"/>
  <c r="O509"/>
  <c r="N509"/>
  <c r="M509"/>
  <c r="L509"/>
  <c r="K509"/>
  <c r="J509"/>
  <c r="I509"/>
  <c r="H509"/>
  <c r="G509"/>
  <c r="B509"/>
  <c r="U508"/>
  <c r="T508"/>
  <c r="S508"/>
  <c r="R508"/>
  <c r="Q508"/>
  <c r="P508"/>
  <c r="O508"/>
  <c r="N508"/>
  <c r="M508"/>
  <c r="L508"/>
  <c r="K508"/>
  <c r="J508"/>
  <c r="I508"/>
  <c r="H508"/>
  <c r="G508"/>
  <c r="B508"/>
  <c r="U507"/>
  <c r="T507"/>
  <c r="S507"/>
  <c r="R507"/>
  <c r="Q507"/>
  <c r="P507"/>
  <c r="O507"/>
  <c r="N507"/>
  <c r="M507"/>
  <c r="L507"/>
  <c r="K507"/>
  <c r="J507"/>
  <c r="I507"/>
  <c r="H507"/>
  <c r="G507"/>
  <c r="B507"/>
  <c r="U506"/>
  <c r="T506"/>
  <c r="S506"/>
  <c r="R506"/>
  <c r="Q506"/>
  <c r="P506"/>
  <c r="O506"/>
  <c r="N506"/>
  <c r="M506"/>
  <c r="L506"/>
  <c r="K506"/>
  <c r="J506"/>
  <c r="I506"/>
  <c r="H506"/>
  <c r="G506"/>
  <c r="B506"/>
  <c r="U505"/>
  <c r="T505"/>
  <c r="S505"/>
  <c r="R505"/>
  <c r="Q505"/>
  <c r="P505"/>
  <c r="O505"/>
  <c r="N505"/>
  <c r="M505"/>
  <c r="L505"/>
  <c r="K505"/>
  <c r="J505"/>
  <c r="I505"/>
  <c r="H505"/>
  <c r="G505"/>
  <c r="B505"/>
  <c r="U504"/>
  <c r="T504"/>
  <c r="S504"/>
  <c r="R504"/>
  <c r="Q504"/>
  <c r="P504"/>
  <c r="O504"/>
  <c r="N504"/>
  <c r="M504"/>
  <c r="L504"/>
  <c r="K504"/>
  <c r="J504"/>
  <c r="I504"/>
  <c r="H504"/>
  <c r="G504"/>
  <c r="B504"/>
  <c r="U503"/>
  <c r="T503"/>
  <c r="S503"/>
  <c r="R503"/>
  <c r="Q503"/>
  <c r="P503"/>
  <c r="O503"/>
  <c r="N503"/>
  <c r="M503"/>
  <c r="L503"/>
  <c r="K503"/>
  <c r="J503"/>
  <c r="I503"/>
  <c r="H503"/>
  <c r="G503"/>
  <c r="B503"/>
  <c r="U502"/>
  <c r="T502"/>
  <c r="S502"/>
  <c r="R502"/>
  <c r="Q502"/>
  <c r="P502"/>
  <c r="O502"/>
  <c r="N502"/>
  <c r="M502"/>
  <c r="L502"/>
  <c r="K502"/>
  <c r="J502"/>
  <c r="I502"/>
  <c r="H502"/>
  <c r="G502"/>
  <c r="B502"/>
  <c r="U501"/>
  <c r="T501"/>
  <c r="S501"/>
  <c r="R501"/>
  <c r="Q501"/>
  <c r="P501"/>
  <c r="O501"/>
  <c r="N501"/>
  <c r="M501"/>
  <c r="L501"/>
  <c r="K501"/>
  <c r="J501"/>
  <c r="I501"/>
  <c r="H501"/>
  <c r="G501"/>
  <c r="B501"/>
  <c r="U498"/>
  <c r="T498"/>
  <c r="S498"/>
  <c r="R498"/>
  <c r="Q498"/>
  <c r="P498"/>
  <c r="O498"/>
  <c r="N498"/>
  <c r="M498"/>
  <c r="L498"/>
  <c r="K498"/>
  <c r="J498"/>
  <c r="I498"/>
  <c r="H498"/>
  <c r="G498"/>
  <c r="B498"/>
  <c r="U497"/>
  <c r="T497"/>
  <c r="S497"/>
  <c r="R497"/>
  <c r="Q497"/>
  <c r="P497"/>
  <c r="O497"/>
  <c r="N497"/>
  <c r="M497"/>
  <c r="L497"/>
  <c r="K497"/>
  <c r="J497"/>
  <c r="I497"/>
  <c r="H497"/>
  <c r="G497"/>
  <c r="B497"/>
  <c r="U496"/>
  <c r="T496"/>
  <c r="S496"/>
  <c r="R496"/>
  <c r="Q496"/>
  <c r="P496"/>
  <c r="O496"/>
  <c r="N496"/>
  <c r="M496"/>
  <c r="L496"/>
  <c r="K496"/>
  <c r="J496"/>
  <c r="I496"/>
  <c r="H496"/>
  <c r="G496"/>
  <c r="B496"/>
  <c r="U495"/>
  <c r="T495"/>
  <c r="S495"/>
  <c r="R495"/>
  <c r="Q495"/>
  <c r="P495"/>
  <c r="O495"/>
  <c r="N495"/>
  <c r="M495"/>
  <c r="L495"/>
  <c r="K495"/>
  <c r="J495"/>
  <c r="I495"/>
  <c r="H495"/>
  <c r="G495"/>
  <c r="B495"/>
  <c r="U494"/>
  <c r="T494"/>
  <c r="S494"/>
  <c r="R494"/>
  <c r="Q494"/>
  <c r="P494"/>
  <c r="O494"/>
  <c r="N494"/>
  <c r="M494"/>
  <c r="L494"/>
  <c r="K494"/>
  <c r="J494"/>
  <c r="I494"/>
  <c r="H494"/>
  <c r="G494"/>
  <c r="B494"/>
  <c r="U493"/>
  <c r="T493"/>
  <c r="S493"/>
  <c r="R493"/>
  <c r="Q493"/>
  <c r="P493"/>
  <c r="O493"/>
  <c r="N493"/>
  <c r="M493"/>
  <c r="L493"/>
  <c r="K493"/>
  <c r="J493"/>
  <c r="I493"/>
  <c r="H493"/>
  <c r="G493"/>
  <c r="B493"/>
  <c r="U492"/>
  <c r="T492"/>
  <c r="S492"/>
  <c r="R492"/>
  <c r="Q492"/>
  <c r="P492"/>
  <c r="O492"/>
  <c r="N492"/>
  <c r="M492"/>
  <c r="L492"/>
  <c r="K492"/>
  <c r="J492"/>
  <c r="I492"/>
  <c r="H492"/>
  <c r="G492"/>
  <c r="B492"/>
  <c r="U491"/>
  <c r="T491"/>
  <c r="S491"/>
  <c r="R491"/>
  <c r="Q491"/>
  <c r="P491"/>
  <c r="O491"/>
  <c r="N491"/>
  <c r="M491"/>
  <c r="L491"/>
  <c r="K491"/>
  <c r="J491"/>
  <c r="I491"/>
  <c r="H491"/>
  <c r="G491"/>
  <c r="B491"/>
  <c r="U490"/>
  <c r="T490"/>
  <c r="S490"/>
  <c r="R490"/>
  <c r="Q490"/>
  <c r="P490"/>
  <c r="O490"/>
  <c r="N490"/>
  <c r="M490"/>
  <c r="L490"/>
  <c r="K490"/>
  <c r="J490"/>
  <c r="I490"/>
  <c r="H490"/>
  <c r="G490"/>
  <c r="B490"/>
  <c r="U489"/>
  <c r="T489"/>
  <c r="S489"/>
  <c r="R489"/>
  <c r="Q489"/>
  <c r="P489"/>
  <c r="O489"/>
  <c r="N489"/>
  <c r="M489"/>
  <c r="L489"/>
  <c r="K489"/>
  <c r="J489"/>
  <c r="I489"/>
  <c r="H489"/>
  <c r="G489"/>
  <c r="B489"/>
  <c r="U488"/>
  <c r="T488"/>
  <c r="S488"/>
  <c r="R488"/>
  <c r="Q488"/>
  <c r="P488"/>
  <c r="O488"/>
  <c r="N488"/>
  <c r="M488"/>
  <c r="L488"/>
  <c r="K488"/>
  <c r="J488"/>
  <c r="I488"/>
  <c r="H488"/>
  <c r="G488"/>
  <c r="B488"/>
  <c r="U487"/>
  <c r="T487"/>
  <c r="S487"/>
  <c r="R487"/>
  <c r="Q487"/>
  <c r="P487"/>
  <c r="O487"/>
  <c r="N487"/>
  <c r="M487"/>
  <c r="L487"/>
  <c r="K487"/>
  <c r="J487"/>
  <c r="I487"/>
  <c r="H487"/>
  <c r="G487"/>
  <c r="B487"/>
  <c r="U486"/>
  <c r="T486"/>
  <c r="S486"/>
  <c r="R486"/>
  <c r="Q486"/>
  <c r="P486"/>
  <c r="O486"/>
  <c r="N486"/>
  <c r="M486"/>
  <c r="L486"/>
  <c r="K486"/>
  <c r="J486"/>
  <c r="I486"/>
  <c r="H486"/>
  <c r="G486"/>
  <c r="B486"/>
  <c r="U485"/>
  <c r="T485"/>
  <c r="S485"/>
  <c r="R485"/>
  <c r="Q485"/>
  <c r="P485"/>
  <c r="O485"/>
  <c r="N485"/>
  <c r="M485"/>
  <c r="L485"/>
  <c r="K485"/>
  <c r="J485"/>
  <c r="I485"/>
  <c r="H485"/>
  <c r="G485"/>
  <c r="B485"/>
  <c r="U484"/>
  <c r="T484"/>
  <c r="S484"/>
  <c r="R484"/>
  <c r="Q484"/>
  <c r="P484"/>
  <c r="O484"/>
  <c r="N484"/>
  <c r="M484"/>
  <c r="L484"/>
  <c r="K484"/>
  <c r="J484"/>
  <c r="I484"/>
  <c r="H484"/>
  <c r="G484"/>
  <c r="B484"/>
  <c r="U483"/>
  <c r="T483"/>
  <c r="S483"/>
  <c r="R483"/>
  <c r="Q483"/>
  <c r="P483"/>
  <c r="O483"/>
  <c r="N483"/>
  <c r="M483"/>
  <c r="L483"/>
  <c r="K483"/>
  <c r="J483"/>
  <c r="I483"/>
  <c r="H483"/>
  <c r="G483"/>
  <c r="B483"/>
  <c r="U482"/>
  <c r="T482"/>
  <c r="S482"/>
  <c r="R482"/>
  <c r="Q482"/>
  <c r="P482"/>
  <c r="O482"/>
  <c r="N482"/>
  <c r="M482"/>
  <c r="L482"/>
  <c r="K482"/>
  <c r="J482"/>
  <c r="I482"/>
  <c r="H482"/>
  <c r="G482"/>
  <c r="B482"/>
  <c r="U481"/>
  <c r="T481"/>
  <c r="S481"/>
  <c r="R481"/>
  <c r="Q481"/>
  <c r="P481"/>
  <c r="O481"/>
  <c r="N481"/>
  <c r="M481"/>
  <c r="L481"/>
  <c r="K481"/>
  <c r="J481"/>
  <c r="I481"/>
  <c r="H481"/>
  <c r="G481"/>
  <c r="B481"/>
  <c r="U480"/>
  <c r="T480"/>
  <c r="S480"/>
  <c r="R480"/>
  <c r="Q480"/>
  <c r="P480"/>
  <c r="O480"/>
  <c r="N480"/>
  <c r="M480"/>
  <c r="L480"/>
  <c r="K480"/>
  <c r="J480"/>
  <c r="I480"/>
  <c r="H480"/>
  <c r="G480"/>
  <c r="B480"/>
  <c r="U479"/>
  <c r="T479"/>
  <c r="S479"/>
  <c r="R479"/>
  <c r="Q479"/>
  <c r="P479"/>
  <c r="O479"/>
  <c r="N479"/>
  <c r="M479"/>
  <c r="L479"/>
  <c r="K479"/>
  <c r="J479"/>
  <c r="I479"/>
  <c r="H479"/>
  <c r="G479"/>
  <c r="B479"/>
  <c r="U478"/>
  <c r="T478"/>
  <c r="S478"/>
  <c r="R478"/>
  <c r="Q478"/>
  <c r="P478"/>
  <c r="O478"/>
  <c r="N478"/>
  <c r="M478"/>
  <c r="L478"/>
  <c r="K478"/>
  <c r="J478"/>
  <c r="I478"/>
  <c r="H478"/>
  <c r="G478"/>
  <c r="B478"/>
  <c r="U477"/>
  <c r="T477"/>
  <c r="S477"/>
  <c r="R477"/>
  <c r="Q477"/>
  <c r="P477"/>
  <c r="O477"/>
  <c r="N477"/>
  <c r="M477"/>
  <c r="L477"/>
  <c r="K477"/>
  <c r="J477"/>
  <c r="I477"/>
  <c r="H477"/>
  <c r="G477"/>
  <c r="B477"/>
  <c r="U476"/>
  <c r="T476"/>
  <c r="S476"/>
  <c r="R476"/>
  <c r="Q476"/>
  <c r="P476"/>
  <c r="O476"/>
  <c r="N476"/>
  <c r="M476"/>
  <c r="L476"/>
  <c r="K476"/>
  <c r="J476"/>
  <c r="I476"/>
  <c r="H476"/>
  <c r="G476"/>
  <c r="B476"/>
  <c r="U473"/>
  <c r="T473"/>
  <c r="S473"/>
  <c r="R473"/>
  <c r="Q473"/>
  <c r="P473"/>
  <c r="O473"/>
  <c r="N473"/>
  <c r="M473"/>
  <c r="L473"/>
  <c r="K473"/>
  <c r="J473"/>
  <c r="I473"/>
  <c r="H473"/>
  <c r="G473"/>
  <c r="B473"/>
  <c r="U472"/>
  <c r="T472"/>
  <c r="S472"/>
  <c r="R472"/>
  <c r="Q472"/>
  <c r="P472"/>
  <c r="O472"/>
  <c r="N472"/>
  <c r="M472"/>
  <c r="L472"/>
  <c r="K472"/>
  <c r="J472"/>
  <c r="I472"/>
  <c r="H472"/>
  <c r="G472"/>
  <c r="B472"/>
  <c r="U471"/>
  <c r="T471"/>
  <c r="S471"/>
  <c r="R471"/>
  <c r="Q471"/>
  <c r="P471"/>
  <c r="O471"/>
  <c r="N471"/>
  <c r="M471"/>
  <c r="L471"/>
  <c r="K471"/>
  <c r="J471"/>
  <c r="I471"/>
  <c r="H471"/>
  <c r="G471"/>
  <c r="B471"/>
  <c r="U470"/>
  <c r="T470"/>
  <c r="S470"/>
  <c r="R470"/>
  <c r="Q470"/>
  <c r="P470"/>
  <c r="O470"/>
  <c r="N470"/>
  <c r="M470"/>
  <c r="L470"/>
  <c r="K470"/>
  <c r="J470"/>
  <c r="I470"/>
  <c r="H470"/>
  <c r="G470"/>
  <c r="B470"/>
  <c r="U469"/>
  <c r="T469"/>
  <c r="S469"/>
  <c r="R469"/>
  <c r="Q469"/>
  <c r="P469"/>
  <c r="O469"/>
  <c r="N469"/>
  <c r="M469"/>
  <c r="L469"/>
  <c r="K469"/>
  <c r="J469"/>
  <c r="I469"/>
  <c r="H469"/>
  <c r="G469"/>
  <c r="B469"/>
  <c r="U468"/>
  <c r="T468"/>
  <c r="S468"/>
  <c r="R468"/>
  <c r="Q468"/>
  <c r="P468"/>
  <c r="O468"/>
  <c r="N468"/>
  <c r="M468"/>
  <c r="L468"/>
  <c r="K468"/>
  <c r="J468"/>
  <c r="I468"/>
  <c r="H468"/>
  <c r="G468"/>
  <c r="B468"/>
  <c r="U467"/>
  <c r="T467"/>
  <c r="S467"/>
  <c r="R467"/>
  <c r="Q467"/>
  <c r="P467"/>
  <c r="O467"/>
  <c r="N467"/>
  <c r="M467"/>
  <c r="L467"/>
  <c r="K467"/>
  <c r="J467"/>
  <c r="I467"/>
  <c r="H467"/>
  <c r="G467"/>
  <c r="B467"/>
  <c r="U466"/>
  <c r="T466"/>
  <c r="S466"/>
  <c r="R466"/>
  <c r="Q466"/>
  <c r="P466"/>
  <c r="O466"/>
  <c r="N466"/>
  <c r="M466"/>
  <c r="L466"/>
  <c r="K466"/>
  <c r="J466"/>
  <c r="I466"/>
  <c r="H466"/>
  <c r="G466"/>
  <c r="B466"/>
  <c r="U465"/>
  <c r="T465"/>
  <c r="S465"/>
  <c r="R465"/>
  <c r="Q465"/>
  <c r="P465"/>
  <c r="O465"/>
  <c r="N465"/>
  <c r="M465"/>
  <c r="L465"/>
  <c r="K465"/>
  <c r="J465"/>
  <c r="I465"/>
  <c r="H465"/>
  <c r="G465"/>
  <c r="B465"/>
  <c r="U464"/>
  <c r="T464"/>
  <c r="S464"/>
  <c r="R464"/>
  <c r="Q464"/>
  <c r="P464"/>
  <c r="O464"/>
  <c r="N464"/>
  <c r="M464"/>
  <c r="L464"/>
  <c r="K464"/>
  <c r="J464"/>
  <c r="I464"/>
  <c r="H464"/>
  <c r="G464"/>
  <c r="B464"/>
  <c r="U463"/>
  <c r="T463"/>
  <c r="S463"/>
  <c r="R463"/>
  <c r="Q463"/>
  <c r="P463"/>
  <c r="O463"/>
  <c r="N463"/>
  <c r="M463"/>
  <c r="L463"/>
  <c r="K463"/>
  <c r="J463"/>
  <c r="I463"/>
  <c r="H463"/>
  <c r="G463"/>
  <c r="B463"/>
  <c r="U462"/>
  <c r="T462"/>
  <c r="S462"/>
  <c r="R462"/>
  <c r="Q462"/>
  <c r="P462"/>
  <c r="O462"/>
  <c r="N462"/>
  <c r="M462"/>
  <c r="L462"/>
  <c r="K462"/>
  <c r="J462"/>
  <c r="I462"/>
  <c r="H462"/>
  <c r="G462"/>
  <c r="B462"/>
  <c r="J162" i="71"/>
  <c r="L162"/>
  <c r="N162"/>
  <c r="H162"/>
  <c r="F163"/>
  <c r="F164"/>
  <c r="F165"/>
  <c r="F166"/>
  <c r="F167"/>
  <c r="F168"/>
  <c r="F169"/>
  <c r="F170"/>
  <c r="F171"/>
  <c r="F172"/>
  <c r="F173"/>
  <c r="F174"/>
  <c r="F175"/>
  <c r="F176"/>
  <c r="F177"/>
  <c r="F178"/>
  <c r="H141"/>
  <c r="J141"/>
  <c r="L141"/>
  <c r="N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N106"/>
  <c r="H106"/>
  <c r="J106"/>
  <c r="L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H93"/>
  <c r="J93"/>
  <c r="L93"/>
  <c r="N93"/>
  <c r="F94"/>
  <c r="F95"/>
  <c r="F96"/>
  <c r="F97"/>
  <c r="F98"/>
  <c r="F99"/>
  <c r="F100"/>
  <c r="F101"/>
  <c r="F102"/>
  <c r="F103"/>
  <c r="F104"/>
  <c r="L77"/>
  <c r="H77"/>
  <c r="J77"/>
  <c r="N77"/>
  <c r="F78"/>
  <c r="F79"/>
  <c r="F80"/>
  <c r="F81"/>
  <c r="F82"/>
  <c r="F83"/>
  <c r="F84"/>
  <c r="F85"/>
  <c r="F86"/>
  <c r="F87"/>
  <c r="F88"/>
  <c r="F89"/>
  <c r="F90"/>
  <c r="F91"/>
  <c r="F77"/>
  <c r="J66"/>
  <c r="H66"/>
  <c r="L66"/>
  <c r="N66"/>
  <c r="F67"/>
  <c r="F68"/>
  <c r="F69"/>
  <c r="F70"/>
  <c r="F71"/>
  <c r="F72"/>
  <c r="F73"/>
  <c r="F74"/>
  <c r="F75"/>
  <c r="F66"/>
  <c r="H49"/>
  <c r="J49"/>
  <c r="L49"/>
  <c r="N49"/>
  <c r="F50"/>
  <c r="F51"/>
  <c r="F52"/>
  <c r="F53"/>
  <c r="F54"/>
  <c r="F55"/>
  <c r="F56"/>
  <c r="F57"/>
  <c r="F58"/>
  <c r="F59"/>
  <c r="F60"/>
  <c r="F61"/>
  <c r="F62"/>
  <c r="F63"/>
  <c r="F64"/>
  <c r="F49" s="1"/>
  <c r="H24"/>
  <c r="J24"/>
  <c r="L24"/>
  <c r="N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24"/>
  <c r="N10"/>
  <c r="L10"/>
  <c r="F12"/>
  <c r="F13"/>
  <c r="F14"/>
  <c r="F15"/>
  <c r="F16"/>
  <c r="F17"/>
  <c r="F18"/>
  <c r="F19"/>
  <c r="F20"/>
  <c r="F21"/>
  <c r="F22"/>
  <c r="F11"/>
  <c r="N161" i="74"/>
  <c r="N140"/>
  <c r="N105"/>
  <c r="N92"/>
  <c r="N76"/>
  <c r="N65"/>
  <c r="N48"/>
  <c r="N23"/>
  <c r="B635" i="66"/>
  <c r="F11" i="74"/>
  <c r="B636" i="66"/>
  <c r="F12" i="74"/>
  <c r="B637" i="66"/>
  <c r="F13" i="74"/>
  <c r="B638" i="66"/>
  <c r="F14" i="74" s="1"/>
  <c r="B639" i="66"/>
  <c r="F15" i="74" s="1"/>
  <c r="B640" i="66"/>
  <c r="F16" i="74" s="1"/>
  <c r="B641" i="66"/>
  <c r="F17" i="74" s="1"/>
  <c r="B642" i="66"/>
  <c r="F18" i="74" s="1"/>
  <c r="B643" i="66"/>
  <c r="F19" i="74" s="1"/>
  <c r="B644" i="66"/>
  <c r="F20" i="74" s="1"/>
  <c r="B645" i="66"/>
  <c r="F21" i="74" s="1"/>
  <c r="B634" i="66"/>
  <c r="F10" i="74" s="1"/>
  <c r="I9" i="73"/>
  <c r="I10"/>
  <c r="I11"/>
  <c r="I12"/>
  <c r="I13"/>
  <c r="I14"/>
  <c r="I15"/>
  <c r="I16"/>
  <c r="I17"/>
  <c r="I18"/>
  <c r="I19"/>
  <c r="I20"/>
  <c r="I21"/>
  <c r="L21" s="1"/>
  <c r="I22"/>
  <c r="I23"/>
  <c r="L23" s="1"/>
  <c r="I24"/>
  <c r="I25"/>
  <c r="L25" s="1"/>
  <c r="I26"/>
  <c r="I27"/>
  <c r="L27" s="1"/>
  <c r="I28"/>
  <c r="I29"/>
  <c r="L29" s="1"/>
  <c r="I8"/>
  <c r="K8"/>
  <c r="L8" s="1"/>
  <c r="K9"/>
  <c r="K10"/>
  <c r="L10" s="1"/>
  <c r="K11"/>
  <c r="K12"/>
  <c r="L12" s="1"/>
  <c r="K13"/>
  <c r="K14"/>
  <c r="L14" s="1"/>
  <c r="K15"/>
  <c r="K16"/>
  <c r="L16" s="1"/>
  <c r="K17"/>
  <c r="K18"/>
  <c r="L18" s="1"/>
  <c r="K19"/>
  <c r="K20"/>
  <c r="L20" s="1"/>
  <c r="K21"/>
  <c r="K22"/>
  <c r="L22" s="1"/>
  <c r="K23"/>
  <c r="K24"/>
  <c r="L24" s="1"/>
  <c r="K25"/>
  <c r="K26"/>
  <c r="L26" s="1"/>
  <c r="K27"/>
  <c r="K28"/>
  <c r="L28" s="1"/>
  <c r="K29"/>
  <c r="T9"/>
  <c r="T10"/>
  <c r="T11"/>
  <c r="T12"/>
  <c r="T13"/>
  <c r="T14"/>
  <c r="T15"/>
  <c r="T16"/>
  <c r="T17"/>
  <c r="T18"/>
  <c r="T19"/>
  <c r="T20"/>
  <c r="T21"/>
  <c r="T22"/>
  <c r="T23"/>
  <c r="U23" s="1"/>
  <c r="T24"/>
  <c r="T25"/>
  <c r="T26"/>
  <c r="T27"/>
  <c r="U27" s="1"/>
  <c r="T28"/>
  <c r="T29"/>
  <c r="T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8"/>
  <c r="N9"/>
  <c r="N10"/>
  <c r="N11"/>
  <c r="N12"/>
  <c r="N13"/>
  <c r="N14"/>
  <c r="N15"/>
  <c r="N16"/>
  <c r="N17"/>
  <c r="O17" s="1"/>
  <c r="N18"/>
  <c r="N19"/>
  <c r="N20"/>
  <c r="N21"/>
  <c r="O21" s="1"/>
  <c r="N22"/>
  <c r="N23"/>
  <c r="N24"/>
  <c r="N25"/>
  <c r="O25" s="1"/>
  <c r="N26"/>
  <c r="N27"/>
  <c r="N28"/>
  <c r="N29"/>
  <c r="O29" s="1"/>
  <c r="N8"/>
  <c r="U29"/>
  <c r="U28"/>
  <c r="R28"/>
  <c r="O28"/>
  <c r="O27"/>
  <c r="U26"/>
  <c r="R26"/>
  <c r="O26"/>
  <c r="U25"/>
  <c r="U24"/>
  <c r="R24"/>
  <c r="O24"/>
  <c r="O23"/>
  <c r="U22"/>
  <c r="R22"/>
  <c r="O22"/>
  <c r="U21"/>
  <c r="U20"/>
  <c r="R20"/>
  <c r="O20"/>
  <c r="U19"/>
  <c r="O19"/>
  <c r="U18"/>
  <c r="R18"/>
  <c r="O18"/>
  <c r="U17"/>
  <c r="U16"/>
  <c r="R16"/>
  <c r="O16"/>
  <c r="U15"/>
  <c r="O15"/>
  <c r="U14"/>
  <c r="R14"/>
  <c r="O14"/>
  <c r="U13"/>
  <c r="O13"/>
  <c r="U12"/>
  <c r="R12"/>
  <c r="O12"/>
  <c r="U11"/>
  <c r="O11"/>
  <c r="U10"/>
  <c r="R10"/>
  <c r="O10"/>
  <c r="U9"/>
  <c r="O9"/>
  <c r="U8"/>
  <c r="R8"/>
  <c r="O8"/>
  <c r="F804" i="66"/>
  <c r="A804" s="1"/>
  <c r="J810"/>
  <c r="V809"/>
  <c r="B804"/>
  <c r="K810"/>
  <c r="W809"/>
  <c r="C804"/>
  <c r="L810"/>
  <c r="X809"/>
  <c r="D804"/>
  <c r="M810"/>
  <c r="Y809"/>
  <c r="E804"/>
  <c r="A805"/>
  <c r="J811"/>
  <c r="V810"/>
  <c r="B805"/>
  <c r="K811"/>
  <c r="W810"/>
  <c r="C805"/>
  <c r="L811"/>
  <c r="X810"/>
  <c r="D805"/>
  <c r="Y810"/>
  <c r="E805"/>
  <c r="F806"/>
  <c r="A806" s="1"/>
  <c r="J812"/>
  <c r="V811"/>
  <c r="B806"/>
  <c r="K812"/>
  <c r="W811"/>
  <c r="C806"/>
  <c r="L812"/>
  <c r="X811"/>
  <c r="D806"/>
  <c r="M811"/>
  <c r="Y811"/>
  <c r="E806"/>
  <c r="F807"/>
  <c r="A807" s="1"/>
  <c r="J813"/>
  <c r="V812"/>
  <c r="B807"/>
  <c r="K813"/>
  <c r="W812"/>
  <c r="C807"/>
  <c r="L813"/>
  <c r="X812"/>
  <c r="D807"/>
  <c r="M812"/>
  <c r="Y812"/>
  <c r="E807"/>
  <c r="I10" i="72"/>
  <c r="T10"/>
  <c r="U10"/>
  <c r="I11"/>
  <c r="T11"/>
  <c r="U11" s="1"/>
  <c r="I12"/>
  <c r="T12"/>
  <c r="U12" s="1"/>
  <c r="I13"/>
  <c r="T13"/>
  <c r="I14"/>
  <c r="T14"/>
  <c r="U14"/>
  <c r="I15"/>
  <c r="T15"/>
  <c r="U15" s="1"/>
  <c r="I16"/>
  <c r="T16"/>
  <c r="U16" s="1"/>
  <c r="I17"/>
  <c r="T17"/>
  <c r="I18"/>
  <c r="T18"/>
  <c r="U18"/>
  <c r="I19"/>
  <c r="T19"/>
  <c r="U19" s="1"/>
  <c r="I20"/>
  <c r="T20"/>
  <c r="U20" s="1"/>
  <c r="I21"/>
  <c r="T21"/>
  <c r="U21" s="1"/>
  <c r="I22"/>
  <c r="T22"/>
  <c r="U22"/>
  <c r="I23"/>
  <c r="T23"/>
  <c r="U23" s="1"/>
  <c r="I24"/>
  <c r="T24"/>
  <c r="U24" s="1"/>
  <c r="I25"/>
  <c r="T25"/>
  <c r="U25" s="1"/>
  <c r="I26"/>
  <c r="T26"/>
  <c r="U26" s="1"/>
  <c r="I27"/>
  <c r="T27"/>
  <c r="U27" s="1"/>
  <c r="I28"/>
  <c r="T28"/>
  <c r="U28"/>
  <c r="I29"/>
  <c r="T29"/>
  <c r="U29" s="1"/>
  <c r="I30"/>
  <c r="T30"/>
  <c r="U30"/>
  <c r="Q10"/>
  <c r="I9"/>
  <c r="L11" s="1"/>
  <c r="Q11"/>
  <c r="R11" s="1"/>
  <c r="Q12"/>
  <c r="Q13"/>
  <c r="R13" s="1"/>
  <c r="Q14"/>
  <c r="Q15"/>
  <c r="R15" s="1"/>
  <c r="Q16"/>
  <c r="Q17"/>
  <c r="R17" s="1"/>
  <c r="Q18"/>
  <c r="Q19"/>
  <c r="R19" s="1"/>
  <c r="Q20"/>
  <c r="Q21"/>
  <c r="R21" s="1"/>
  <c r="Q22"/>
  <c r="Q23"/>
  <c r="R23" s="1"/>
  <c r="Q24"/>
  <c r="Q25"/>
  <c r="R25" s="1"/>
  <c r="Q26"/>
  <c r="Q27"/>
  <c r="R27" s="1"/>
  <c r="Q28"/>
  <c r="Q29"/>
  <c r="R29" s="1"/>
  <c r="Q30"/>
  <c r="N10"/>
  <c r="N11"/>
  <c r="O11" s="1"/>
  <c r="N12"/>
  <c r="N13"/>
  <c r="O13" s="1"/>
  <c r="N14"/>
  <c r="N15"/>
  <c r="O15" s="1"/>
  <c r="N16"/>
  <c r="N17"/>
  <c r="O17" s="1"/>
  <c r="N18"/>
  <c r="N19"/>
  <c r="O19" s="1"/>
  <c r="N20"/>
  <c r="N21"/>
  <c r="O21" s="1"/>
  <c r="N22"/>
  <c r="N23"/>
  <c r="O23" s="1"/>
  <c r="N24"/>
  <c r="N25"/>
  <c r="O25" s="1"/>
  <c r="N26"/>
  <c r="N27"/>
  <c r="O27" s="1"/>
  <c r="N28"/>
  <c r="N29"/>
  <c r="O29" s="1"/>
  <c r="N30"/>
  <c r="L10"/>
  <c r="L12"/>
  <c r="L14"/>
  <c r="L16"/>
  <c r="L18"/>
  <c r="L20"/>
  <c r="L22"/>
  <c r="L24"/>
  <c r="L26"/>
  <c r="L28"/>
  <c r="L30"/>
  <c r="T9"/>
  <c r="Q9"/>
  <c r="N9"/>
  <c r="K302" i="66"/>
  <c r="N178" i="58" s="1"/>
  <c r="J302" i="66"/>
  <c r="L178" i="58" s="1"/>
  <c r="I302" i="66"/>
  <c r="J178" i="58" s="1"/>
  <c r="H302" i="66"/>
  <c r="H178" i="58" s="1"/>
  <c r="G302" i="66"/>
  <c r="K301"/>
  <c r="N177" i="58" s="1"/>
  <c r="J301" i="66"/>
  <c r="L177" i="58" s="1"/>
  <c r="I301" i="66"/>
  <c r="J177" i="58" s="1"/>
  <c r="H301" i="66"/>
  <c r="H177" i="58" s="1"/>
  <c r="G301" i="66"/>
  <c r="K300"/>
  <c r="N176" i="58" s="1"/>
  <c r="J300" i="66"/>
  <c r="L176" i="58" s="1"/>
  <c r="I300" i="66"/>
  <c r="J176" i="58" s="1"/>
  <c r="H300" i="66"/>
  <c r="H176" i="58" s="1"/>
  <c r="G300" i="66"/>
  <c r="K299"/>
  <c r="N175" i="58" s="1"/>
  <c r="J299" i="66"/>
  <c r="L175" i="58" s="1"/>
  <c r="I299" i="66"/>
  <c r="J175" i="58" s="1"/>
  <c r="H299" i="66"/>
  <c r="H175" i="58" s="1"/>
  <c r="G299" i="66"/>
  <c r="K298"/>
  <c r="N174" i="58" s="1"/>
  <c r="J298" i="66"/>
  <c r="L174" i="58" s="1"/>
  <c r="I298" i="66"/>
  <c r="J174" i="58" s="1"/>
  <c r="H298" i="66"/>
  <c r="H174" i="58" s="1"/>
  <c r="G298" i="66"/>
  <c r="K297"/>
  <c r="N173" i="58" s="1"/>
  <c r="J297" i="66"/>
  <c r="L173" i="58" s="1"/>
  <c r="I297" i="66"/>
  <c r="J173" i="58" s="1"/>
  <c r="H297" i="66"/>
  <c r="H173" i="58" s="1"/>
  <c r="G297" i="66"/>
  <c r="K296"/>
  <c r="N172" i="58" s="1"/>
  <c r="J296" i="66"/>
  <c r="L172" i="58" s="1"/>
  <c r="I296" i="66"/>
  <c r="J172" i="58" s="1"/>
  <c r="H296" i="66"/>
  <c r="H172" i="58" s="1"/>
  <c r="G296" i="66"/>
  <c r="K295"/>
  <c r="N171" i="58" s="1"/>
  <c r="J295" i="66"/>
  <c r="L171" i="58" s="1"/>
  <c r="I295" i="66"/>
  <c r="J171" i="58" s="1"/>
  <c r="H295" i="66"/>
  <c r="H171" i="58" s="1"/>
  <c r="G295" i="66"/>
  <c r="K294"/>
  <c r="N170" i="58" s="1"/>
  <c r="J294" i="66"/>
  <c r="L170" i="58" s="1"/>
  <c r="I294" i="66"/>
  <c r="J170" i="58" s="1"/>
  <c r="H294" i="66"/>
  <c r="H170" i="58" s="1"/>
  <c r="G294" i="66"/>
  <c r="K293"/>
  <c r="N169" i="58" s="1"/>
  <c r="J293" i="66"/>
  <c r="L169" i="58" s="1"/>
  <c r="I293" i="66"/>
  <c r="J169" i="58" s="1"/>
  <c r="H293" i="66"/>
  <c r="H169" i="58" s="1"/>
  <c r="G293" i="66"/>
  <c r="K292"/>
  <c r="N168" i="58" s="1"/>
  <c r="J292" i="66"/>
  <c r="L168" i="58" s="1"/>
  <c r="I292" i="66"/>
  <c r="J168" i="58" s="1"/>
  <c r="H292" i="66"/>
  <c r="H168" i="58" s="1"/>
  <c r="G292" i="66"/>
  <c r="K291"/>
  <c r="N167" i="58" s="1"/>
  <c r="J291" i="66"/>
  <c r="L167" i="58" s="1"/>
  <c r="I291" i="66"/>
  <c r="J167" i="58" s="1"/>
  <c r="H291" i="66"/>
  <c r="H167" i="58" s="1"/>
  <c r="G291" i="66"/>
  <c r="K290"/>
  <c r="N166" i="58" s="1"/>
  <c r="J290" i="66"/>
  <c r="L166" i="58" s="1"/>
  <c r="I290" i="66"/>
  <c r="J166" i="58" s="1"/>
  <c r="H290" i="66"/>
  <c r="H166" i="58" s="1"/>
  <c r="G290" i="66"/>
  <c r="K289"/>
  <c r="N165" i="58" s="1"/>
  <c r="J289" i="66"/>
  <c r="L165" i="58" s="1"/>
  <c r="I289" i="66"/>
  <c r="J165" i="58" s="1"/>
  <c r="H289" i="66"/>
  <c r="H165" i="58" s="1"/>
  <c r="G289" i="66"/>
  <c r="K288"/>
  <c r="N164" i="58" s="1"/>
  <c r="J288" i="66"/>
  <c r="L164" i="58" s="1"/>
  <c r="I288" i="66"/>
  <c r="J164" i="58" s="1"/>
  <c r="H288" i="66"/>
  <c r="H164" i="58" s="1"/>
  <c r="G288" i="66"/>
  <c r="K287"/>
  <c r="N163" i="58" s="1"/>
  <c r="J287" i="66"/>
  <c r="L163" i="58" s="1"/>
  <c r="I287" i="66"/>
  <c r="J163" i="58" s="1"/>
  <c r="H287" i="66"/>
  <c r="H163" i="58" s="1"/>
  <c r="G287" i="66"/>
  <c r="K284"/>
  <c r="N160" i="58" s="1"/>
  <c r="J284" i="66"/>
  <c r="L160" i="58" s="1"/>
  <c r="I284" i="66"/>
  <c r="J160" i="58" s="1"/>
  <c r="H284" i="66"/>
  <c r="H160" i="58" s="1"/>
  <c r="G284" i="66"/>
  <c r="K283"/>
  <c r="N159" i="58" s="1"/>
  <c r="J283" i="66"/>
  <c r="L159" i="58" s="1"/>
  <c r="I283" i="66"/>
  <c r="J159" i="58" s="1"/>
  <c r="H283" i="66"/>
  <c r="H159" i="58" s="1"/>
  <c r="G283" i="66"/>
  <c r="K282"/>
  <c r="N158" i="58" s="1"/>
  <c r="J282" i="66"/>
  <c r="L158" i="58" s="1"/>
  <c r="I282" i="66"/>
  <c r="J158" i="58" s="1"/>
  <c r="H282" i="66"/>
  <c r="H158" i="58" s="1"/>
  <c r="G282" i="66"/>
  <c r="K281"/>
  <c r="N157" i="58" s="1"/>
  <c r="J281" i="66"/>
  <c r="L157" i="58" s="1"/>
  <c r="I281" i="66"/>
  <c r="J157" i="58" s="1"/>
  <c r="H281" i="66"/>
  <c r="H157" i="58" s="1"/>
  <c r="G281" i="66"/>
  <c r="K280"/>
  <c r="N156" i="58" s="1"/>
  <c r="J280" i="66"/>
  <c r="L156" i="58" s="1"/>
  <c r="I280" i="66"/>
  <c r="J156" i="58" s="1"/>
  <c r="H280" i="66"/>
  <c r="H156" i="58" s="1"/>
  <c r="G280" i="66"/>
  <c r="K279"/>
  <c r="N155" i="58" s="1"/>
  <c r="J279" i="66"/>
  <c r="L155" i="58" s="1"/>
  <c r="I279" i="66"/>
  <c r="J155" i="58" s="1"/>
  <c r="H279" i="66"/>
  <c r="H155" i="58" s="1"/>
  <c r="G279" i="66"/>
  <c r="K278"/>
  <c r="N154" i="58" s="1"/>
  <c r="J278" i="66"/>
  <c r="L154" i="58" s="1"/>
  <c r="I278" i="66"/>
  <c r="J154" i="58" s="1"/>
  <c r="H278" i="66"/>
  <c r="H154" i="58" s="1"/>
  <c r="G278" i="66"/>
  <c r="K277"/>
  <c r="N153" i="58" s="1"/>
  <c r="J277" i="66"/>
  <c r="L153" i="58" s="1"/>
  <c r="I277" i="66"/>
  <c r="J153" i="58" s="1"/>
  <c r="H277" i="66"/>
  <c r="H153" i="58" s="1"/>
  <c r="G277" i="66"/>
  <c r="K276"/>
  <c r="N152" i="58" s="1"/>
  <c r="J276" i="66"/>
  <c r="L152" i="58" s="1"/>
  <c r="I276" i="66"/>
  <c r="J152" i="58" s="1"/>
  <c r="H276" i="66"/>
  <c r="H152" i="58" s="1"/>
  <c r="G276" i="66"/>
  <c r="K275"/>
  <c r="N151" i="58" s="1"/>
  <c r="J275" i="66"/>
  <c r="L151" i="58" s="1"/>
  <c r="I275" i="66"/>
  <c r="J151" i="58" s="1"/>
  <c r="H275" i="66"/>
  <c r="H151" i="58" s="1"/>
  <c r="G275" i="66"/>
  <c r="K274"/>
  <c r="N150" i="58" s="1"/>
  <c r="J274" i="66"/>
  <c r="L150" i="58" s="1"/>
  <c r="I274" i="66"/>
  <c r="J150" i="58" s="1"/>
  <c r="H274" i="66"/>
  <c r="H150" i="58" s="1"/>
  <c r="G274" i="66"/>
  <c r="K273"/>
  <c r="N149" i="58" s="1"/>
  <c r="J273" i="66"/>
  <c r="L149" i="58" s="1"/>
  <c r="I273" i="66"/>
  <c r="J149" i="58" s="1"/>
  <c r="H273" i="66"/>
  <c r="H149" i="58" s="1"/>
  <c r="G273" i="66"/>
  <c r="K272"/>
  <c r="N148" i="58" s="1"/>
  <c r="J272" i="66"/>
  <c r="L148" i="58" s="1"/>
  <c r="I272" i="66"/>
  <c r="J148" i="58" s="1"/>
  <c r="H272" i="66"/>
  <c r="H148" i="58" s="1"/>
  <c r="G272" i="66"/>
  <c r="K271"/>
  <c r="N147" i="58" s="1"/>
  <c r="J271" i="66"/>
  <c r="L147" i="58" s="1"/>
  <c r="I271" i="66"/>
  <c r="J147" i="58" s="1"/>
  <c r="H271" i="66"/>
  <c r="H147" i="58" s="1"/>
  <c r="G271" i="66"/>
  <c r="K270"/>
  <c r="N146" i="58" s="1"/>
  <c r="J270" i="66"/>
  <c r="L146" i="58" s="1"/>
  <c r="I270" i="66"/>
  <c r="J146" i="58" s="1"/>
  <c r="H270" i="66"/>
  <c r="H146" i="58" s="1"/>
  <c r="G270" i="66"/>
  <c r="K269"/>
  <c r="N145" i="58" s="1"/>
  <c r="J269" i="66"/>
  <c r="L145" i="58" s="1"/>
  <c r="I269" i="66"/>
  <c r="J145" i="58" s="1"/>
  <c r="H269" i="66"/>
  <c r="H145" i="58" s="1"/>
  <c r="G269" i="66"/>
  <c r="K268"/>
  <c r="N144" i="58" s="1"/>
  <c r="J268" i="66"/>
  <c r="L144" i="58" s="1"/>
  <c r="I268" i="66"/>
  <c r="J144" i="58" s="1"/>
  <c r="H268" i="66"/>
  <c r="H144" i="58" s="1"/>
  <c r="G268" i="66"/>
  <c r="K267"/>
  <c r="N143" i="58" s="1"/>
  <c r="J267" i="66"/>
  <c r="L143" i="58" s="1"/>
  <c r="I267" i="66"/>
  <c r="J143" i="58" s="1"/>
  <c r="H267" i="66"/>
  <c r="H143" i="58" s="1"/>
  <c r="G267" i="66"/>
  <c r="K266"/>
  <c r="N142" i="58" s="1"/>
  <c r="J266" i="66"/>
  <c r="L142" i="58" s="1"/>
  <c r="L141" s="1"/>
  <c r="I266" i="66"/>
  <c r="J142" i="58" s="1"/>
  <c r="H266" i="66"/>
  <c r="H142" i="58" s="1"/>
  <c r="H141" s="1"/>
  <c r="G266" i="66"/>
  <c r="K263"/>
  <c r="N139" i="58" s="1"/>
  <c r="J263" i="66"/>
  <c r="L139" i="58" s="1"/>
  <c r="I263" i="66"/>
  <c r="J139" i="58" s="1"/>
  <c r="H263" i="66"/>
  <c r="H139" i="58" s="1"/>
  <c r="G263" i="66"/>
  <c r="K262"/>
  <c r="N138" i="58" s="1"/>
  <c r="J262" i="66"/>
  <c r="L138" i="58" s="1"/>
  <c r="I262" i="66"/>
  <c r="J138" i="58" s="1"/>
  <c r="H262" i="66"/>
  <c r="H138" i="58" s="1"/>
  <c r="G262" i="66"/>
  <c r="K261"/>
  <c r="N137" i="58" s="1"/>
  <c r="J261" i="66"/>
  <c r="L137" i="58" s="1"/>
  <c r="I261" i="66"/>
  <c r="J137" i="58" s="1"/>
  <c r="H261" i="66"/>
  <c r="H137" i="58" s="1"/>
  <c r="G261" i="66"/>
  <c r="K260"/>
  <c r="N136" i="58" s="1"/>
  <c r="J260" i="66"/>
  <c r="L136" i="58" s="1"/>
  <c r="I260" i="66"/>
  <c r="J136" i="58" s="1"/>
  <c r="H260" i="66"/>
  <c r="H136" i="58" s="1"/>
  <c r="G260" i="66"/>
  <c r="K259"/>
  <c r="N135" i="58" s="1"/>
  <c r="J259" i="66"/>
  <c r="L135" i="58" s="1"/>
  <c r="I259" i="66"/>
  <c r="J135" i="58" s="1"/>
  <c r="H259" i="66"/>
  <c r="H135" i="58" s="1"/>
  <c r="G259" i="66"/>
  <c r="K258"/>
  <c r="N134" i="58" s="1"/>
  <c r="J258" i="66"/>
  <c r="L134" i="58" s="1"/>
  <c r="I258" i="66"/>
  <c r="J134" i="58" s="1"/>
  <c r="H258" i="66"/>
  <c r="H134" i="58" s="1"/>
  <c r="G258" i="66"/>
  <c r="K257"/>
  <c r="N133" i="58" s="1"/>
  <c r="J257" i="66"/>
  <c r="L133" i="58" s="1"/>
  <c r="I257" i="66"/>
  <c r="J133" i="58" s="1"/>
  <c r="H257" i="66"/>
  <c r="H133" i="58" s="1"/>
  <c r="G257" i="66"/>
  <c r="K256"/>
  <c r="N132" i="58" s="1"/>
  <c r="J256" i="66"/>
  <c r="L132" i="58" s="1"/>
  <c r="I256" i="66"/>
  <c r="J132" i="58" s="1"/>
  <c r="H256" i="66"/>
  <c r="H132" i="58" s="1"/>
  <c r="G256" i="66"/>
  <c r="K255"/>
  <c r="N131" i="58" s="1"/>
  <c r="J255" i="66"/>
  <c r="L131" i="58" s="1"/>
  <c r="I255" i="66"/>
  <c r="J131" i="58" s="1"/>
  <c r="H255" i="66"/>
  <c r="H131" i="58" s="1"/>
  <c r="G255" i="66"/>
  <c r="K254"/>
  <c r="N130" i="58" s="1"/>
  <c r="J254" i="66"/>
  <c r="L130" i="58" s="1"/>
  <c r="I254" i="66"/>
  <c r="J130" i="58" s="1"/>
  <c r="H254" i="66"/>
  <c r="H130" i="58" s="1"/>
  <c r="G254" i="66"/>
  <c r="K253"/>
  <c r="N129" i="58" s="1"/>
  <c r="J253" i="66"/>
  <c r="L129" i="58" s="1"/>
  <c r="I253" i="66"/>
  <c r="J129" i="58" s="1"/>
  <c r="H253" i="66"/>
  <c r="H129" i="58" s="1"/>
  <c r="G253" i="66"/>
  <c r="K252"/>
  <c r="N128" i="58" s="1"/>
  <c r="J252" i="66"/>
  <c r="L128" i="58" s="1"/>
  <c r="I252" i="66"/>
  <c r="J128" i="58" s="1"/>
  <c r="H252" i="66"/>
  <c r="H128" i="58" s="1"/>
  <c r="G252" i="66"/>
  <c r="K251"/>
  <c r="N127" i="58" s="1"/>
  <c r="J251" i="66"/>
  <c r="L127" i="58" s="1"/>
  <c r="I251" i="66"/>
  <c r="J127" i="58" s="1"/>
  <c r="H251" i="66"/>
  <c r="H127" i="58" s="1"/>
  <c r="G251" i="66"/>
  <c r="K250"/>
  <c r="N126" i="58" s="1"/>
  <c r="J250" i="66"/>
  <c r="L126" i="58" s="1"/>
  <c r="I250" i="66"/>
  <c r="J126" i="58" s="1"/>
  <c r="H250" i="66"/>
  <c r="H126" i="58" s="1"/>
  <c r="G250" i="66"/>
  <c r="K249"/>
  <c r="N125" i="58" s="1"/>
  <c r="J249" i="66"/>
  <c r="L125" i="58" s="1"/>
  <c r="I249" i="66"/>
  <c r="J125" i="58" s="1"/>
  <c r="H249" i="66"/>
  <c r="H125" i="58" s="1"/>
  <c r="G249" i="66"/>
  <c r="K248"/>
  <c r="N124" i="58" s="1"/>
  <c r="J248" i="66"/>
  <c r="L124" i="58" s="1"/>
  <c r="I248" i="66"/>
  <c r="J124" i="58" s="1"/>
  <c r="H248" i="66"/>
  <c r="H124" i="58" s="1"/>
  <c r="G248" i="66"/>
  <c r="K247"/>
  <c r="N123" i="58" s="1"/>
  <c r="J247" i="66"/>
  <c r="L123" i="58" s="1"/>
  <c r="I247" i="66"/>
  <c r="J123" i="58" s="1"/>
  <c r="H247" i="66"/>
  <c r="H123" i="58" s="1"/>
  <c r="G247" i="66"/>
  <c r="K246"/>
  <c r="N122" i="58" s="1"/>
  <c r="J246" i="66"/>
  <c r="L122" i="58" s="1"/>
  <c r="I246" i="66"/>
  <c r="J122" i="58" s="1"/>
  <c r="H246" i="66"/>
  <c r="H122" i="58" s="1"/>
  <c r="G246" i="66"/>
  <c r="K245"/>
  <c r="N121" i="58" s="1"/>
  <c r="J245" i="66"/>
  <c r="L121" i="58" s="1"/>
  <c r="I245" i="66"/>
  <c r="J121" i="58" s="1"/>
  <c r="H245" i="66"/>
  <c r="H121" i="58" s="1"/>
  <c r="G245" i="66"/>
  <c r="K244"/>
  <c r="N120" i="58" s="1"/>
  <c r="J244" i="66"/>
  <c r="L120" i="58" s="1"/>
  <c r="I244" i="66"/>
  <c r="J120" i="58" s="1"/>
  <c r="H244" i="66"/>
  <c r="H120" i="58" s="1"/>
  <c r="G244" i="66"/>
  <c r="K243"/>
  <c r="N119" i="58" s="1"/>
  <c r="J243" i="66"/>
  <c r="L119" i="58" s="1"/>
  <c r="I243" i="66"/>
  <c r="J119" i="58" s="1"/>
  <c r="H243" i="66"/>
  <c r="H119" i="58" s="1"/>
  <c r="G243" i="66"/>
  <c r="K242"/>
  <c r="N118" i="58" s="1"/>
  <c r="J242" i="66"/>
  <c r="L118" i="58" s="1"/>
  <c r="I242" i="66"/>
  <c r="J118" i="58" s="1"/>
  <c r="H242" i="66"/>
  <c r="H118" i="58" s="1"/>
  <c r="G242" i="66"/>
  <c r="K241"/>
  <c r="N117" i="58" s="1"/>
  <c r="J241" i="66"/>
  <c r="L117" i="58" s="1"/>
  <c r="I241" i="66"/>
  <c r="J117" i="58" s="1"/>
  <c r="H241" i="66"/>
  <c r="H117" i="58" s="1"/>
  <c r="G241" i="66"/>
  <c r="K240"/>
  <c r="N116" i="58" s="1"/>
  <c r="J240" i="66"/>
  <c r="L116" i="58" s="1"/>
  <c r="I240" i="66"/>
  <c r="J116" i="58" s="1"/>
  <c r="H240" i="66"/>
  <c r="H116" i="58" s="1"/>
  <c r="G240" i="66"/>
  <c r="K239"/>
  <c r="N115" i="58" s="1"/>
  <c r="J239" i="66"/>
  <c r="L115" i="58" s="1"/>
  <c r="I239" i="66"/>
  <c r="J115" i="58" s="1"/>
  <c r="H239" i="66"/>
  <c r="H115" i="58" s="1"/>
  <c r="G239" i="66"/>
  <c r="K238"/>
  <c r="N114" i="58" s="1"/>
  <c r="J238" i="66"/>
  <c r="L114" i="58" s="1"/>
  <c r="I238" i="66"/>
  <c r="J114" i="58" s="1"/>
  <c r="H238" i="66"/>
  <c r="H114" i="58" s="1"/>
  <c r="G238" i="66"/>
  <c r="K237"/>
  <c r="N113" i="58" s="1"/>
  <c r="J237" i="66"/>
  <c r="L113" i="58" s="1"/>
  <c r="I237" i="66"/>
  <c r="J113" i="58" s="1"/>
  <c r="H237" i="66"/>
  <c r="H113" i="58" s="1"/>
  <c r="G237" i="66"/>
  <c r="K236"/>
  <c r="N112" i="58" s="1"/>
  <c r="J236" i="66"/>
  <c r="L112" i="58" s="1"/>
  <c r="I236" i="66"/>
  <c r="J112" i="58" s="1"/>
  <c r="H236" i="66"/>
  <c r="H112" i="58" s="1"/>
  <c r="G236" i="66"/>
  <c r="K235"/>
  <c r="N111" i="58" s="1"/>
  <c r="J235" i="66"/>
  <c r="L111" i="58" s="1"/>
  <c r="I235" i="66"/>
  <c r="J111" i="58" s="1"/>
  <c r="H235" i="66"/>
  <c r="H111" i="58" s="1"/>
  <c r="G235" i="66"/>
  <c r="K234"/>
  <c r="N110" i="58" s="1"/>
  <c r="J234" i="66"/>
  <c r="L110" i="58" s="1"/>
  <c r="I234" i="66"/>
  <c r="J110" i="58" s="1"/>
  <c r="H234" i="66"/>
  <c r="H110" i="58" s="1"/>
  <c r="G234" i="66"/>
  <c r="K233"/>
  <c r="N109" i="58" s="1"/>
  <c r="J233" i="66"/>
  <c r="L109" i="58" s="1"/>
  <c r="I233" i="66"/>
  <c r="J109" i="58" s="1"/>
  <c r="H233" i="66"/>
  <c r="H109" i="58" s="1"/>
  <c r="G233" i="66"/>
  <c r="K232"/>
  <c r="N108" i="58" s="1"/>
  <c r="J232" i="66"/>
  <c r="L108" i="58" s="1"/>
  <c r="I232" i="66"/>
  <c r="J108" i="58" s="1"/>
  <c r="H232" i="66"/>
  <c r="H108" i="58" s="1"/>
  <c r="G232" i="66"/>
  <c r="K231"/>
  <c r="N107" i="58" s="1"/>
  <c r="N106" s="1"/>
  <c r="J231" i="66"/>
  <c r="L107" i="58" s="1"/>
  <c r="I231" i="66"/>
  <c r="J107" i="58" s="1"/>
  <c r="J106" s="1"/>
  <c r="H231" i="66"/>
  <c r="H107" i="58" s="1"/>
  <c r="G231" i="66"/>
  <c r="K228"/>
  <c r="N104" i="58" s="1"/>
  <c r="J228" i="66"/>
  <c r="L104" i="58" s="1"/>
  <c r="I228" i="66"/>
  <c r="J104" i="58" s="1"/>
  <c r="H228" i="66"/>
  <c r="H104" i="58" s="1"/>
  <c r="G228" i="66"/>
  <c r="K227"/>
  <c r="N103" i="58" s="1"/>
  <c r="J227" i="66"/>
  <c r="L103" i="58" s="1"/>
  <c r="I227" i="66"/>
  <c r="J103" i="58" s="1"/>
  <c r="H227" i="66"/>
  <c r="H103" i="58" s="1"/>
  <c r="G227" i="66"/>
  <c r="K226"/>
  <c r="N102" i="58" s="1"/>
  <c r="J226" i="66"/>
  <c r="L102" i="58" s="1"/>
  <c r="I226" i="66"/>
  <c r="J102" i="58" s="1"/>
  <c r="H226" i="66"/>
  <c r="H102" i="58" s="1"/>
  <c r="G226" i="66"/>
  <c r="K225"/>
  <c r="N101" i="58" s="1"/>
  <c r="J225" i="66"/>
  <c r="L101" i="58" s="1"/>
  <c r="I225" i="66"/>
  <c r="J101" i="58" s="1"/>
  <c r="H225" i="66"/>
  <c r="H101" i="58" s="1"/>
  <c r="G225" i="66"/>
  <c r="K224"/>
  <c r="N100" i="58" s="1"/>
  <c r="J224" i="66"/>
  <c r="L100" i="58" s="1"/>
  <c r="I224" i="66"/>
  <c r="J100" i="58" s="1"/>
  <c r="H224" i="66"/>
  <c r="H100" i="58" s="1"/>
  <c r="G224" i="66"/>
  <c r="K223"/>
  <c r="N99" i="58" s="1"/>
  <c r="J223" i="66"/>
  <c r="L99" i="58" s="1"/>
  <c r="I223" i="66"/>
  <c r="J99" i="58" s="1"/>
  <c r="H223" i="66"/>
  <c r="H99" i="58" s="1"/>
  <c r="G223" i="66"/>
  <c r="K222"/>
  <c r="N98" i="58" s="1"/>
  <c r="J222" i="66"/>
  <c r="L98" i="58" s="1"/>
  <c r="I222" i="66"/>
  <c r="J98" i="58" s="1"/>
  <c r="H222" i="66"/>
  <c r="H98" i="58" s="1"/>
  <c r="G222" i="66"/>
  <c r="K221"/>
  <c r="N97" i="58" s="1"/>
  <c r="J221" i="66"/>
  <c r="L97" i="58" s="1"/>
  <c r="I221" i="66"/>
  <c r="J97" i="58" s="1"/>
  <c r="H221" i="66"/>
  <c r="H97" i="58" s="1"/>
  <c r="G221" i="66"/>
  <c r="K220"/>
  <c r="N96" i="58" s="1"/>
  <c r="J220" i="66"/>
  <c r="L96" i="58" s="1"/>
  <c r="I220" i="66"/>
  <c r="J96" i="58" s="1"/>
  <c r="H220" i="66"/>
  <c r="H96" i="58" s="1"/>
  <c r="G220" i="66"/>
  <c r="K219"/>
  <c r="N95" i="58" s="1"/>
  <c r="J219" i="66"/>
  <c r="L95" i="58" s="1"/>
  <c r="I219" i="66"/>
  <c r="J95" i="58" s="1"/>
  <c r="H219" i="66"/>
  <c r="H95" i="58" s="1"/>
  <c r="G219" i="66"/>
  <c r="K218"/>
  <c r="N94" i="58" s="1"/>
  <c r="J218" i="66"/>
  <c r="L94" i="58" s="1"/>
  <c r="I218" i="66"/>
  <c r="J94" i="58" s="1"/>
  <c r="H218" i="66"/>
  <c r="H94" i="58" s="1"/>
  <c r="G218" i="66"/>
  <c r="K215"/>
  <c r="N91" i="58" s="1"/>
  <c r="J215" i="66"/>
  <c r="L91" i="58" s="1"/>
  <c r="I215" i="66"/>
  <c r="J91" i="58" s="1"/>
  <c r="H215" i="66"/>
  <c r="H91" i="58" s="1"/>
  <c r="G215" i="66"/>
  <c r="K214"/>
  <c r="N90" i="58" s="1"/>
  <c r="J214" i="66"/>
  <c r="L90" i="58" s="1"/>
  <c r="I214" i="66"/>
  <c r="J90" i="58" s="1"/>
  <c r="H214" i="66"/>
  <c r="H90" i="58" s="1"/>
  <c r="G214" i="66"/>
  <c r="K213"/>
  <c r="N89" i="58" s="1"/>
  <c r="J213" i="66"/>
  <c r="L89" i="58" s="1"/>
  <c r="I213" i="66"/>
  <c r="J89" i="58" s="1"/>
  <c r="H213" i="66"/>
  <c r="H89" i="58" s="1"/>
  <c r="G213" i="66"/>
  <c r="K212"/>
  <c r="N88" i="58" s="1"/>
  <c r="J212" i="66"/>
  <c r="L88" i="58" s="1"/>
  <c r="I212" i="66"/>
  <c r="J88" i="58" s="1"/>
  <c r="H212" i="66"/>
  <c r="H88" i="58" s="1"/>
  <c r="G212" i="66"/>
  <c r="K211"/>
  <c r="N87" i="58" s="1"/>
  <c r="J211" i="66"/>
  <c r="L87" i="58" s="1"/>
  <c r="I211" i="66"/>
  <c r="J87" i="58" s="1"/>
  <c r="H211" i="66"/>
  <c r="H87" i="58" s="1"/>
  <c r="G211" i="66"/>
  <c r="K210"/>
  <c r="N86" i="58" s="1"/>
  <c r="J210" i="66"/>
  <c r="L86" i="58" s="1"/>
  <c r="I210" i="66"/>
  <c r="J86" i="58" s="1"/>
  <c r="H210" i="66"/>
  <c r="H86" i="58" s="1"/>
  <c r="G210" i="66"/>
  <c r="K209"/>
  <c r="N85" i="58" s="1"/>
  <c r="J209" i="66"/>
  <c r="L85" i="58" s="1"/>
  <c r="I209" i="66"/>
  <c r="J85" i="58" s="1"/>
  <c r="H209" i="66"/>
  <c r="H85" i="58" s="1"/>
  <c r="G209" i="66"/>
  <c r="K208"/>
  <c r="N84" i="58" s="1"/>
  <c r="J208" i="66"/>
  <c r="L84" i="58" s="1"/>
  <c r="I208" i="66"/>
  <c r="J84" i="58" s="1"/>
  <c r="H208" i="66"/>
  <c r="H84" i="58" s="1"/>
  <c r="G208" i="66"/>
  <c r="K207"/>
  <c r="N83" i="58" s="1"/>
  <c r="J207" i="66"/>
  <c r="L83" i="58" s="1"/>
  <c r="I207" i="66"/>
  <c r="J83" i="58" s="1"/>
  <c r="H207" i="66"/>
  <c r="H83" i="58" s="1"/>
  <c r="G207" i="66"/>
  <c r="K206"/>
  <c r="N82" i="58" s="1"/>
  <c r="J206" i="66"/>
  <c r="L82" i="58" s="1"/>
  <c r="I206" i="66"/>
  <c r="J82" i="58" s="1"/>
  <c r="H206" i="66"/>
  <c r="H82" i="58" s="1"/>
  <c r="G206" i="66"/>
  <c r="K205"/>
  <c r="N81" i="58" s="1"/>
  <c r="J205" i="66"/>
  <c r="L81" i="58" s="1"/>
  <c r="I205" i="66"/>
  <c r="J81" i="58" s="1"/>
  <c r="H205" i="66"/>
  <c r="H81" i="58" s="1"/>
  <c r="G205" i="66"/>
  <c r="K204"/>
  <c r="N80" i="58" s="1"/>
  <c r="J204" i="66"/>
  <c r="L80" i="58" s="1"/>
  <c r="I204" i="66"/>
  <c r="J80" i="58" s="1"/>
  <c r="H204" i="66"/>
  <c r="H80" i="58" s="1"/>
  <c r="G204" i="66"/>
  <c r="K203"/>
  <c r="N79" i="58" s="1"/>
  <c r="J203" i="66"/>
  <c r="L79" i="58" s="1"/>
  <c r="I203" i="66"/>
  <c r="J79" i="58" s="1"/>
  <c r="H203" i="66"/>
  <c r="H79" i="58" s="1"/>
  <c r="G203" i="66"/>
  <c r="K202"/>
  <c r="N78" i="58" s="1"/>
  <c r="J202" i="66"/>
  <c r="L78" i="58" s="1"/>
  <c r="L77" s="1"/>
  <c r="I202" i="66"/>
  <c r="J78" i="58" s="1"/>
  <c r="H202" i="66"/>
  <c r="H78" i="58" s="1"/>
  <c r="H77" s="1"/>
  <c r="G202" i="66"/>
  <c r="K199"/>
  <c r="N75" i="58" s="1"/>
  <c r="J199" i="66"/>
  <c r="L75" i="58" s="1"/>
  <c r="I199" i="66"/>
  <c r="J75" i="58" s="1"/>
  <c r="H199" i="66"/>
  <c r="H75" i="58" s="1"/>
  <c r="G199" i="66"/>
  <c r="K198"/>
  <c r="N74" i="58" s="1"/>
  <c r="J198" i="66"/>
  <c r="L74" i="58" s="1"/>
  <c r="I198" i="66"/>
  <c r="J74" i="58" s="1"/>
  <c r="H198" i="66"/>
  <c r="H74" i="58" s="1"/>
  <c r="G198" i="66"/>
  <c r="K197"/>
  <c r="N73" i="58" s="1"/>
  <c r="J197" i="66"/>
  <c r="L73" i="58" s="1"/>
  <c r="I197" i="66"/>
  <c r="J73" i="58" s="1"/>
  <c r="H197" i="66"/>
  <c r="H73" i="58" s="1"/>
  <c r="G197" i="66"/>
  <c r="K196"/>
  <c r="N72" i="58" s="1"/>
  <c r="J196" i="66"/>
  <c r="L72" i="58" s="1"/>
  <c r="I196" i="66"/>
  <c r="J72" i="58" s="1"/>
  <c r="H196" i="66"/>
  <c r="H72" i="58" s="1"/>
  <c r="G196" i="66"/>
  <c r="K195"/>
  <c r="N71" i="58" s="1"/>
  <c r="J195" i="66"/>
  <c r="L71" i="58" s="1"/>
  <c r="I195" i="66"/>
  <c r="J71" i="58" s="1"/>
  <c r="H195" i="66"/>
  <c r="H71" i="58" s="1"/>
  <c r="G195" i="66"/>
  <c r="K194"/>
  <c r="N70" i="58" s="1"/>
  <c r="J194" i="66"/>
  <c r="L70" i="58" s="1"/>
  <c r="I194" i="66"/>
  <c r="J70" i="58" s="1"/>
  <c r="H194" i="66"/>
  <c r="H70" i="58" s="1"/>
  <c r="G194" i="66"/>
  <c r="K193"/>
  <c r="N69" i="58" s="1"/>
  <c r="J193" i="66"/>
  <c r="L69" i="58" s="1"/>
  <c r="I193" i="66"/>
  <c r="J69" i="58" s="1"/>
  <c r="H193" i="66"/>
  <c r="H69" i="58" s="1"/>
  <c r="G193" i="66"/>
  <c r="K192"/>
  <c r="N68" i="58" s="1"/>
  <c r="J192" i="66"/>
  <c r="L68" i="58" s="1"/>
  <c r="I192" i="66"/>
  <c r="J68" i="58" s="1"/>
  <c r="H192" i="66"/>
  <c r="H68" i="58" s="1"/>
  <c r="G192" i="66"/>
  <c r="K191"/>
  <c r="N67" i="58" s="1"/>
  <c r="N66" s="1"/>
  <c r="J191" i="66"/>
  <c r="L67" i="58" s="1"/>
  <c r="I191" i="66"/>
  <c r="J67" i="58" s="1"/>
  <c r="J66" s="1"/>
  <c r="H191" i="66"/>
  <c r="H67" i="58" s="1"/>
  <c r="G191" i="66"/>
  <c r="K188"/>
  <c r="N64" i="58" s="1"/>
  <c r="J188" i="66"/>
  <c r="L64" i="58" s="1"/>
  <c r="I188" i="66"/>
  <c r="J64" i="58" s="1"/>
  <c r="H188" i="66"/>
  <c r="H64" i="58" s="1"/>
  <c r="G188" i="66"/>
  <c r="K187"/>
  <c r="N63" i="58" s="1"/>
  <c r="J187" i="66"/>
  <c r="L63" i="58" s="1"/>
  <c r="I187" i="66"/>
  <c r="J63" i="58" s="1"/>
  <c r="H187" i="66"/>
  <c r="H63" i="58" s="1"/>
  <c r="G187" i="66"/>
  <c r="K186"/>
  <c r="N62" i="58" s="1"/>
  <c r="J186" i="66"/>
  <c r="L62" i="58" s="1"/>
  <c r="I186" i="66"/>
  <c r="J62" i="58" s="1"/>
  <c r="H186" i="66"/>
  <c r="H62" i="58" s="1"/>
  <c r="G186" i="66"/>
  <c r="K185"/>
  <c r="N61" i="58" s="1"/>
  <c r="J185" i="66"/>
  <c r="L61" i="58" s="1"/>
  <c r="I185" i="66"/>
  <c r="J61" i="58" s="1"/>
  <c r="H185" i="66"/>
  <c r="H61" i="58" s="1"/>
  <c r="G185" i="66"/>
  <c r="K184"/>
  <c r="N60" i="58" s="1"/>
  <c r="J184" i="66"/>
  <c r="L60" i="58" s="1"/>
  <c r="I184" i="66"/>
  <c r="J60" i="58" s="1"/>
  <c r="H184" i="66"/>
  <c r="H60" i="58" s="1"/>
  <c r="G184" i="66"/>
  <c r="K183"/>
  <c r="N59" i="58" s="1"/>
  <c r="J183" i="66"/>
  <c r="L59" i="58" s="1"/>
  <c r="I183" i="66"/>
  <c r="J59" i="58" s="1"/>
  <c r="H183" i="66"/>
  <c r="H59" i="58" s="1"/>
  <c r="G183" i="66"/>
  <c r="K182"/>
  <c r="N58" i="58" s="1"/>
  <c r="J182" i="66"/>
  <c r="L58" i="58" s="1"/>
  <c r="I182" i="66"/>
  <c r="J58" i="58" s="1"/>
  <c r="H182" i="66"/>
  <c r="H58" i="58" s="1"/>
  <c r="G182" i="66"/>
  <c r="K181"/>
  <c r="N57" i="58" s="1"/>
  <c r="J181" i="66"/>
  <c r="L57" i="58" s="1"/>
  <c r="I181" i="66"/>
  <c r="J57" i="58" s="1"/>
  <c r="H181" i="66"/>
  <c r="H57" i="58" s="1"/>
  <c r="G181" i="66"/>
  <c r="K180"/>
  <c r="N56" i="58" s="1"/>
  <c r="J180" i="66"/>
  <c r="L56" i="58" s="1"/>
  <c r="I180" i="66"/>
  <c r="J56" i="58" s="1"/>
  <c r="H180" i="66"/>
  <c r="H56" i="58" s="1"/>
  <c r="G180" i="66"/>
  <c r="K179"/>
  <c r="N55" i="58" s="1"/>
  <c r="J179" i="66"/>
  <c r="L55" i="58" s="1"/>
  <c r="I179" i="66"/>
  <c r="J55" i="58" s="1"/>
  <c r="H179" i="66"/>
  <c r="H55" i="58" s="1"/>
  <c r="G179" i="66"/>
  <c r="K178"/>
  <c r="N54" i="58" s="1"/>
  <c r="J178" i="66"/>
  <c r="L54" i="58" s="1"/>
  <c r="I178" i="66"/>
  <c r="J54" i="58" s="1"/>
  <c r="H178" i="66"/>
  <c r="H54" i="58" s="1"/>
  <c r="G178" i="66"/>
  <c r="K177"/>
  <c r="N53" i="58" s="1"/>
  <c r="J177" i="66"/>
  <c r="L53" i="58" s="1"/>
  <c r="I177" i="66"/>
  <c r="J53" i="58" s="1"/>
  <c r="H177" i="66"/>
  <c r="H53" i="58" s="1"/>
  <c r="G177" i="66"/>
  <c r="K176"/>
  <c r="N52" i="58" s="1"/>
  <c r="J176" i="66"/>
  <c r="L52" i="58" s="1"/>
  <c r="I176" i="66"/>
  <c r="J52" i="58" s="1"/>
  <c r="H176" i="66"/>
  <c r="H52" i="58" s="1"/>
  <c r="G176" i="66"/>
  <c r="K175"/>
  <c r="N51" i="58" s="1"/>
  <c r="J175" i="66"/>
  <c r="L51" i="58" s="1"/>
  <c r="I175" i="66"/>
  <c r="J51" i="58" s="1"/>
  <c r="H175" i="66"/>
  <c r="H51" i="58" s="1"/>
  <c r="G175" i="66"/>
  <c r="K174"/>
  <c r="N50" i="58" s="1"/>
  <c r="J174" i="66"/>
  <c r="L50" i="58" s="1"/>
  <c r="L49" s="1"/>
  <c r="I174" i="66"/>
  <c r="J50" i="58" s="1"/>
  <c r="H174" i="66"/>
  <c r="H50" i="58" s="1"/>
  <c r="H49" s="1"/>
  <c r="G174" i="66"/>
  <c r="K171"/>
  <c r="N47" i="58" s="1"/>
  <c r="J171" i="66"/>
  <c r="L47" i="58" s="1"/>
  <c r="I171" i="66"/>
  <c r="J47" i="58" s="1"/>
  <c r="H171" i="66"/>
  <c r="H47" i="58" s="1"/>
  <c r="G171" i="66"/>
  <c r="K170"/>
  <c r="N46" i="58" s="1"/>
  <c r="J170" i="66"/>
  <c r="L46" i="58" s="1"/>
  <c r="I170" i="66"/>
  <c r="J46" i="58" s="1"/>
  <c r="H170" i="66"/>
  <c r="H46" i="58" s="1"/>
  <c r="G170" i="66"/>
  <c r="K169"/>
  <c r="N45" i="58" s="1"/>
  <c r="J169" i="66"/>
  <c r="L45" i="58" s="1"/>
  <c r="I169" i="66"/>
  <c r="J45" i="58" s="1"/>
  <c r="H169" i="66"/>
  <c r="H45" i="58" s="1"/>
  <c r="G169" i="66"/>
  <c r="K168"/>
  <c r="N44" i="58" s="1"/>
  <c r="J168" i="66"/>
  <c r="L44" i="58" s="1"/>
  <c r="I168" i="66"/>
  <c r="J44" i="58" s="1"/>
  <c r="H168" i="66"/>
  <c r="H44" i="58" s="1"/>
  <c r="G168" i="66"/>
  <c r="K167"/>
  <c r="N43" i="58" s="1"/>
  <c r="J167" i="66"/>
  <c r="L43" i="58" s="1"/>
  <c r="I167" i="66"/>
  <c r="J43" i="58" s="1"/>
  <c r="H167" i="66"/>
  <c r="H43" i="58" s="1"/>
  <c r="G167" i="66"/>
  <c r="K166"/>
  <c r="N42" i="58" s="1"/>
  <c r="J166" i="66"/>
  <c r="L42" i="58" s="1"/>
  <c r="I166" i="66"/>
  <c r="J42" i="58" s="1"/>
  <c r="H166" i="66"/>
  <c r="H42" i="58" s="1"/>
  <c r="G166" i="66"/>
  <c r="K165"/>
  <c r="N41" i="58" s="1"/>
  <c r="J165" i="66"/>
  <c r="L41" i="58" s="1"/>
  <c r="I165" i="66"/>
  <c r="J41" i="58" s="1"/>
  <c r="H165" i="66"/>
  <c r="H41" i="58" s="1"/>
  <c r="G165" i="66"/>
  <c r="K164"/>
  <c r="N40" i="58" s="1"/>
  <c r="J164" i="66"/>
  <c r="L40" i="58" s="1"/>
  <c r="I164" i="66"/>
  <c r="J40" i="58" s="1"/>
  <c r="H164" i="66"/>
  <c r="H40" i="58" s="1"/>
  <c r="G164" i="66"/>
  <c r="K163"/>
  <c r="N39" i="58" s="1"/>
  <c r="J163" i="66"/>
  <c r="L39" i="58" s="1"/>
  <c r="I163" i="66"/>
  <c r="J39" i="58" s="1"/>
  <c r="H163" i="66"/>
  <c r="H39" i="58" s="1"/>
  <c r="G163" i="66"/>
  <c r="K162"/>
  <c r="N38" i="58" s="1"/>
  <c r="J162" i="66"/>
  <c r="L38" i="58" s="1"/>
  <c r="I162" i="66"/>
  <c r="J38" i="58" s="1"/>
  <c r="H162" i="66"/>
  <c r="H38" i="58" s="1"/>
  <c r="G162" i="66"/>
  <c r="K161"/>
  <c r="N37" i="58" s="1"/>
  <c r="J161" i="66"/>
  <c r="L37" i="58" s="1"/>
  <c r="I161" i="66"/>
  <c r="J37" i="58" s="1"/>
  <c r="H161" i="66"/>
  <c r="H37" i="58" s="1"/>
  <c r="G161" i="66"/>
  <c r="K160"/>
  <c r="N36" i="58" s="1"/>
  <c r="J160" i="66"/>
  <c r="L36" i="58" s="1"/>
  <c r="I160" i="66"/>
  <c r="J36" i="58" s="1"/>
  <c r="H160" i="66"/>
  <c r="H36" i="58" s="1"/>
  <c r="G160" i="66"/>
  <c r="K159"/>
  <c r="N35" i="58" s="1"/>
  <c r="J159" i="66"/>
  <c r="L35" i="58" s="1"/>
  <c r="I159" i="66"/>
  <c r="J35" i="58" s="1"/>
  <c r="H159" i="66"/>
  <c r="H35" i="58" s="1"/>
  <c r="G159" i="66"/>
  <c r="K158"/>
  <c r="N34" i="58" s="1"/>
  <c r="J158" i="66"/>
  <c r="L34" i="58" s="1"/>
  <c r="I158" i="66"/>
  <c r="J34" i="58" s="1"/>
  <c r="H158" i="66"/>
  <c r="H34" i="58" s="1"/>
  <c r="G158" i="66"/>
  <c r="K157"/>
  <c r="N33" i="58" s="1"/>
  <c r="J157" i="66"/>
  <c r="L33" i="58" s="1"/>
  <c r="I157" i="66"/>
  <c r="J33" i="58" s="1"/>
  <c r="H157" i="66"/>
  <c r="H33" i="58" s="1"/>
  <c r="G157" i="66"/>
  <c r="K156"/>
  <c r="N32" i="58" s="1"/>
  <c r="J156" i="66"/>
  <c r="L32" i="58" s="1"/>
  <c r="I156" i="66"/>
  <c r="J32" i="58" s="1"/>
  <c r="H156" i="66"/>
  <c r="H32" i="58" s="1"/>
  <c r="G156" i="66"/>
  <c r="K155"/>
  <c r="N31" i="58" s="1"/>
  <c r="J155" i="66"/>
  <c r="L31" i="58" s="1"/>
  <c r="I155" i="66"/>
  <c r="J31" i="58" s="1"/>
  <c r="H155" i="66"/>
  <c r="H31" i="58" s="1"/>
  <c r="G155" i="66"/>
  <c r="K154"/>
  <c r="N30" i="58" s="1"/>
  <c r="J154" i="66"/>
  <c r="L30" i="58" s="1"/>
  <c r="I154" i="66"/>
  <c r="J30" i="58" s="1"/>
  <c r="H154" i="66"/>
  <c r="H30" i="58" s="1"/>
  <c r="G154" i="66"/>
  <c r="K153"/>
  <c r="N29" i="58" s="1"/>
  <c r="J153" i="66"/>
  <c r="L29" i="58" s="1"/>
  <c r="I153" i="66"/>
  <c r="J29" i="58" s="1"/>
  <c r="H153" i="66"/>
  <c r="H29" i="58" s="1"/>
  <c r="G153" i="66"/>
  <c r="K152"/>
  <c r="N28" i="58" s="1"/>
  <c r="J152" i="66"/>
  <c r="L28" i="58" s="1"/>
  <c r="I152" i="66"/>
  <c r="J28" i="58" s="1"/>
  <c r="H152" i="66"/>
  <c r="H28" i="58" s="1"/>
  <c r="G152" i="66"/>
  <c r="K151"/>
  <c r="N27" i="58" s="1"/>
  <c r="J151" i="66"/>
  <c r="L27" i="58" s="1"/>
  <c r="I151" i="66"/>
  <c r="J27" i="58" s="1"/>
  <c r="H151" i="66"/>
  <c r="H27" i="58" s="1"/>
  <c r="G151" i="66"/>
  <c r="K150"/>
  <c r="N26" i="58" s="1"/>
  <c r="J150" i="66"/>
  <c r="L26" i="58" s="1"/>
  <c r="I150" i="66"/>
  <c r="J26" i="58" s="1"/>
  <c r="H150" i="66"/>
  <c r="H26" i="58" s="1"/>
  <c r="G150" i="66"/>
  <c r="K149"/>
  <c r="N25" i="58" s="1"/>
  <c r="N24" s="1"/>
  <c r="J149" i="66"/>
  <c r="L25" i="58" s="1"/>
  <c r="I149" i="66"/>
  <c r="J25" i="58" s="1"/>
  <c r="J24" s="1"/>
  <c r="H149" i="66"/>
  <c r="H25" i="58" s="1"/>
  <c r="G149" i="66"/>
  <c r="K146"/>
  <c r="N22" i="58" s="1"/>
  <c r="J146" i="66"/>
  <c r="L22" i="58" s="1"/>
  <c r="I146" i="66"/>
  <c r="J22" i="58" s="1"/>
  <c r="H146" i="66"/>
  <c r="H22" i="58" s="1"/>
  <c r="G146" i="66"/>
  <c r="K145"/>
  <c r="N21" i="58" s="1"/>
  <c r="J145" i="66"/>
  <c r="L21" i="58" s="1"/>
  <c r="I145" i="66"/>
  <c r="J21" i="58" s="1"/>
  <c r="H145" i="66"/>
  <c r="H21" i="58" s="1"/>
  <c r="G145" i="66"/>
  <c r="K144"/>
  <c r="N20" i="58" s="1"/>
  <c r="J144" i="66"/>
  <c r="L20" i="58" s="1"/>
  <c r="I144" i="66"/>
  <c r="J20" i="58" s="1"/>
  <c r="H144" i="66"/>
  <c r="H20" i="58" s="1"/>
  <c r="G144" i="66"/>
  <c r="K143"/>
  <c r="N19" i="58" s="1"/>
  <c r="J143" i="66"/>
  <c r="L19" i="58" s="1"/>
  <c r="I143" i="66"/>
  <c r="J19" i="58" s="1"/>
  <c r="H143" i="66"/>
  <c r="H19" i="58" s="1"/>
  <c r="G143" i="66"/>
  <c r="K142"/>
  <c r="N18" i="58" s="1"/>
  <c r="J142" i="66"/>
  <c r="L18" i="58" s="1"/>
  <c r="I142" i="66"/>
  <c r="J18" i="58" s="1"/>
  <c r="H142" i="66"/>
  <c r="H18" i="58" s="1"/>
  <c r="G142" i="66"/>
  <c r="K141"/>
  <c r="N17" i="58" s="1"/>
  <c r="J141" i="66"/>
  <c r="L17" i="58" s="1"/>
  <c r="I141" i="66"/>
  <c r="J17" i="58" s="1"/>
  <c r="H141" i="66"/>
  <c r="H17" i="58" s="1"/>
  <c r="G141" i="66"/>
  <c r="K140"/>
  <c r="N16" i="58" s="1"/>
  <c r="J140" i="66"/>
  <c r="L16" i="58" s="1"/>
  <c r="I140" i="66"/>
  <c r="J16" i="58" s="1"/>
  <c r="H140" i="66"/>
  <c r="H16" i="58" s="1"/>
  <c r="G140" i="66"/>
  <c r="K139"/>
  <c r="N15" i="58" s="1"/>
  <c r="J139" i="66"/>
  <c r="L15" i="58" s="1"/>
  <c r="I139" i="66"/>
  <c r="J15" i="58" s="1"/>
  <c r="H139" i="66"/>
  <c r="H15" i="58" s="1"/>
  <c r="G139" i="66"/>
  <c r="K138"/>
  <c r="N14" i="58" s="1"/>
  <c r="J138" i="66"/>
  <c r="L14" i="58" s="1"/>
  <c r="I138" i="66"/>
  <c r="J14" i="58" s="1"/>
  <c r="H138" i="66"/>
  <c r="H14" i="58" s="1"/>
  <c r="G138" i="66"/>
  <c r="K137"/>
  <c r="N13" i="58" s="1"/>
  <c r="J137" i="66"/>
  <c r="L13" i="58" s="1"/>
  <c r="I137" i="66"/>
  <c r="J13" i="58" s="1"/>
  <c r="H137" i="66"/>
  <c r="H13" i="58" s="1"/>
  <c r="G137" i="66"/>
  <c r="K136"/>
  <c r="N12" i="58" s="1"/>
  <c r="J136" i="66"/>
  <c r="L12" i="58" s="1"/>
  <c r="I136" i="66"/>
  <c r="J12" i="58" s="1"/>
  <c r="H136" i="66"/>
  <c r="H12" i="58" s="1"/>
  <c r="G136" i="66"/>
  <c r="K135"/>
  <c r="N11" i="58" s="1"/>
  <c r="J135" i="66"/>
  <c r="L11" i="58" s="1"/>
  <c r="I135" i="66"/>
  <c r="J11" i="58" s="1"/>
  <c r="H135" i="66"/>
  <c r="H11" i="58" s="1"/>
  <c r="G135" i="66"/>
  <c r="J10" i="71"/>
  <c r="H10"/>
  <c r="F10" s="1"/>
  <c r="U9" i="72"/>
  <c r="R9"/>
  <c r="O9"/>
  <c r="L9"/>
  <c r="I10" i="32"/>
  <c r="T10"/>
  <c r="U10" s="1"/>
  <c r="I11"/>
  <c r="T11"/>
  <c r="U11"/>
  <c r="I12"/>
  <c r="T12"/>
  <c r="U12" s="1"/>
  <c r="I13"/>
  <c r="T13"/>
  <c r="U13" s="1"/>
  <c r="I14"/>
  <c r="T14"/>
  <c r="U14" s="1"/>
  <c r="I15"/>
  <c r="T15"/>
  <c r="U15"/>
  <c r="I16"/>
  <c r="T16"/>
  <c r="U16" s="1"/>
  <c r="I17"/>
  <c r="T17"/>
  <c r="U17"/>
  <c r="I18"/>
  <c r="T18"/>
  <c r="U18" s="1"/>
  <c r="I19"/>
  <c r="T19"/>
  <c r="U19"/>
  <c r="I20"/>
  <c r="T20"/>
  <c r="U20" s="1"/>
  <c r="I21"/>
  <c r="T21"/>
  <c r="U21"/>
  <c r="I22"/>
  <c r="T22"/>
  <c r="U22" s="1"/>
  <c r="I23"/>
  <c r="T23"/>
  <c r="U23" s="1"/>
  <c r="I24"/>
  <c r="T24"/>
  <c r="U24" s="1"/>
  <c r="I25"/>
  <c r="T25"/>
  <c r="U25"/>
  <c r="I26"/>
  <c r="T26"/>
  <c r="U26" s="1"/>
  <c r="I27"/>
  <c r="T27"/>
  <c r="U27"/>
  <c r="I28"/>
  <c r="T28"/>
  <c r="U28" s="1"/>
  <c r="I29"/>
  <c r="T29"/>
  <c r="U29" s="1"/>
  <c r="I30"/>
  <c r="T30"/>
  <c r="U30" s="1"/>
  <c r="T9"/>
  <c r="U9" s="1"/>
  <c r="Q10"/>
  <c r="R10" s="1"/>
  <c r="Q11"/>
  <c r="Q12"/>
  <c r="R12" s="1"/>
  <c r="Q13"/>
  <c r="Q14"/>
  <c r="R14" s="1"/>
  <c r="Q15"/>
  <c r="Q16"/>
  <c r="R16" s="1"/>
  <c r="Q17"/>
  <c r="Q18"/>
  <c r="R18" s="1"/>
  <c r="Q19"/>
  <c r="Q20"/>
  <c r="R20" s="1"/>
  <c r="Q21"/>
  <c r="Q22"/>
  <c r="R22" s="1"/>
  <c r="Q23"/>
  <c r="Q24"/>
  <c r="R24" s="1"/>
  <c r="Q25"/>
  <c r="Q26"/>
  <c r="R26" s="1"/>
  <c r="Q27"/>
  <c r="Q28"/>
  <c r="R28" s="1"/>
  <c r="Q29"/>
  <c r="Q30"/>
  <c r="R30" s="1"/>
  <c r="Q9"/>
  <c r="R9" s="1"/>
  <c r="N10"/>
  <c r="O10" s="1"/>
  <c r="N11"/>
  <c r="N12"/>
  <c r="O12" s="1"/>
  <c r="N13"/>
  <c r="N14"/>
  <c r="O14" s="1"/>
  <c r="N15"/>
  <c r="N16"/>
  <c r="O16" s="1"/>
  <c r="N17"/>
  <c r="N18"/>
  <c r="O18" s="1"/>
  <c r="N19"/>
  <c r="N20"/>
  <c r="O20" s="1"/>
  <c r="N21"/>
  <c r="N22"/>
  <c r="O22" s="1"/>
  <c r="N23"/>
  <c r="N24"/>
  <c r="O24" s="1"/>
  <c r="N25"/>
  <c r="N26"/>
  <c r="O26" s="1"/>
  <c r="N27"/>
  <c r="N28"/>
  <c r="O28" s="1"/>
  <c r="N29"/>
  <c r="N30"/>
  <c r="O30" s="1"/>
  <c r="N9"/>
  <c r="O9" s="1"/>
  <c r="K10"/>
  <c r="L10" s="1"/>
  <c r="K11"/>
  <c r="K12"/>
  <c r="L12" s="1"/>
  <c r="K13"/>
  <c r="K14"/>
  <c r="L14" s="1"/>
  <c r="K15"/>
  <c r="K16"/>
  <c r="L16" s="1"/>
  <c r="K17"/>
  <c r="K18"/>
  <c r="L18" s="1"/>
  <c r="K19"/>
  <c r="K20"/>
  <c r="L20" s="1"/>
  <c r="K21"/>
  <c r="K22"/>
  <c r="L22" s="1"/>
  <c r="K23"/>
  <c r="K24"/>
  <c r="L24" s="1"/>
  <c r="K25"/>
  <c r="K26"/>
  <c r="L26" s="1"/>
  <c r="K27"/>
  <c r="K28"/>
  <c r="L28" s="1"/>
  <c r="K29"/>
  <c r="K30"/>
  <c r="L30" s="1"/>
  <c r="L9"/>
  <c r="Q11" i="65"/>
  <c r="I9"/>
  <c r="AH811" i="66"/>
  <c r="AI811"/>
  <c r="AJ811"/>
  <c r="AK811"/>
  <c r="AH812"/>
  <c r="AI812"/>
  <c r="AJ812"/>
  <c r="AK812"/>
  <c r="AH813"/>
  <c r="AI813"/>
  <c r="AJ813"/>
  <c r="AK813"/>
  <c r="AI810"/>
  <c r="AJ810"/>
  <c r="AK810"/>
  <c r="AE811"/>
  <c r="AE812"/>
  <c r="AE813"/>
  <c r="AD811"/>
  <c r="AD812"/>
  <c r="AD813"/>
  <c r="AC811"/>
  <c r="AC812"/>
  <c r="AC813"/>
  <c r="AB811"/>
  <c r="AB812"/>
  <c r="AB813"/>
  <c r="M813"/>
  <c r="S810"/>
  <c r="R810"/>
  <c r="Q810"/>
  <c r="P810"/>
  <c r="AH810"/>
  <c r="C135"/>
  <c r="C136"/>
  <c r="C137"/>
  <c r="C138"/>
  <c r="C139"/>
  <c r="C140"/>
  <c r="C141"/>
  <c r="C142"/>
  <c r="C143"/>
  <c r="C144"/>
  <c r="C145"/>
  <c r="C146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4"/>
  <c r="C175"/>
  <c r="C176"/>
  <c r="C177"/>
  <c r="C178"/>
  <c r="C179"/>
  <c r="C180"/>
  <c r="C181"/>
  <c r="C182"/>
  <c r="C183"/>
  <c r="C184"/>
  <c r="C185"/>
  <c r="C186"/>
  <c r="C187"/>
  <c r="C188"/>
  <c r="C191"/>
  <c r="C192"/>
  <c r="C193"/>
  <c r="C194"/>
  <c r="C195"/>
  <c r="C196"/>
  <c r="C197"/>
  <c r="C198"/>
  <c r="C199"/>
  <c r="C202"/>
  <c r="C203"/>
  <c r="C204"/>
  <c r="C205"/>
  <c r="C206"/>
  <c r="C207"/>
  <c r="C208"/>
  <c r="C209"/>
  <c r="C210"/>
  <c r="C211"/>
  <c r="C212"/>
  <c r="C213"/>
  <c r="C214"/>
  <c r="C215"/>
  <c r="C218"/>
  <c r="C219"/>
  <c r="C220"/>
  <c r="C221"/>
  <c r="C222"/>
  <c r="C223"/>
  <c r="C224"/>
  <c r="C225"/>
  <c r="C226"/>
  <c r="C227"/>
  <c r="C228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7"/>
  <c r="C288"/>
  <c r="C289"/>
  <c r="C290"/>
  <c r="C291"/>
  <c r="C292"/>
  <c r="C293"/>
  <c r="C294"/>
  <c r="C295"/>
  <c r="C296"/>
  <c r="C297"/>
  <c r="C298"/>
  <c r="C299"/>
  <c r="C300"/>
  <c r="C301"/>
  <c r="C302"/>
  <c r="D135"/>
  <c r="D136"/>
  <c r="D137"/>
  <c r="D138"/>
  <c r="D139"/>
  <c r="D140"/>
  <c r="D141"/>
  <c r="D142"/>
  <c r="D143"/>
  <c r="D144"/>
  <c r="D145"/>
  <c r="D146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4"/>
  <c r="D175"/>
  <c r="D176"/>
  <c r="D177"/>
  <c r="D178"/>
  <c r="D179"/>
  <c r="D180"/>
  <c r="D181"/>
  <c r="D182"/>
  <c r="D183"/>
  <c r="D184"/>
  <c r="D185"/>
  <c r="D186"/>
  <c r="D187"/>
  <c r="D188"/>
  <c r="D191"/>
  <c r="D192"/>
  <c r="D193"/>
  <c r="D194"/>
  <c r="D195"/>
  <c r="D196"/>
  <c r="D197"/>
  <c r="D198"/>
  <c r="D199"/>
  <c r="D202"/>
  <c r="D203"/>
  <c r="D204"/>
  <c r="D205"/>
  <c r="D206"/>
  <c r="D207"/>
  <c r="D208"/>
  <c r="D209"/>
  <c r="D210"/>
  <c r="D211"/>
  <c r="D212"/>
  <c r="D213"/>
  <c r="D214"/>
  <c r="D215"/>
  <c r="D218"/>
  <c r="D219"/>
  <c r="D220"/>
  <c r="D221"/>
  <c r="D222"/>
  <c r="D223"/>
  <c r="D224"/>
  <c r="D225"/>
  <c r="D226"/>
  <c r="D227"/>
  <c r="D228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7"/>
  <c r="D288"/>
  <c r="D289"/>
  <c r="D290"/>
  <c r="D291"/>
  <c r="D292"/>
  <c r="D293"/>
  <c r="D294"/>
  <c r="D295"/>
  <c r="D296"/>
  <c r="D297"/>
  <c r="D298"/>
  <c r="D299"/>
  <c r="D300"/>
  <c r="D301"/>
  <c r="D302"/>
  <c r="E135"/>
  <c r="E136"/>
  <c r="E137"/>
  <c r="E138"/>
  <c r="E139"/>
  <c r="E140"/>
  <c r="E141"/>
  <c r="E142"/>
  <c r="E143"/>
  <c r="E144"/>
  <c r="E145"/>
  <c r="E146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4"/>
  <c r="E175"/>
  <c r="E176"/>
  <c r="E177"/>
  <c r="E178"/>
  <c r="E179"/>
  <c r="E180"/>
  <c r="E181"/>
  <c r="E182"/>
  <c r="E183"/>
  <c r="E184"/>
  <c r="E185"/>
  <c r="E186"/>
  <c r="E187"/>
  <c r="E188"/>
  <c r="E191"/>
  <c r="E192"/>
  <c r="E193"/>
  <c r="E194"/>
  <c r="E195"/>
  <c r="E196"/>
  <c r="E197"/>
  <c r="E198"/>
  <c r="E199"/>
  <c r="E202"/>
  <c r="E203"/>
  <c r="E204"/>
  <c r="E205"/>
  <c r="E206"/>
  <c r="E207"/>
  <c r="E208"/>
  <c r="E209"/>
  <c r="E210"/>
  <c r="E211"/>
  <c r="E212"/>
  <c r="E213"/>
  <c r="E214"/>
  <c r="E215"/>
  <c r="E218"/>
  <c r="E219"/>
  <c r="E220"/>
  <c r="E221"/>
  <c r="E222"/>
  <c r="E223"/>
  <c r="E224"/>
  <c r="E225"/>
  <c r="E226"/>
  <c r="E227"/>
  <c r="E228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7"/>
  <c r="E288"/>
  <c r="E289"/>
  <c r="E290"/>
  <c r="E291"/>
  <c r="E292"/>
  <c r="E293"/>
  <c r="E294"/>
  <c r="E295"/>
  <c r="E296"/>
  <c r="E297"/>
  <c r="E298"/>
  <c r="E299"/>
  <c r="E300"/>
  <c r="E301"/>
  <c r="E302"/>
  <c r="F135"/>
  <c r="F136"/>
  <c r="F137"/>
  <c r="F138"/>
  <c r="F139"/>
  <c r="F140"/>
  <c r="F141"/>
  <c r="F142"/>
  <c r="F143"/>
  <c r="F144"/>
  <c r="F145"/>
  <c r="F146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4"/>
  <c r="F175"/>
  <c r="F176"/>
  <c r="F177"/>
  <c r="F178"/>
  <c r="F179"/>
  <c r="F180"/>
  <c r="F181"/>
  <c r="F182"/>
  <c r="F183"/>
  <c r="F184"/>
  <c r="F185"/>
  <c r="F186"/>
  <c r="F187"/>
  <c r="F188"/>
  <c r="F191"/>
  <c r="F192"/>
  <c r="F193"/>
  <c r="F194"/>
  <c r="F195"/>
  <c r="F196"/>
  <c r="F197"/>
  <c r="F198"/>
  <c r="F199"/>
  <c r="F202"/>
  <c r="F203"/>
  <c r="F204"/>
  <c r="F205"/>
  <c r="F206"/>
  <c r="F207"/>
  <c r="F208"/>
  <c r="F209"/>
  <c r="F210"/>
  <c r="F211"/>
  <c r="F212"/>
  <c r="F213"/>
  <c r="F214"/>
  <c r="F215"/>
  <c r="F218"/>
  <c r="F219"/>
  <c r="F220"/>
  <c r="F221"/>
  <c r="F222"/>
  <c r="F223"/>
  <c r="F224"/>
  <c r="F225"/>
  <c r="F226"/>
  <c r="F227"/>
  <c r="F228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7"/>
  <c r="F288"/>
  <c r="F289"/>
  <c r="F290"/>
  <c r="F291"/>
  <c r="F292"/>
  <c r="F293"/>
  <c r="F294"/>
  <c r="F295"/>
  <c r="F296"/>
  <c r="F297"/>
  <c r="F298"/>
  <c r="F299"/>
  <c r="F300"/>
  <c r="F301"/>
  <c r="F302"/>
  <c r="W288"/>
  <c r="W289"/>
  <c r="W290"/>
  <c r="W291"/>
  <c r="W292"/>
  <c r="W293"/>
  <c r="W294"/>
  <c r="W295"/>
  <c r="W296"/>
  <c r="W297"/>
  <c r="W298"/>
  <c r="W299"/>
  <c r="W300"/>
  <c r="W301"/>
  <c r="W302"/>
  <c r="W287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66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31"/>
  <c r="W219"/>
  <c r="W220"/>
  <c r="W221"/>
  <c r="W222"/>
  <c r="W223"/>
  <c r="W224"/>
  <c r="W225"/>
  <c r="W226"/>
  <c r="W227"/>
  <c r="W228"/>
  <c r="W218"/>
  <c r="W203"/>
  <c r="W204"/>
  <c r="W205"/>
  <c r="W206"/>
  <c r="W207"/>
  <c r="W208"/>
  <c r="W209"/>
  <c r="W210"/>
  <c r="W211"/>
  <c r="W212"/>
  <c r="W213"/>
  <c r="W214"/>
  <c r="W215"/>
  <c r="W202"/>
  <c r="W192"/>
  <c r="W193"/>
  <c r="W194"/>
  <c r="W195"/>
  <c r="W196"/>
  <c r="W197"/>
  <c r="W198"/>
  <c r="W199"/>
  <c r="W191"/>
  <c r="W175"/>
  <c r="W176"/>
  <c r="W177"/>
  <c r="W178"/>
  <c r="W179"/>
  <c r="W180"/>
  <c r="W181"/>
  <c r="W182"/>
  <c r="W183"/>
  <c r="W184"/>
  <c r="W185"/>
  <c r="W186"/>
  <c r="W187"/>
  <c r="W188"/>
  <c r="W174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49"/>
  <c r="W136"/>
  <c r="W137"/>
  <c r="W138"/>
  <c r="W139"/>
  <c r="W140"/>
  <c r="W141"/>
  <c r="W142"/>
  <c r="W143"/>
  <c r="W144"/>
  <c r="W145"/>
  <c r="W146"/>
  <c r="W135"/>
  <c r="B336"/>
  <c r="B135" s="1"/>
  <c r="F11" i="58"/>
  <c r="B457" i="66"/>
  <c r="B456"/>
  <c r="B455"/>
  <c r="B454"/>
  <c r="B284" s="1"/>
  <c r="B453"/>
  <c r="B452"/>
  <c r="B451"/>
  <c r="B450"/>
  <c r="B170" s="1"/>
  <c r="B449"/>
  <c r="B448"/>
  <c r="B282" s="1"/>
  <c r="B447"/>
  <c r="B446"/>
  <c r="B445"/>
  <c r="B444"/>
  <c r="B262" s="1"/>
  <c r="B443"/>
  <c r="B442"/>
  <c r="B212" s="1"/>
  <c r="B441"/>
  <c r="B440"/>
  <c r="B168" s="1"/>
  <c r="B439"/>
  <c r="B438"/>
  <c r="B437"/>
  <c r="B436"/>
  <c r="B435"/>
  <c r="B434"/>
  <c r="B300" s="1"/>
  <c r="B433"/>
  <c r="B432"/>
  <c r="B280" s="1"/>
  <c r="B431"/>
  <c r="B430"/>
  <c r="B429"/>
  <c r="B428"/>
  <c r="B145" s="1"/>
  <c r="B427"/>
  <c r="B426"/>
  <c r="B425"/>
  <c r="B424"/>
  <c r="B258" s="1"/>
  <c r="B423"/>
  <c r="B422"/>
  <c r="B421"/>
  <c r="B420"/>
  <c r="B419"/>
  <c r="B418"/>
  <c r="B208" s="1"/>
  <c r="B417"/>
  <c r="B416"/>
  <c r="B415"/>
  <c r="B414"/>
  <c r="B164" s="1"/>
  <c r="B413"/>
  <c r="B412"/>
  <c r="B411"/>
  <c r="B410"/>
  <c r="B409"/>
  <c r="B408"/>
  <c r="B407"/>
  <c r="B406"/>
  <c r="B256" s="1"/>
  <c r="B405"/>
  <c r="B404"/>
  <c r="B276" s="1"/>
  <c r="B403"/>
  <c r="B402"/>
  <c r="B296" s="1"/>
  <c r="B401"/>
  <c r="B400"/>
  <c r="B399"/>
  <c r="B398"/>
  <c r="B198" s="1"/>
  <c r="B397"/>
  <c r="B396"/>
  <c r="B395"/>
  <c r="B394"/>
  <c r="B184" s="1"/>
  <c r="B393"/>
  <c r="B392"/>
  <c r="B391"/>
  <c r="B390"/>
  <c r="B182" s="1"/>
  <c r="B389"/>
  <c r="B388"/>
  <c r="B387"/>
  <c r="B386"/>
  <c r="B274" s="1"/>
  <c r="B385"/>
  <c r="B384"/>
  <c r="B254" s="1"/>
  <c r="B383"/>
  <c r="B382"/>
  <c r="B160" s="1"/>
  <c r="B381"/>
  <c r="B380"/>
  <c r="B379"/>
  <c r="B378"/>
  <c r="B377"/>
  <c r="B376"/>
  <c r="B375"/>
  <c r="B374"/>
  <c r="B158" s="1"/>
  <c r="B373"/>
  <c r="B372"/>
  <c r="B371"/>
  <c r="B370"/>
  <c r="B369"/>
  <c r="B368"/>
  <c r="B272" s="1"/>
  <c r="B367"/>
  <c r="B366"/>
  <c r="B365"/>
  <c r="B364"/>
  <c r="B363"/>
  <c r="B362"/>
  <c r="B361"/>
  <c r="B360"/>
  <c r="B359"/>
  <c r="B358"/>
  <c r="B357"/>
  <c r="B356"/>
  <c r="B244" s="1"/>
  <c r="B355"/>
  <c r="B354"/>
  <c r="B353"/>
  <c r="B352"/>
  <c r="B242" s="1"/>
  <c r="B351"/>
  <c r="B350"/>
  <c r="B349"/>
  <c r="B348"/>
  <c r="B347"/>
  <c r="B346"/>
  <c r="B345"/>
  <c r="B344"/>
  <c r="B343"/>
  <c r="B342"/>
  <c r="B204" s="1"/>
  <c r="B341"/>
  <c r="B340"/>
  <c r="B339"/>
  <c r="B338"/>
  <c r="B192" s="1"/>
  <c r="B337"/>
  <c r="B335"/>
  <c r="B334"/>
  <c r="B333"/>
  <c r="B332"/>
  <c r="B331"/>
  <c r="B330"/>
  <c r="B329"/>
  <c r="B328"/>
  <c r="B327"/>
  <c r="B236" s="1"/>
  <c r="B326"/>
  <c r="B325"/>
  <c r="B176" s="1"/>
  <c r="B324"/>
  <c r="B323"/>
  <c r="B268" s="1"/>
  <c r="B322"/>
  <c r="B321"/>
  <c r="B320"/>
  <c r="B319"/>
  <c r="B234" s="1"/>
  <c r="B318"/>
  <c r="B317"/>
  <c r="B266" s="1"/>
  <c r="B316"/>
  <c r="B315"/>
  <c r="B314"/>
  <c r="B313"/>
  <c r="B312"/>
  <c r="B311"/>
  <c r="B310"/>
  <c r="B309"/>
  <c r="B308"/>
  <c r="B307"/>
  <c r="B232" s="1"/>
  <c r="B306"/>
  <c r="B149"/>
  <c r="B150"/>
  <c r="B151"/>
  <c r="B152"/>
  <c r="B153"/>
  <c r="B154"/>
  <c r="B155"/>
  <c r="B156"/>
  <c r="B157"/>
  <c r="B159"/>
  <c r="B161"/>
  <c r="B162"/>
  <c r="B163"/>
  <c r="B165"/>
  <c r="B166"/>
  <c r="B167"/>
  <c r="B169"/>
  <c r="B171"/>
  <c r="B174"/>
  <c r="B175"/>
  <c r="B177"/>
  <c r="B178"/>
  <c r="B179"/>
  <c r="B180"/>
  <c r="B181"/>
  <c r="B183"/>
  <c r="B185"/>
  <c r="B186"/>
  <c r="B187"/>
  <c r="B188"/>
  <c r="B191"/>
  <c r="B193"/>
  <c r="B194"/>
  <c r="B195"/>
  <c r="B196"/>
  <c r="B197"/>
  <c r="B199"/>
  <c r="B202"/>
  <c r="B203"/>
  <c r="B205"/>
  <c r="B206"/>
  <c r="B207"/>
  <c r="B209"/>
  <c r="B210"/>
  <c r="B211"/>
  <c r="B213"/>
  <c r="B214"/>
  <c r="B215"/>
  <c r="B218"/>
  <c r="B219"/>
  <c r="B220"/>
  <c r="B221"/>
  <c r="B222"/>
  <c r="B223"/>
  <c r="B224"/>
  <c r="B225"/>
  <c r="B226"/>
  <c r="B227"/>
  <c r="B228"/>
  <c r="B231"/>
  <c r="B233"/>
  <c r="B235"/>
  <c r="B237"/>
  <c r="B238"/>
  <c r="B239"/>
  <c r="B240"/>
  <c r="B241"/>
  <c r="B243"/>
  <c r="B245"/>
  <c r="B246"/>
  <c r="B247"/>
  <c r="B248"/>
  <c r="B249"/>
  <c r="B250"/>
  <c r="B251"/>
  <c r="B252"/>
  <c r="B253"/>
  <c r="B255"/>
  <c r="B257"/>
  <c r="B259"/>
  <c r="B260"/>
  <c r="B261"/>
  <c r="B263"/>
  <c r="B267"/>
  <c r="B269"/>
  <c r="B270"/>
  <c r="B271"/>
  <c r="B273"/>
  <c r="B275"/>
  <c r="B277"/>
  <c r="B278"/>
  <c r="B279"/>
  <c r="B281"/>
  <c r="B283"/>
  <c r="B287"/>
  <c r="B288"/>
  <c r="B289"/>
  <c r="B290"/>
  <c r="B291"/>
  <c r="B292"/>
  <c r="B293"/>
  <c r="B294"/>
  <c r="B295"/>
  <c r="B297"/>
  <c r="B298"/>
  <c r="B299"/>
  <c r="B301"/>
  <c r="B302"/>
  <c r="B136"/>
  <c r="B137"/>
  <c r="B138"/>
  <c r="B139"/>
  <c r="B140"/>
  <c r="B141"/>
  <c r="B142"/>
  <c r="B143"/>
  <c r="B144"/>
  <c r="B146"/>
  <c r="N93" i="58"/>
  <c r="L93"/>
  <c r="J93"/>
  <c r="H93"/>
  <c r="P215" i="66"/>
  <c r="O215"/>
  <c r="N215"/>
  <c r="M215"/>
  <c r="L215"/>
  <c r="P214"/>
  <c r="O214"/>
  <c r="O213"/>
  <c r="N214"/>
  <c r="M214"/>
  <c r="L214"/>
  <c r="P188"/>
  <c r="O188"/>
  <c r="N188"/>
  <c r="M188"/>
  <c r="L188"/>
  <c r="P219"/>
  <c r="P220"/>
  <c r="P221"/>
  <c r="P222"/>
  <c r="P223"/>
  <c r="P224"/>
  <c r="P225"/>
  <c r="P226"/>
  <c r="P227"/>
  <c r="P228"/>
  <c r="P218"/>
  <c r="P203"/>
  <c r="P204"/>
  <c r="P205"/>
  <c r="P206"/>
  <c r="P207"/>
  <c r="P208"/>
  <c r="P209"/>
  <c r="P210"/>
  <c r="P211"/>
  <c r="P212"/>
  <c r="P213"/>
  <c r="P202"/>
  <c r="P192"/>
  <c r="P193"/>
  <c r="P194"/>
  <c r="P195"/>
  <c r="P196"/>
  <c r="P197"/>
  <c r="P198"/>
  <c r="P199"/>
  <c r="P191"/>
  <c r="P175"/>
  <c r="P176"/>
  <c r="P177"/>
  <c r="P178"/>
  <c r="P179"/>
  <c r="P180"/>
  <c r="P181"/>
  <c r="P182"/>
  <c r="P183"/>
  <c r="P184"/>
  <c r="P185"/>
  <c r="P186"/>
  <c r="P187"/>
  <c r="P174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49"/>
  <c r="P136"/>
  <c r="P137"/>
  <c r="P138"/>
  <c r="P139"/>
  <c r="P140"/>
  <c r="P141"/>
  <c r="P142"/>
  <c r="P143"/>
  <c r="P144"/>
  <c r="P145"/>
  <c r="P146"/>
  <c r="P135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M135"/>
  <c r="M136"/>
  <c r="M137"/>
  <c r="M138"/>
  <c r="M139"/>
  <c r="M140"/>
  <c r="M141"/>
  <c r="M142"/>
  <c r="M143"/>
  <c r="M144"/>
  <c r="M145"/>
  <c r="M146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4"/>
  <c r="M175"/>
  <c r="M176"/>
  <c r="M177"/>
  <c r="M178"/>
  <c r="M179"/>
  <c r="M180"/>
  <c r="M181"/>
  <c r="M182"/>
  <c r="M183"/>
  <c r="M184"/>
  <c r="M185"/>
  <c r="M186"/>
  <c r="M187"/>
  <c r="M191"/>
  <c r="M192"/>
  <c r="M193"/>
  <c r="M194"/>
  <c r="M195"/>
  <c r="M196"/>
  <c r="M197"/>
  <c r="M198"/>
  <c r="M199"/>
  <c r="M202"/>
  <c r="M203"/>
  <c r="M204"/>
  <c r="M205"/>
  <c r="M206"/>
  <c r="M207"/>
  <c r="M208"/>
  <c r="M209"/>
  <c r="M210"/>
  <c r="M211"/>
  <c r="M212"/>
  <c r="M213"/>
  <c r="M218"/>
  <c r="M219"/>
  <c r="M220"/>
  <c r="M221"/>
  <c r="M222"/>
  <c r="M223"/>
  <c r="M224"/>
  <c r="M225"/>
  <c r="M226"/>
  <c r="M227"/>
  <c r="M228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N135"/>
  <c r="N136"/>
  <c r="N137"/>
  <c r="N138"/>
  <c r="N139"/>
  <c r="N140"/>
  <c r="N141"/>
  <c r="N142"/>
  <c r="N143"/>
  <c r="N144"/>
  <c r="N145"/>
  <c r="N146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4"/>
  <c r="N175"/>
  <c r="N176"/>
  <c r="N177"/>
  <c r="N178"/>
  <c r="N179"/>
  <c r="N180"/>
  <c r="N181"/>
  <c r="N182"/>
  <c r="N183"/>
  <c r="N184"/>
  <c r="N185"/>
  <c r="N186"/>
  <c r="N187"/>
  <c r="N191"/>
  <c r="N192"/>
  <c r="N193"/>
  <c r="N194"/>
  <c r="N195"/>
  <c r="N196"/>
  <c r="N197"/>
  <c r="N198"/>
  <c r="N199"/>
  <c r="N202"/>
  <c r="N203"/>
  <c r="N204"/>
  <c r="N205"/>
  <c r="N206"/>
  <c r="N207"/>
  <c r="N208"/>
  <c r="N209"/>
  <c r="N210"/>
  <c r="N211"/>
  <c r="N212"/>
  <c r="N213"/>
  <c r="N218"/>
  <c r="N219"/>
  <c r="N220"/>
  <c r="N221"/>
  <c r="N222"/>
  <c r="N223"/>
  <c r="N224"/>
  <c r="N225"/>
  <c r="N226"/>
  <c r="N227"/>
  <c r="N228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O135"/>
  <c r="O136"/>
  <c r="O303" s="1"/>
  <c r="O137"/>
  <c r="O138"/>
  <c r="O139"/>
  <c r="O140"/>
  <c r="O141"/>
  <c r="O142"/>
  <c r="O143"/>
  <c r="O144"/>
  <c r="O145"/>
  <c r="O146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4"/>
  <c r="O175"/>
  <c r="O176"/>
  <c r="O177"/>
  <c r="O178"/>
  <c r="O179"/>
  <c r="O180"/>
  <c r="O181"/>
  <c r="O182"/>
  <c r="O183"/>
  <c r="O184"/>
  <c r="O185"/>
  <c r="O186"/>
  <c r="O187"/>
  <c r="O191"/>
  <c r="O192"/>
  <c r="O193"/>
  <c r="O194"/>
  <c r="O195"/>
  <c r="O196"/>
  <c r="O197"/>
  <c r="O198"/>
  <c r="O199"/>
  <c r="O202"/>
  <c r="O203"/>
  <c r="O204"/>
  <c r="O205"/>
  <c r="O206"/>
  <c r="O207"/>
  <c r="O208"/>
  <c r="O209"/>
  <c r="O210"/>
  <c r="O211"/>
  <c r="O212"/>
  <c r="O218"/>
  <c r="O219"/>
  <c r="O220"/>
  <c r="O221"/>
  <c r="O222"/>
  <c r="O223"/>
  <c r="O224"/>
  <c r="O225"/>
  <c r="O226"/>
  <c r="O227"/>
  <c r="O228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7"/>
  <c r="O288"/>
  <c r="O289"/>
  <c r="O290"/>
  <c r="O291"/>
  <c r="O292"/>
  <c r="O293"/>
  <c r="O294"/>
  <c r="O295"/>
  <c r="O296"/>
  <c r="O297"/>
  <c r="O298"/>
  <c r="O299"/>
  <c r="O300"/>
  <c r="O301"/>
  <c r="O302"/>
  <c r="L135"/>
  <c r="L303" s="1"/>
  <c r="L136"/>
  <c r="L137"/>
  <c r="L138"/>
  <c r="L139"/>
  <c r="L140"/>
  <c r="L141"/>
  <c r="L142"/>
  <c r="L143"/>
  <c r="L144"/>
  <c r="L145"/>
  <c r="L146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4"/>
  <c r="L175"/>
  <c r="L176"/>
  <c r="L177"/>
  <c r="L178"/>
  <c r="L179"/>
  <c r="L180"/>
  <c r="L181"/>
  <c r="L182"/>
  <c r="L183"/>
  <c r="L184"/>
  <c r="L185"/>
  <c r="L186"/>
  <c r="L187"/>
  <c r="L191"/>
  <c r="L192"/>
  <c r="L193"/>
  <c r="L194"/>
  <c r="L195"/>
  <c r="L196"/>
  <c r="L197"/>
  <c r="L198"/>
  <c r="L199"/>
  <c r="L202"/>
  <c r="L203"/>
  <c r="L204"/>
  <c r="L205"/>
  <c r="L206"/>
  <c r="L207"/>
  <c r="L208"/>
  <c r="L209"/>
  <c r="L210"/>
  <c r="L211"/>
  <c r="L212"/>
  <c r="L213"/>
  <c r="L218"/>
  <c r="L219"/>
  <c r="L220"/>
  <c r="L221"/>
  <c r="L222"/>
  <c r="L223"/>
  <c r="L224"/>
  <c r="L225"/>
  <c r="L226"/>
  <c r="L227"/>
  <c r="L228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7"/>
  <c r="L288"/>
  <c r="L289"/>
  <c r="L290"/>
  <c r="L291"/>
  <c r="L292"/>
  <c r="L293"/>
  <c r="L294"/>
  <c r="L295"/>
  <c r="L296"/>
  <c r="L297"/>
  <c r="L298"/>
  <c r="L299"/>
  <c r="L300"/>
  <c r="L301"/>
  <c r="L302"/>
  <c r="Z138"/>
  <c r="Z139"/>
  <c r="Z140"/>
  <c r="Z141"/>
  <c r="Z142"/>
  <c r="Z143"/>
  <c r="Z144"/>
  <c r="Z145"/>
  <c r="Z146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4"/>
  <c r="Z175"/>
  <c r="Z176"/>
  <c r="Z177"/>
  <c r="Z178"/>
  <c r="Z179"/>
  <c r="Z180"/>
  <c r="Z181"/>
  <c r="Z182"/>
  <c r="Z183"/>
  <c r="Z184"/>
  <c r="Z185"/>
  <c r="Z186"/>
  <c r="Z187"/>
  <c r="Z188"/>
  <c r="Z191"/>
  <c r="Z192"/>
  <c r="Z193"/>
  <c r="Z194"/>
  <c r="Z195"/>
  <c r="Z196"/>
  <c r="Z197"/>
  <c r="Z198"/>
  <c r="Z199"/>
  <c r="Z202"/>
  <c r="Z203"/>
  <c r="Z204"/>
  <c r="Z205"/>
  <c r="Z206"/>
  <c r="Z207"/>
  <c r="Z208"/>
  <c r="Z209"/>
  <c r="Z210"/>
  <c r="Z211"/>
  <c r="Z212"/>
  <c r="Z213"/>
  <c r="Z214"/>
  <c r="Z215"/>
  <c r="Z218"/>
  <c r="Z219"/>
  <c r="Z220"/>
  <c r="Z221"/>
  <c r="Z222"/>
  <c r="Z223"/>
  <c r="Z224"/>
  <c r="Z225"/>
  <c r="Z226"/>
  <c r="Z227"/>
  <c r="Z228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7"/>
  <c r="Z288"/>
  <c r="Z289"/>
  <c r="Z290"/>
  <c r="Z291"/>
  <c r="Z292"/>
  <c r="Z293"/>
  <c r="Z294"/>
  <c r="Z295"/>
  <c r="Z296"/>
  <c r="Z297"/>
  <c r="Z298"/>
  <c r="Z299"/>
  <c r="Z300"/>
  <c r="Z301"/>
  <c r="Z302"/>
  <c r="Z136"/>
  <c r="Z137"/>
  <c r="Z135"/>
  <c r="Y138"/>
  <c r="Y139"/>
  <c r="Y140"/>
  <c r="Y141"/>
  <c r="Y142"/>
  <c r="Y143"/>
  <c r="Y144"/>
  <c r="Y145"/>
  <c r="Y146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4"/>
  <c r="Y175"/>
  <c r="Y176"/>
  <c r="Y177"/>
  <c r="Y178"/>
  <c r="Y179"/>
  <c r="Y180"/>
  <c r="Y181"/>
  <c r="Y182"/>
  <c r="Y183"/>
  <c r="Y184"/>
  <c r="Y185"/>
  <c r="Y186"/>
  <c r="Y187"/>
  <c r="Y188"/>
  <c r="Y191"/>
  <c r="Y192"/>
  <c r="Y193"/>
  <c r="Y194"/>
  <c r="Y195"/>
  <c r="Y196"/>
  <c r="Y197"/>
  <c r="Y198"/>
  <c r="Y199"/>
  <c r="Y202"/>
  <c r="Y203"/>
  <c r="Y204"/>
  <c r="Y205"/>
  <c r="Y206"/>
  <c r="Y207"/>
  <c r="Y208"/>
  <c r="Y209"/>
  <c r="Y210"/>
  <c r="Y211"/>
  <c r="Y212"/>
  <c r="Y213"/>
  <c r="Y214"/>
  <c r="Y215"/>
  <c r="Y218"/>
  <c r="Y219"/>
  <c r="Y220"/>
  <c r="Y221"/>
  <c r="Y222"/>
  <c r="Y223"/>
  <c r="Y224"/>
  <c r="Y225"/>
  <c r="Y226"/>
  <c r="Y227"/>
  <c r="Y228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7"/>
  <c r="Y288"/>
  <c r="Y289"/>
  <c r="Y290"/>
  <c r="Y291"/>
  <c r="Y292"/>
  <c r="Y293"/>
  <c r="Y294"/>
  <c r="Y295"/>
  <c r="Y296"/>
  <c r="Y297"/>
  <c r="Y298"/>
  <c r="Y299"/>
  <c r="Y300"/>
  <c r="Y301"/>
  <c r="Y302"/>
  <c r="Y136"/>
  <c r="Y137"/>
  <c r="Y135"/>
  <c r="X138"/>
  <c r="X139"/>
  <c r="X140"/>
  <c r="X141"/>
  <c r="X142"/>
  <c r="X143"/>
  <c r="X144"/>
  <c r="X145"/>
  <c r="X146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4"/>
  <c r="X175"/>
  <c r="X176"/>
  <c r="X177"/>
  <c r="X178"/>
  <c r="X179"/>
  <c r="X180"/>
  <c r="X181"/>
  <c r="X182"/>
  <c r="X183"/>
  <c r="X184"/>
  <c r="X185"/>
  <c r="X186"/>
  <c r="X187"/>
  <c r="X188"/>
  <c r="X191"/>
  <c r="X192"/>
  <c r="X193"/>
  <c r="X194"/>
  <c r="X195"/>
  <c r="X196"/>
  <c r="X197"/>
  <c r="X198"/>
  <c r="X199"/>
  <c r="X202"/>
  <c r="X203"/>
  <c r="X204"/>
  <c r="X205"/>
  <c r="X206"/>
  <c r="X207"/>
  <c r="X208"/>
  <c r="X209"/>
  <c r="X210"/>
  <c r="X211"/>
  <c r="X212"/>
  <c r="X213"/>
  <c r="X214"/>
  <c r="X215"/>
  <c r="X218"/>
  <c r="X219"/>
  <c r="X220"/>
  <c r="X221"/>
  <c r="X222"/>
  <c r="X223"/>
  <c r="X224"/>
  <c r="X225"/>
  <c r="X226"/>
  <c r="X227"/>
  <c r="X228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7"/>
  <c r="X288"/>
  <c r="X289"/>
  <c r="X290"/>
  <c r="X291"/>
  <c r="X292"/>
  <c r="X293"/>
  <c r="X294"/>
  <c r="X295"/>
  <c r="X296"/>
  <c r="X297"/>
  <c r="X298"/>
  <c r="X299"/>
  <c r="X300"/>
  <c r="X301"/>
  <c r="X302"/>
  <c r="X136"/>
  <c r="X137"/>
  <c r="X135"/>
  <c r="V138"/>
  <c r="V139"/>
  <c r="V140"/>
  <c r="V141"/>
  <c r="V142"/>
  <c r="V143"/>
  <c r="V144"/>
  <c r="V145"/>
  <c r="V146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4"/>
  <c r="V175"/>
  <c r="V176"/>
  <c r="V177"/>
  <c r="V178"/>
  <c r="V179"/>
  <c r="V180"/>
  <c r="V181"/>
  <c r="V182"/>
  <c r="V183"/>
  <c r="V184"/>
  <c r="V185"/>
  <c r="V186"/>
  <c r="V187"/>
  <c r="V188"/>
  <c r="V191"/>
  <c r="V192"/>
  <c r="V193"/>
  <c r="V194"/>
  <c r="V195"/>
  <c r="V196"/>
  <c r="V197"/>
  <c r="V198"/>
  <c r="V199"/>
  <c r="V202"/>
  <c r="V203"/>
  <c r="V204"/>
  <c r="V205"/>
  <c r="V206"/>
  <c r="V207"/>
  <c r="V208"/>
  <c r="V209"/>
  <c r="V210"/>
  <c r="V211"/>
  <c r="V212"/>
  <c r="V213"/>
  <c r="V214"/>
  <c r="V215"/>
  <c r="V218"/>
  <c r="V219"/>
  <c r="V220"/>
  <c r="V221"/>
  <c r="V222"/>
  <c r="V223"/>
  <c r="V224"/>
  <c r="V225"/>
  <c r="V226"/>
  <c r="V227"/>
  <c r="V228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7"/>
  <c r="V288"/>
  <c r="V289"/>
  <c r="V290"/>
  <c r="V291"/>
  <c r="V292"/>
  <c r="V293"/>
  <c r="V294"/>
  <c r="V295"/>
  <c r="V296"/>
  <c r="V297"/>
  <c r="V298"/>
  <c r="V299"/>
  <c r="V300"/>
  <c r="V301"/>
  <c r="V302"/>
  <c r="V136"/>
  <c r="V137"/>
  <c r="V135"/>
  <c r="U138"/>
  <c r="U139"/>
  <c r="U140"/>
  <c r="U141"/>
  <c r="U142"/>
  <c r="U143"/>
  <c r="U144"/>
  <c r="U145"/>
  <c r="U146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4"/>
  <c r="U175"/>
  <c r="U176"/>
  <c r="U177"/>
  <c r="U178"/>
  <c r="U179"/>
  <c r="U180"/>
  <c r="U181"/>
  <c r="U182"/>
  <c r="U183"/>
  <c r="U184"/>
  <c r="U185"/>
  <c r="U186"/>
  <c r="U187"/>
  <c r="U188"/>
  <c r="U191"/>
  <c r="U192"/>
  <c r="U193"/>
  <c r="U194"/>
  <c r="U195"/>
  <c r="U196"/>
  <c r="U197"/>
  <c r="U198"/>
  <c r="U199"/>
  <c r="U202"/>
  <c r="U203"/>
  <c r="U204"/>
  <c r="U205"/>
  <c r="U206"/>
  <c r="U207"/>
  <c r="U208"/>
  <c r="U209"/>
  <c r="U210"/>
  <c r="U211"/>
  <c r="U212"/>
  <c r="U213"/>
  <c r="U214"/>
  <c r="U215"/>
  <c r="U218"/>
  <c r="U219"/>
  <c r="U220"/>
  <c r="U221"/>
  <c r="U222"/>
  <c r="U223"/>
  <c r="U224"/>
  <c r="U225"/>
  <c r="U226"/>
  <c r="U227"/>
  <c r="U228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7"/>
  <c r="U288"/>
  <c r="U289"/>
  <c r="U290"/>
  <c r="U291"/>
  <c r="U292"/>
  <c r="U293"/>
  <c r="U294"/>
  <c r="U295"/>
  <c r="U296"/>
  <c r="U297"/>
  <c r="U298"/>
  <c r="U299"/>
  <c r="U300"/>
  <c r="U301"/>
  <c r="U302"/>
  <c r="U136"/>
  <c r="U137"/>
  <c r="U135"/>
  <c r="T138"/>
  <c r="T139"/>
  <c r="T140"/>
  <c r="T141"/>
  <c r="T142"/>
  <c r="T143"/>
  <c r="T144"/>
  <c r="T145"/>
  <c r="T146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4"/>
  <c r="T175"/>
  <c r="T176"/>
  <c r="T177"/>
  <c r="T178"/>
  <c r="T179"/>
  <c r="T180"/>
  <c r="T181"/>
  <c r="T182"/>
  <c r="T183"/>
  <c r="T184"/>
  <c r="T185"/>
  <c r="T186"/>
  <c r="T187"/>
  <c r="T188"/>
  <c r="T191"/>
  <c r="T192"/>
  <c r="T193"/>
  <c r="T194"/>
  <c r="T195"/>
  <c r="T196"/>
  <c r="T197"/>
  <c r="T198"/>
  <c r="T199"/>
  <c r="T202"/>
  <c r="T203"/>
  <c r="T204"/>
  <c r="T205"/>
  <c r="T206"/>
  <c r="T207"/>
  <c r="T208"/>
  <c r="T209"/>
  <c r="T210"/>
  <c r="T211"/>
  <c r="T212"/>
  <c r="T213"/>
  <c r="T214"/>
  <c r="T215"/>
  <c r="T218"/>
  <c r="T219"/>
  <c r="T220"/>
  <c r="T221"/>
  <c r="T222"/>
  <c r="T223"/>
  <c r="T224"/>
  <c r="T225"/>
  <c r="T226"/>
  <c r="T227"/>
  <c r="T228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7"/>
  <c r="T288"/>
  <c r="T289"/>
  <c r="T290"/>
  <c r="T291"/>
  <c r="T292"/>
  <c r="T293"/>
  <c r="T294"/>
  <c r="T295"/>
  <c r="T296"/>
  <c r="T297"/>
  <c r="T298"/>
  <c r="T299"/>
  <c r="T300"/>
  <c r="T301"/>
  <c r="T302"/>
  <c r="T136"/>
  <c r="T137"/>
  <c r="T135"/>
  <c r="S138"/>
  <c r="S139"/>
  <c r="S140"/>
  <c r="S141"/>
  <c r="S142"/>
  <c r="S143"/>
  <c r="S144"/>
  <c r="S145"/>
  <c r="S146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4"/>
  <c r="S175"/>
  <c r="S176"/>
  <c r="S177"/>
  <c r="S178"/>
  <c r="S179"/>
  <c r="S180"/>
  <c r="S181"/>
  <c r="S182"/>
  <c r="S183"/>
  <c r="S184"/>
  <c r="S185"/>
  <c r="S186"/>
  <c r="S187"/>
  <c r="S188"/>
  <c r="S191"/>
  <c r="S192"/>
  <c r="S193"/>
  <c r="S194"/>
  <c r="S195"/>
  <c r="S196"/>
  <c r="S197"/>
  <c r="S198"/>
  <c r="S199"/>
  <c r="S202"/>
  <c r="S203"/>
  <c r="S204"/>
  <c r="S205"/>
  <c r="S206"/>
  <c r="S207"/>
  <c r="S208"/>
  <c r="S209"/>
  <c r="S210"/>
  <c r="S211"/>
  <c r="S212"/>
  <c r="S213"/>
  <c r="S214"/>
  <c r="S215"/>
  <c r="S218"/>
  <c r="S219"/>
  <c r="S220"/>
  <c r="S221"/>
  <c r="S222"/>
  <c r="S223"/>
  <c r="S224"/>
  <c r="S225"/>
  <c r="S226"/>
  <c r="S227"/>
  <c r="S228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7"/>
  <c r="S288"/>
  <c r="S289"/>
  <c r="S290"/>
  <c r="S291"/>
  <c r="S292"/>
  <c r="S293"/>
  <c r="S294"/>
  <c r="S295"/>
  <c r="S296"/>
  <c r="S297"/>
  <c r="S298"/>
  <c r="S299"/>
  <c r="S300"/>
  <c r="S301"/>
  <c r="S302"/>
  <c r="S136"/>
  <c r="S137"/>
  <c r="S135"/>
  <c r="R138"/>
  <c r="R139"/>
  <c r="R140"/>
  <c r="R141"/>
  <c r="R142"/>
  <c r="R143"/>
  <c r="R144"/>
  <c r="R145"/>
  <c r="R146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4"/>
  <c r="R175"/>
  <c r="R176"/>
  <c r="R177"/>
  <c r="R178"/>
  <c r="R179"/>
  <c r="R180"/>
  <c r="R181"/>
  <c r="R182"/>
  <c r="R183"/>
  <c r="R184"/>
  <c r="R185"/>
  <c r="R186"/>
  <c r="R187"/>
  <c r="R188"/>
  <c r="R191"/>
  <c r="R192"/>
  <c r="R193"/>
  <c r="R194"/>
  <c r="R195"/>
  <c r="R196"/>
  <c r="R197"/>
  <c r="R198"/>
  <c r="R199"/>
  <c r="R202"/>
  <c r="R203"/>
  <c r="R204"/>
  <c r="R205"/>
  <c r="R206"/>
  <c r="R207"/>
  <c r="R208"/>
  <c r="R209"/>
  <c r="R210"/>
  <c r="R211"/>
  <c r="R212"/>
  <c r="R213"/>
  <c r="R214"/>
  <c r="R215"/>
  <c r="R218"/>
  <c r="R219"/>
  <c r="R220"/>
  <c r="R221"/>
  <c r="R222"/>
  <c r="R223"/>
  <c r="R224"/>
  <c r="R225"/>
  <c r="R226"/>
  <c r="R227"/>
  <c r="R228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7"/>
  <c r="R288"/>
  <c r="R289"/>
  <c r="R290"/>
  <c r="R291"/>
  <c r="R292"/>
  <c r="R293"/>
  <c r="R294"/>
  <c r="R295"/>
  <c r="R296"/>
  <c r="R297"/>
  <c r="R298"/>
  <c r="R299"/>
  <c r="R300"/>
  <c r="R301"/>
  <c r="R302"/>
  <c r="R136"/>
  <c r="R137"/>
  <c r="R135"/>
  <c r="Q138"/>
  <c r="Q139"/>
  <c r="Q140"/>
  <c r="Q141"/>
  <c r="Q142"/>
  <c r="Q143"/>
  <c r="Q144"/>
  <c r="Q145"/>
  <c r="Q146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4"/>
  <c r="Q175"/>
  <c r="Q176"/>
  <c r="Q177"/>
  <c r="Q178"/>
  <c r="Q179"/>
  <c r="Q180"/>
  <c r="Q181"/>
  <c r="Q182"/>
  <c r="Q183"/>
  <c r="Q184"/>
  <c r="Q185"/>
  <c r="Q186"/>
  <c r="Q187"/>
  <c r="Q188"/>
  <c r="Q191"/>
  <c r="Q192"/>
  <c r="Q193"/>
  <c r="Q194"/>
  <c r="Q195"/>
  <c r="Q196"/>
  <c r="Q197"/>
  <c r="Q198"/>
  <c r="Q199"/>
  <c r="Q202"/>
  <c r="Q203"/>
  <c r="Q204"/>
  <c r="Q205"/>
  <c r="Q206"/>
  <c r="Q207"/>
  <c r="Q208"/>
  <c r="Q209"/>
  <c r="Q210"/>
  <c r="Q211"/>
  <c r="Q212"/>
  <c r="Q213"/>
  <c r="Q214"/>
  <c r="Q215"/>
  <c r="Q218"/>
  <c r="Q219"/>
  <c r="Q220"/>
  <c r="Q221"/>
  <c r="Q222"/>
  <c r="Q223"/>
  <c r="Q224"/>
  <c r="Q225"/>
  <c r="Q226"/>
  <c r="Q227"/>
  <c r="Q228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7"/>
  <c r="Q288"/>
  <c r="Q289"/>
  <c r="Q290"/>
  <c r="Q291"/>
  <c r="Q292"/>
  <c r="Q293"/>
  <c r="Q294"/>
  <c r="Q295"/>
  <c r="Q296"/>
  <c r="Q297"/>
  <c r="Q298"/>
  <c r="Q299"/>
  <c r="Q300"/>
  <c r="Q301"/>
  <c r="Q302"/>
  <c r="Q136"/>
  <c r="Q137"/>
  <c r="Q135"/>
  <c r="X23"/>
  <c r="AC810"/>
  <c r="AD810"/>
  <c r="AE810"/>
  <c r="AB810"/>
  <c r="P811"/>
  <c r="Q811"/>
  <c r="R811"/>
  <c r="S811"/>
  <c r="P812"/>
  <c r="Q812"/>
  <c r="R812"/>
  <c r="S812"/>
  <c r="Q809"/>
  <c r="R809"/>
  <c r="S809"/>
  <c r="P809"/>
  <c r="D10" i="70"/>
  <c r="E10"/>
  <c r="F10"/>
  <c r="G10"/>
  <c r="D11"/>
  <c r="E11"/>
  <c r="F11"/>
  <c r="G11"/>
  <c r="D12"/>
  <c r="E12"/>
  <c r="F12"/>
  <c r="G12"/>
  <c r="D13"/>
  <c r="E13"/>
  <c r="F13"/>
  <c r="G13"/>
  <c r="E9"/>
  <c r="F9"/>
  <c r="G9"/>
  <c r="D9"/>
  <c r="C10"/>
  <c r="C11"/>
  <c r="C12"/>
  <c r="C13"/>
  <c r="C9"/>
  <c r="T30" i="65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T16"/>
  <c r="U16" s="1"/>
  <c r="T15"/>
  <c r="U15" s="1"/>
  <c r="T14"/>
  <c r="U14" s="1"/>
  <c r="T13"/>
  <c r="U13" s="1"/>
  <c r="T12"/>
  <c r="U12" s="1"/>
  <c r="T11"/>
  <c r="U11" s="1"/>
  <c r="T10"/>
  <c r="U10" s="1"/>
  <c r="T9"/>
  <c r="U9" s="1"/>
  <c r="Q10"/>
  <c r="R10" s="1"/>
  <c r="Q12"/>
  <c r="R12" s="1"/>
  <c r="Q13"/>
  <c r="R13" s="1"/>
  <c r="Q14"/>
  <c r="R14" s="1"/>
  <c r="Q15"/>
  <c r="R15" s="1"/>
  <c r="Q16"/>
  <c r="R16" s="1"/>
  <c r="Q17"/>
  <c r="R17" s="1"/>
  <c r="Q18"/>
  <c r="R18" s="1"/>
  <c r="Q19"/>
  <c r="R19" s="1"/>
  <c r="Q20"/>
  <c r="R20" s="1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0"/>
  <c r="R30" s="1"/>
  <c r="Q9"/>
  <c r="R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9"/>
  <c r="O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9"/>
  <c r="L9" s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C128" i="66"/>
  <c r="D128"/>
  <c r="E128"/>
  <c r="F128"/>
  <c r="B128"/>
  <c r="C26" i="67"/>
  <c r="C9"/>
  <c r="C11"/>
  <c r="C12"/>
  <c r="C13"/>
  <c r="C14"/>
  <c r="C16"/>
  <c r="C17"/>
  <c r="C18"/>
  <c r="C24"/>
  <c r="F93" i="58"/>
  <c r="F12"/>
  <c r="F13"/>
  <c r="F14"/>
  <c r="F15"/>
  <c r="F16"/>
  <c r="F17"/>
  <c r="F18"/>
  <c r="F19"/>
  <c r="F20"/>
  <c r="F21"/>
  <c r="F22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50"/>
  <c r="F51"/>
  <c r="F52"/>
  <c r="F53"/>
  <c r="F54"/>
  <c r="F55"/>
  <c r="F56"/>
  <c r="F57"/>
  <c r="F58"/>
  <c r="F59"/>
  <c r="F60"/>
  <c r="F61"/>
  <c r="F62"/>
  <c r="F63"/>
  <c r="F64"/>
  <c r="F67"/>
  <c r="F68"/>
  <c r="F69"/>
  <c r="F70"/>
  <c r="F71"/>
  <c r="F72"/>
  <c r="F73"/>
  <c r="F74"/>
  <c r="F75"/>
  <c r="F78"/>
  <c r="F79"/>
  <c r="F80"/>
  <c r="F81"/>
  <c r="F82"/>
  <c r="F83"/>
  <c r="F84"/>
  <c r="F85"/>
  <c r="F86"/>
  <c r="F87"/>
  <c r="F88"/>
  <c r="F89"/>
  <c r="F90"/>
  <c r="F91"/>
  <c r="F94"/>
  <c r="F95"/>
  <c r="F96"/>
  <c r="F97"/>
  <c r="F98"/>
  <c r="F99"/>
  <c r="F100"/>
  <c r="F101"/>
  <c r="F102"/>
  <c r="F103"/>
  <c r="F104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3"/>
  <c r="F164"/>
  <c r="F165"/>
  <c r="F166"/>
  <c r="F167"/>
  <c r="F168"/>
  <c r="F169"/>
  <c r="F170"/>
  <c r="F171"/>
  <c r="F172"/>
  <c r="F173"/>
  <c r="F174"/>
  <c r="F175"/>
  <c r="F176"/>
  <c r="F177"/>
  <c r="F178"/>
  <c r="R29" i="32" l="1"/>
  <c r="R25"/>
  <c r="R21"/>
  <c r="R17"/>
  <c r="R13"/>
  <c r="R30" i="72"/>
  <c r="R26"/>
  <c r="R22"/>
  <c r="R18"/>
  <c r="R14"/>
  <c r="R10"/>
  <c r="L19" i="73"/>
  <c r="L17"/>
  <c r="L15"/>
  <c r="L13"/>
  <c r="L11"/>
  <c r="L9"/>
  <c r="F106" i="71"/>
  <c r="F162"/>
  <c r="J48" i="74"/>
  <c r="J65"/>
  <c r="J92"/>
  <c r="L105"/>
  <c r="R11" i="65"/>
  <c r="R27" i="32"/>
  <c r="R23"/>
  <c r="R19"/>
  <c r="R15"/>
  <c r="R11"/>
  <c r="H10" i="58"/>
  <c r="L10"/>
  <c r="H24"/>
  <c r="L24"/>
  <c r="J49"/>
  <c r="F49" s="1"/>
  <c r="N49"/>
  <c r="H66"/>
  <c r="L66"/>
  <c r="J77"/>
  <c r="F77" s="1"/>
  <c r="N77"/>
  <c r="H106"/>
  <c r="L106"/>
  <c r="J141"/>
  <c r="F141" s="1"/>
  <c r="N141"/>
  <c r="H162"/>
  <c r="R28" i="72"/>
  <c r="R24"/>
  <c r="R20"/>
  <c r="U17"/>
  <c r="R16"/>
  <c r="U13"/>
  <c r="R12"/>
  <c r="F93" i="71"/>
  <c r="F141"/>
  <c r="L48" i="74"/>
  <c r="L65"/>
  <c r="J76"/>
  <c r="L76"/>
  <c r="J140"/>
  <c r="L161"/>
  <c r="L8" i="58"/>
  <c r="N162"/>
  <c r="J10"/>
  <c r="J8"/>
  <c r="N8"/>
  <c r="N10"/>
  <c r="F10" s="1"/>
  <c r="L162"/>
  <c r="J162"/>
  <c r="F24"/>
  <c r="F66"/>
  <c r="F106"/>
  <c r="L29" i="32"/>
  <c r="L27"/>
  <c r="L25"/>
  <c r="L23"/>
  <c r="L21"/>
  <c r="L19"/>
  <c r="L17"/>
  <c r="L15"/>
  <c r="L13"/>
  <c r="L11"/>
  <c r="O29"/>
  <c r="O27"/>
  <c r="O25"/>
  <c r="O23"/>
  <c r="O21"/>
  <c r="O19"/>
  <c r="O17"/>
  <c r="O15"/>
  <c r="O13"/>
  <c r="O11"/>
  <c r="L29" i="72"/>
  <c r="L27"/>
  <c r="L25"/>
  <c r="L23"/>
  <c r="L21"/>
  <c r="L19"/>
  <c r="L17"/>
  <c r="L15"/>
  <c r="L13"/>
  <c r="O30"/>
  <c r="O28"/>
  <c r="O26"/>
  <c r="O24"/>
  <c r="O22"/>
  <c r="O20"/>
  <c r="O18"/>
  <c r="O16"/>
  <c r="O14"/>
  <c r="O12"/>
  <c r="O10"/>
  <c r="R9" i="73"/>
  <c r="R11"/>
  <c r="R13"/>
  <c r="R15"/>
  <c r="R17"/>
  <c r="R19"/>
  <c r="R21"/>
  <c r="R23"/>
  <c r="R25"/>
  <c r="R27"/>
  <c r="R29"/>
  <c r="N9" i="74"/>
  <c r="J23"/>
  <c r="F48"/>
  <c r="F65"/>
  <c r="H76"/>
  <c r="F76"/>
  <c r="J9"/>
  <c r="J7"/>
  <c r="H8" i="58"/>
  <c r="F8" s="1"/>
  <c r="H9" i="74"/>
  <c r="F23"/>
  <c r="H48"/>
  <c r="H65"/>
  <c r="H92"/>
  <c r="L9"/>
  <c r="H23"/>
  <c r="F161"/>
  <c r="J8" i="71"/>
  <c r="L7" i="74"/>
  <c r="F7" s="1"/>
  <c r="L23"/>
  <c r="F92"/>
  <c r="H105"/>
  <c r="F105"/>
  <c r="H140"/>
  <c r="F140"/>
  <c r="H161"/>
  <c r="L8" i="71"/>
  <c r="H8"/>
  <c r="N8"/>
  <c r="F162" i="58" l="1"/>
  <c r="F8" i="71"/>
  <c r="F9" i="74"/>
</calcChain>
</file>

<file path=xl/sharedStrings.xml><?xml version="1.0" encoding="utf-8"?>
<sst xmlns="http://schemas.openxmlformats.org/spreadsheetml/2006/main" count="2463" uniqueCount="331">
  <si>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</si>
  <si>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</si>
  <si>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</si>
  <si>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</si>
  <si>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</si>
  <si>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</si>
  <si>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</si>
  <si>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</si>
  <si>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</si>
  <si>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</si>
  <si>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</si>
  <si>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</si>
  <si>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</si>
  <si>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</si>
  <si>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</si>
  <si>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</si>
  <si>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</si>
  <si>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</si>
  <si>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</si>
  <si>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</si>
  <si>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</si>
  <si>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National level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</si>
  <si>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</si>
  <si>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</si>
  <si>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</si>
  <si>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</si>
  <si>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</si>
  <si>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</si>
  <si>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</si>
  <si>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</si>
  <si>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</si>
  <si>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</si>
  <si>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</si>
  <si>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</si>
  <si>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</si>
  <si>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</si>
  <si>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</si>
  <si>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</si>
  <si>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</si>
  <si>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Southend-on-Sea</t>
  </si>
  <si>
    <t>Rotherham</t>
  </si>
  <si>
    <t>Sheffield</t>
  </si>
  <si>
    <t>Leicestershire</t>
  </si>
  <si>
    <t>Leicester</t>
  </si>
  <si>
    <t>Rutland</t>
  </si>
  <si>
    <t>Lincolnshire</t>
  </si>
  <si>
    <t>Or write to the Information Policy Team, The National Archives, Kew, London, TW9 4DU</t>
  </si>
  <si>
    <t>Or email:</t>
  </si>
  <si>
    <t>psi@nationalarchives.gsi.gov.uk</t>
  </si>
  <si>
    <t xml:space="preserve">You may use and re-use this information (not including logos) free of charge in any format or medium, under the terms of the Open Government Licence. 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</si>
  <si>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</si>
  <si>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</si>
  <si>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</si>
  <si>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</si>
  <si>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</si>
  <si>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</si>
  <si>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</si>
  <si>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>Sunderland</t>
  </si>
  <si>
    <t>Select period: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</si>
  <si>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</si>
  <si>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</si>
  <si>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</si>
  <si>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</si>
  <si>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</si>
  <si>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</si>
  <si>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</si>
  <si>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</si>
  <si>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</si>
  <si>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</si>
  <si>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Westminster</t>
  </si>
  <si>
    <t>Isle of Wight</t>
  </si>
  <si>
    <t>Surrey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</si>
  <si>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</si>
  <si>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</si>
  <si>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</si>
  <si>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</si>
  <si>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</si>
  <si>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</si>
  <si>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</si>
  <si>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The effectiveness of the children’s centre in meeting the needs of and improving outcomes for users and the wider community</t>
  </si>
  <si>
    <t>The centre’s capacity for sustained improvement, including the quality of its leadership and management</t>
  </si>
  <si>
    <t>How good are outcomes for users?</t>
  </si>
  <si>
    <t>The extent to which children, including those from vulnerable groups, are physically, mentally and emotionally healthy and families have healthy lifestyles</t>
  </si>
  <si>
    <t>The extent to which children are safe and protected, their welfare concerns are identified and appropriate steps taken to address them</t>
  </si>
  <si>
    <t>The extent to which all users enjoy and achieve educationally and in their personal and social development</t>
  </si>
  <si>
    <t>The extent to which children engage in positive behaviour and develop positive relationships and users contribute to decision-making and governance of the centre</t>
  </si>
  <si>
    <t>The extent to which children are developing skills for the future and parents are developing economic stability and independence including access to training</t>
  </si>
  <si>
    <t>How good is the provision?</t>
  </si>
  <si>
    <t>The effectiveness of the assessment of the needs of children, parents and other users</t>
  </si>
  <si>
    <t>The extent to which the centre promotes purposeful learning, development and enjoyment for all users</t>
  </si>
  <si>
    <t>The extent to which the range of services, activities and opportunities meet the needs of users and the wider community</t>
  </si>
  <si>
    <t>The quality of care, guidance and support offered to users within the centre and the wider community</t>
  </si>
  <si>
    <t>How effective are the leadership and management?</t>
  </si>
  <si>
    <t>The extent to which governance, accountability, professional supervision and day to day management arrangements are clear and understood</t>
  </si>
  <si>
    <t>The extent to which ambitious targets drive improvement, provision is integrated and there are high expectations for users and the wider community</t>
  </si>
  <si>
    <t>The extent to which resources are used and managed efficiently and effectively to meet the needs of users and the wider community</t>
  </si>
  <si>
    <t>The extent to which equality is promoted and diversity celebrated, illegal or unlawful discrimination is tackled and the centre fulfils its statutory duties</t>
  </si>
  <si>
    <t>The effectiveness of the centre’s policy, procedures and work with key agencies in safeguarding children and, where applicable, vulnerable adults</t>
  </si>
  <si>
    <t>The extent to which evaluation is used to shape and improve services and activities</t>
  </si>
  <si>
    <t>The extent to which partnerships with other agencies ensure the integrated delivery of the range of services the centre has been commissioned to provide</t>
  </si>
  <si>
    <t>The extent to which the centre supports and encourages the wider community to engage with services and uses their views to develop the range of provision</t>
  </si>
  <si>
    <t>%</t>
  </si>
  <si>
    <t>Southampton</t>
  </si>
  <si>
    <t>Stoke-on-Trent</t>
  </si>
  <si>
    <t>Southwark</t>
  </si>
  <si>
    <t>Tower Hamlets</t>
  </si>
  <si>
    <t>Barking and Dagenham</t>
  </si>
  <si>
    <t>Barnet</t>
  </si>
  <si>
    <t>© Crown copyright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</si>
  <si>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</si>
  <si>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</si>
  <si>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</si>
  <si>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</si>
  <si>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</si>
  <si>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</si>
  <si>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</si>
  <si>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</si>
  <si>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</si>
  <si>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</si>
  <si>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</si>
  <si>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</si>
  <si>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Dudley</t>
  </si>
  <si>
    <t>Salford</t>
  </si>
  <si>
    <t>Northumberland</t>
  </si>
  <si>
    <t>East Riding of Yorkshire</t>
  </si>
  <si>
    <t>Newcastle upon Tyne</t>
  </si>
  <si>
    <t>Camden</t>
  </si>
  <si>
    <t>Cumbria</t>
  </si>
  <si>
    <t>East Sussex</t>
  </si>
  <si>
    <t>Gloucestershire</t>
  </si>
  <si>
    <t>Kent</t>
  </si>
  <si>
    <t>Suffolk</t>
  </si>
  <si>
    <t>Number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</si>
  <si>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</si>
  <si>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</si>
  <si>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</si>
  <si>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</si>
  <si>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</si>
  <si>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</si>
  <si>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</si>
  <si>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</si>
  <si>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</si>
  <si>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</si>
  <si>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</si>
  <si>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Total inspected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</si>
  <si>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</si>
  <si>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</si>
  <si>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</si>
  <si>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</si>
  <si>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</si>
  <si>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</si>
  <si>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</si>
  <si>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</si>
  <si>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Hartlepool</t>
  </si>
  <si>
    <t>Stockton-on-Tees</t>
  </si>
  <si>
    <t>Middlesbrough</t>
  </si>
  <si>
    <t>Redcar and Cleveland</t>
  </si>
  <si>
    <t>Enfield</t>
  </si>
  <si>
    <t>Hertfordshire</t>
  </si>
  <si>
    <t>Kingston upon Hull City of</t>
  </si>
  <si>
    <t>North Lincolnshire</t>
  </si>
  <si>
    <t>Kensington and Chelsea</t>
  </si>
  <si>
    <t>Lambeth</t>
  </si>
  <si>
    <t>Lewisham</t>
  </si>
  <si>
    <t>Warwickshire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</si>
  <si>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</si>
  <si>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</si>
  <si>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</si>
  <si>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</si>
  <si>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</si>
  <si>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</si>
  <si>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</si>
  <si>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</si>
  <si>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</si>
  <si>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</si>
  <si>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</si>
  <si>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</si>
  <si>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</si>
  <si>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</si>
  <si>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</si>
  <si>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1. Percentages are rounded and may not add to 100.</t>
  </si>
  <si>
    <t>Official Statistics Release</t>
  </si>
  <si>
    <t>Policy area:</t>
  </si>
  <si>
    <t>Theme:</t>
  </si>
  <si>
    <t>Published on:</t>
  </si>
  <si>
    <t>Coverage:</t>
  </si>
  <si>
    <t>Period covered:</t>
  </si>
  <si>
    <t>Status:</t>
  </si>
  <si>
    <t>Issued by:</t>
  </si>
  <si>
    <t>Responsible director:</t>
  </si>
  <si>
    <t>Responsible statistician: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</si>
  <si>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</si>
  <si>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</si>
  <si>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</si>
  <si>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</si>
  <si>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</si>
  <si>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Next publication date:</t>
  </si>
  <si>
    <t>Local authority level</t>
  </si>
  <si>
    <t>Merton</t>
  </si>
  <si>
    <t>Calderdale</t>
  </si>
  <si>
    <t>York</t>
  </si>
  <si>
    <t>Kirklees</t>
  </si>
  <si>
    <t>Bexley</t>
  </si>
  <si>
    <t>Havering</t>
  </si>
  <si>
    <t>Hillingdon</t>
  </si>
  <si>
    <t>Manchester</t>
  </si>
  <si>
    <t>Wolverhampton</t>
  </si>
  <si>
    <t>Outstanding</t>
  </si>
  <si>
    <t>Good</t>
  </si>
  <si>
    <t>Satisfactory</t>
  </si>
  <si>
    <t>Inadequate</t>
  </si>
  <si>
    <t>Total</t>
  </si>
  <si>
    <t>Rochdale</t>
  </si>
  <si>
    <t>Barnsley</t>
  </si>
  <si>
    <t>Isles Of Scilly</t>
  </si>
  <si>
    <t>Croydon</t>
  </si>
  <si>
    <t>Portsmouth</t>
  </si>
  <si>
    <t>Bath and North East Somerset</t>
  </si>
  <si>
    <t>South Gloucestershire</t>
  </si>
  <si>
    <t>North Somerset</t>
  </si>
  <si>
    <t>Oxfordshire</t>
  </si>
  <si>
    <t>2. Where number of inspections is small, percentages should be treated with caution.</t>
  </si>
  <si>
    <t>Source: Ofsted Inspections</t>
  </si>
  <si>
    <t>Full inspections</t>
  </si>
  <si>
    <t>Re-inspections</t>
  </si>
  <si>
    <t>April 2011</t>
  </si>
  <si>
    <t>May 2011</t>
  </si>
  <si>
    <t>June 2011</t>
  </si>
  <si>
    <t>Total number inspected</t>
  </si>
  <si>
    <t>1 January 2011 - 31 March 2011</t>
  </si>
  <si>
    <t>1. Figures represent the number of children's centres.</t>
  </si>
  <si>
    <t>1 April 2011 - 30 June 2011</t>
  </si>
  <si>
    <t>1 April 2010 - 31 March 2011</t>
  </si>
  <si>
    <t>1 April 2010 - 30 June 2010</t>
  </si>
  <si>
    <t>1 July 2010 - 30 September 2010</t>
  </si>
  <si>
    <t>1 October 2010 - 31 December 2010</t>
  </si>
  <si>
    <t>January 2011</t>
  </si>
  <si>
    <t>February 2011</t>
  </si>
  <si>
    <t>March 2011</t>
  </si>
  <si>
    <r>
      <t>1 April 2011 - 30 June 2011</t>
    </r>
    <r>
      <rPr>
        <vertAlign val="superscript"/>
        <sz val="10"/>
        <rFont val="Tahoma"/>
        <family val="2"/>
      </rPr>
      <t>2</t>
    </r>
  </si>
  <si>
    <r>
      <t>June 2011</t>
    </r>
    <r>
      <rPr>
        <vertAlign val="superscript"/>
        <sz val="10"/>
        <rFont val="Tahoma"/>
        <family val="2"/>
      </rPr>
      <t>2</t>
    </r>
  </si>
  <si>
    <r>
      <t>May 2011</t>
    </r>
    <r>
      <rPr>
        <vertAlign val="superscript"/>
        <sz val="10"/>
        <rFont val="Tahoma"/>
        <family val="2"/>
      </rPr>
      <t>2</t>
    </r>
  </si>
  <si>
    <r>
      <t>April 2011</t>
    </r>
    <r>
      <rPr>
        <vertAlign val="superscript"/>
        <sz val="10"/>
        <rFont val="Tahoma"/>
        <family val="2"/>
      </rPr>
      <t>2</t>
    </r>
  </si>
  <si>
    <t>entire cycle</t>
  </si>
  <si>
    <t>Table 1</t>
  </si>
  <si>
    <t>Entire cycle</t>
  </si>
  <si>
    <t>Table 2</t>
  </si>
  <si>
    <t>Table 4</t>
  </si>
  <si>
    <t>Isles of Scilly</t>
  </si>
  <si>
    <t>Table 3</t>
  </si>
  <si>
    <t>Numbers</t>
  </si>
  <si>
    <t>Grand Total</t>
  </si>
  <si>
    <t>Entire year</t>
  </si>
  <si>
    <t>April 2011- June 2011</t>
  </si>
  <si>
    <t>Children's centres inspections and outcomes</t>
  </si>
  <si>
    <t>Education, children’s services and skills</t>
  </si>
  <si>
    <t>England</t>
  </si>
  <si>
    <t>Office for Standards in Education, Children's Services and Skills (Ofsted)
Aviation House
125 Kingsway
London
WC2B 6SE</t>
  </si>
  <si>
    <t>Patrick Leeson</t>
  </si>
  <si>
    <t>enquiries@ofsted.gov.uk</t>
  </si>
  <si>
    <t>pressenquiries@ofsted.gov.uk</t>
  </si>
  <si>
    <t>http://www.ofsted.gov.uk/resources/official-statistics-children%E2%80%99s-centres-inspections-and-outcomes</t>
  </si>
  <si>
    <t>Ofsted website</t>
  </si>
  <si>
    <t>Quarterly</t>
  </si>
  <si>
    <t>08 December 2011</t>
  </si>
  <si>
    <t>Question Text</t>
  </si>
  <si>
    <t>How effective is the children’s centre in meeting the needs and improving outcomes for users and the wider community?</t>
  </si>
  <si>
    <t>What is the centre’s capacity for sustained improvement, including the quality of its leadership and management?</t>
  </si>
  <si>
    <t>The extent to which children are safe and protected, their welfare concerns are identified and appropriate steps taken to address them. (Must link with safeguarding judgement in L&amp;M)</t>
  </si>
  <si>
    <t>The extent to which children engage in positive behaviour and develop positive relationships and users contribute to decision making and governance of the centre</t>
  </si>
  <si>
    <t>The extent to which the centre supports and encourages the community to engage with services and uses their views to develop the range of provision</t>
  </si>
  <si>
    <t>April</t>
  </si>
  <si>
    <t>1 July 2010 - 30 September 2010 (2)</t>
  </si>
  <si>
    <t>1 April 2010 - 30 June 2010 (3)</t>
  </si>
  <si>
    <t>Total number
inspected</t>
  </si>
  <si>
    <t>Local Authority</t>
  </si>
  <si>
    <t>Table 5</t>
  </si>
  <si>
    <t>April 2010- June 2011</t>
  </si>
  <si>
    <t>All</t>
  </si>
  <si>
    <t>May</t>
  </si>
  <si>
    <t>June</t>
  </si>
  <si>
    <t>Key judgements</t>
  </si>
  <si>
    <t>Jan-March 2011</t>
  </si>
  <si>
    <t>Overall effectiveness</t>
  </si>
  <si>
    <t>Outcomes for users</t>
  </si>
  <si>
    <t>Quality of provision</t>
  </si>
  <si>
    <t>Leadership and management</t>
  </si>
  <si>
    <t>Percentages</t>
  </si>
  <si>
    <t>Outcomes for user</t>
  </si>
  <si>
    <t>1 April 2010 - 30 June 2011</t>
  </si>
  <si>
    <t>1 April 2010 and 30 June 2011</t>
  </si>
  <si>
    <t>North East</t>
  </si>
  <si>
    <t>April- June 2011</t>
  </si>
  <si>
    <t>Table 1: Number of children's centres inspected between 1 April 2010 and 30 June 2011, by quarter and monthly period</t>
  </si>
  <si>
    <t>First year (1 April 2010 - 31 March 2011)</t>
  </si>
  <si>
    <t xml:space="preserve">   Second year (1 April 2011 - 31 March 2012)</t>
  </si>
  <si>
    <t>2. Where the number of inspections is less than 100, percentages are not shown.</t>
  </si>
  <si>
    <t>April 2011- 30 June 2011</t>
  </si>
  <si>
    <t>January 2011- March 2011</t>
  </si>
  <si>
    <t>Table 6</t>
  </si>
  <si>
    <t>Chart 1</t>
  </si>
  <si>
    <t>January</t>
  </si>
  <si>
    <t>February</t>
  </si>
  <si>
    <t>March</t>
  </si>
  <si>
    <t>Table 8</t>
  </si>
  <si>
    <t>Table 9</t>
  </si>
  <si>
    <r>
      <t>1 April 2011 - 30 June 2011</t>
    </r>
    <r>
      <rPr>
        <vertAlign val="superscript"/>
        <sz val="10"/>
        <rFont val="Tahoma"/>
        <family val="2"/>
      </rPr>
      <t>1</t>
    </r>
  </si>
  <si>
    <r>
      <t>April 2011</t>
    </r>
    <r>
      <rPr>
        <vertAlign val="superscript"/>
        <sz val="10"/>
        <rFont val="Tahoma"/>
        <family val="2"/>
      </rPr>
      <t>1</t>
    </r>
  </si>
  <si>
    <r>
      <t>May 2011</t>
    </r>
    <r>
      <rPr>
        <vertAlign val="superscript"/>
        <sz val="10"/>
        <rFont val="Tahoma"/>
        <family val="2"/>
      </rPr>
      <t>1</t>
    </r>
  </si>
  <si>
    <r>
      <t>June 2011</t>
    </r>
    <r>
      <rPr>
        <vertAlign val="superscript"/>
        <sz val="10"/>
        <rFont val="Tahoma"/>
        <family val="2"/>
      </rPr>
      <t>1</t>
    </r>
  </si>
  <si>
    <t>Table 7</t>
  </si>
  <si>
    <t>1 April 2011 and 30 June 2011</t>
  </si>
  <si>
    <t>1 January 2011 and 31 March 2011</t>
  </si>
  <si>
    <t>2. Data is provisional.</t>
  </si>
  <si>
    <t>3. There were no inspections of children's centres carried out in August 2010.</t>
  </si>
  <si>
    <t>4. Inspection of children's centres commenced in May 2010.</t>
  </si>
  <si>
    <r>
      <t>1 July 2010 - 30 September 2010</t>
    </r>
    <r>
      <rPr>
        <vertAlign val="superscript"/>
        <sz val="10"/>
        <rFont val="Tahoma"/>
        <family val="2"/>
      </rPr>
      <t>3</t>
    </r>
  </si>
  <si>
    <r>
      <t>1 April 2010 - 30 June 2010</t>
    </r>
    <r>
      <rPr>
        <vertAlign val="superscript"/>
        <sz val="10"/>
        <rFont val="Tahoma"/>
        <family val="2"/>
      </rPr>
      <t>4</t>
    </r>
  </si>
  <si>
    <r>
      <t xml:space="preserve">1 April 2010 to 31 March 2011: </t>
    </r>
    <r>
      <rPr>
        <b/>
        <sz val="12"/>
        <rFont val="Tahoma"/>
        <family val="2"/>
      </rPr>
      <t xml:space="preserve">Final                                              </t>
    </r>
    <r>
      <rPr>
        <sz val="12"/>
        <rFont val="Tahoma"/>
        <family val="2"/>
      </rPr>
      <t xml:space="preserve"> 1 April 2011 to 30 June 2011:</t>
    </r>
    <r>
      <rPr>
        <b/>
        <sz val="12"/>
        <rFont val="Tahoma"/>
        <family val="2"/>
      </rPr>
      <t xml:space="preserve"> Provisional</t>
    </r>
  </si>
  <si>
    <t>Table 2: Inspection outcomes of children's centres inspected 1 April 2011 and 30 June 2011 (provisional)</t>
  </si>
  <si>
    <t>Table 3: Inspection outcomes of children's centres inspected 1 January 2011 and 31 March 2011 (final)</t>
  </si>
  <si>
    <t>Table 4: Inspection outcomes of children's centres inspected between 1 April 2010 and 30 June 2011(provisional)</t>
  </si>
  <si>
    <t>Table 5: Most recent inspection outcomes of children's centres inspected between 1 April 2010 and 30 June 2011 (provisional)</t>
  </si>
  <si>
    <t>Table 6: Overall effectiveness of children's centres inspected between 1 April 2010 and 30 June 2011, by quarter</t>
  </si>
  <si>
    <t>Table 7: Overall effectiveness of children's centres inspected between 1 April 2011 and 30 June 2011, by local authority (provisional)</t>
  </si>
  <si>
    <t>Table 9: Overall effectiveness of children's centres inspected between 1 April 2010 and 30 June 2011, by local authority (provisional)</t>
  </si>
  <si>
    <t>Chart 1: Key judgements of children's centres inspected between 1 April 2011 and 30 June 2011</t>
  </si>
  <si>
    <t>Table 8: Overall effectiveness of children's centres inspected between 1 January 2011 and 31 March 2011, by local authority (final)</t>
  </si>
  <si>
    <r>
      <t>All inspections</t>
    </r>
    <r>
      <rPr>
        <vertAlign val="superscript"/>
        <sz val="10"/>
        <rFont val="Tahoma"/>
        <family val="2"/>
      </rPr>
      <t>1</t>
    </r>
  </si>
  <si>
    <t>Nollaig Griffin</t>
  </si>
  <si>
    <t>1. Data are provisional.</t>
  </si>
</sst>
</file>

<file path=xl/styles.xml><?xml version="1.0" encoding="utf-8"?>
<styleSheet xmlns="http://schemas.openxmlformats.org/spreadsheetml/2006/main">
  <numFmts count="1">
    <numFmt numFmtId="177" formatCode="[$-F800]dddd\,\ mmmm\ dd\,\ yyyy"/>
  </numFmts>
  <fonts count="40">
    <font>
      <sz val="10"/>
      <name val="Tahoma"/>
    </font>
    <font>
      <sz val="10"/>
      <name val="Tahoma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Tahoma"/>
      <family val="2"/>
    </font>
    <font>
      <b/>
      <sz val="12"/>
      <name val="Tahoma"/>
      <family val="2"/>
    </font>
    <font>
      <u/>
      <sz val="10"/>
      <color indexed="12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/>
      <sz val="12"/>
      <color indexed="12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8"/>
      <name val="Tahoma"/>
    </font>
    <font>
      <sz val="10"/>
      <name val="Arial"/>
    </font>
    <font>
      <sz val="8.5"/>
      <name val="Tahoma"/>
      <family val="2"/>
    </font>
    <font>
      <sz val="10"/>
      <color indexed="10"/>
      <name val="Tahoma"/>
      <family val="2"/>
    </font>
    <font>
      <b/>
      <sz val="20"/>
      <color indexed="9"/>
      <name val="Tahoma"/>
      <family val="2"/>
    </font>
    <font>
      <b/>
      <sz val="8"/>
      <name val="Tahoma"/>
    </font>
    <font>
      <b/>
      <sz val="10"/>
      <name val="Tahoma"/>
    </font>
    <font>
      <sz val="10"/>
      <name val="Tahoma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i/>
      <sz val="8"/>
      <color indexed="10"/>
      <name val="Tahoma"/>
      <family val="2"/>
    </font>
    <font>
      <vertAlign val="superscript"/>
      <sz val="10"/>
      <name val="Tahoma"/>
      <family val="2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Tahoma"/>
      <charset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Arial"/>
      <charset val="1"/>
    </font>
    <font>
      <b/>
      <sz val="10"/>
      <color indexed="8"/>
      <name val="Tahoma"/>
      <charset val="1"/>
    </font>
    <font>
      <b/>
      <sz val="10"/>
      <name val="Arial"/>
    </font>
    <font>
      <sz val="9"/>
      <name val="Tahoma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0" fontId="19" fillId="0" borderId="0"/>
    <xf numFmtId="0" fontId="9" fillId="0" borderId="0"/>
  </cellStyleXfs>
  <cellXfs count="379">
    <xf numFmtId="0" fontId="0" fillId="0" borderId="0" xfId="0"/>
    <xf numFmtId="0" fontId="0" fillId="2" borderId="0" xfId="0" applyFill="1"/>
    <xf numFmtId="0" fontId="2" fillId="2" borderId="0" xfId="0" applyFont="1" applyFill="1"/>
    <xf numFmtId="0" fontId="17" fillId="2" borderId="0" xfId="0" applyFont="1" applyFill="1"/>
    <xf numFmtId="0" fontId="12" fillId="2" borderId="0" xfId="1" applyFont="1" applyFill="1" applyAlignment="1" applyProtection="1"/>
    <xf numFmtId="0" fontId="12" fillId="2" borderId="0" xfId="1" applyFont="1" applyFill="1" applyAlignment="1" applyProtection="1">
      <alignment vertical="center" wrapText="1"/>
    </xf>
    <xf numFmtId="1" fontId="5" fillId="2" borderId="0" xfId="0" applyNumberFormat="1" applyFont="1" applyFill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center"/>
      <protection locked="0" hidden="1"/>
    </xf>
    <xf numFmtId="0" fontId="0" fillId="2" borderId="0" xfId="0" applyFill="1" applyProtection="1">
      <protection locked="0" hidden="1"/>
    </xf>
    <xf numFmtId="1" fontId="2" fillId="2" borderId="0" xfId="0" applyNumberFormat="1" applyFont="1" applyFill="1" applyAlignment="1" applyProtection="1">
      <alignment horizontal="center"/>
      <protection locked="0" hidden="1"/>
    </xf>
    <xf numFmtId="0" fontId="2" fillId="2" borderId="0" xfId="0" applyFont="1" applyFill="1" applyAlignment="1" applyProtection="1">
      <alignment horizontal="center"/>
      <protection locked="0" hidden="1"/>
    </xf>
    <xf numFmtId="1" fontId="3" fillId="2" borderId="0" xfId="0" applyNumberFormat="1" applyFont="1" applyFill="1" applyAlignment="1" applyProtection="1">
      <alignment horizontal="center"/>
      <protection locked="0" hidden="1"/>
    </xf>
    <xf numFmtId="0" fontId="3" fillId="2" borderId="0" xfId="0" applyFont="1" applyFill="1" applyAlignment="1" applyProtection="1">
      <alignment horizontal="center"/>
      <protection locked="0" hidden="1"/>
    </xf>
    <xf numFmtId="0" fontId="0" fillId="2" borderId="0" xfId="0" applyFill="1" applyBorder="1" applyProtection="1">
      <protection locked="0" hidden="1"/>
    </xf>
    <xf numFmtId="0" fontId="0" fillId="2" borderId="0" xfId="0" applyFill="1" applyAlignment="1" applyProtection="1">
      <alignment vertical="center" wrapText="1"/>
      <protection locked="0" hidden="1"/>
    </xf>
    <xf numFmtId="0" fontId="0" fillId="2" borderId="1" xfId="0" applyFill="1" applyBorder="1" applyProtection="1">
      <protection locked="0" hidden="1"/>
    </xf>
    <xf numFmtId="0" fontId="3" fillId="2" borderId="0" xfId="0" applyFont="1" applyFill="1" applyProtection="1">
      <protection locked="0" hidden="1"/>
    </xf>
    <xf numFmtId="0" fontId="2" fillId="2" borderId="0" xfId="0" applyFont="1" applyFill="1" applyProtection="1">
      <protection locked="0" hidden="1"/>
    </xf>
    <xf numFmtId="0" fontId="0" fillId="2" borderId="0" xfId="0" applyFill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1" fontId="2" fillId="2" borderId="0" xfId="0" applyNumberFormat="1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horizontal="left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left" wrapText="1"/>
      <protection locked="0" hidden="1"/>
    </xf>
    <xf numFmtId="1" fontId="0" fillId="2" borderId="0" xfId="0" applyNumberFormat="1" applyFill="1" applyProtection="1">
      <protection locked="0" hidden="1"/>
    </xf>
    <xf numFmtId="0" fontId="18" fillId="2" borderId="0" xfId="0" applyFont="1" applyFill="1" applyProtection="1">
      <protection locked="0" hidden="1"/>
    </xf>
    <xf numFmtId="15" fontId="5" fillId="2" borderId="0" xfId="0" applyNumberFormat="1" applyFont="1" applyFill="1" applyProtection="1">
      <protection locked="0" hidden="1"/>
    </xf>
    <xf numFmtId="0" fontId="8" fillId="2" borderId="0" xfId="0" applyFont="1" applyFill="1" applyProtection="1">
      <protection locked="0" hidden="1"/>
    </xf>
    <xf numFmtId="3" fontId="8" fillId="2" borderId="0" xfId="0" applyNumberFormat="1" applyFont="1" applyFill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Protection="1">
      <protection locked="0" hidden="1"/>
    </xf>
    <xf numFmtId="1" fontId="20" fillId="0" borderId="0" xfId="3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4" fillId="2" borderId="0" xfId="0" applyFont="1" applyFill="1" applyAlignment="1" applyProtection="1">
      <alignment vertical="center" wrapText="1"/>
      <protection locked="0" hidden="1"/>
    </xf>
    <xf numFmtId="0" fontId="4" fillId="2" borderId="0" xfId="0" applyFont="1" applyFill="1" applyAlignment="1" applyProtection="1">
      <alignment horizontal="left" vertical="center" wrapText="1"/>
      <protection locked="0" hidden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3" fontId="0" fillId="2" borderId="3" xfId="0" applyNumberFormat="1" applyFill="1" applyBorder="1" applyProtection="1">
      <protection locked="0" hidden="1"/>
    </xf>
    <xf numFmtId="3" fontId="0" fillId="2" borderId="4" xfId="0" applyNumberFormat="1" applyFill="1" applyBorder="1" applyProtection="1">
      <protection locked="0" hidden="1"/>
    </xf>
    <xf numFmtId="3" fontId="0" fillId="2" borderId="0" xfId="0" applyNumberFormat="1" applyFill="1" applyBorder="1" applyProtection="1">
      <protection locked="0" hidden="1"/>
    </xf>
    <xf numFmtId="0" fontId="0" fillId="2" borderId="0" xfId="0" applyFill="1" applyBorder="1"/>
    <xf numFmtId="3" fontId="14" fillId="0" borderId="3" xfId="0" applyNumberFormat="1" applyFont="1" applyBorder="1" applyProtection="1">
      <protection locked="0" hidden="1"/>
    </xf>
    <xf numFmtId="3" fontId="14" fillId="2" borderId="4" xfId="0" applyNumberFormat="1" applyFont="1" applyFill="1" applyBorder="1" applyProtection="1">
      <protection locked="0" hidden="1"/>
    </xf>
    <xf numFmtId="3" fontId="14" fillId="2" borderId="0" xfId="0" applyNumberFormat="1" applyFont="1" applyFill="1" applyBorder="1" applyProtection="1">
      <protection locked="0" hidden="1"/>
    </xf>
    <xf numFmtId="3" fontId="14" fillId="2" borderId="3" xfId="0" applyNumberFormat="1" applyFont="1" applyFill="1" applyBorder="1" applyProtection="1">
      <protection locked="0" hidden="1"/>
    </xf>
    <xf numFmtId="3" fontId="11" fillId="2" borderId="4" xfId="0" applyNumberFormat="1" applyFont="1" applyFill="1" applyBorder="1" applyProtection="1">
      <protection locked="0" hidden="1"/>
    </xf>
    <xf numFmtId="3" fontId="14" fillId="2" borderId="3" xfId="0" applyNumberFormat="1" applyFont="1" applyFill="1" applyBorder="1" applyAlignment="1" applyProtection="1">
      <alignment wrapText="1"/>
      <protection locked="0" hidden="1"/>
    </xf>
    <xf numFmtId="3" fontId="14" fillId="2" borderId="4" xfId="0" applyNumberFormat="1" applyFont="1" applyFill="1" applyBorder="1" applyAlignment="1" applyProtection="1">
      <alignment wrapText="1"/>
      <protection locked="0" hidden="1"/>
    </xf>
    <xf numFmtId="3" fontId="14" fillId="2" borderId="0" xfId="0" applyNumberFormat="1" applyFont="1" applyFill="1" applyBorder="1" applyAlignment="1" applyProtection="1">
      <alignment wrapText="1"/>
      <protection locked="0" hidden="1"/>
    </xf>
    <xf numFmtId="3" fontId="15" fillId="2" borderId="3" xfId="1" applyNumberFormat="1" applyFont="1" applyFill="1" applyBorder="1" applyAlignment="1" applyProtection="1">
      <protection locked="0" hidden="1"/>
    </xf>
    <xf numFmtId="3" fontId="15" fillId="2" borderId="4" xfId="1" applyNumberFormat="1" applyFont="1" applyFill="1" applyBorder="1" applyAlignment="1" applyProtection="1">
      <protection locked="0" hidden="1"/>
    </xf>
    <xf numFmtId="3" fontId="15" fillId="2" borderId="0" xfId="1" applyNumberFormat="1" applyFont="1" applyFill="1" applyBorder="1" applyAlignment="1" applyProtection="1">
      <protection locked="0" hidden="1"/>
    </xf>
    <xf numFmtId="3" fontId="0" fillId="2" borderId="5" xfId="0" applyNumberFormat="1" applyFill="1" applyBorder="1" applyProtection="1">
      <protection locked="0" hidden="1"/>
    </xf>
    <xf numFmtId="3" fontId="0" fillId="2" borderId="6" xfId="0" applyNumberFormat="1" applyFill="1" applyBorder="1" applyProtection="1">
      <protection locked="0" hidden="1"/>
    </xf>
    <xf numFmtId="0" fontId="14" fillId="2" borderId="0" xfId="0" applyFont="1" applyFill="1"/>
    <xf numFmtId="0" fontId="11" fillId="2" borderId="0" xfId="0" applyFont="1" applyFill="1"/>
    <xf numFmtId="0" fontId="15" fillId="2" borderId="0" xfId="1" applyFont="1" applyFill="1" applyAlignment="1" applyProtection="1"/>
    <xf numFmtId="0" fontId="15" fillId="2" borderId="0" xfId="1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horizontal="left" vertical="center" wrapText="1"/>
    </xf>
    <xf numFmtId="0" fontId="11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1" applyFont="1" applyFill="1" applyAlignment="1" applyProtection="1">
      <alignment horizontal="left"/>
    </xf>
    <xf numFmtId="0" fontId="15" fillId="2" borderId="0" xfId="1" applyFont="1" applyFill="1" applyBorder="1" applyAlignment="1" applyProtection="1">
      <alignment wrapText="1"/>
    </xf>
    <xf numFmtId="0" fontId="18" fillId="2" borderId="0" xfId="0" applyFont="1" applyFill="1" applyBorder="1" applyProtection="1">
      <protection locked="0" hidden="1"/>
    </xf>
    <xf numFmtId="0" fontId="23" fillId="2" borderId="8" xfId="0" applyFont="1" applyFill="1" applyBorder="1" applyAlignment="1" applyProtection="1">
      <alignment horizontal="center" vertical="center"/>
      <protection locked="0" hidden="1"/>
    </xf>
    <xf numFmtId="0" fontId="18" fillId="2" borderId="1" xfId="0" applyFont="1" applyFill="1" applyBorder="1" applyProtection="1">
      <protection locked="0" hidden="1"/>
    </xf>
    <xf numFmtId="0" fontId="23" fillId="2" borderId="1" xfId="0" applyFont="1" applyFill="1" applyBorder="1" applyAlignment="1" applyProtection="1">
      <alignment horizontal="center" vertical="center"/>
      <protection locked="0" hidden="1"/>
    </xf>
    <xf numFmtId="0" fontId="23" fillId="2" borderId="0" xfId="0" applyFont="1" applyFill="1" applyBorder="1" applyAlignment="1" applyProtection="1">
      <alignment horizontal="center" vertical="center"/>
      <protection locked="0" hidden="1"/>
    </xf>
    <xf numFmtId="1" fontId="2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0" applyFont="1" applyFill="1" applyAlignment="1" applyProtection="1">
      <alignment horizontal="center" vertical="center"/>
      <protection locked="0" hidden="1"/>
    </xf>
    <xf numFmtId="0" fontId="18" fillId="2" borderId="9" xfId="0" applyFont="1" applyFill="1" applyBorder="1" applyProtection="1">
      <protection locked="0" hidden="1"/>
    </xf>
    <xf numFmtId="1" fontId="18" fillId="2" borderId="0" xfId="0" applyNumberFormat="1" applyFont="1" applyFill="1" applyProtection="1">
      <protection locked="0" hidden="1"/>
    </xf>
    <xf numFmtId="0" fontId="23" fillId="2" borderId="0" xfId="0" applyFont="1" applyFill="1" applyBorder="1" applyAlignment="1" applyProtection="1">
      <alignment vertical="center" wrapText="1"/>
      <protection locked="0" hidden="1"/>
    </xf>
    <xf numFmtId="1" fontId="18" fillId="2" borderId="0" xfId="3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  <protection locked="0" hidden="1"/>
    </xf>
    <xf numFmtId="0" fontId="18" fillId="2" borderId="0" xfId="0" applyFont="1" applyFill="1" applyBorder="1" applyAlignment="1" applyProtection="1">
      <alignment horizontal="left" vertical="center" wrapText="1"/>
      <protection locked="0" hidden="1"/>
    </xf>
    <xf numFmtId="0" fontId="18" fillId="2" borderId="1" xfId="0" applyFont="1" applyFill="1" applyBorder="1" applyAlignment="1" applyProtection="1">
      <alignment horizontal="left" vertical="center"/>
      <protection locked="0" hidden="1"/>
    </xf>
    <xf numFmtId="0" fontId="0" fillId="2" borderId="1" xfId="0" applyFill="1" applyBorder="1" applyAlignment="1" applyProtection="1">
      <alignment horizontal="center" vertical="center" wrapText="1"/>
      <protection locked="0" hidden="1"/>
    </xf>
    <xf numFmtId="0" fontId="10" fillId="2" borderId="0" xfId="0" applyFont="1" applyFill="1" applyAlignment="1" applyProtection="1">
      <alignment vertical="center"/>
      <protection locked="0" hidden="1"/>
    </xf>
    <xf numFmtId="0" fontId="24" fillId="2" borderId="0" xfId="0" applyFont="1" applyFill="1" applyAlignment="1" applyProtection="1">
      <alignment horizontal="left" vertical="center" wrapText="1"/>
      <protection locked="0"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1" fontId="18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1" fontId="18" fillId="2" borderId="1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1" fontId="2" fillId="2" borderId="0" xfId="0" applyNumberFormat="1" applyFont="1" applyFill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locked="0" hidden="1"/>
    </xf>
    <xf numFmtId="0" fontId="4" fillId="2" borderId="0" xfId="0" applyFont="1" applyFill="1" applyAlignment="1" applyProtection="1">
      <alignment vertical="center"/>
      <protection locked="0" hidden="1"/>
    </xf>
    <xf numFmtId="0" fontId="0" fillId="2" borderId="0" xfId="0" applyFill="1" applyBorder="1" applyAlignment="1" applyProtection="1">
      <alignment vertical="center" wrapText="1"/>
      <protection locked="0" hidden="1"/>
    </xf>
    <xf numFmtId="0" fontId="0" fillId="2" borderId="8" xfId="0" applyFill="1" applyBorder="1" applyAlignment="1" applyProtection="1">
      <alignment vertical="center" wrapText="1"/>
      <protection locked="0" hidden="1"/>
    </xf>
    <xf numFmtId="49" fontId="10" fillId="2" borderId="0" xfId="0" applyNumberFormat="1" applyFont="1" applyFill="1"/>
    <xf numFmtId="49" fontId="0" fillId="2" borderId="0" xfId="0" applyNumberFormat="1" applyFill="1"/>
    <xf numFmtId="0" fontId="2" fillId="2" borderId="0" xfId="0" applyFont="1" applyFill="1" applyBorder="1" applyAlignment="1">
      <alignment horizontal="left"/>
    </xf>
    <xf numFmtId="2" fontId="4" fillId="2" borderId="0" xfId="0" applyNumberFormat="1" applyFont="1" applyFill="1" applyAlignment="1" applyProtection="1">
      <alignment vertical="center" wrapText="1"/>
      <protection hidden="1"/>
    </xf>
    <xf numFmtId="0" fontId="10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18" fillId="2" borderId="0" xfId="0" applyFont="1" applyFill="1" applyAlignment="1" applyProtection="1">
      <alignment vertical="center" wrapText="1"/>
      <protection hidden="1"/>
    </xf>
    <xf numFmtId="0" fontId="21" fillId="2" borderId="0" xfId="0" applyFont="1" applyFill="1" applyProtection="1"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26" fillId="2" borderId="0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Border="1" applyProtection="1">
      <protection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vertical="center" wrapText="1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Protection="1">
      <protection hidden="1"/>
    </xf>
    <xf numFmtId="0" fontId="27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" fontId="18" fillId="2" borderId="1" xfId="3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1" fontId="20" fillId="2" borderId="0" xfId="3" applyNumberFormat="1" applyFont="1" applyFill="1" applyBorder="1" applyAlignment="1" applyProtection="1">
      <alignment horizontal="center" vertical="center"/>
    </xf>
    <xf numFmtId="2" fontId="12" fillId="2" borderId="0" xfId="1" applyNumberFormat="1" applyFill="1" applyAlignment="1" applyProtection="1">
      <alignment horizontal="left"/>
    </xf>
    <xf numFmtId="0" fontId="12" fillId="2" borderId="0" xfId="1" quotePrefix="1" applyFill="1" applyAlignment="1" applyProtection="1">
      <alignment horizontal="left" vertical="center"/>
    </xf>
    <xf numFmtId="1" fontId="0" fillId="2" borderId="0" xfId="0" applyNumberFormat="1" applyFill="1" applyProtection="1"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1" fontId="10" fillId="2" borderId="0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" fontId="10" fillId="2" borderId="0" xfId="0" applyNumberFormat="1" applyFont="1" applyFill="1" applyBorder="1" applyProtection="1">
      <protection hidden="1"/>
    </xf>
    <xf numFmtId="1" fontId="21" fillId="2" borderId="0" xfId="0" applyNumberFormat="1" applyFont="1" applyFill="1" applyProtection="1">
      <protection hidden="1"/>
    </xf>
    <xf numFmtId="1" fontId="4" fillId="2" borderId="0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12" fillId="2" borderId="0" xfId="1" applyFill="1" applyAlignment="1" applyProtection="1">
      <alignment horizontal="left" vertical="center"/>
    </xf>
    <xf numFmtId="49" fontId="10" fillId="2" borderId="0" xfId="0" applyNumberFormat="1" applyFont="1" applyFill="1" applyAlignment="1">
      <alignment horizontal="left" indent="1"/>
    </xf>
    <xf numFmtId="49" fontId="10" fillId="2" borderId="0" xfId="0" applyNumberFormat="1" applyFont="1" applyFill="1" applyAlignment="1">
      <alignment horizontal="left" indent="2"/>
    </xf>
    <xf numFmtId="0" fontId="0" fillId="2" borderId="0" xfId="0" applyFill="1" applyAlignment="1">
      <alignment horizontal="left" indent="2"/>
    </xf>
    <xf numFmtId="0" fontId="5" fillId="2" borderId="0" xfId="0" applyFont="1" applyFill="1" applyBorder="1" applyAlignment="1" applyProtection="1">
      <alignment vertical="center"/>
      <protection locked="0" hidden="1"/>
    </xf>
    <xf numFmtId="17" fontId="0" fillId="2" borderId="0" xfId="0" quotePrefix="1" applyNumberFormat="1" applyFill="1" applyAlignment="1">
      <alignment horizontal="left" indent="3"/>
    </xf>
    <xf numFmtId="17" fontId="0" fillId="2" borderId="1" xfId="0" quotePrefix="1" applyNumberFormat="1" applyFill="1" applyBorder="1" applyAlignment="1">
      <alignment horizontal="left" indent="3"/>
    </xf>
    <xf numFmtId="0" fontId="12" fillId="0" borderId="0" xfId="1" applyAlignment="1" applyProtection="1"/>
    <xf numFmtId="0" fontId="12" fillId="0" borderId="0" xfId="1" applyAlignment="1" applyProtection="1">
      <alignment horizontal="left"/>
    </xf>
    <xf numFmtId="0" fontId="15" fillId="0" borderId="0" xfId="1" applyFont="1" applyAlignment="1" applyProtection="1"/>
    <xf numFmtId="0" fontId="12" fillId="2" borderId="0" xfId="1" applyFill="1" applyAlignment="1" applyProtection="1">
      <alignment horizontal="left"/>
    </xf>
    <xf numFmtId="2" fontId="12" fillId="2" borderId="0" xfId="1" applyNumberFormat="1" applyFont="1" applyFill="1" applyAlignment="1" applyProtection="1">
      <alignment horizontal="left"/>
    </xf>
    <xf numFmtId="0" fontId="10" fillId="2" borderId="0" xfId="0" applyFont="1" applyFill="1" applyAlignment="1" applyProtection="1">
      <alignment vertical="center" wrapText="1"/>
      <protection locked="0" hidden="1"/>
    </xf>
    <xf numFmtId="0" fontId="0" fillId="0" borderId="0" xfId="0" applyFill="1"/>
    <xf numFmtId="3" fontId="4" fillId="0" borderId="0" xfId="0" applyNumberFormat="1" applyFont="1" applyFill="1"/>
    <xf numFmtId="3" fontId="0" fillId="0" borderId="0" xfId="0" applyNumberFormat="1" applyFill="1"/>
    <xf numFmtId="49" fontId="0" fillId="0" borderId="0" xfId="0" applyNumberFormat="1" applyFill="1"/>
    <xf numFmtId="3" fontId="1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Border="1"/>
    <xf numFmtId="49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4" fillId="0" borderId="0" xfId="0" applyFont="1" applyFill="1"/>
    <xf numFmtId="0" fontId="10" fillId="0" borderId="0" xfId="0" applyFont="1" applyFill="1" applyBorder="1" applyProtection="1">
      <protection locked="0" hidden="1"/>
    </xf>
    <xf numFmtId="0" fontId="5" fillId="0" borderId="0" xfId="0" applyFont="1" applyFill="1" applyBorder="1" applyAlignment="1" applyProtection="1">
      <alignment vertical="center"/>
      <protection locked="0" hidden="1"/>
    </xf>
    <xf numFmtId="0" fontId="5" fillId="0" borderId="0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left" indent="2"/>
    </xf>
    <xf numFmtId="17" fontId="0" fillId="0" borderId="0" xfId="0" quotePrefix="1" applyNumberFormat="1" applyFill="1" applyBorder="1" applyAlignment="1">
      <alignment horizontal="left" indent="3"/>
    </xf>
    <xf numFmtId="0" fontId="0" fillId="0" borderId="0" xfId="0" applyFill="1" applyBorder="1" applyAlignment="1">
      <alignment horizontal="left" indent="2"/>
    </xf>
    <xf numFmtId="0" fontId="10" fillId="0" borderId="0" xfId="0" applyFont="1" applyFill="1" applyBorder="1" applyAlignment="1" applyProtection="1">
      <alignment vertical="center"/>
      <protection locked="0" hidden="1"/>
    </xf>
    <xf numFmtId="0" fontId="10" fillId="0" borderId="0" xfId="0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/>
    <xf numFmtId="17" fontId="0" fillId="0" borderId="0" xfId="0" quotePrefix="1" applyNumberFormat="1" applyFill="1" applyBorder="1" applyAlignment="1"/>
    <xf numFmtId="0" fontId="0" fillId="0" borderId="0" xfId="0" applyFill="1" applyBorder="1" applyAlignment="1"/>
    <xf numFmtId="0" fontId="14" fillId="0" borderId="7" xfId="0" applyFont="1" applyBorder="1" applyAlignment="1" applyProtection="1">
      <alignment vertical="center" wrapText="1"/>
      <protection hidden="1"/>
    </xf>
    <xf numFmtId="177" fontId="14" fillId="0" borderId="7" xfId="0" applyNumberFormat="1" applyFont="1" applyBorder="1" applyAlignment="1" applyProtection="1">
      <alignment horizontal="left" vertical="center" wrapText="1"/>
      <protection hidden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49" fontId="14" fillId="0" borderId="7" xfId="0" applyNumberFormat="1" applyFont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horizontal="center" vertical="center" wrapText="1" readingOrder="1"/>
      <protection locked="0"/>
    </xf>
    <xf numFmtId="0" fontId="30" fillId="0" borderId="0" xfId="0" applyFont="1" applyBorder="1" applyAlignment="1" applyProtection="1">
      <alignment vertical="top" wrapText="1" readingOrder="1"/>
      <protection locked="0"/>
    </xf>
    <xf numFmtId="49" fontId="10" fillId="2" borderId="0" xfId="0" applyNumberFormat="1" applyFont="1" applyFill="1" applyBorder="1" applyAlignment="1">
      <alignment horizontal="left" indent="1"/>
    </xf>
    <xf numFmtId="0" fontId="0" fillId="2" borderId="0" xfId="0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left" indent="2"/>
    </xf>
    <xf numFmtId="17" fontId="0" fillId="2" borderId="0" xfId="0" quotePrefix="1" applyNumberFormat="1" applyFill="1" applyBorder="1" applyAlignment="1">
      <alignment horizontal="left" indent="3"/>
    </xf>
    <xf numFmtId="0" fontId="0" fillId="2" borderId="0" xfId="0" applyFill="1" applyBorder="1" applyAlignment="1">
      <alignment horizontal="left" indent="2"/>
    </xf>
    <xf numFmtId="0" fontId="0" fillId="2" borderId="1" xfId="0" applyFill="1" applyBorder="1" applyAlignment="1">
      <alignment horizontal="center"/>
    </xf>
    <xf numFmtId="0" fontId="31" fillId="0" borderId="0" xfId="0" applyFont="1" applyFill="1" applyBorder="1" applyAlignment="1" applyProtection="1">
      <alignment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center" wrapText="1" readingOrder="1"/>
      <protection locked="0"/>
    </xf>
    <xf numFmtId="0" fontId="30" fillId="0" borderId="0" xfId="0" applyFont="1" applyFill="1" applyBorder="1" applyAlignment="1" applyProtection="1">
      <alignment horizontal="center" vertical="center" wrapText="1" readingOrder="1"/>
      <protection locked="0"/>
    </xf>
    <xf numFmtId="0" fontId="19" fillId="0" borderId="0" xfId="4" applyFill="1"/>
    <xf numFmtId="0" fontId="31" fillId="0" borderId="0" xfId="4" applyFont="1" applyBorder="1" applyAlignment="1" applyProtection="1">
      <alignment vertical="top" wrapText="1" readingOrder="1"/>
      <protection locked="0"/>
    </xf>
    <xf numFmtId="0" fontId="31" fillId="0" borderId="0" xfId="4" applyFont="1" applyBorder="1" applyAlignment="1" applyProtection="1">
      <alignment horizontal="center" vertical="center" wrapText="1" readingOrder="1"/>
      <protection locked="0"/>
    </xf>
    <xf numFmtId="0" fontId="32" fillId="0" borderId="0" xfId="0" applyFont="1" applyBorder="1" applyAlignment="1" applyProtection="1">
      <alignment vertical="top" wrapText="1" readingOrder="1"/>
      <protection locked="0"/>
    </xf>
    <xf numFmtId="0" fontId="30" fillId="0" borderId="0" xfId="4" applyFont="1" applyBorder="1" applyAlignment="1" applyProtection="1">
      <alignment horizontal="center" vertical="center" wrapText="1" readingOrder="1"/>
      <protection locked="0"/>
    </xf>
    <xf numFmtId="0" fontId="32" fillId="0" borderId="0" xfId="0" applyNumberFormat="1" applyFont="1" applyBorder="1" applyAlignment="1" applyProtection="1">
      <alignment vertical="top" wrapText="1" readingOrder="1"/>
      <protection locked="0"/>
    </xf>
    <xf numFmtId="0" fontId="19" fillId="0" borderId="0" xfId="4"/>
    <xf numFmtId="0" fontId="19" fillId="0" borderId="0" xfId="4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17" fontId="0" fillId="0" borderId="0" xfId="0" quotePrefix="1" applyNumberFormat="1" applyFill="1" applyBorder="1" applyAlignment="1">
      <alignment wrapText="1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 applyFill="1" applyBorder="1"/>
    <xf numFmtId="0" fontId="31" fillId="0" borderId="0" xfId="0" applyFont="1" applyBorder="1" applyAlignment="1" applyProtection="1">
      <alignment horizontal="left" vertical="center" wrapText="1" readingOrder="1"/>
      <protection locked="0"/>
    </xf>
    <xf numFmtId="0" fontId="31" fillId="0" borderId="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35" fillId="0" borderId="0" xfId="0" applyFont="1" applyBorder="1" applyAlignment="1" applyProtection="1">
      <alignment vertical="top" wrapText="1" readingOrder="1"/>
      <protection locked="0"/>
    </xf>
    <xf numFmtId="0" fontId="35" fillId="0" borderId="0" xfId="0" applyFont="1" applyBorder="1" applyAlignment="1" applyProtection="1">
      <alignment horizontal="center" vertical="top" wrapText="1"/>
      <protection locked="0"/>
    </xf>
    <xf numFmtId="0" fontId="35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30" fillId="0" borderId="0" xfId="0" applyFont="1" applyFill="1" applyBorder="1" applyAlignment="1" applyProtection="1">
      <alignment vertical="top" readingOrder="1"/>
      <protection locked="0"/>
    </xf>
    <xf numFmtId="0" fontId="30" fillId="0" borderId="0" xfId="4" applyFont="1" applyBorder="1" applyAlignment="1" applyProtection="1">
      <alignment vertical="top" readingOrder="1"/>
      <protection locked="0"/>
    </xf>
    <xf numFmtId="0" fontId="32" fillId="0" borderId="0" xfId="0" applyFont="1" applyBorder="1" applyAlignment="1" applyProtection="1">
      <alignment vertical="top" readingOrder="1"/>
      <protection locked="0"/>
    </xf>
    <xf numFmtId="0" fontId="19" fillId="0" borderId="0" xfId="4" applyAlignment="1"/>
    <xf numFmtId="0" fontId="30" fillId="0" borderId="0" xfId="0" applyFont="1" applyBorder="1" applyAlignment="1" applyProtection="1">
      <alignment horizontal="left" vertical="top" readingOrder="1"/>
      <protection locked="0"/>
    </xf>
    <xf numFmtId="3" fontId="18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3" fontId="18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wrapText="1"/>
      <protection locked="0" hidden="1"/>
    </xf>
    <xf numFmtId="0" fontId="10" fillId="0" borderId="0" xfId="0" quotePrefix="1" applyFont="1" applyFill="1" applyBorder="1" applyAlignment="1">
      <alignment horizontal="left" vertical="center" wrapText="1"/>
    </xf>
    <xf numFmtId="177" fontId="0" fillId="0" borderId="0" xfId="0" applyNumberFormat="1" applyFill="1" applyAlignment="1">
      <alignment horizontal="left"/>
    </xf>
    <xf numFmtId="0" fontId="13" fillId="0" borderId="0" xfId="0" applyFont="1" applyFill="1" applyBorder="1" applyAlignment="1" applyProtection="1">
      <protection locked="0" hidden="1"/>
    </xf>
    <xf numFmtId="0" fontId="5" fillId="0" borderId="0" xfId="0" applyFont="1" applyFill="1" applyAlignment="1" applyProtection="1">
      <alignment horizontal="center"/>
      <protection locked="0" hidden="1"/>
    </xf>
    <xf numFmtId="3" fontId="0" fillId="0" borderId="0" xfId="0" applyNumberFormat="1" applyFill="1" applyAlignment="1">
      <alignment horizontal="center"/>
    </xf>
    <xf numFmtId="0" fontId="2" fillId="0" borderId="0" xfId="0" applyFont="1" applyFill="1" applyBorder="1" applyAlignment="1" applyProtection="1">
      <protection locked="0" hidden="1"/>
    </xf>
    <xf numFmtId="0" fontId="30" fillId="0" borderId="0" xfId="0" applyFont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protection locked="0" hidden="1"/>
    </xf>
    <xf numFmtId="3" fontId="8" fillId="0" borderId="0" xfId="5" applyNumberFormat="1" applyFont="1" applyFill="1" applyBorder="1" applyAlignment="1" applyProtection="1">
      <protection locked="0" hidden="1"/>
    </xf>
    <xf numFmtId="0" fontId="2" fillId="0" borderId="0" xfId="0" applyFont="1" applyFill="1" applyBorder="1" applyProtection="1">
      <protection locked="0" hidden="1"/>
    </xf>
    <xf numFmtId="0" fontId="0" fillId="2" borderId="1" xfId="0" applyFill="1" applyBorder="1"/>
    <xf numFmtId="0" fontId="5" fillId="2" borderId="0" xfId="0" applyFont="1" applyFill="1" applyBorder="1" applyAlignment="1" applyProtection="1">
      <alignment horizontal="center" vertical="center" wrapText="1"/>
      <protection locked="0" hidden="1"/>
    </xf>
    <xf numFmtId="1" fontId="0" fillId="2" borderId="0" xfId="0" applyNumberFormat="1" applyFill="1"/>
    <xf numFmtId="0" fontId="30" fillId="0" borderId="0" xfId="0" applyFont="1" applyFill="1" applyBorder="1" applyAlignment="1" applyProtection="1">
      <alignment horizontal="center" vertical="top" wrapText="1"/>
    </xf>
    <xf numFmtId="17" fontId="0" fillId="0" borderId="0" xfId="0" applyNumberFormat="1" applyBorder="1"/>
    <xf numFmtId="17" fontId="0" fillId="0" borderId="0" xfId="0" applyNumberFormat="1" applyBorder="1" applyAlignment="1">
      <alignment horizontal="left"/>
    </xf>
    <xf numFmtId="0" fontId="32" fillId="0" borderId="0" xfId="0" applyFont="1" applyFill="1" applyBorder="1" applyAlignment="1" applyProtection="1">
      <alignment vertical="top" wrapText="1" readingOrder="1"/>
      <protection locked="0"/>
    </xf>
    <xf numFmtId="0" fontId="32" fillId="0" borderId="0" xfId="0" applyFont="1" applyFill="1" applyBorder="1" applyAlignment="1" applyProtection="1">
      <alignment vertical="top" readingOrder="1"/>
      <protection locked="0"/>
    </xf>
    <xf numFmtId="0" fontId="30" fillId="0" borderId="0" xfId="0" applyFont="1" applyBorder="1" applyAlignment="1" applyProtection="1">
      <alignment horizontal="left" vertical="top" wrapText="1" readingOrder="1"/>
      <protection locked="0"/>
    </xf>
    <xf numFmtId="0" fontId="18" fillId="2" borderId="0" xfId="0" applyFont="1" applyFill="1"/>
    <xf numFmtId="0" fontId="5" fillId="2" borderId="9" xfId="0" applyFont="1" applyFill="1" applyBorder="1" applyAlignment="1" applyProtection="1">
      <alignment vertical="center"/>
      <protection locked="0" hidden="1"/>
    </xf>
    <xf numFmtId="17" fontId="0" fillId="2" borderId="0" xfId="0" applyNumberFormat="1" applyFill="1" applyBorder="1" applyAlignment="1">
      <alignment horizontal="left"/>
    </xf>
    <xf numFmtId="17" fontId="1" fillId="2" borderId="0" xfId="0" quotePrefix="1" applyNumberFormat="1" applyFont="1" applyFill="1" applyBorder="1" applyAlignment="1">
      <alignment horizontal="left" indent="3"/>
    </xf>
    <xf numFmtId="0" fontId="6" fillId="2" borderId="8" xfId="0" applyFont="1" applyFill="1" applyBorder="1" applyAlignment="1" applyProtection="1">
      <alignment horizontal="left" wrapText="1"/>
      <protection locked="0"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hidden="1"/>
    </xf>
    <xf numFmtId="3" fontId="5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8" fillId="2" borderId="9" xfId="0" applyFont="1" applyFill="1" applyBorder="1" applyAlignment="1" applyProtection="1">
      <alignment horizontal="center" vertical="center"/>
      <protection locked="0" hidden="1"/>
    </xf>
    <xf numFmtId="1" fontId="18" fillId="2" borderId="9" xfId="0" applyNumberFormat="1" applyFont="1" applyFill="1" applyBorder="1" applyProtection="1">
      <protection locked="0" hidden="1"/>
    </xf>
    <xf numFmtId="1" fontId="2" fillId="2" borderId="0" xfId="3" applyNumberFormat="1" applyFont="1" applyFill="1" applyBorder="1" applyAlignment="1" applyProtection="1">
      <alignment horizontal="center" vertical="center"/>
    </xf>
    <xf numFmtId="1" fontId="2" fillId="2" borderId="1" xfId="3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Alignment="1"/>
    <xf numFmtId="17" fontId="0" fillId="2" borderId="0" xfId="0" quotePrefix="1" applyNumberFormat="1" applyFill="1" applyAlignment="1"/>
    <xf numFmtId="0" fontId="31" fillId="0" borderId="0" xfId="0" applyFont="1" applyBorder="1" applyAlignment="1" applyProtection="1">
      <alignment vertical="top" wrapText="1" readingOrder="1"/>
      <protection locked="0"/>
    </xf>
    <xf numFmtId="0" fontId="31" fillId="0" borderId="0" xfId="0" applyFont="1" applyBorder="1" applyAlignment="1" applyProtection="1">
      <alignment horizontal="left" vertical="top" wrapText="1" readingOrder="1"/>
      <protection locked="0"/>
    </xf>
    <xf numFmtId="49" fontId="0" fillId="0" borderId="0" xfId="0" applyNumberFormat="1" applyFill="1" applyAlignment="1">
      <alignment wrapText="1"/>
    </xf>
    <xf numFmtId="0" fontId="33" fillId="0" borderId="0" xfId="0" applyFont="1" applyFill="1" applyBorder="1" applyAlignment="1" applyProtection="1">
      <alignment horizontal="left" vertical="top" wrapText="1" readingOrder="1"/>
      <protection locked="0"/>
    </xf>
    <xf numFmtId="0" fontId="33" fillId="0" borderId="0" xfId="0" applyFont="1" applyFill="1" applyBorder="1" applyAlignment="1" applyProtection="1">
      <alignment horizontal="center" vertical="center" wrapText="1" readingOrder="1"/>
      <protection locked="0"/>
    </xf>
    <xf numFmtId="0" fontId="34" fillId="0" borderId="0" xfId="0" applyFont="1" applyFill="1" applyBorder="1" applyAlignment="1" applyProtection="1">
      <alignment horizontal="left" vertical="top" wrapText="1" readingOrder="1"/>
      <protection locked="0"/>
    </xf>
    <xf numFmtId="0" fontId="34" fillId="0" borderId="0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32" fillId="0" borderId="0" xfId="0" applyFont="1" applyBorder="1" applyAlignment="1" applyProtection="1">
      <alignment horizontal="center" vertical="top" wrapText="1" readingOrder="1"/>
      <protection locked="0"/>
    </xf>
    <xf numFmtId="0" fontId="32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9" fillId="0" borderId="0" xfId="4" applyFill="1" applyAlignment="1">
      <alignment horizontal="center"/>
    </xf>
    <xf numFmtId="0" fontId="19" fillId="0" borderId="0" xfId="4" applyAlignment="1">
      <alignment horizontal="center"/>
    </xf>
    <xf numFmtId="0" fontId="30" fillId="0" borderId="0" xfId="4" applyFont="1" applyBorder="1" applyAlignment="1" applyProtection="1">
      <alignment horizontal="left" vertical="top" readingOrder="1"/>
      <protection locked="0"/>
    </xf>
    <xf numFmtId="0" fontId="36" fillId="0" borderId="0" xfId="0" applyFont="1" applyBorder="1" applyAlignment="1" applyProtection="1">
      <alignment horizontal="left" vertical="top" readingOrder="1"/>
      <protection locked="0"/>
    </xf>
    <xf numFmtId="0" fontId="0" fillId="0" borderId="0" xfId="0" applyFill="1" applyAlignment="1">
      <alignment horizontal="left"/>
    </xf>
    <xf numFmtId="0" fontId="32" fillId="0" borderId="0" xfId="0" applyFont="1" applyBorder="1" applyAlignment="1" applyProtection="1">
      <alignment horizontal="left" vertical="top" readingOrder="1"/>
      <protection locked="0"/>
    </xf>
    <xf numFmtId="3" fontId="0" fillId="0" borderId="0" xfId="0" applyNumberFormat="1" applyFill="1" applyAlignment="1">
      <alignment horizontal="left"/>
    </xf>
    <xf numFmtId="0" fontId="37" fillId="0" borderId="0" xfId="4" applyFont="1" applyAlignment="1">
      <alignment horizontal="left"/>
    </xf>
    <xf numFmtId="0" fontId="19" fillId="0" borderId="0" xfId="4" applyAlignment="1">
      <alignment horizontal="left"/>
    </xf>
    <xf numFmtId="0" fontId="30" fillId="0" borderId="0" xfId="0" applyFont="1" applyFill="1" applyBorder="1" applyAlignment="1" applyProtection="1">
      <alignment horizontal="left" vertical="top" readingOrder="1"/>
      <protection locked="0"/>
    </xf>
    <xf numFmtId="0" fontId="6" fillId="2" borderId="1" xfId="0" applyFont="1" applyFill="1" applyBorder="1" applyAlignment="1" applyProtection="1">
      <alignment horizontal="left" wrapText="1"/>
      <protection locked="0"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38" fillId="0" borderId="0" xfId="0" applyFont="1"/>
    <xf numFmtId="0" fontId="39" fillId="0" borderId="0" xfId="0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Fill="1" applyBorder="1" applyAlignment="1" applyProtection="1">
      <protection locked="0" hidden="1"/>
    </xf>
    <xf numFmtId="0" fontId="0" fillId="2" borderId="0" xfId="0" applyFill="1" applyBorder="1" applyProtection="1">
      <protection hidden="1"/>
    </xf>
    <xf numFmtId="1" fontId="2" fillId="2" borderId="0" xfId="0" applyNumberFormat="1" applyFont="1" applyFill="1" applyBorder="1" applyAlignment="1" applyProtection="1">
      <alignment horizontal="center"/>
      <protection hidden="1"/>
    </xf>
    <xf numFmtId="1" fontId="3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1" fontId="3" fillId="2" borderId="0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3" fillId="2" borderId="9" xfId="0" applyFont="1" applyFill="1" applyBorder="1" applyAlignment="1" applyProtection="1">
      <alignment horizontal="center" vertical="center"/>
      <protection locked="0" hidden="1"/>
    </xf>
    <xf numFmtId="0" fontId="0" fillId="2" borderId="0" xfId="0" applyFill="1" applyBorder="1" applyAlignment="1" applyProtection="1">
      <alignment horizontal="center" vertical="center" wrapText="1"/>
      <protection locked="0" hidden="1"/>
    </xf>
    <xf numFmtId="1" fontId="0" fillId="2" borderId="0" xfId="0" applyNumberFormat="1" applyFill="1" applyBorder="1"/>
    <xf numFmtId="0" fontId="13" fillId="2" borderId="0" xfId="0" applyFont="1" applyFill="1" applyBorder="1" applyAlignment="1" applyProtection="1">
      <protection hidden="1"/>
    </xf>
    <xf numFmtId="0" fontId="18" fillId="2" borderId="0" xfId="0" applyFont="1" applyFill="1" applyProtection="1">
      <protection hidden="1"/>
    </xf>
    <xf numFmtId="0" fontId="0" fillId="2" borderId="10" xfId="0" applyFill="1" applyBorder="1" applyAlignment="1" applyProtection="1">
      <alignment horizontal="left" vertical="center" wrapText="1"/>
      <protection locked="0" hidden="1"/>
    </xf>
    <xf numFmtId="0" fontId="0" fillId="2" borderId="0" xfId="0" applyFill="1" applyBorder="1" applyAlignment="1">
      <alignment horizontal="right" indent="3"/>
    </xf>
    <xf numFmtId="0" fontId="5" fillId="2" borderId="0" xfId="0" applyFont="1" applyFill="1" applyBorder="1" applyAlignment="1" applyProtection="1">
      <alignment horizontal="right" vertical="center" indent="2"/>
      <protection hidden="1"/>
    </xf>
    <xf numFmtId="1" fontId="5" fillId="0" borderId="0" xfId="3" applyNumberFormat="1" applyFont="1" applyFill="1" applyBorder="1" applyAlignment="1" applyProtection="1">
      <alignment horizontal="right" vertical="center" indent="2"/>
    </xf>
    <xf numFmtId="1" fontId="5" fillId="2" borderId="0" xfId="0" applyNumberFormat="1" applyFont="1" applyFill="1" applyBorder="1" applyAlignment="1" applyProtection="1">
      <alignment horizontal="right" vertical="center" indent="2"/>
      <protection hidden="1"/>
    </xf>
    <xf numFmtId="0" fontId="2" fillId="2" borderId="0" xfId="0" applyFont="1" applyFill="1" applyBorder="1" applyAlignment="1" applyProtection="1">
      <alignment horizontal="right" vertical="center" indent="2"/>
      <protection hidden="1"/>
    </xf>
    <xf numFmtId="1" fontId="2" fillId="0" borderId="0" xfId="3" applyNumberFormat="1" applyFont="1" applyFill="1" applyBorder="1" applyAlignment="1" applyProtection="1">
      <alignment horizontal="right" vertical="center" indent="2"/>
    </xf>
    <xf numFmtId="1" fontId="2" fillId="2" borderId="0" xfId="0" applyNumberFormat="1" applyFont="1" applyFill="1" applyBorder="1" applyAlignment="1" applyProtection="1">
      <alignment horizontal="right" vertical="center" indent="2"/>
      <protection hidden="1"/>
    </xf>
    <xf numFmtId="0" fontId="2" fillId="2" borderId="1" xfId="0" applyFont="1" applyFill="1" applyBorder="1" applyAlignment="1" applyProtection="1">
      <alignment horizontal="right" vertical="center" indent="2"/>
      <protection hidden="1"/>
    </xf>
    <xf numFmtId="1" fontId="2" fillId="0" borderId="1" xfId="3" applyNumberFormat="1" applyFont="1" applyFill="1" applyBorder="1" applyAlignment="1" applyProtection="1">
      <alignment horizontal="right" vertical="center" indent="2"/>
    </xf>
    <xf numFmtId="1" fontId="2" fillId="2" borderId="1" xfId="0" applyNumberFormat="1" applyFont="1" applyFill="1" applyBorder="1" applyAlignment="1" applyProtection="1">
      <alignment horizontal="right" vertical="center" indent="2"/>
      <protection hidden="1"/>
    </xf>
    <xf numFmtId="0" fontId="5" fillId="2" borderId="8" xfId="0" applyFont="1" applyFill="1" applyBorder="1" applyAlignment="1" applyProtection="1">
      <alignment horizontal="center" vertical="center"/>
      <protection locked="0" hidden="1"/>
    </xf>
    <xf numFmtId="1" fontId="5" fillId="2" borderId="0" xfId="3" applyNumberFormat="1" applyFont="1" applyFill="1" applyBorder="1" applyAlignment="1" applyProtection="1">
      <alignment horizontal="right" vertical="center" indent="2"/>
    </xf>
    <xf numFmtId="1" fontId="2" fillId="2" borderId="0" xfId="3" applyNumberFormat="1" applyFont="1" applyFill="1" applyBorder="1" applyAlignment="1" applyProtection="1">
      <alignment horizontal="right" vertical="center" indent="2"/>
    </xf>
    <xf numFmtId="1" fontId="2" fillId="2" borderId="1" xfId="3" applyNumberFormat="1" applyFont="1" applyFill="1" applyBorder="1" applyAlignment="1" applyProtection="1">
      <alignment horizontal="right" vertical="center" indent="2"/>
    </xf>
    <xf numFmtId="0" fontId="15" fillId="0" borderId="7" xfId="1" applyFont="1" applyBorder="1" applyAlignment="1" applyProtection="1">
      <alignment horizontal="left" vertical="center" wrapText="1"/>
      <protection hidden="1"/>
    </xf>
    <xf numFmtId="0" fontId="22" fillId="3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2" fillId="0" borderId="0" xfId="1" applyAlignment="1" applyProtection="1"/>
    <xf numFmtId="0" fontId="11" fillId="2" borderId="0" xfId="0" applyFont="1" applyFill="1" applyAlignment="1">
      <alignment horizontal="left"/>
    </xf>
    <xf numFmtId="0" fontId="15" fillId="0" borderId="0" xfId="1" applyFont="1" applyAlignment="1" applyProtection="1"/>
    <xf numFmtId="0" fontId="5" fillId="2" borderId="0" xfId="0" applyFont="1" applyFill="1" applyBorder="1" applyAlignment="1" applyProtection="1">
      <alignment horizontal="center" vertical="center" wrapText="1"/>
      <protection locked="0" hidden="1"/>
    </xf>
    <xf numFmtId="0" fontId="1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3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Alignment="1" applyProtection="1">
      <alignment horizontal="center" vertical="center" wrapText="1"/>
      <protection locked="0" hidden="1"/>
    </xf>
    <xf numFmtId="0" fontId="13" fillId="2" borderId="0" xfId="0" applyFont="1" applyFill="1" applyBorder="1" applyAlignment="1" applyProtection="1">
      <alignment horizontal="right"/>
      <protection locked="0" hidden="1"/>
    </xf>
    <xf numFmtId="0" fontId="25" fillId="2" borderId="11" xfId="0" applyFont="1" applyFill="1" applyBorder="1" applyAlignment="1" applyProtection="1">
      <alignment horizontal="left" vertical="center" wrapText="1"/>
      <protection locked="0" hidden="1"/>
    </xf>
    <xf numFmtId="0" fontId="25" fillId="2" borderId="8" xfId="0" applyFont="1" applyFill="1" applyBorder="1" applyAlignment="1" applyProtection="1">
      <alignment horizontal="left" vertical="center" wrapText="1"/>
      <protection locked="0" hidden="1"/>
    </xf>
    <xf numFmtId="0" fontId="25" fillId="2" borderId="12" xfId="0" applyFont="1" applyFill="1" applyBorder="1" applyAlignment="1" applyProtection="1">
      <alignment horizontal="left" vertical="center" wrapText="1"/>
      <protection locked="0" hidden="1"/>
    </xf>
    <xf numFmtId="0" fontId="23" fillId="2" borderId="9" xfId="0" applyFont="1" applyFill="1" applyBorder="1" applyAlignment="1" applyProtection="1">
      <alignment horizontal="center" vertical="center" wrapText="1"/>
      <protection locked="0" hidden="1"/>
    </xf>
    <xf numFmtId="0" fontId="23" fillId="2" borderId="1" xfId="0" applyFont="1" applyFill="1" applyBorder="1" applyAlignment="1" applyProtection="1">
      <alignment horizontal="center" vertical="center" wrapText="1"/>
      <protection locked="0" hidden="1"/>
    </xf>
    <xf numFmtId="0" fontId="18" fillId="0" borderId="1" xfId="0" applyFont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 applyProtection="1">
      <alignment horizontal="right"/>
      <protection locked="0" hidden="1"/>
    </xf>
    <xf numFmtId="0" fontId="4" fillId="2" borderId="0" xfId="0" quotePrefix="1" applyFont="1" applyFill="1" applyAlignment="1" applyProtection="1">
      <alignment horizontal="left" vertical="center" wrapText="1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1" fontId="4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2" fontId="4" fillId="2" borderId="0" xfId="0" quotePrefix="1" applyNumberFormat="1" applyFont="1" applyFill="1" applyAlignment="1" applyProtection="1">
      <alignment horizontal="left" vertical="center" wrapText="1"/>
      <protection hidden="1"/>
    </xf>
    <xf numFmtId="0" fontId="23" fillId="2" borderId="9" xfId="0" applyFont="1" applyFill="1" applyBorder="1" applyAlignment="1" applyProtection="1">
      <alignment horizontal="center" vertical="center"/>
      <protection locked="0" hidden="1"/>
    </xf>
    <xf numFmtId="0" fontId="23" fillId="2" borderId="1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left"/>
      <protection locked="0" hidden="1"/>
    </xf>
    <xf numFmtId="0" fontId="0" fillId="2" borderId="11" xfId="0" applyFill="1" applyBorder="1" applyAlignment="1" applyProtection="1">
      <alignment horizontal="left" vertical="center" wrapText="1"/>
      <protection locked="0" hidden="1"/>
    </xf>
    <xf numFmtId="0" fontId="0" fillId="2" borderId="8" xfId="0" applyFill="1" applyBorder="1" applyAlignment="1" applyProtection="1">
      <alignment horizontal="left" vertical="center" wrapText="1"/>
      <protection locked="0" hidden="1"/>
    </xf>
    <xf numFmtId="0" fontId="0" fillId="2" borderId="12" xfId="0" applyFill="1" applyBorder="1" applyAlignment="1" applyProtection="1">
      <alignment horizontal="left" vertical="center" wrapText="1"/>
      <protection locked="0" hidden="1"/>
    </xf>
    <xf numFmtId="3" fontId="7" fillId="2" borderId="0" xfId="0" applyNumberFormat="1" applyFont="1" applyFill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left"/>
      <protection locked="0" hidden="1"/>
    </xf>
    <xf numFmtId="3" fontId="8" fillId="2" borderId="0" xfId="5" applyNumberFormat="1" applyFont="1" applyFill="1" applyBorder="1" applyAlignment="1" applyProtection="1">
      <alignment horizontal="left"/>
      <protection locked="0" hidden="1"/>
    </xf>
    <xf numFmtId="0" fontId="5" fillId="2" borderId="0" xfId="0" applyFont="1" applyFill="1" applyBorder="1" applyAlignment="1" applyProtection="1">
      <alignment horizontal="left"/>
      <protection locked="0" hidden="1"/>
    </xf>
    <xf numFmtId="3" fontId="7" fillId="2" borderId="0" xfId="5" applyNumberFormat="1" applyFont="1" applyFill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horizontal="left"/>
      <protection locked="0" hidden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0" borderId="0" xfId="0" applyFont="1" applyFill="1" applyAlignment="1" applyProtection="1">
      <alignment horizontal="left" vertical="center" wrapText="1"/>
      <protection locked="0" hidden="1"/>
    </xf>
    <xf numFmtId="0" fontId="26" fillId="2" borderId="0" xfId="0" applyFont="1" applyFill="1" applyBorder="1" applyAlignment="1" applyProtection="1">
      <alignment horizontal="left" vertical="center" wrapText="1"/>
      <protection hidden="1"/>
    </xf>
    <xf numFmtId="0" fontId="28" fillId="2" borderId="0" xfId="0" applyFont="1" applyFill="1" applyBorder="1" applyAlignment="1" applyProtection="1">
      <alignment horizontal="right"/>
      <protection hidden="1"/>
    </xf>
    <xf numFmtId="0" fontId="27" fillId="2" borderId="0" xfId="0" applyFont="1" applyFill="1" applyBorder="1" applyAlignment="1" applyProtection="1">
      <alignment horizontal="center"/>
      <protection hidden="1"/>
    </xf>
  </cellXfs>
  <cellStyles count="6">
    <cellStyle name="Hyperlink" xfId="1" builtinId="8"/>
    <cellStyle name="Normal" xfId="0" builtinId="0"/>
    <cellStyle name="Normal 2" xfId="2"/>
    <cellStyle name="Normal_Table 1" xfId="3"/>
    <cellStyle name="Normal_Table 1 &amp;2" xfId="4"/>
    <cellStyle name="Normal_Table17_LATablesWeb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4234369950983292"/>
          <c:y val="2.3026352774132616E-2"/>
          <c:w val="0.72037330458692095"/>
          <c:h val="0.79276443122370865"/>
        </c:manualLayout>
      </c:layout>
      <c:barChart>
        <c:barDir val="bar"/>
        <c:grouping val="percentStacked"/>
        <c:ser>
          <c:idx val="1"/>
          <c:order val="0"/>
          <c:tx>
            <c:strRef>
              <c:f>Datapack!$B$803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8AB23E"/>
              </a:solidFill>
              <a:prstDash val="solid"/>
            </a:ln>
          </c:spPr>
          <c:dLbls>
            <c:dLbl>
              <c:idx val="5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Datapack!$A$804:$A$807</c:f>
              <c:strCache>
                <c:ptCount val="4"/>
                <c:pt idx="0">
                  <c:v>Overall effectiveness (148)</c:v>
                </c:pt>
                <c:pt idx="1">
                  <c:v>How good are outcomes for users? (148)</c:v>
                </c:pt>
                <c:pt idx="2">
                  <c:v>How good is the provision? (148)</c:v>
                </c:pt>
                <c:pt idx="3">
                  <c:v>How effective are the leadership and management? (148)</c:v>
                </c:pt>
              </c:strCache>
            </c:strRef>
          </c:cat>
          <c:val>
            <c:numRef>
              <c:f>Datapack!$B$804:$B$807</c:f>
              <c:numCache>
                <c:formatCode>#,##0</c:formatCode>
                <c:ptCount val="4"/>
                <c:pt idx="0">
                  <c:v>14.189189189189189</c:v>
                </c:pt>
                <c:pt idx="1">
                  <c:v>14.189189189189189</c:v>
                </c:pt>
                <c:pt idx="2">
                  <c:v>16.891891891891891</c:v>
                </c:pt>
                <c:pt idx="3">
                  <c:v>16.891891891891891</c:v>
                </c:pt>
              </c:numCache>
            </c:numRef>
          </c:val>
        </c:ser>
        <c:ser>
          <c:idx val="2"/>
          <c:order val="1"/>
          <c:tx>
            <c:strRef>
              <c:f>Datapack!$C$803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9B5BA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Datapack!$A$804:$A$807</c:f>
              <c:strCache>
                <c:ptCount val="4"/>
                <c:pt idx="0">
                  <c:v>Overall effectiveness (148)</c:v>
                </c:pt>
                <c:pt idx="1">
                  <c:v>How good are outcomes for users? (148)</c:v>
                </c:pt>
                <c:pt idx="2">
                  <c:v>How good is the provision? (148)</c:v>
                </c:pt>
                <c:pt idx="3">
                  <c:v>How effective are the leadership and management? (148)</c:v>
                </c:pt>
              </c:strCache>
            </c:strRef>
          </c:cat>
          <c:val>
            <c:numRef>
              <c:f>Datapack!$C$804:$C$807</c:f>
              <c:numCache>
                <c:formatCode>#,##0</c:formatCode>
                <c:ptCount val="4"/>
                <c:pt idx="0">
                  <c:v>55.405405405405403</c:v>
                </c:pt>
                <c:pt idx="1">
                  <c:v>60.810810810810814</c:v>
                </c:pt>
                <c:pt idx="2">
                  <c:v>56.756756756756758</c:v>
                </c:pt>
                <c:pt idx="3">
                  <c:v>54.729729729729726</c:v>
                </c:pt>
              </c:numCache>
            </c:numRef>
          </c:val>
        </c:ser>
        <c:ser>
          <c:idx val="3"/>
          <c:order val="2"/>
          <c:tx>
            <c:strRef>
              <c:f>Datapack!$D$803</c:f>
              <c:strCache>
                <c:ptCount val="1"/>
                <c:pt idx="0">
                  <c:v>Satisfactory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9B44D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Datapack!$A$804:$A$807</c:f>
              <c:strCache>
                <c:ptCount val="4"/>
                <c:pt idx="0">
                  <c:v>Overall effectiveness (148)</c:v>
                </c:pt>
                <c:pt idx="1">
                  <c:v>How good are outcomes for users? (148)</c:v>
                </c:pt>
                <c:pt idx="2">
                  <c:v>How good is the provision? (148)</c:v>
                </c:pt>
                <c:pt idx="3">
                  <c:v>How effective are the leadership and management? (148)</c:v>
                </c:pt>
              </c:strCache>
            </c:strRef>
          </c:cat>
          <c:val>
            <c:numRef>
              <c:f>Datapack!$D$804:$D$807</c:f>
              <c:numCache>
                <c:formatCode>#,##0</c:formatCode>
                <c:ptCount val="4"/>
                <c:pt idx="0">
                  <c:v>29.72972972972973</c:v>
                </c:pt>
                <c:pt idx="1">
                  <c:v>24.324324324324326</c:v>
                </c:pt>
                <c:pt idx="2">
                  <c:v>25</c:v>
                </c:pt>
                <c:pt idx="3">
                  <c:v>27.702702702702702</c:v>
                </c:pt>
              </c:numCache>
            </c:numRef>
          </c:val>
        </c:ser>
        <c:ser>
          <c:idx val="4"/>
          <c:order val="3"/>
          <c:tx>
            <c:strRef>
              <c:f>Datapack!$E$803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Val val="1"/>
          </c:dLbls>
          <c:cat>
            <c:strRef>
              <c:f>Datapack!$A$804:$A$807</c:f>
              <c:strCache>
                <c:ptCount val="4"/>
                <c:pt idx="0">
                  <c:v>Overall effectiveness (148)</c:v>
                </c:pt>
                <c:pt idx="1">
                  <c:v>How good are outcomes for users? (148)</c:v>
                </c:pt>
                <c:pt idx="2">
                  <c:v>How good is the provision? (148)</c:v>
                </c:pt>
                <c:pt idx="3">
                  <c:v>How effective are the leadership and management? (148)</c:v>
                </c:pt>
              </c:strCache>
            </c:strRef>
          </c:cat>
          <c:val>
            <c:numRef>
              <c:f>Datapack!$E$804:$E$807</c:f>
              <c:numCache>
                <c:formatCode>#,##0</c:formatCode>
                <c:ptCount val="4"/>
                <c:pt idx="0">
                  <c:v>0.67567567567567566</c:v>
                </c:pt>
                <c:pt idx="1">
                  <c:v>0.67567567567567566</c:v>
                </c:pt>
                <c:pt idx="2">
                  <c:v>0.67567567567567566</c:v>
                </c:pt>
                <c:pt idx="3">
                  <c:v>1.3513513513513513</c:v>
                </c:pt>
              </c:numCache>
            </c:numRef>
          </c:val>
        </c:ser>
        <c:dLbls>
          <c:showVal val="1"/>
        </c:dLbls>
        <c:gapWidth val="50"/>
        <c:overlap val="100"/>
        <c:axId val="144251520"/>
        <c:axId val="152199552"/>
      </c:barChart>
      <c:catAx>
        <c:axId val="144251520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52199552"/>
        <c:crosses val="autoZero"/>
        <c:auto val="1"/>
        <c:lblAlgn val="ctr"/>
        <c:lblOffset val="100"/>
        <c:tickLblSkip val="1"/>
        <c:tickMarkSkip val="1"/>
      </c:catAx>
      <c:valAx>
        <c:axId val="152199552"/>
        <c:scaling>
          <c:orientation val="minMax"/>
        </c:scaling>
        <c:delete val="1"/>
        <c:axPos val="t"/>
        <c:numFmt formatCode="0%" sourceLinked="1"/>
        <c:tickLblPos val="none"/>
        <c:crossAx val="144251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09881232498098"/>
          <c:y val="0.92434358993303789"/>
          <c:w val="0.35019996137959375"/>
          <c:h val="6.2500100386931393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3657600</xdr:colOff>
      <xdr:row>1</xdr:row>
      <xdr:rowOff>38100</xdr:rowOff>
    </xdr:from>
    <xdr:to>
      <xdr:col>2</xdr:col>
      <xdr:colOff>4829175</xdr:colOff>
      <xdr:row>5</xdr:row>
      <xdr:rowOff>0</xdr:rowOff>
    </xdr:to>
    <xdr:pic>
      <xdr:nvPicPr>
        <xdr:cNvPr id="19457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10350" y="200025"/>
          <a:ext cx="11715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19050</xdr:rowOff>
    </xdr:from>
    <xdr:to>
      <xdr:col>8</xdr:col>
      <xdr:colOff>285750</xdr:colOff>
      <xdr:row>17</xdr:row>
      <xdr:rowOff>38100</xdr:rowOff>
    </xdr:to>
    <xdr:graphicFrame macro="">
      <xdr:nvGraphicFramePr>
        <xdr:cNvPr id="82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sites/OS/Lists/Stats%20policy%20and%20information/Statistical%20First%20Release%20summa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arly%20Years'%20Statistics(orginal)\Childrens%20Centres\Quarterly%20Reports\June%202011\QA\QA%20of%20data%20from%20CD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Early%20Years'%20Statistics(orginal)\Childrens%20Centres\Quarterly%20Reports\March%202011\March%202011%20(Revised)\QA%20of%20data\QA%20of%20da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ch data"/>
      <sheetName val="Table 5a (2)"/>
      <sheetName val="Cover"/>
      <sheetName val="Contents"/>
      <sheetName val="SCCSM"/>
      <sheetName val="SCCNTI"/>
      <sheetName val="DataPack"/>
      <sheetName val="Dates1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5b"/>
      <sheetName val="Table 5c"/>
      <sheetName val="Table 5d"/>
      <sheetName val="Table 6"/>
      <sheetName val="Chart 1"/>
      <sheetName val="Chart 2"/>
      <sheetName val="Chart 4"/>
      <sheetName val="Cross Tab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1 September 2009 and 31 December 2009</v>
          </cell>
        </row>
        <row r="4">
          <cell r="B4" t="str">
            <v>September 2009</v>
          </cell>
        </row>
        <row r="5">
          <cell r="B5" t="str">
            <v>October 2009</v>
          </cell>
        </row>
        <row r="6">
          <cell r="B6" t="str">
            <v>November 2009</v>
          </cell>
        </row>
        <row r="7">
          <cell r="B7" t="str">
            <v>December 2009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 &amp;2"/>
      <sheetName val="Table 3"/>
      <sheetName val="Table 4"/>
      <sheetName val="Table 5"/>
      <sheetName val="Table 5 LA in order"/>
    </sheetNames>
    <sheetDataSet>
      <sheetData sheetId="0"/>
      <sheetData sheetId="1"/>
      <sheetData sheetId="2"/>
      <sheetData sheetId="3">
        <row r="2">
          <cell r="A2" t="str">
            <v>1 April 2010 and 30 June 2011</v>
          </cell>
        </row>
        <row r="3">
          <cell r="A3" t="str">
            <v>CDR</v>
          </cell>
          <cell r="G3" t="str">
            <v>SQL</v>
          </cell>
        </row>
        <row r="4">
          <cell r="A4" t="str">
            <v>Local Authority</v>
          </cell>
          <cell r="B4" t="str">
            <v>Total</v>
          </cell>
          <cell r="C4" t="str">
            <v>Outstanding</v>
          </cell>
          <cell r="D4" t="str">
            <v>Good</v>
          </cell>
          <cell r="E4" t="str">
            <v>Satisfactory</v>
          </cell>
          <cell r="F4" t="str">
            <v>Inadequate</v>
          </cell>
          <cell r="G4" t="str">
            <v>Local authority</v>
          </cell>
          <cell r="H4" t="str">
            <v>Total</v>
          </cell>
          <cell r="I4" t="str">
            <v>Outstanding</v>
          </cell>
          <cell r="J4" t="str">
            <v>Good</v>
          </cell>
          <cell r="K4" t="str">
            <v>Satisfactory</v>
          </cell>
          <cell r="L4" t="str">
            <v>Inadequate</v>
          </cell>
        </row>
        <row r="5">
          <cell r="A5" t="str">
            <v>Barking and Dagenham</v>
          </cell>
          <cell r="B5">
            <v>3</v>
          </cell>
          <cell r="C5">
            <v>3</v>
          </cell>
          <cell r="D5">
            <v>0</v>
          </cell>
          <cell r="E5">
            <v>0</v>
          </cell>
          <cell r="F5">
            <v>0</v>
          </cell>
          <cell r="G5" t="str">
            <v>Barking and Dagenham</v>
          </cell>
          <cell r="H5">
            <v>3</v>
          </cell>
          <cell r="I5">
            <v>3</v>
          </cell>
          <cell r="J5">
            <v>0</v>
          </cell>
          <cell r="K5">
            <v>0</v>
          </cell>
          <cell r="L5">
            <v>0</v>
          </cell>
          <cell r="N5" t="str">
            <v>Yes</v>
          </cell>
          <cell r="O5" t="str">
            <v>Yes</v>
          </cell>
          <cell r="P5" t="str">
            <v>Yes</v>
          </cell>
        </row>
        <row r="6">
          <cell r="A6" t="str">
            <v>Barnet</v>
          </cell>
          <cell r="B6">
            <v>3</v>
          </cell>
          <cell r="C6">
            <v>0</v>
          </cell>
          <cell r="D6">
            <v>3</v>
          </cell>
          <cell r="E6">
            <v>0</v>
          </cell>
          <cell r="F6">
            <v>0</v>
          </cell>
          <cell r="G6" t="str">
            <v>Barnet</v>
          </cell>
          <cell r="H6">
            <v>3</v>
          </cell>
          <cell r="I6">
            <v>0</v>
          </cell>
          <cell r="J6">
            <v>3</v>
          </cell>
          <cell r="K6">
            <v>0</v>
          </cell>
          <cell r="L6">
            <v>0</v>
          </cell>
          <cell r="N6" t="str">
            <v>Yes</v>
          </cell>
          <cell r="O6" t="str">
            <v>Yes</v>
          </cell>
          <cell r="P6" t="str">
            <v>Yes</v>
          </cell>
        </row>
        <row r="7">
          <cell r="A7" t="str">
            <v>Barnsley</v>
          </cell>
          <cell r="B7">
            <v>5</v>
          </cell>
          <cell r="C7">
            <v>0</v>
          </cell>
          <cell r="D7">
            <v>2</v>
          </cell>
          <cell r="E7">
            <v>3</v>
          </cell>
          <cell r="F7">
            <v>0</v>
          </cell>
          <cell r="G7" t="str">
            <v>Barnsley</v>
          </cell>
          <cell r="H7">
            <v>5</v>
          </cell>
          <cell r="I7">
            <v>0</v>
          </cell>
          <cell r="J7">
            <v>2</v>
          </cell>
          <cell r="K7">
            <v>3</v>
          </cell>
          <cell r="L7">
            <v>0</v>
          </cell>
          <cell r="N7" t="str">
            <v>Yes</v>
          </cell>
          <cell r="O7" t="str">
            <v>Yes</v>
          </cell>
          <cell r="P7" t="str">
            <v>Yes</v>
          </cell>
        </row>
        <row r="8">
          <cell r="A8" t="str">
            <v>Bath and North East Somerset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N8" t="str">
            <v>Yes</v>
          </cell>
          <cell r="O8" t="str">
            <v>Yes</v>
          </cell>
          <cell r="P8" t="str">
            <v>Yes</v>
          </cell>
        </row>
        <row r="9">
          <cell r="A9" t="str">
            <v>Bedford</v>
          </cell>
          <cell r="B9">
            <v>2</v>
          </cell>
          <cell r="C9">
            <v>0</v>
          </cell>
          <cell r="D9">
            <v>1</v>
          </cell>
          <cell r="E9">
            <v>1</v>
          </cell>
          <cell r="F9">
            <v>0</v>
          </cell>
          <cell r="G9" t="str">
            <v>Bedford</v>
          </cell>
          <cell r="H9">
            <v>2</v>
          </cell>
          <cell r="I9">
            <v>0</v>
          </cell>
          <cell r="J9">
            <v>1</v>
          </cell>
          <cell r="K9">
            <v>1</v>
          </cell>
          <cell r="L9">
            <v>0</v>
          </cell>
          <cell r="N9" t="str">
            <v>Yes</v>
          </cell>
          <cell r="O9" t="str">
            <v>Yes</v>
          </cell>
          <cell r="P9" t="str">
            <v>Yes</v>
          </cell>
        </row>
        <row r="10">
          <cell r="A10" t="str">
            <v>Bexley</v>
          </cell>
          <cell r="B10">
            <v>3</v>
          </cell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 t="str">
            <v>Bexley</v>
          </cell>
          <cell r="H10">
            <v>3</v>
          </cell>
          <cell r="I10">
            <v>0</v>
          </cell>
          <cell r="J10">
            <v>3</v>
          </cell>
          <cell r="K10">
            <v>0</v>
          </cell>
          <cell r="L10">
            <v>0</v>
          </cell>
          <cell r="N10" t="str">
            <v>Yes</v>
          </cell>
          <cell r="O10" t="str">
            <v>Yes</v>
          </cell>
          <cell r="P10" t="str">
            <v>Yes</v>
          </cell>
        </row>
        <row r="11">
          <cell r="A11" t="str">
            <v>Birmingham</v>
          </cell>
          <cell r="B11">
            <v>17</v>
          </cell>
          <cell r="C11">
            <v>4</v>
          </cell>
          <cell r="D11">
            <v>6</v>
          </cell>
          <cell r="E11">
            <v>6</v>
          </cell>
          <cell r="F11">
            <v>1</v>
          </cell>
          <cell r="G11" t="str">
            <v>Birmingham</v>
          </cell>
          <cell r="H11">
            <v>17</v>
          </cell>
          <cell r="I11">
            <v>4</v>
          </cell>
          <cell r="J11">
            <v>6</v>
          </cell>
          <cell r="K11">
            <v>6</v>
          </cell>
          <cell r="L11">
            <v>1</v>
          </cell>
          <cell r="N11" t="str">
            <v>Yes</v>
          </cell>
          <cell r="O11" t="str">
            <v>Yes</v>
          </cell>
          <cell r="P11" t="str">
            <v>Yes</v>
          </cell>
        </row>
        <row r="12">
          <cell r="A12" t="str">
            <v>Blackburn with Darwen</v>
          </cell>
          <cell r="B12">
            <v>4</v>
          </cell>
          <cell r="C12">
            <v>0</v>
          </cell>
          <cell r="D12">
            <v>3</v>
          </cell>
          <cell r="E12">
            <v>1</v>
          </cell>
          <cell r="F12">
            <v>0</v>
          </cell>
          <cell r="G12" t="str">
            <v>Blackburn with Darwen</v>
          </cell>
          <cell r="H12">
            <v>4</v>
          </cell>
          <cell r="I12">
            <v>0</v>
          </cell>
          <cell r="J12">
            <v>3</v>
          </cell>
          <cell r="K12">
            <v>1</v>
          </cell>
          <cell r="L12">
            <v>0</v>
          </cell>
          <cell r="N12" t="str">
            <v>Yes</v>
          </cell>
          <cell r="O12" t="str">
            <v>Yes</v>
          </cell>
          <cell r="P12" t="str">
            <v>Yes</v>
          </cell>
        </row>
        <row r="13">
          <cell r="A13" t="str">
            <v>Blackpool</v>
          </cell>
          <cell r="B13">
            <v>4</v>
          </cell>
          <cell r="C13">
            <v>3</v>
          </cell>
          <cell r="D13">
            <v>1</v>
          </cell>
          <cell r="E13">
            <v>0</v>
          </cell>
          <cell r="F13">
            <v>0</v>
          </cell>
          <cell r="G13" t="str">
            <v>Blackpool</v>
          </cell>
          <cell r="H13">
            <v>4</v>
          </cell>
          <cell r="I13">
            <v>3</v>
          </cell>
          <cell r="J13">
            <v>1</v>
          </cell>
          <cell r="K13">
            <v>0</v>
          </cell>
          <cell r="L13">
            <v>0</v>
          </cell>
          <cell r="N13" t="str">
            <v>Yes</v>
          </cell>
          <cell r="O13" t="str">
            <v>Yes</v>
          </cell>
          <cell r="P13" t="str">
            <v>Yes</v>
          </cell>
        </row>
        <row r="14">
          <cell r="A14" t="str">
            <v>Bolton</v>
          </cell>
          <cell r="B14">
            <v>2</v>
          </cell>
          <cell r="C14">
            <v>0</v>
          </cell>
          <cell r="D14">
            <v>0</v>
          </cell>
          <cell r="E14">
            <v>2</v>
          </cell>
          <cell r="F14">
            <v>0</v>
          </cell>
          <cell r="G14" t="str">
            <v>Bolton</v>
          </cell>
          <cell r="H14">
            <v>2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N14" t="str">
            <v>Yes</v>
          </cell>
          <cell r="O14" t="str">
            <v>Yes</v>
          </cell>
          <cell r="P14" t="str">
            <v>Yes</v>
          </cell>
        </row>
        <row r="15">
          <cell r="A15" t="str">
            <v>Bournemouth</v>
          </cell>
          <cell r="B15">
            <v>4</v>
          </cell>
          <cell r="C15">
            <v>1</v>
          </cell>
          <cell r="D15">
            <v>3</v>
          </cell>
          <cell r="E15">
            <v>0</v>
          </cell>
          <cell r="F15">
            <v>0</v>
          </cell>
          <cell r="G15" t="str">
            <v>Bournemouth</v>
          </cell>
          <cell r="H15">
            <v>4</v>
          </cell>
          <cell r="I15">
            <v>1</v>
          </cell>
          <cell r="J15">
            <v>3</v>
          </cell>
          <cell r="K15">
            <v>0</v>
          </cell>
          <cell r="L15">
            <v>0</v>
          </cell>
          <cell r="N15" t="str">
            <v>Yes</v>
          </cell>
          <cell r="O15" t="str">
            <v>Yes</v>
          </cell>
          <cell r="P15" t="str">
            <v>Yes</v>
          </cell>
        </row>
        <row r="16">
          <cell r="A16" t="str">
            <v>Bracknell Forest</v>
          </cell>
          <cell r="B16">
            <v>1</v>
          </cell>
          <cell r="C16">
            <v>0</v>
          </cell>
          <cell r="D16">
            <v>0</v>
          </cell>
          <cell r="E16">
            <v>1</v>
          </cell>
          <cell r="F16">
            <v>0</v>
          </cell>
          <cell r="G16" t="str">
            <v>Bracknell Forest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N16" t="str">
            <v>Yes</v>
          </cell>
          <cell r="O16" t="str">
            <v>Yes</v>
          </cell>
          <cell r="P16" t="str">
            <v>Yes</v>
          </cell>
        </row>
        <row r="17">
          <cell r="A17" t="str">
            <v>Bradford</v>
          </cell>
          <cell r="B17">
            <v>14</v>
          </cell>
          <cell r="C17">
            <v>1</v>
          </cell>
          <cell r="D17">
            <v>11</v>
          </cell>
          <cell r="E17">
            <v>2</v>
          </cell>
          <cell r="F17">
            <v>0</v>
          </cell>
          <cell r="G17" t="str">
            <v>Bradford</v>
          </cell>
          <cell r="H17">
            <v>14</v>
          </cell>
          <cell r="I17">
            <v>1</v>
          </cell>
          <cell r="J17">
            <v>11</v>
          </cell>
          <cell r="K17">
            <v>2</v>
          </cell>
          <cell r="L17">
            <v>0</v>
          </cell>
          <cell r="N17" t="str">
            <v>Yes</v>
          </cell>
          <cell r="O17" t="str">
            <v>Yes</v>
          </cell>
          <cell r="P17" t="str">
            <v>Yes</v>
          </cell>
        </row>
        <row r="18">
          <cell r="A18" t="str">
            <v>Brent</v>
          </cell>
          <cell r="B18">
            <v>3</v>
          </cell>
          <cell r="C18">
            <v>0</v>
          </cell>
          <cell r="D18">
            <v>1</v>
          </cell>
          <cell r="E18">
            <v>2</v>
          </cell>
          <cell r="F18">
            <v>0</v>
          </cell>
          <cell r="G18" t="str">
            <v>Brent</v>
          </cell>
          <cell r="H18">
            <v>3</v>
          </cell>
          <cell r="I18">
            <v>0</v>
          </cell>
          <cell r="J18">
            <v>1</v>
          </cell>
          <cell r="K18">
            <v>2</v>
          </cell>
          <cell r="L18">
            <v>0</v>
          </cell>
          <cell r="N18" t="str">
            <v>Yes</v>
          </cell>
          <cell r="O18" t="str">
            <v>Yes</v>
          </cell>
          <cell r="P18" t="str">
            <v>Yes</v>
          </cell>
        </row>
        <row r="19">
          <cell r="A19" t="str">
            <v>Brighton and Hove</v>
          </cell>
          <cell r="B19">
            <v>1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 t="str">
            <v>Brighton and Hove</v>
          </cell>
          <cell r="H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N19" t="str">
            <v>Yes</v>
          </cell>
          <cell r="O19" t="str">
            <v>Yes</v>
          </cell>
          <cell r="P19" t="str">
            <v>Yes</v>
          </cell>
        </row>
        <row r="20">
          <cell r="A20" t="str">
            <v>Bristol City of</v>
          </cell>
          <cell r="B20">
            <v>6</v>
          </cell>
          <cell r="C20">
            <v>2</v>
          </cell>
          <cell r="D20">
            <v>2</v>
          </cell>
          <cell r="E20">
            <v>2</v>
          </cell>
          <cell r="F20">
            <v>0</v>
          </cell>
          <cell r="G20" t="str">
            <v>Bristol City of</v>
          </cell>
          <cell r="H20">
            <v>6</v>
          </cell>
          <cell r="I20">
            <v>2</v>
          </cell>
          <cell r="J20">
            <v>2</v>
          </cell>
          <cell r="K20">
            <v>2</v>
          </cell>
          <cell r="L20">
            <v>0</v>
          </cell>
          <cell r="N20" t="str">
            <v>Yes</v>
          </cell>
          <cell r="O20" t="str">
            <v>Yes</v>
          </cell>
          <cell r="P20" t="str">
            <v>Yes</v>
          </cell>
        </row>
        <row r="21">
          <cell r="A21" t="str">
            <v>Bromley</v>
          </cell>
          <cell r="B21">
            <v>3</v>
          </cell>
          <cell r="C21">
            <v>0</v>
          </cell>
          <cell r="D21">
            <v>3</v>
          </cell>
          <cell r="E21">
            <v>0</v>
          </cell>
          <cell r="F21">
            <v>0</v>
          </cell>
          <cell r="G21" t="str">
            <v>Bromley</v>
          </cell>
          <cell r="H21">
            <v>3</v>
          </cell>
          <cell r="I21">
            <v>0</v>
          </cell>
          <cell r="J21">
            <v>3</v>
          </cell>
          <cell r="K21">
            <v>0</v>
          </cell>
          <cell r="L21">
            <v>0</v>
          </cell>
          <cell r="N21" t="str">
            <v>Yes</v>
          </cell>
          <cell r="O21" t="str">
            <v>Yes</v>
          </cell>
          <cell r="P21" t="str">
            <v>Yes</v>
          </cell>
        </row>
        <row r="22">
          <cell r="A22" t="str">
            <v>Buckinghamshire</v>
          </cell>
          <cell r="B22">
            <v>6</v>
          </cell>
          <cell r="C22">
            <v>0</v>
          </cell>
          <cell r="D22">
            <v>4</v>
          </cell>
          <cell r="E22">
            <v>2</v>
          </cell>
          <cell r="F22">
            <v>0</v>
          </cell>
          <cell r="G22" t="str">
            <v>Buckinghamshire</v>
          </cell>
          <cell r="H22">
            <v>6</v>
          </cell>
          <cell r="I22">
            <v>0</v>
          </cell>
          <cell r="J22">
            <v>4</v>
          </cell>
          <cell r="K22">
            <v>2</v>
          </cell>
          <cell r="L22">
            <v>0</v>
          </cell>
          <cell r="N22" t="str">
            <v>Yes</v>
          </cell>
          <cell r="O22" t="str">
            <v>Yes</v>
          </cell>
          <cell r="P22" t="str">
            <v>Yes</v>
          </cell>
        </row>
        <row r="23">
          <cell r="A23" t="str">
            <v>Bury</v>
          </cell>
          <cell r="B23">
            <v>6</v>
          </cell>
          <cell r="C23">
            <v>0</v>
          </cell>
          <cell r="D23">
            <v>2</v>
          </cell>
          <cell r="E23">
            <v>3</v>
          </cell>
          <cell r="F23">
            <v>1</v>
          </cell>
          <cell r="G23" t="str">
            <v>Bury</v>
          </cell>
          <cell r="H23">
            <v>6</v>
          </cell>
          <cell r="I23">
            <v>0</v>
          </cell>
          <cell r="J23">
            <v>2</v>
          </cell>
          <cell r="K23">
            <v>3</v>
          </cell>
          <cell r="L23">
            <v>1</v>
          </cell>
          <cell r="N23" t="str">
            <v>Yes</v>
          </cell>
          <cell r="O23" t="str">
            <v>Yes</v>
          </cell>
          <cell r="P23" t="str">
            <v>Yes</v>
          </cell>
        </row>
        <row r="24">
          <cell r="A24" t="str">
            <v>Calderdale</v>
          </cell>
          <cell r="B24">
            <v>7</v>
          </cell>
          <cell r="C24">
            <v>0</v>
          </cell>
          <cell r="D24">
            <v>2</v>
          </cell>
          <cell r="E24">
            <v>5</v>
          </cell>
          <cell r="F24">
            <v>0</v>
          </cell>
          <cell r="G24" t="str">
            <v>Calderdale</v>
          </cell>
          <cell r="H24">
            <v>7</v>
          </cell>
          <cell r="I24">
            <v>0</v>
          </cell>
          <cell r="J24">
            <v>2</v>
          </cell>
          <cell r="K24">
            <v>5</v>
          </cell>
          <cell r="L24">
            <v>0</v>
          </cell>
          <cell r="N24" t="str">
            <v>Yes</v>
          </cell>
          <cell r="O24" t="str">
            <v>Yes</v>
          </cell>
          <cell r="P24" t="str">
            <v>Yes</v>
          </cell>
        </row>
        <row r="25">
          <cell r="A25" t="str">
            <v>Cambridgeshire</v>
          </cell>
          <cell r="B25">
            <v>4</v>
          </cell>
          <cell r="C25">
            <v>0</v>
          </cell>
          <cell r="D25">
            <v>2</v>
          </cell>
          <cell r="E25">
            <v>2</v>
          </cell>
          <cell r="F25">
            <v>0</v>
          </cell>
          <cell r="G25" t="str">
            <v>Cambridgeshire</v>
          </cell>
          <cell r="H25">
            <v>4</v>
          </cell>
          <cell r="I25">
            <v>0</v>
          </cell>
          <cell r="J25">
            <v>2</v>
          </cell>
          <cell r="K25">
            <v>2</v>
          </cell>
          <cell r="L25">
            <v>0</v>
          </cell>
          <cell r="N25" t="str">
            <v>Yes</v>
          </cell>
          <cell r="O25" t="str">
            <v>Yes</v>
          </cell>
          <cell r="P25" t="str">
            <v>Yes</v>
          </cell>
        </row>
        <row r="26">
          <cell r="A26" t="str">
            <v>Camden</v>
          </cell>
          <cell r="B26">
            <v>1</v>
          </cell>
          <cell r="C26">
            <v>0</v>
          </cell>
          <cell r="D26">
            <v>0</v>
          </cell>
          <cell r="E26">
            <v>1</v>
          </cell>
          <cell r="F26">
            <v>0</v>
          </cell>
          <cell r="G26" t="str">
            <v>Camden</v>
          </cell>
          <cell r="H26">
            <v>1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N26" t="str">
            <v>Yes</v>
          </cell>
          <cell r="O26" t="str">
            <v>Yes</v>
          </cell>
          <cell r="P26" t="str">
            <v>Yes</v>
          </cell>
        </row>
        <row r="27">
          <cell r="A27" t="str">
            <v>Central Bedfordshire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N27" t="str">
            <v>Yes</v>
          </cell>
          <cell r="O27" t="str">
            <v>Yes</v>
          </cell>
          <cell r="P27" t="str">
            <v>Yes</v>
          </cell>
        </row>
        <row r="28">
          <cell r="A28" t="str">
            <v>Cheshire East</v>
          </cell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G28" t="str">
            <v>Cheshire East</v>
          </cell>
          <cell r="H28">
            <v>1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N28" t="str">
            <v>Yes</v>
          </cell>
          <cell r="O28" t="str">
            <v>Yes</v>
          </cell>
          <cell r="P28" t="str">
            <v>Yes</v>
          </cell>
        </row>
        <row r="29">
          <cell r="A29" t="str">
            <v>Cheshire West and Chester</v>
          </cell>
          <cell r="B29">
            <v>3</v>
          </cell>
          <cell r="C29">
            <v>1</v>
          </cell>
          <cell r="D29">
            <v>2</v>
          </cell>
          <cell r="E29">
            <v>0</v>
          </cell>
          <cell r="F29">
            <v>0</v>
          </cell>
          <cell r="G29" t="str">
            <v>Cheshire West and Chester</v>
          </cell>
          <cell r="H29">
            <v>3</v>
          </cell>
          <cell r="I29">
            <v>1</v>
          </cell>
          <cell r="J29">
            <v>2</v>
          </cell>
          <cell r="K29">
            <v>0</v>
          </cell>
          <cell r="L29">
            <v>0</v>
          </cell>
          <cell r="N29" t="str">
            <v>Yes</v>
          </cell>
          <cell r="O29" t="str">
            <v>Yes</v>
          </cell>
          <cell r="P29" t="str">
            <v>Yes</v>
          </cell>
        </row>
        <row r="30">
          <cell r="A30" t="str">
            <v>City of London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N30" t="str">
            <v>Yes</v>
          </cell>
          <cell r="O30" t="str">
            <v>Yes</v>
          </cell>
          <cell r="P30" t="str">
            <v>Yes</v>
          </cell>
        </row>
        <row r="31">
          <cell r="A31" t="str">
            <v>Cornwall</v>
          </cell>
          <cell r="B31">
            <v>2</v>
          </cell>
          <cell r="C31">
            <v>0</v>
          </cell>
          <cell r="D31">
            <v>1</v>
          </cell>
          <cell r="E31">
            <v>1</v>
          </cell>
          <cell r="F31">
            <v>0</v>
          </cell>
          <cell r="G31" t="str">
            <v>Cornwall</v>
          </cell>
          <cell r="H31">
            <v>2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N31" t="str">
            <v>Yes</v>
          </cell>
          <cell r="O31" t="str">
            <v>Yes</v>
          </cell>
          <cell r="P31" t="str">
            <v>Yes</v>
          </cell>
        </row>
        <row r="32">
          <cell r="A32" t="str">
            <v>Coventry</v>
          </cell>
          <cell r="B32">
            <v>7</v>
          </cell>
          <cell r="C32">
            <v>0</v>
          </cell>
          <cell r="D32">
            <v>3</v>
          </cell>
          <cell r="E32">
            <v>3</v>
          </cell>
          <cell r="F32">
            <v>1</v>
          </cell>
          <cell r="G32" t="str">
            <v>Coventry</v>
          </cell>
          <cell r="H32">
            <v>7</v>
          </cell>
          <cell r="I32">
            <v>0</v>
          </cell>
          <cell r="J32">
            <v>3</v>
          </cell>
          <cell r="K32">
            <v>3</v>
          </cell>
          <cell r="L32">
            <v>1</v>
          </cell>
          <cell r="N32" t="str">
            <v>Yes</v>
          </cell>
          <cell r="O32" t="str">
            <v>Yes</v>
          </cell>
          <cell r="P32" t="str">
            <v>Yes</v>
          </cell>
        </row>
        <row r="33">
          <cell r="A33" t="str">
            <v>Croydon</v>
          </cell>
          <cell r="B33">
            <v>5</v>
          </cell>
          <cell r="C33">
            <v>1</v>
          </cell>
          <cell r="D33">
            <v>2</v>
          </cell>
          <cell r="E33">
            <v>2</v>
          </cell>
          <cell r="F33">
            <v>0</v>
          </cell>
          <cell r="G33" t="str">
            <v>Croydon</v>
          </cell>
          <cell r="H33">
            <v>5</v>
          </cell>
          <cell r="I33">
            <v>1</v>
          </cell>
          <cell r="J33">
            <v>2</v>
          </cell>
          <cell r="K33">
            <v>2</v>
          </cell>
          <cell r="L33">
            <v>0</v>
          </cell>
          <cell r="N33" t="str">
            <v>Yes</v>
          </cell>
          <cell r="O33" t="str">
            <v>Yes</v>
          </cell>
          <cell r="P33" t="str">
            <v>Yes</v>
          </cell>
        </row>
        <row r="34">
          <cell r="A34" t="str">
            <v>Cumbria</v>
          </cell>
          <cell r="B34">
            <v>7</v>
          </cell>
          <cell r="C34">
            <v>2</v>
          </cell>
          <cell r="D34">
            <v>5</v>
          </cell>
          <cell r="E34">
            <v>0</v>
          </cell>
          <cell r="F34">
            <v>0</v>
          </cell>
          <cell r="G34" t="str">
            <v>Cumbria</v>
          </cell>
          <cell r="H34">
            <v>7</v>
          </cell>
          <cell r="I34">
            <v>2</v>
          </cell>
          <cell r="J34">
            <v>5</v>
          </cell>
          <cell r="K34">
            <v>0</v>
          </cell>
          <cell r="L34">
            <v>0</v>
          </cell>
          <cell r="N34" t="str">
            <v>Yes</v>
          </cell>
          <cell r="O34" t="str">
            <v>Yes</v>
          </cell>
          <cell r="P34" t="str">
            <v>Yes</v>
          </cell>
        </row>
        <row r="35">
          <cell r="A35" t="str">
            <v>Darlington</v>
          </cell>
          <cell r="B35">
            <v>1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 t="str">
            <v>Darlington</v>
          </cell>
          <cell r="H35">
            <v>1</v>
          </cell>
          <cell r="I35">
            <v>0</v>
          </cell>
          <cell r="J35">
            <v>0</v>
          </cell>
          <cell r="K35">
            <v>1</v>
          </cell>
          <cell r="L35">
            <v>0</v>
          </cell>
          <cell r="N35" t="str">
            <v>Yes</v>
          </cell>
          <cell r="O35" t="str">
            <v>Yes</v>
          </cell>
          <cell r="P35" t="str">
            <v>Yes</v>
          </cell>
        </row>
        <row r="36">
          <cell r="A36" t="str">
            <v>Derby</v>
          </cell>
          <cell r="B36">
            <v>3</v>
          </cell>
          <cell r="C36">
            <v>1</v>
          </cell>
          <cell r="D36">
            <v>0</v>
          </cell>
          <cell r="E36">
            <v>2</v>
          </cell>
          <cell r="F36">
            <v>0</v>
          </cell>
          <cell r="G36" t="str">
            <v>Derby</v>
          </cell>
          <cell r="H36">
            <v>3</v>
          </cell>
          <cell r="I36">
            <v>1</v>
          </cell>
          <cell r="J36">
            <v>0</v>
          </cell>
          <cell r="K36">
            <v>2</v>
          </cell>
          <cell r="L36">
            <v>0</v>
          </cell>
          <cell r="N36" t="str">
            <v>Yes</v>
          </cell>
          <cell r="O36" t="str">
            <v>Yes</v>
          </cell>
          <cell r="P36" t="str">
            <v>Yes</v>
          </cell>
        </row>
        <row r="37">
          <cell r="A37" t="str">
            <v>Derbyshire</v>
          </cell>
          <cell r="B37">
            <v>10</v>
          </cell>
          <cell r="C37">
            <v>0</v>
          </cell>
          <cell r="D37">
            <v>3</v>
          </cell>
          <cell r="E37">
            <v>7</v>
          </cell>
          <cell r="F37">
            <v>0</v>
          </cell>
          <cell r="G37" t="str">
            <v>Derbyshire</v>
          </cell>
          <cell r="H37">
            <v>10</v>
          </cell>
          <cell r="I37">
            <v>0</v>
          </cell>
          <cell r="J37">
            <v>3</v>
          </cell>
          <cell r="K37">
            <v>7</v>
          </cell>
          <cell r="L37">
            <v>0</v>
          </cell>
          <cell r="N37" t="str">
            <v>Yes</v>
          </cell>
          <cell r="O37" t="str">
            <v>Yes</v>
          </cell>
          <cell r="P37" t="str">
            <v>Yes</v>
          </cell>
        </row>
        <row r="38">
          <cell r="A38" t="str">
            <v>Devon</v>
          </cell>
          <cell r="B38">
            <v>6</v>
          </cell>
          <cell r="C38">
            <v>0</v>
          </cell>
          <cell r="D38">
            <v>5</v>
          </cell>
          <cell r="E38">
            <v>1</v>
          </cell>
          <cell r="F38">
            <v>0</v>
          </cell>
          <cell r="G38" t="str">
            <v>Devon</v>
          </cell>
          <cell r="H38">
            <v>6</v>
          </cell>
          <cell r="I38">
            <v>0</v>
          </cell>
          <cell r="J38">
            <v>5</v>
          </cell>
          <cell r="K38">
            <v>1</v>
          </cell>
          <cell r="L38">
            <v>0</v>
          </cell>
          <cell r="N38" t="str">
            <v>Yes</v>
          </cell>
          <cell r="O38" t="str">
            <v>Yes</v>
          </cell>
          <cell r="P38" t="str">
            <v>Yes</v>
          </cell>
        </row>
        <row r="39">
          <cell r="A39" t="str">
            <v>Doncaster</v>
          </cell>
          <cell r="B39">
            <v>7</v>
          </cell>
          <cell r="C39">
            <v>0</v>
          </cell>
          <cell r="D39">
            <v>5</v>
          </cell>
          <cell r="E39">
            <v>2</v>
          </cell>
          <cell r="F39">
            <v>0</v>
          </cell>
          <cell r="G39" t="str">
            <v>Doncaster</v>
          </cell>
          <cell r="H39">
            <v>7</v>
          </cell>
          <cell r="I39">
            <v>0</v>
          </cell>
          <cell r="J39">
            <v>5</v>
          </cell>
          <cell r="K39">
            <v>2</v>
          </cell>
          <cell r="L39">
            <v>0</v>
          </cell>
          <cell r="N39" t="str">
            <v>Yes</v>
          </cell>
          <cell r="O39" t="str">
            <v>Yes</v>
          </cell>
          <cell r="P39" t="str">
            <v>Yes</v>
          </cell>
        </row>
        <row r="40">
          <cell r="A40" t="str">
            <v>Dorset</v>
          </cell>
          <cell r="B40">
            <v>4</v>
          </cell>
          <cell r="C40">
            <v>0</v>
          </cell>
          <cell r="D40">
            <v>0</v>
          </cell>
          <cell r="E40">
            <v>3</v>
          </cell>
          <cell r="F40">
            <v>1</v>
          </cell>
          <cell r="G40" t="str">
            <v>Dorset</v>
          </cell>
          <cell r="H40">
            <v>4</v>
          </cell>
          <cell r="I40">
            <v>0</v>
          </cell>
          <cell r="J40">
            <v>0</v>
          </cell>
          <cell r="K40">
            <v>3</v>
          </cell>
          <cell r="L40">
            <v>1</v>
          </cell>
          <cell r="N40" t="str">
            <v>Yes</v>
          </cell>
          <cell r="O40" t="str">
            <v>Yes</v>
          </cell>
          <cell r="P40" t="str">
            <v>Yes</v>
          </cell>
        </row>
        <row r="41">
          <cell r="A41" t="str">
            <v>Dudley</v>
          </cell>
          <cell r="B41">
            <v>5</v>
          </cell>
          <cell r="C41">
            <v>0</v>
          </cell>
          <cell r="D41">
            <v>5</v>
          </cell>
          <cell r="E41">
            <v>0</v>
          </cell>
          <cell r="F41">
            <v>0</v>
          </cell>
          <cell r="G41" t="str">
            <v>Dudley</v>
          </cell>
          <cell r="H41">
            <v>5</v>
          </cell>
          <cell r="I41">
            <v>0</v>
          </cell>
          <cell r="J41">
            <v>5</v>
          </cell>
          <cell r="K41">
            <v>0</v>
          </cell>
          <cell r="L41">
            <v>0</v>
          </cell>
          <cell r="N41" t="str">
            <v>Yes</v>
          </cell>
          <cell r="O41" t="str">
            <v>Yes</v>
          </cell>
          <cell r="P41" t="str">
            <v>Yes</v>
          </cell>
        </row>
        <row r="42">
          <cell r="A42" t="str">
            <v>Durham</v>
          </cell>
          <cell r="B42">
            <v>14</v>
          </cell>
          <cell r="C42">
            <v>0</v>
          </cell>
          <cell r="D42">
            <v>11</v>
          </cell>
          <cell r="E42">
            <v>3</v>
          </cell>
          <cell r="F42">
            <v>0</v>
          </cell>
          <cell r="G42" t="str">
            <v>Durham</v>
          </cell>
          <cell r="H42">
            <v>14</v>
          </cell>
          <cell r="I42">
            <v>0</v>
          </cell>
          <cell r="J42">
            <v>11</v>
          </cell>
          <cell r="K42">
            <v>3</v>
          </cell>
          <cell r="L42">
            <v>0</v>
          </cell>
          <cell r="N42" t="str">
            <v>Yes</v>
          </cell>
          <cell r="O42" t="str">
            <v>Yes</v>
          </cell>
          <cell r="P42" t="str">
            <v>Yes</v>
          </cell>
        </row>
        <row r="43">
          <cell r="A43" t="str">
            <v>Ealing</v>
          </cell>
          <cell r="B43">
            <v>4</v>
          </cell>
          <cell r="C43">
            <v>1</v>
          </cell>
          <cell r="D43">
            <v>2</v>
          </cell>
          <cell r="E43">
            <v>1</v>
          </cell>
          <cell r="F43">
            <v>0</v>
          </cell>
          <cell r="G43" t="str">
            <v>Ealing</v>
          </cell>
          <cell r="H43">
            <v>4</v>
          </cell>
          <cell r="I43">
            <v>1</v>
          </cell>
          <cell r="J43">
            <v>2</v>
          </cell>
          <cell r="K43">
            <v>1</v>
          </cell>
          <cell r="L43">
            <v>0</v>
          </cell>
          <cell r="N43" t="str">
            <v>Yes</v>
          </cell>
          <cell r="O43" t="str">
            <v>Yes</v>
          </cell>
          <cell r="P43" t="str">
            <v>Yes</v>
          </cell>
        </row>
        <row r="44">
          <cell r="A44" t="str">
            <v>East Riding of Yorkshire</v>
          </cell>
          <cell r="B44">
            <v>6</v>
          </cell>
          <cell r="C44">
            <v>0</v>
          </cell>
          <cell r="D44">
            <v>6</v>
          </cell>
          <cell r="E44">
            <v>0</v>
          </cell>
          <cell r="F44">
            <v>0</v>
          </cell>
          <cell r="G44" t="str">
            <v>East Riding of Yorkshire</v>
          </cell>
          <cell r="H44">
            <v>6</v>
          </cell>
          <cell r="I44">
            <v>0</v>
          </cell>
          <cell r="J44">
            <v>6</v>
          </cell>
          <cell r="K44">
            <v>0</v>
          </cell>
          <cell r="L44">
            <v>0</v>
          </cell>
          <cell r="N44" t="str">
            <v>Yes</v>
          </cell>
          <cell r="O44" t="str">
            <v>Yes</v>
          </cell>
          <cell r="P44" t="str">
            <v>Yes</v>
          </cell>
        </row>
        <row r="45">
          <cell r="A45" t="str">
            <v>East Sussex</v>
          </cell>
          <cell r="B45">
            <v>5</v>
          </cell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 t="str">
            <v>East Sussex</v>
          </cell>
          <cell r="H45">
            <v>5</v>
          </cell>
          <cell r="I45">
            <v>0</v>
          </cell>
          <cell r="J45">
            <v>5</v>
          </cell>
          <cell r="K45">
            <v>0</v>
          </cell>
          <cell r="L45">
            <v>0</v>
          </cell>
          <cell r="N45" t="str">
            <v>Yes</v>
          </cell>
          <cell r="O45" t="str">
            <v>Yes</v>
          </cell>
          <cell r="P45" t="str">
            <v>Yes</v>
          </cell>
        </row>
        <row r="46">
          <cell r="A46" t="str">
            <v>Enfield</v>
          </cell>
          <cell r="B46">
            <v>1</v>
          </cell>
          <cell r="C46">
            <v>0</v>
          </cell>
          <cell r="D46">
            <v>0</v>
          </cell>
          <cell r="E46">
            <v>1</v>
          </cell>
          <cell r="F46">
            <v>0</v>
          </cell>
          <cell r="G46" t="str">
            <v>Enfield</v>
          </cell>
          <cell r="H46">
            <v>1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N46" t="str">
            <v>Yes</v>
          </cell>
          <cell r="O46" t="str">
            <v>Yes</v>
          </cell>
          <cell r="P46" t="str">
            <v>Yes</v>
          </cell>
        </row>
        <row r="47">
          <cell r="A47" t="str">
            <v>Essex</v>
          </cell>
          <cell r="B47">
            <v>11</v>
          </cell>
          <cell r="C47">
            <v>0</v>
          </cell>
          <cell r="D47">
            <v>8</v>
          </cell>
          <cell r="E47">
            <v>3</v>
          </cell>
          <cell r="F47">
            <v>0</v>
          </cell>
          <cell r="G47" t="str">
            <v>Essex</v>
          </cell>
          <cell r="H47">
            <v>11</v>
          </cell>
          <cell r="I47">
            <v>0</v>
          </cell>
          <cell r="J47">
            <v>8</v>
          </cell>
          <cell r="K47">
            <v>3</v>
          </cell>
          <cell r="L47">
            <v>0</v>
          </cell>
          <cell r="N47" t="str">
            <v>Yes</v>
          </cell>
          <cell r="O47" t="str">
            <v>Yes</v>
          </cell>
          <cell r="P47" t="str">
            <v>Yes</v>
          </cell>
        </row>
        <row r="48">
          <cell r="A48" t="str">
            <v>Gateshead</v>
          </cell>
          <cell r="B48">
            <v>1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 t="str">
            <v>Gateshead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N48" t="str">
            <v>Yes</v>
          </cell>
          <cell r="O48" t="str">
            <v>Yes</v>
          </cell>
          <cell r="P48" t="str">
            <v>Yes</v>
          </cell>
        </row>
        <row r="49">
          <cell r="A49" t="str">
            <v>Gloucestershire</v>
          </cell>
          <cell r="B49">
            <v>7</v>
          </cell>
          <cell r="C49">
            <v>0</v>
          </cell>
          <cell r="D49">
            <v>4</v>
          </cell>
          <cell r="E49">
            <v>3</v>
          </cell>
          <cell r="F49">
            <v>0</v>
          </cell>
          <cell r="G49" t="str">
            <v>Gloucestershire</v>
          </cell>
          <cell r="H49">
            <v>7</v>
          </cell>
          <cell r="I49">
            <v>0</v>
          </cell>
          <cell r="J49">
            <v>4</v>
          </cell>
          <cell r="K49">
            <v>3</v>
          </cell>
          <cell r="L49">
            <v>0</v>
          </cell>
          <cell r="N49" t="str">
            <v>Yes</v>
          </cell>
          <cell r="O49" t="str">
            <v>Yes</v>
          </cell>
          <cell r="P49" t="str">
            <v>Yes</v>
          </cell>
        </row>
        <row r="50">
          <cell r="A50" t="str">
            <v>Greenwich</v>
          </cell>
          <cell r="B50">
            <v>4</v>
          </cell>
          <cell r="C50">
            <v>0</v>
          </cell>
          <cell r="D50">
            <v>1</v>
          </cell>
          <cell r="E50">
            <v>3</v>
          </cell>
          <cell r="F50">
            <v>0</v>
          </cell>
          <cell r="G50" t="str">
            <v>Greenwich</v>
          </cell>
          <cell r="H50">
            <v>4</v>
          </cell>
          <cell r="I50">
            <v>0</v>
          </cell>
          <cell r="J50">
            <v>1</v>
          </cell>
          <cell r="K50">
            <v>3</v>
          </cell>
          <cell r="L50">
            <v>0</v>
          </cell>
          <cell r="N50" t="str">
            <v>Yes</v>
          </cell>
          <cell r="O50" t="str">
            <v>Yes</v>
          </cell>
          <cell r="P50" t="str">
            <v>Yes</v>
          </cell>
        </row>
        <row r="51">
          <cell r="A51" t="str">
            <v>Hackney</v>
          </cell>
          <cell r="B51">
            <v>5</v>
          </cell>
          <cell r="C51">
            <v>2</v>
          </cell>
          <cell r="D51">
            <v>2</v>
          </cell>
          <cell r="E51">
            <v>1</v>
          </cell>
          <cell r="F51">
            <v>0</v>
          </cell>
          <cell r="G51" t="str">
            <v>Hackney</v>
          </cell>
          <cell r="H51">
            <v>5</v>
          </cell>
          <cell r="I51">
            <v>2</v>
          </cell>
          <cell r="J51">
            <v>2</v>
          </cell>
          <cell r="K51">
            <v>1</v>
          </cell>
          <cell r="L51">
            <v>0</v>
          </cell>
          <cell r="N51" t="str">
            <v>Yes</v>
          </cell>
          <cell r="O51" t="str">
            <v>Yes</v>
          </cell>
          <cell r="P51" t="str">
            <v>Yes</v>
          </cell>
        </row>
        <row r="52">
          <cell r="A52" t="str">
            <v>Halton</v>
          </cell>
          <cell r="B52">
            <v>2</v>
          </cell>
          <cell r="C52">
            <v>0</v>
          </cell>
          <cell r="D52">
            <v>1</v>
          </cell>
          <cell r="E52">
            <v>1</v>
          </cell>
          <cell r="F52">
            <v>0</v>
          </cell>
          <cell r="G52" t="str">
            <v>Halton</v>
          </cell>
          <cell r="H52">
            <v>2</v>
          </cell>
          <cell r="I52">
            <v>0</v>
          </cell>
          <cell r="J52">
            <v>1</v>
          </cell>
          <cell r="K52">
            <v>1</v>
          </cell>
          <cell r="L52">
            <v>0</v>
          </cell>
          <cell r="N52" t="str">
            <v>Yes</v>
          </cell>
          <cell r="O52" t="str">
            <v>Yes</v>
          </cell>
          <cell r="P52" t="str">
            <v>Yes</v>
          </cell>
        </row>
        <row r="53">
          <cell r="A53" t="str">
            <v>Hammersmith and Fulham</v>
          </cell>
          <cell r="B53">
            <v>3</v>
          </cell>
          <cell r="C53">
            <v>1</v>
          </cell>
          <cell r="D53">
            <v>1</v>
          </cell>
          <cell r="E53">
            <v>0</v>
          </cell>
          <cell r="F53">
            <v>1</v>
          </cell>
          <cell r="G53" t="str">
            <v>Hammersmith and Fulham</v>
          </cell>
          <cell r="H53">
            <v>3</v>
          </cell>
          <cell r="I53">
            <v>1</v>
          </cell>
          <cell r="J53">
            <v>1</v>
          </cell>
          <cell r="K53">
            <v>0</v>
          </cell>
          <cell r="L53">
            <v>1</v>
          </cell>
          <cell r="N53" t="str">
            <v>Yes</v>
          </cell>
          <cell r="O53" t="str">
            <v>Yes</v>
          </cell>
          <cell r="P53" t="str">
            <v>Yes</v>
          </cell>
        </row>
        <row r="54">
          <cell r="A54" t="str">
            <v>Hampshire</v>
          </cell>
          <cell r="B54">
            <v>9</v>
          </cell>
          <cell r="C54">
            <v>3</v>
          </cell>
          <cell r="D54">
            <v>6</v>
          </cell>
          <cell r="E54">
            <v>0</v>
          </cell>
          <cell r="F54">
            <v>0</v>
          </cell>
          <cell r="G54" t="str">
            <v>Hampshire</v>
          </cell>
          <cell r="H54">
            <v>9</v>
          </cell>
          <cell r="I54">
            <v>3</v>
          </cell>
          <cell r="J54">
            <v>6</v>
          </cell>
          <cell r="K54">
            <v>0</v>
          </cell>
          <cell r="L54">
            <v>0</v>
          </cell>
          <cell r="N54" t="str">
            <v>Yes</v>
          </cell>
          <cell r="O54" t="str">
            <v>Yes</v>
          </cell>
          <cell r="P54" t="str">
            <v>Yes</v>
          </cell>
        </row>
        <row r="55">
          <cell r="A55" t="str">
            <v>Haringey</v>
          </cell>
          <cell r="B55">
            <v>4</v>
          </cell>
          <cell r="C55">
            <v>0</v>
          </cell>
          <cell r="D55">
            <v>3</v>
          </cell>
          <cell r="E55">
            <v>1</v>
          </cell>
          <cell r="F55">
            <v>0</v>
          </cell>
          <cell r="G55" t="str">
            <v>Haringey</v>
          </cell>
          <cell r="H55">
            <v>4</v>
          </cell>
          <cell r="I55">
            <v>0</v>
          </cell>
          <cell r="J55">
            <v>3</v>
          </cell>
          <cell r="K55">
            <v>1</v>
          </cell>
          <cell r="L55">
            <v>0</v>
          </cell>
          <cell r="N55" t="str">
            <v>Yes</v>
          </cell>
          <cell r="O55" t="str">
            <v>Yes</v>
          </cell>
          <cell r="P55" t="str">
            <v>Yes</v>
          </cell>
        </row>
        <row r="56">
          <cell r="A56" t="str">
            <v>Harrow</v>
          </cell>
          <cell r="B56">
            <v>2</v>
          </cell>
          <cell r="C56">
            <v>0</v>
          </cell>
          <cell r="D56">
            <v>0</v>
          </cell>
          <cell r="E56">
            <v>2</v>
          </cell>
          <cell r="F56">
            <v>0</v>
          </cell>
          <cell r="G56" t="str">
            <v>Harrow</v>
          </cell>
          <cell r="H56">
            <v>2</v>
          </cell>
          <cell r="I56">
            <v>0</v>
          </cell>
          <cell r="J56">
            <v>0</v>
          </cell>
          <cell r="K56">
            <v>2</v>
          </cell>
          <cell r="L56">
            <v>0</v>
          </cell>
          <cell r="N56" t="str">
            <v>Yes</v>
          </cell>
          <cell r="O56" t="str">
            <v>Yes</v>
          </cell>
          <cell r="P56" t="str">
            <v>Yes</v>
          </cell>
        </row>
        <row r="57">
          <cell r="A57" t="str">
            <v>Hartlepool</v>
          </cell>
          <cell r="B57">
            <v>2</v>
          </cell>
          <cell r="C57">
            <v>0</v>
          </cell>
          <cell r="D57">
            <v>1</v>
          </cell>
          <cell r="E57">
            <v>1</v>
          </cell>
          <cell r="F57">
            <v>0</v>
          </cell>
          <cell r="G57" t="str">
            <v>Hartlepool</v>
          </cell>
          <cell r="H57">
            <v>2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N57" t="str">
            <v>Yes</v>
          </cell>
          <cell r="O57" t="str">
            <v>Yes</v>
          </cell>
          <cell r="P57" t="str">
            <v>Yes</v>
          </cell>
        </row>
        <row r="58">
          <cell r="A58" t="str">
            <v>Havering</v>
          </cell>
          <cell r="B58">
            <v>2</v>
          </cell>
          <cell r="C58">
            <v>0</v>
          </cell>
          <cell r="D58">
            <v>1</v>
          </cell>
          <cell r="E58">
            <v>1</v>
          </cell>
          <cell r="F58">
            <v>0</v>
          </cell>
          <cell r="G58" t="str">
            <v>Havering</v>
          </cell>
          <cell r="H58">
            <v>2</v>
          </cell>
          <cell r="I58">
            <v>0</v>
          </cell>
          <cell r="J58">
            <v>1</v>
          </cell>
          <cell r="K58">
            <v>1</v>
          </cell>
          <cell r="L58">
            <v>0</v>
          </cell>
          <cell r="N58" t="str">
            <v>Yes</v>
          </cell>
          <cell r="O58" t="str">
            <v>Yes</v>
          </cell>
          <cell r="P58" t="str">
            <v>Yes</v>
          </cell>
        </row>
        <row r="59">
          <cell r="A59" t="str">
            <v>Herefordshire</v>
          </cell>
          <cell r="B59">
            <v>2</v>
          </cell>
          <cell r="C59">
            <v>0</v>
          </cell>
          <cell r="D59">
            <v>1</v>
          </cell>
          <cell r="E59">
            <v>1</v>
          </cell>
          <cell r="F59">
            <v>0</v>
          </cell>
          <cell r="G59" t="str">
            <v>Herefordshire</v>
          </cell>
          <cell r="H59">
            <v>2</v>
          </cell>
          <cell r="I59">
            <v>0</v>
          </cell>
          <cell r="J59">
            <v>1</v>
          </cell>
          <cell r="K59">
            <v>1</v>
          </cell>
          <cell r="L59">
            <v>0</v>
          </cell>
          <cell r="N59" t="str">
            <v>Yes</v>
          </cell>
          <cell r="O59" t="str">
            <v>Yes</v>
          </cell>
          <cell r="P59" t="str">
            <v>Yes</v>
          </cell>
        </row>
        <row r="60">
          <cell r="A60" t="str">
            <v>Hertfordshire</v>
          </cell>
          <cell r="B60">
            <v>8</v>
          </cell>
          <cell r="C60">
            <v>0</v>
          </cell>
          <cell r="D60">
            <v>5</v>
          </cell>
          <cell r="E60">
            <v>3</v>
          </cell>
          <cell r="F60">
            <v>0</v>
          </cell>
          <cell r="G60" t="str">
            <v>Hertfordshire</v>
          </cell>
          <cell r="H60">
            <v>8</v>
          </cell>
          <cell r="I60">
            <v>0</v>
          </cell>
          <cell r="J60">
            <v>5</v>
          </cell>
          <cell r="K60">
            <v>3</v>
          </cell>
          <cell r="L60">
            <v>0</v>
          </cell>
          <cell r="N60" t="str">
            <v>Yes</v>
          </cell>
          <cell r="O60" t="str">
            <v>Yes</v>
          </cell>
          <cell r="P60" t="str">
            <v>Yes</v>
          </cell>
        </row>
        <row r="61">
          <cell r="A61" t="str">
            <v>Hillingdon</v>
          </cell>
          <cell r="B61">
            <v>1</v>
          </cell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 t="str">
            <v>Hillingdon</v>
          </cell>
          <cell r="H61">
            <v>1</v>
          </cell>
          <cell r="I61">
            <v>0</v>
          </cell>
          <cell r="J61">
            <v>1</v>
          </cell>
          <cell r="K61">
            <v>0</v>
          </cell>
          <cell r="L61">
            <v>0</v>
          </cell>
          <cell r="N61" t="str">
            <v>Yes</v>
          </cell>
          <cell r="O61" t="str">
            <v>Yes</v>
          </cell>
          <cell r="P61" t="str">
            <v>Yes</v>
          </cell>
        </row>
        <row r="62">
          <cell r="A62" t="str">
            <v>Hounslow</v>
          </cell>
          <cell r="B62">
            <v>6</v>
          </cell>
          <cell r="C62">
            <v>1</v>
          </cell>
          <cell r="D62">
            <v>2</v>
          </cell>
          <cell r="E62">
            <v>3</v>
          </cell>
          <cell r="F62">
            <v>0</v>
          </cell>
          <cell r="G62" t="str">
            <v>Hounslow</v>
          </cell>
          <cell r="H62">
            <v>6</v>
          </cell>
          <cell r="I62">
            <v>1</v>
          </cell>
          <cell r="J62">
            <v>2</v>
          </cell>
          <cell r="K62">
            <v>3</v>
          </cell>
          <cell r="L62">
            <v>0</v>
          </cell>
          <cell r="N62" t="str">
            <v>Yes</v>
          </cell>
          <cell r="O62" t="str">
            <v>Yes</v>
          </cell>
          <cell r="P62" t="str">
            <v>Yes</v>
          </cell>
        </row>
        <row r="63">
          <cell r="A63" t="str">
            <v>Isle of Wight</v>
          </cell>
          <cell r="B63">
            <v>1</v>
          </cell>
          <cell r="C63">
            <v>1</v>
          </cell>
          <cell r="D63">
            <v>0</v>
          </cell>
          <cell r="E63">
            <v>0</v>
          </cell>
          <cell r="F63">
            <v>0</v>
          </cell>
          <cell r="G63" t="str">
            <v>Isle of Wight</v>
          </cell>
          <cell r="H63">
            <v>1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N63" t="str">
            <v>Yes</v>
          </cell>
          <cell r="O63" t="str">
            <v>Yes</v>
          </cell>
          <cell r="P63" t="str">
            <v>Yes</v>
          </cell>
        </row>
        <row r="64">
          <cell r="A64" t="str">
            <v>Isles of Scilly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N64" t="str">
            <v>Yes</v>
          </cell>
          <cell r="O64" t="str">
            <v>Yes</v>
          </cell>
          <cell r="P64" t="str">
            <v>Yes</v>
          </cell>
        </row>
        <row r="65">
          <cell r="A65" t="str">
            <v>Islington</v>
          </cell>
          <cell r="B65">
            <v>1</v>
          </cell>
          <cell r="C65">
            <v>0</v>
          </cell>
          <cell r="D65">
            <v>0</v>
          </cell>
          <cell r="E65">
            <v>1</v>
          </cell>
          <cell r="F65">
            <v>0</v>
          </cell>
          <cell r="G65" t="str">
            <v>Islington</v>
          </cell>
          <cell r="H65">
            <v>1</v>
          </cell>
          <cell r="I65">
            <v>0</v>
          </cell>
          <cell r="J65">
            <v>0</v>
          </cell>
          <cell r="K65">
            <v>1</v>
          </cell>
          <cell r="L65">
            <v>0</v>
          </cell>
          <cell r="N65" t="str">
            <v>Yes</v>
          </cell>
          <cell r="O65" t="str">
            <v>Yes</v>
          </cell>
          <cell r="P65" t="str">
            <v>Yes</v>
          </cell>
        </row>
        <row r="66">
          <cell r="A66" t="str">
            <v>Kensington and Chelsea</v>
          </cell>
          <cell r="B66">
            <v>2</v>
          </cell>
          <cell r="C66">
            <v>1</v>
          </cell>
          <cell r="D66">
            <v>1</v>
          </cell>
          <cell r="E66">
            <v>0</v>
          </cell>
          <cell r="F66">
            <v>0</v>
          </cell>
          <cell r="G66" t="str">
            <v>Kensington and Chelsea</v>
          </cell>
          <cell r="H66">
            <v>2</v>
          </cell>
          <cell r="I66">
            <v>1</v>
          </cell>
          <cell r="J66">
            <v>1</v>
          </cell>
          <cell r="K66">
            <v>0</v>
          </cell>
          <cell r="L66">
            <v>0</v>
          </cell>
          <cell r="N66" t="str">
            <v>Yes</v>
          </cell>
          <cell r="O66" t="str">
            <v>Yes</v>
          </cell>
          <cell r="P66" t="str">
            <v>Yes</v>
          </cell>
        </row>
        <row r="67">
          <cell r="A67" t="str">
            <v>Kent</v>
          </cell>
          <cell r="B67">
            <v>11</v>
          </cell>
          <cell r="C67">
            <v>0</v>
          </cell>
          <cell r="D67">
            <v>7</v>
          </cell>
          <cell r="E67">
            <v>4</v>
          </cell>
          <cell r="F67">
            <v>0</v>
          </cell>
          <cell r="G67" t="str">
            <v>Kent</v>
          </cell>
          <cell r="H67">
            <v>11</v>
          </cell>
          <cell r="I67">
            <v>0</v>
          </cell>
          <cell r="J67">
            <v>7</v>
          </cell>
          <cell r="K67">
            <v>4</v>
          </cell>
          <cell r="L67">
            <v>0</v>
          </cell>
          <cell r="N67" t="str">
            <v>Yes</v>
          </cell>
          <cell r="O67" t="str">
            <v>Yes</v>
          </cell>
          <cell r="P67" t="str">
            <v>Yes</v>
          </cell>
        </row>
        <row r="68">
          <cell r="A68" t="str">
            <v>Kingston upon Hull City of</v>
          </cell>
          <cell r="B68">
            <v>7</v>
          </cell>
          <cell r="C68">
            <v>0</v>
          </cell>
          <cell r="D68">
            <v>4</v>
          </cell>
          <cell r="E68">
            <v>2</v>
          </cell>
          <cell r="F68">
            <v>1</v>
          </cell>
          <cell r="G68" t="str">
            <v>Kingston upon Hull City of</v>
          </cell>
          <cell r="H68">
            <v>7</v>
          </cell>
          <cell r="I68">
            <v>0</v>
          </cell>
          <cell r="J68">
            <v>4</v>
          </cell>
          <cell r="K68">
            <v>2</v>
          </cell>
          <cell r="L68">
            <v>1</v>
          </cell>
          <cell r="N68" t="str">
            <v>Yes</v>
          </cell>
          <cell r="O68" t="str">
            <v>Yes</v>
          </cell>
          <cell r="P68" t="str">
            <v>Yes</v>
          </cell>
        </row>
        <row r="69">
          <cell r="A69" t="str">
            <v>Kingston upon Thames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N69" t="str">
            <v>Yes</v>
          </cell>
          <cell r="O69" t="str">
            <v>Yes</v>
          </cell>
          <cell r="P69" t="str">
            <v>Yes</v>
          </cell>
        </row>
        <row r="70">
          <cell r="A70" t="str">
            <v>Kirklees</v>
          </cell>
          <cell r="B70">
            <v>4</v>
          </cell>
          <cell r="C70">
            <v>0</v>
          </cell>
          <cell r="D70">
            <v>3</v>
          </cell>
          <cell r="E70">
            <v>1</v>
          </cell>
          <cell r="F70">
            <v>0</v>
          </cell>
          <cell r="G70" t="str">
            <v>Kirklees</v>
          </cell>
          <cell r="H70">
            <v>4</v>
          </cell>
          <cell r="I70">
            <v>0</v>
          </cell>
          <cell r="J70">
            <v>3</v>
          </cell>
          <cell r="K70">
            <v>1</v>
          </cell>
          <cell r="L70">
            <v>0</v>
          </cell>
          <cell r="N70" t="str">
            <v>Yes</v>
          </cell>
          <cell r="O70" t="str">
            <v>Yes</v>
          </cell>
          <cell r="P70" t="str">
            <v>Yes</v>
          </cell>
        </row>
        <row r="71">
          <cell r="A71" t="str">
            <v>Knowsley</v>
          </cell>
          <cell r="B71">
            <v>4</v>
          </cell>
          <cell r="C71">
            <v>1</v>
          </cell>
          <cell r="D71">
            <v>3</v>
          </cell>
          <cell r="E71">
            <v>0</v>
          </cell>
          <cell r="F71">
            <v>0</v>
          </cell>
          <cell r="G71" t="str">
            <v>Knowsley</v>
          </cell>
          <cell r="H71">
            <v>4</v>
          </cell>
          <cell r="I71">
            <v>1</v>
          </cell>
          <cell r="J71">
            <v>3</v>
          </cell>
          <cell r="K71">
            <v>0</v>
          </cell>
          <cell r="L71">
            <v>0</v>
          </cell>
          <cell r="N71" t="str">
            <v>Yes</v>
          </cell>
          <cell r="O71" t="str">
            <v>Yes</v>
          </cell>
          <cell r="P71" t="str">
            <v>Yes</v>
          </cell>
        </row>
        <row r="72">
          <cell r="A72" t="str">
            <v>Lambeth</v>
          </cell>
          <cell r="B72">
            <v>3</v>
          </cell>
          <cell r="C72">
            <v>1</v>
          </cell>
          <cell r="D72">
            <v>2</v>
          </cell>
          <cell r="E72">
            <v>0</v>
          </cell>
          <cell r="F72">
            <v>0</v>
          </cell>
          <cell r="G72" t="str">
            <v>Lambeth</v>
          </cell>
          <cell r="H72">
            <v>3</v>
          </cell>
          <cell r="I72">
            <v>1</v>
          </cell>
          <cell r="J72">
            <v>2</v>
          </cell>
          <cell r="K72">
            <v>0</v>
          </cell>
          <cell r="L72">
            <v>0</v>
          </cell>
          <cell r="N72" t="str">
            <v>Yes</v>
          </cell>
          <cell r="O72" t="str">
            <v>Yes</v>
          </cell>
          <cell r="P72" t="str">
            <v>Yes</v>
          </cell>
        </row>
        <row r="73">
          <cell r="A73" t="str">
            <v>Lancashire</v>
          </cell>
          <cell r="B73">
            <v>25</v>
          </cell>
          <cell r="C73">
            <v>4</v>
          </cell>
          <cell r="D73">
            <v>20</v>
          </cell>
          <cell r="E73">
            <v>1</v>
          </cell>
          <cell r="F73">
            <v>0</v>
          </cell>
          <cell r="G73" t="str">
            <v>Lancashire</v>
          </cell>
          <cell r="H73">
            <v>25</v>
          </cell>
          <cell r="I73">
            <v>4</v>
          </cell>
          <cell r="J73">
            <v>20</v>
          </cell>
          <cell r="K73">
            <v>1</v>
          </cell>
          <cell r="L73">
            <v>0</v>
          </cell>
          <cell r="N73" t="str">
            <v>Yes</v>
          </cell>
          <cell r="O73" t="str">
            <v>Yes</v>
          </cell>
          <cell r="P73" t="str">
            <v>Yes</v>
          </cell>
        </row>
        <row r="74">
          <cell r="A74" t="str">
            <v>Leeds</v>
          </cell>
          <cell r="B74">
            <v>15</v>
          </cell>
          <cell r="C74">
            <v>2</v>
          </cell>
          <cell r="D74">
            <v>9</v>
          </cell>
          <cell r="E74">
            <v>4</v>
          </cell>
          <cell r="F74">
            <v>0</v>
          </cell>
          <cell r="G74" t="str">
            <v>Leeds</v>
          </cell>
          <cell r="H74">
            <v>15</v>
          </cell>
          <cell r="I74">
            <v>2</v>
          </cell>
          <cell r="J74">
            <v>9</v>
          </cell>
          <cell r="K74">
            <v>4</v>
          </cell>
          <cell r="L74">
            <v>0</v>
          </cell>
          <cell r="N74" t="str">
            <v>Yes</v>
          </cell>
          <cell r="O74" t="str">
            <v>Yes</v>
          </cell>
          <cell r="P74" t="str">
            <v>Yes</v>
          </cell>
        </row>
        <row r="75">
          <cell r="A75" t="str">
            <v>Leicester</v>
          </cell>
          <cell r="B75">
            <v>5</v>
          </cell>
          <cell r="C75">
            <v>0</v>
          </cell>
          <cell r="D75">
            <v>4</v>
          </cell>
          <cell r="E75">
            <v>1</v>
          </cell>
          <cell r="F75">
            <v>0</v>
          </cell>
          <cell r="G75" t="str">
            <v>Leicester</v>
          </cell>
          <cell r="H75">
            <v>5</v>
          </cell>
          <cell r="I75">
            <v>0</v>
          </cell>
          <cell r="J75">
            <v>4</v>
          </cell>
          <cell r="K75">
            <v>1</v>
          </cell>
          <cell r="L75">
            <v>0</v>
          </cell>
          <cell r="N75" t="str">
            <v>Yes</v>
          </cell>
          <cell r="O75" t="str">
            <v>Yes</v>
          </cell>
          <cell r="P75" t="str">
            <v>Yes</v>
          </cell>
        </row>
        <row r="76">
          <cell r="A76" t="str">
            <v>Leicestershire</v>
          </cell>
          <cell r="B76">
            <v>3</v>
          </cell>
          <cell r="C76">
            <v>0</v>
          </cell>
          <cell r="D76">
            <v>0</v>
          </cell>
          <cell r="E76">
            <v>1</v>
          </cell>
          <cell r="F76">
            <v>2</v>
          </cell>
          <cell r="G76" t="str">
            <v>Leicestershire</v>
          </cell>
          <cell r="H76">
            <v>3</v>
          </cell>
          <cell r="I76">
            <v>0</v>
          </cell>
          <cell r="J76">
            <v>0</v>
          </cell>
          <cell r="K76">
            <v>1</v>
          </cell>
          <cell r="L76">
            <v>2</v>
          </cell>
          <cell r="N76" t="str">
            <v>Yes</v>
          </cell>
          <cell r="O76" t="str">
            <v>Yes</v>
          </cell>
          <cell r="P76" t="str">
            <v>Yes</v>
          </cell>
        </row>
        <row r="77">
          <cell r="A77" t="str">
            <v>Lewisham</v>
          </cell>
          <cell r="B77">
            <v>3</v>
          </cell>
          <cell r="C77">
            <v>0</v>
          </cell>
          <cell r="D77">
            <v>3</v>
          </cell>
          <cell r="E77">
            <v>0</v>
          </cell>
          <cell r="F77">
            <v>0</v>
          </cell>
          <cell r="G77" t="str">
            <v>Lewisham</v>
          </cell>
          <cell r="H77">
            <v>3</v>
          </cell>
          <cell r="I77">
            <v>0</v>
          </cell>
          <cell r="J77">
            <v>3</v>
          </cell>
          <cell r="K77">
            <v>0</v>
          </cell>
          <cell r="L77">
            <v>0</v>
          </cell>
          <cell r="N77" t="str">
            <v>Yes</v>
          </cell>
          <cell r="O77" t="str">
            <v>Yes</v>
          </cell>
          <cell r="P77" t="str">
            <v>Yes</v>
          </cell>
        </row>
        <row r="78">
          <cell r="A78" t="str">
            <v>Lincolnshire</v>
          </cell>
          <cell r="B78">
            <v>5</v>
          </cell>
          <cell r="C78">
            <v>1</v>
          </cell>
          <cell r="D78">
            <v>4</v>
          </cell>
          <cell r="E78">
            <v>0</v>
          </cell>
          <cell r="F78">
            <v>0</v>
          </cell>
          <cell r="G78" t="str">
            <v>Lincolnshire</v>
          </cell>
          <cell r="H78">
            <v>5</v>
          </cell>
          <cell r="I78">
            <v>1</v>
          </cell>
          <cell r="J78">
            <v>4</v>
          </cell>
          <cell r="K78">
            <v>0</v>
          </cell>
          <cell r="L78">
            <v>0</v>
          </cell>
          <cell r="N78" t="str">
            <v>Yes</v>
          </cell>
          <cell r="O78" t="str">
            <v>Yes</v>
          </cell>
          <cell r="P78" t="str">
            <v>Yes</v>
          </cell>
        </row>
        <row r="79">
          <cell r="A79" t="str">
            <v>Liverpool</v>
          </cell>
          <cell r="B79">
            <v>8</v>
          </cell>
          <cell r="C79">
            <v>1</v>
          </cell>
          <cell r="D79">
            <v>6</v>
          </cell>
          <cell r="E79">
            <v>1</v>
          </cell>
          <cell r="F79">
            <v>0</v>
          </cell>
          <cell r="G79" t="str">
            <v>Liverpool</v>
          </cell>
          <cell r="H79">
            <v>8</v>
          </cell>
          <cell r="I79">
            <v>1</v>
          </cell>
          <cell r="J79">
            <v>6</v>
          </cell>
          <cell r="K79">
            <v>1</v>
          </cell>
          <cell r="L79">
            <v>0</v>
          </cell>
          <cell r="N79" t="str">
            <v>Yes</v>
          </cell>
          <cell r="O79" t="str">
            <v>Yes</v>
          </cell>
          <cell r="P79" t="str">
            <v>Yes</v>
          </cell>
        </row>
        <row r="80">
          <cell r="A80" t="str">
            <v>Luton</v>
          </cell>
          <cell r="B80">
            <v>5</v>
          </cell>
          <cell r="C80">
            <v>0</v>
          </cell>
          <cell r="D80">
            <v>3</v>
          </cell>
          <cell r="E80">
            <v>2</v>
          </cell>
          <cell r="F80">
            <v>0</v>
          </cell>
          <cell r="G80" t="str">
            <v>Luton</v>
          </cell>
          <cell r="H80">
            <v>5</v>
          </cell>
          <cell r="I80">
            <v>0</v>
          </cell>
          <cell r="J80">
            <v>3</v>
          </cell>
          <cell r="K80">
            <v>2</v>
          </cell>
          <cell r="L80">
            <v>0</v>
          </cell>
          <cell r="N80" t="str">
            <v>Yes</v>
          </cell>
          <cell r="O80" t="str">
            <v>Yes</v>
          </cell>
          <cell r="P80" t="str">
            <v>Yes</v>
          </cell>
        </row>
        <row r="81">
          <cell r="A81" t="str">
            <v>Manchester</v>
          </cell>
          <cell r="B81">
            <v>14</v>
          </cell>
          <cell r="C81">
            <v>1</v>
          </cell>
          <cell r="D81">
            <v>4</v>
          </cell>
          <cell r="E81">
            <v>8</v>
          </cell>
          <cell r="F81">
            <v>1</v>
          </cell>
          <cell r="G81" t="str">
            <v>Manchester</v>
          </cell>
          <cell r="H81">
            <v>14</v>
          </cell>
          <cell r="I81">
            <v>1</v>
          </cell>
          <cell r="J81">
            <v>4</v>
          </cell>
          <cell r="K81">
            <v>8</v>
          </cell>
          <cell r="L81">
            <v>1</v>
          </cell>
          <cell r="N81" t="str">
            <v>Yes</v>
          </cell>
          <cell r="O81" t="str">
            <v>Yes</v>
          </cell>
          <cell r="P81" t="str">
            <v>Yes</v>
          </cell>
        </row>
        <row r="82">
          <cell r="A82" t="str">
            <v>Medway</v>
          </cell>
          <cell r="B82">
            <v>4</v>
          </cell>
          <cell r="C82">
            <v>0</v>
          </cell>
          <cell r="D82">
            <v>2</v>
          </cell>
          <cell r="E82">
            <v>2</v>
          </cell>
          <cell r="F82">
            <v>0</v>
          </cell>
          <cell r="G82" t="str">
            <v>Medway</v>
          </cell>
          <cell r="H82">
            <v>4</v>
          </cell>
          <cell r="I82">
            <v>0</v>
          </cell>
          <cell r="J82">
            <v>2</v>
          </cell>
          <cell r="K82">
            <v>2</v>
          </cell>
          <cell r="L82">
            <v>0</v>
          </cell>
          <cell r="N82" t="str">
            <v>Yes</v>
          </cell>
          <cell r="O82" t="str">
            <v>Yes</v>
          </cell>
          <cell r="P82" t="str">
            <v>Yes</v>
          </cell>
        </row>
        <row r="83">
          <cell r="A83" t="str">
            <v>Merton</v>
          </cell>
          <cell r="B83">
            <v>1</v>
          </cell>
          <cell r="C83">
            <v>0</v>
          </cell>
          <cell r="D83">
            <v>1</v>
          </cell>
          <cell r="E83">
            <v>0</v>
          </cell>
          <cell r="F83">
            <v>0</v>
          </cell>
          <cell r="G83" t="str">
            <v>Merton</v>
          </cell>
          <cell r="H83">
            <v>1</v>
          </cell>
          <cell r="I83">
            <v>0</v>
          </cell>
          <cell r="J83">
            <v>1</v>
          </cell>
          <cell r="K83">
            <v>0</v>
          </cell>
          <cell r="L83">
            <v>0</v>
          </cell>
          <cell r="N83" t="str">
            <v>Yes</v>
          </cell>
          <cell r="O83" t="str">
            <v>Yes</v>
          </cell>
          <cell r="P83" t="str">
            <v>Yes</v>
          </cell>
        </row>
        <row r="84">
          <cell r="A84" t="str">
            <v>Middlesbrough</v>
          </cell>
          <cell r="B84">
            <v>5</v>
          </cell>
          <cell r="C84">
            <v>0</v>
          </cell>
          <cell r="D84">
            <v>5</v>
          </cell>
          <cell r="E84">
            <v>0</v>
          </cell>
          <cell r="F84">
            <v>0</v>
          </cell>
          <cell r="G84" t="str">
            <v>Middlesbrough</v>
          </cell>
          <cell r="H84">
            <v>5</v>
          </cell>
          <cell r="I84">
            <v>0</v>
          </cell>
          <cell r="J84">
            <v>5</v>
          </cell>
          <cell r="K84">
            <v>0</v>
          </cell>
          <cell r="L84">
            <v>0</v>
          </cell>
          <cell r="N84" t="str">
            <v>Yes</v>
          </cell>
          <cell r="O84" t="str">
            <v>Yes</v>
          </cell>
          <cell r="P84" t="str">
            <v>Yes</v>
          </cell>
        </row>
        <row r="85">
          <cell r="A85" t="str">
            <v>Milton Keynes</v>
          </cell>
          <cell r="B85">
            <v>4</v>
          </cell>
          <cell r="C85">
            <v>1</v>
          </cell>
          <cell r="D85">
            <v>3</v>
          </cell>
          <cell r="E85">
            <v>0</v>
          </cell>
          <cell r="F85">
            <v>0</v>
          </cell>
          <cell r="G85" t="str">
            <v>Milton Keynes</v>
          </cell>
          <cell r="H85">
            <v>4</v>
          </cell>
          <cell r="I85">
            <v>1</v>
          </cell>
          <cell r="J85">
            <v>3</v>
          </cell>
          <cell r="K85">
            <v>0</v>
          </cell>
          <cell r="L85">
            <v>0</v>
          </cell>
          <cell r="N85" t="str">
            <v>Yes</v>
          </cell>
          <cell r="O85" t="str">
            <v>Yes</v>
          </cell>
          <cell r="P85" t="str">
            <v>Yes</v>
          </cell>
        </row>
        <row r="86">
          <cell r="A86" t="str">
            <v>Newcastle upon Tyne</v>
          </cell>
          <cell r="B86">
            <v>3</v>
          </cell>
          <cell r="C86">
            <v>1</v>
          </cell>
          <cell r="D86">
            <v>2</v>
          </cell>
          <cell r="E86">
            <v>0</v>
          </cell>
          <cell r="F86">
            <v>0</v>
          </cell>
          <cell r="G86" t="str">
            <v>Newcastle Upon Tyne</v>
          </cell>
          <cell r="H86">
            <v>3</v>
          </cell>
          <cell r="I86">
            <v>1</v>
          </cell>
          <cell r="J86">
            <v>2</v>
          </cell>
          <cell r="K86">
            <v>0</v>
          </cell>
          <cell r="L86">
            <v>0</v>
          </cell>
          <cell r="N86" t="str">
            <v>Yes</v>
          </cell>
          <cell r="O86" t="str">
            <v>Yes</v>
          </cell>
          <cell r="P86" t="str">
            <v>Yes</v>
          </cell>
        </row>
        <row r="87">
          <cell r="A87" t="str">
            <v>Newham</v>
          </cell>
          <cell r="B87">
            <v>8</v>
          </cell>
          <cell r="C87">
            <v>4</v>
          </cell>
          <cell r="D87">
            <v>2</v>
          </cell>
          <cell r="E87">
            <v>2</v>
          </cell>
          <cell r="F87">
            <v>0</v>
          </cell>
          <cell r="G87" t="str">
            <v>Newham</v>
          </cell>
          <cell r="H87">
            <v>8</v>
          </cell>
          <cell r="I87">
            <v>4</v>
          </cell>
          <cell r="J87">
            <v>2</v>
          </cell>
          <cell r="K87">
            <v>2</v>
          </cell>
          <cell r="L87">
            <v>0</v>
          </cell>
          <cell r="N87" t="str">
            <v>Yes</v>
          </cell>
          <cell r="O87" t="str">
            <v>Yes</v>
          </cell>
          <cell r="P87" t="str">
            <v>Yes</v>
          </cell>
        </row>
        <row r="88">
          <cell r="A88" t="str">
            <v>Norfolk</v>
          </cell>
          <cell r="B88">
            <v>9</v>
          </cell>
          <cell r="C88">
            <v>2</v>
          </cell>
          <cell r="D88">
            <v>7</v>
          </cell>
          <cell r="E88">
            <v>0</v>
          </cell>
          <cell r="F88">
            <v>0</v>
          </cell>
          <cell r="G88" t="str">
            <v>Norfolk</v>
          </cell>
          <cell r="H88">
            <v>9</v>
          </cell>
          <cell r="I88">
            <v>2</v>
          </cell>
          <cell r="J88">
            <v>7</v>
          </cell>
          <cell r="K88">
            <v>0</v>
          </cell>
          <cell r="L88">
            <v>0</v>
          </cell>
          <cell r="N88" t="str">
            <v>Yes</v>
          </cell>
          <cell r="O88" t="str">
            <v>Yes</v>
          </cell>
          <cell r="P88" t="str">
            <v>Yes</v>
          </cell>
        </row>
        <row r="89">
          <cell r="A89" t="str">
            <v>North East Lincolnshire</v>
          </cell>
          <cell r="B89">
            <v>2</v>
          </cell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 t="str">
            <v>North East Lincolnshire</v>
          </cell>
          <cell r="H89">
            <v>2</v>
          </cell>
          <cell r="I89">
            <v>2</v>
          </cell>
          <cell r="J89">
            <v>0</v>
          </cell>
          <cell r="K89">
            <v>0</v>
          </cell>
          <cell r="L89">
            <v>0</v>
          </cell>
          <cell r="N89" t="str">
            <v>Yes</v>
          </cell>
          <cell r="O89" t="str">
            <v>Yes</v>
          </cell>
          <cell r="P89" t="str">
            <v>Yes</v>
          </cell>
        </row>
        <row r="90">
          <cell r="A90" t="str">
            <v>North Lincolnshire</v>
          </cell>
          <cell r="B90">
            <v>3</v>
          </cell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 t="str">
            <v>North Lincolnshire</v>
          </cell>
          <cell r="H90">
            <v>3</v>
          </cell>
          <cell r="I90">
            <v>0</v>
          </cell>
          <cell r="J90">
            <v>3</v>
          </cell>
          <cell r="K90">
            <v>0</v>
          </cell>
          <cell r="L90">
            <v>0</v>
          </cell>
          <cell r="N90" t="str">
            <v>Yes</v>
          </cell>
          <cell r="O90" t="str">
            <v>Yes</v>
          </cell>
          <cell r="P90" t="str">
            <v>Yes</v>
          </cell>
        </row>
        <row r="91">
          <cell r="A91" t="str">
            <v>North Somerset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N91" t="str">
            <v>Yes</v>
          </cell>
          <cell r="O91" t="str">
            <v>Yes</v>
          </cell>
          <cell r="P91" t="str">
            <v>Yes</v>
          </cell>
        </row>
        <row r="92">
          <cell r="A92" t="str">
            <v>North Tyneside</v>
          </cell>
          <cell r="B92">
            <v>6</v>
          </cell>
          <cell r="C92">
            <v>3</v>
          </cell>
          <cell r="D92">
            <v>3</v>
          </cell>
          <cell r="E92">
            <v>0</v>
          </cell>
          <cell r="F92">
            <v>0</v>
          </cell>
          <cell r="G92" t="str">
            <v>North Tyneside</v>
          </cell>
          <cell r="H92">
            <v>6</v>
          </cell>
          <cell r="I92">
            <v>3</v>
          </cell>
          <cell r="J92">
            <v>3</v>
          </cell>
          <cell r="K92">
            <v>0</v>
          </cell>
          <cell r="L92">
            <v>0</v>
          </cell>
          <cell r="N92" t="str">
            <v>Yes</v>
          </cell>
          <cell r="O92" t="str">
            <v>Yes</v>
          </cell>
          <cell r="P92" t="str">
            <v>Yes</v>
          </cell>
        </row>
        <row r="93">
          <cell r="A93" t="str">
            <v>North Yorkshire</v>
          </cell>
          <cell r="B93">
            <v>3</v>
          </cell>
          <cell r="C93">
            <v>0</v>
          </cell>
          <cell r="D93">
            <v>2</v>
          </cell>
          <cell r="E93">
            <v>1</v>
          </cell>
          <cell r="F93">
            <v>0</v>
          </cell>
          <cell r="G93" t="str">
            <v>North Yorkshire</v>
          </cell>
          <cell r="H93">
            <v>3</v>
          </cell>
          <cell r="I93">
            <v>0</v>
          </cell>
          <cell r="J93">
            <v>2</v>
          </cell>
          <cell r="K93">
            <v>1</v>
          </cell>
          <cell r="L93">
            <v>0</v>
          </cell>
          <cell r="N93" t="str">
            <v>Yes</v>
          </cell>
          <cell r="O93" t="str">
            <v>Yes</v>
          </cell>
          <cell r="P93" t="str">
            <v>Yes</v>
          </cell>
        </row>
        <row r="94">
          <cell r="A94" t="str">
            <v>Northamptonshire</v>
          </cell>
          <cell r="B94">
            <v>7</v>
          </cell>
          <cell r="C94">
            <v>0</v>
          </cell>
          <cell r="D94">
            <v>4</v>
          </cell>
          <cell r="E94">
            <v>3</v>
          </cell>
          <cell r="F94">
            <v>0</v>
          </cell>
          <cell r="G94" t="str">
            <v>Northamptonshire</v>
          </cell>
          <cell r="H94">
            <v>7</v>
          </cell>
          <cell r="I94">
            <v>0</v>
          </cell>
          <cell r="J94">
            <v>4</v>
          </cell>
          <cell r="K94">
            <v>3</v>
          </cell>
          <cell r="L94">
            <v>0</v>
          </cell>
          <cell r="N94" t="str">
            <v>Yes</v>
          </cell>
          <cell r="O94" t="str">
            <v>Yes</v>
          </cell>
          <cell r="P94" t="str">
            <v>Yes</v>
          </cell>
        </row>
        <row r="95">
          <cell r="A95" t="str">
            <v>Northumberland</v>
          </cell>
          <cell r="B95">
            <v>6</v>
          </cell>
          <cell r="C95">
            <v>0</v>
          </cell>
          <cell r="D95">
            <v>5</v>
          </cell>
          <cell r="E95">
            <v>1</v>
          </cell>
          <cell r="F95">
            <v>0</v>
          </cell>
          <cell r="G95" t="str">
            <v>Northumberland</v>
          </cell>
          <cell r="H95">
            <v>6</v>
          </cell>
          <cell r="I95">
            <v>0</v>
          </cell>
          <cell r="J95">
            <v>5</v>
          </cell>
          <cell r="K95">
            <v>1</v>
          </cell>
          <cell r="L95">
            <v>0</v>
          </cell>
          <cell r="N95" t="str">
            <v>Yes</v>
          </cell>
          <cell r="O95" t="str">
            <v>Yes</v>
          </cell>
          <cell r="P95" t="str">
            <v>Yes</v>
          </cell>
        </row>
        <row r="96">
          <cell r="A96" t="str">
            <v>Nottingham</v>
          </cell>
          <cell r="B96">
            <v>7</v>
          </cell>
          <cell r="C96">
            <v>2</v>
          </cell>
          <cell r="D96">
            <v>4</v>
          </cell>
          <cell r="E96">
            <v>1</v>
          </cell>
          <cell r="F96">
            <v>0</v>
          </cell>
          <cell r="G96" t="str">
            <v>Nottingham</v>
          </cell>
          <cell r="H96">
            <v>7</v>
          </cell>
          <cell r="I96">
            <v>2</v>
          </cell>
          <cell r="J96">
            <v>4</v>
          </cell>
          <cell r="K96">
            <v>1</v>
          </cell>
          <cell r="L96">
            <v>0</v>
          </cell>
          <cell r="N96" t="str">
            <v>Yes</v>
          </cell>
          <cell r="O96" t="str">
            <v>Yes</v>
          </cell>
          <cell r="P96" t="str">
            <v>Yes</v>
          </cell>
        </row>
        <row r="97">
          <cell r="A97" t="str">
            <v>Nottinghamshire</v>
          </cell>
          <cell r="B97">
            <v>13</v>
          </cell>
          <cell r="C97">
            <v>4</v>
          </cell>
          <cell r="D97">
            <v>6</v>
          </cell>
          <cell r="E97">
            <v>3</v>
          </cell>
          <cell r="F97">
            <v>0</v>
          </cell>
          <cell r="G97" t="str">
            <v>Nottinghamshire</v>
          </cell>
          <cell r="H97">
            <v>13</v>
          </cell>
          <cell r="I97">
            <v>4</v>
          </cell>
          <cell r="J97">
            <v>6</v>
          </cell>
          <cell r="K97">
            <v>3</v>
          </cell>
          <cell r="L97">
            <v>0</v>
          </cell>
          <cell r="N97" t="str">
            <v>Yes</v>
          </cell>
          <cell r="O97" t="str">
            <v>Yes</v>
          </cell>
          <cell r="P97" t="str">
            <v>Yes</v>
          </cell>
        </row>
        <row r="98">
          <cell r="A98" t="str">
            <v>Oldham</v>
          </cell>
          <cell r="B98">
            <v>1</v>
          </cell>
          <cell r="C98">
            <v>0</v>
          </cell>
          <cell r="D98">
            <v>1</v>
          </cell>
          <cell r="E98">
            <v>0</v>
          </cell>
          <cell r="F98">
            <v>0</v>
          </cell>
          <cell r="G98" t="str">
            <v>Oldham</v>
          </cell>
          <cell r="H98">
            <v>1</v>
          </cell>
          <cell r="I98">
            <v>0</v>
          </cell>
          <cell r="J98">
            <v>1</v>
          </cell>
          <cell r="K98">
            <v>0</v>
          </cell>
          <cell r="L98">
            <v>0</v>
          </cell>
          <cell r="N98" t="str">
            <v>Yes</v>
          </cell>
          <cell r="O98" t="str">
            <v>Yes</v>
          </cell>
          <cell r="P98" t="str">
            <v>Yes</v>
          </cell>
        </row>
        <row r="99">
          <cell r="A99" t="str">
            <v>Oxfordshire</v>
          </cell>
          <cell r="B99">
            <v>7</v>
          </cell>
          <cell r="C99">
            <v>1</v>
          </cell>
          <cell r="D99">
            <v>4</v>
          </cell>
          <cell r="E99">
            <v>2</v>
          </cell>
          <cell r="F99">
            <v>0</v>
          </cell>
          <cell r="G99" t="str">
            <v>Oxfordshire</v>
          </cell>
          <cell r="H99">
            <v>7</v>
          </cell>
          <cell r="I99">
            <v>1</v>
          </cell>
          <cell r="J99">
            <v>4</v>
          </cell>
          <cell r="K99">
            <v>2</v>
          </cell>
          <cell r="L99">
            <v>0</v>
          </cell>
          <cell r="N99" t="str">
            <v>Yes</v>
          </cell>
          <cell r="O99" t="str">
            <v>Yes</v>
          </cell>
          <cell r="P99" t="str">
            <v>Yes</v>
          </cell>
        </row>
        <row r="100">
          <cell r="A100" t="str">
            <v>Peterborough</v>
          </cell>
          <cell r="B100">
            <v>7</v>
          </cell>
          <cell r="C100">
            <v>1</v>
          </cell>
          <cell r="D100">
            <v>3</v>
          </cell>
          <cell r="E100">
            <v>3</v>
          </cell>
          <cell r="F100">
            <v>0</v>
          </cell>
          <cell r="G100" t="str">
            <v>Peterborough</v>
          </cell>
          <cell r="H100">
            <v>7</v>
          </cell>
          <cell r="I100">
            <v>1</v>
          </cell>
          <cell r="J100">
            <v>3</v>
          </cell>
          <cell r="K100">
            <v>3</v>
          </cell>
          <cell r="L100">
            <v>0</v>
          </cell>
          <cell r="N100" t="str">
            <v>Yes</v>
          </cell>
          <cell r="O100" t="str">
            <v>Yes</v>
          </cell>
          <cell r="P100" t="str">
            <v>Yes</v>
          </cell>
        </row>
        <row r="101">
          <cell r="A101" t="str">
            <v>Plymouth</v>
          </cell>
          <cell r="B101">
            <v>8</v>
          </cell>
          <cell r="C101">
            <v>1</v>
          </cell>
          <cell r="D101">
            <v>5</v>
          </cell>
          <cell r="E101">
            <v>2</v>
          </cell>
          <cell r="F101">
            <v>0</v>
          </cell>
          <cell r="G101" t="str">
            <v>Plymouth</v>
          </cell>
          <cell r="H101">
            <v>8</v>
          </cell>
          <cell r="I101">
            <v>1</v>
          </cell>
          <cell r="J101">
            <v>5</v>
          </cell>
          <cell r="K101">
            <v>2</v>
          </cell>
          <cell r="L101">
            <v>0</v>
          </cell>
          <cell r="N101" t="str">
            <v>Yes</v>
          </cell>
          <cell r="O101" t="str">
            <v>Yes</v>
          </cell>
          <cell r="P101" t="str">
            <v>Yes</v>
          </cell>
        </row>
        <row r="102">
          <cell r="A102" t="str">
            <v>Poole</v>
          </cell>
          <cell r="B102">
            <v>1</v>
          </cell>
          <cell r="C102">
            <v>0</v>
          </cell>
          <cell r="D102">
            <v>0</v>
          </cell>
          <cell r="E102">
            <v>1</v>
          </cell>
          <cell r="F102">
            <v>0</v>
          </cell>
          <cell r="G102" t="str">
            <v>Poole</v>
          </cell>
          <cell r="H102">
            <v>1</v>
          </cell>
          <cell r="I102">
            <v>0</v>
          </cell>
          <cell r="J102">
            <v>0</v>
          </cell>
          <cell r="K102">
            <v>1</v>
          </cell>
          <cell r="L102">
            <v>0</v>
          </cell>
          <cell r="N102" t="str">
            <v>Yes</v>
          </cell>
          <cell r="O102" t="str">
            <v>Yes</v>
          </cell>
          <cell r="P102" t="str">
            <v>Yes</v>
          </cell>
        </row>
        <row r="103">
          <cell r="A103" t="str">
            <v>Portsmouth</v>
          </cell>
          <cell r="B103">
            <v>5</v>
          </cell>
          <cell r="C103">
            <v>0</v>
          </cell>
          <cell r="D103">
            <v>2</v>
          </cell>
          <cell r="E103">
            <v>3</v>
          </cell>
          <cell r="F103">
            <v>0</v>
          </cell>
          <cell r="G103" t="str">
            <v>Portsmouth</v>
          </cell>
          <cell r="H103">
            <v>5</v>
          </cell>
          <cell r="I103">
            <v>0</v>
          </cell>
          <cell r="J103">
            <v>2</v>
          </cell>
          <cell r="K103">
            <v>3</v>
          </cell>
          <cell r="L103">
            <v>0</v>
          </cell>
          <cell r="N103" t="str">
            <v>Yes</v>
          </cell>
          <cell r="O103" t="str">
            <v>Yes</v>
          </cell>
          <cell r="P103" t="str">
            <v>Yes</v>
          </cell>
        </row>
        <row r="104">
          <cell r="A104" t="str">
            <v>Reading</v>
          </cell>
          <cell r="B104">
            <v>1</v>
          </cell>
          <cell r="C104">
            <v>0</v>
          </cell>
          <cell r="D104">
            <v>0</v>
          </cell>
          <cell r="E104">
            <v>1</v>
          </cell>
          <cell r="F104">
            <v>0</v>
          </cell>
          <cell r="G104" t="str">
            <v>Reading</v>
          </cell>
          <cell r="H104">
            <v>1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N104" t="str">
            <v>Yes</v>
          </cell>
          <cell r="O104" t="str">
            <v>Yes</v>
          </cell>
          <cell r="P104" t="str">
            <v>Yes</v>
          </cell>
        </row>
        <row r="105">
          <cell r="A105" t="str">
            <v>Redbridge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N105" t="str">
            <v>Yes</v>
          </cell>
          <cell r="O105" t="str">
            <v>Yes</v>
          </cell>
          <cell r="P105" t="str">
            <v>Yes</v>
          </cell>
        </row>
        <row r="106">
          <cell r="A106" t="str">
            <v>Redcar and Cleveland</v>
          </cell>
          <cell r="B106">
            <v>2</v>
          </cell>
          <cell r="C106">
            <v>1</v>
          </cell>
          <cell r="D106">
            <v>1</v>
          </cell>
          <cell r="E106">
            <v>0</v>
          </cell>
          <cell r="F106">
            <v>0</v>
          </cell>
          <cell r="G106" t="str">
            <v>Redcar and Cleveland</v>
          </cell>
          <cell r="H106">
            <v>2</v>
          </cell>
          <cell r="I106">
            <v>1</v>
          </cell>
          <cell r="J106">
            <v>1</v>
          </cell>
          <cell r="K106">
            <v>0</v>
          </cell>
          <cell r="L106">
            <v>0</v>
          </cell>
          <cell r="N106" t="str">
            <v>Yes</v>
          </cell>
          <cell r="O106" t="str">
            <v>Yes</v>
          </cell>
          <cell r="P106" t="str">
            <v>Yes</v>
          </cell>
        </row>
        <row r="107">
          <cell r="A107" t="str">
            <v>Richmond upon Thames</v>
          </cell>
          <cell r="B107">
            <v>1</v>
          </cell>
          <cell r="C107">
            <v>0</v>
          </cell>
          <cell r="D107">
            <v>1</v>
          </cell>
          <cell r="E107">
            <v>0</v>
          </cell>
          <cell r="F107">
            <v>0</v>
          </cell>
          <cell r="G107" t="str">
            <v>Richmond Upon Thames</v>
          </cell>
          <cell r="H107">
            <v>1</v>
          </cell>
          <cell r="I107">
            <v>0</v>
          </cell>
          <cell r="J107">
            <v>1</v>
          </cell>
          <cell r="K107">
            <v>0</v>
          </cell>
          <cell r="L107">
            <v>0</v>
          </cell>
          <cell r="N107" t="str">
            <v>Yes</v>
          </cell>
          <cell r="O107" t="str">
            <v>Yes</v>
          </cell>
          <cell r="P107" t="str">
            <v>Yes</v>
          </cell>
        </row>
        <row r="108">
          <cell r="A108" t="str">
            <v>Rochdale</v>
          </cell>
          <cell r="B108">
            <v>5</v>
          </cell>
          <cell r="C108">
            <v>1</v>
          </cell>
          <cell r="D108">
            <v>2</v>
          </cell>
          <cell r="E108">
            <v>2</v>
          </cell>
          <cell r="F108">
            <v>0</v>
          </cell>
          <cell r="G108" t="str">
            <v>Rochdale</v>
          </cell>
          <cell r="H108">
            <v>5</v>
          </cell>
          <cell r="I108">
            <v>1</v>
          </cell>
          <cell r="J108">
            <v>2</v>
          </cell>
          <cell r="K108">
            <v>2</v>
          </cell>
          <cell r="L108">
            <v>0</v>
          </cell>
          <cell r="N108" t="str">
            <v>Yes</v>
          </cell>
          <cell r="O108" t="str">
            <v>Yes</v>
          </cell>
          <cell r="P108" t="str">
            <v>Yes</v>
          </cell>
        </row>
        <row r="109">
          <cell r="A109" t="str">
            <v>Rotherham</v>
          </cell>
          <cell r="B109">
            <v>6</v>
          </cell>
          <cell r="C109">
            <v>1</v>
          </cell>
          <cell r="D109">
            <v>4</v>
          </cell>
          <cell r="E109">
            <v>1</v>
          </cell>
          <cell r="F109">
            <v>0</v>
          </cell>
          <cell r="G109" t="str">
            <v>Rotherham</v>
          </cell>
          <cell r="H109">
            <v>6</v>
          </cell>
          <cell r="I109">
            <v>1</v>
          </cell>
          <cell r="J109">
            <v>4</v>
          </cell>
          <cell r="K109">
            <v>1</v>
          </cell>
          <cell r="L109">
            <v>0</v>
          </cell>
          <cell r="N109" t="str">
            <v>Yes</v>
          </cell>
          <cell r="O109" t="str">
            <v>Yes</v>
          </cell>
          <cell r="P109" t="str">
            <v>Yes</v>
          </cell>
        </row>
        <row r="110">
          <cell r="A110" t="str">
            <v>Rutland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N110" t="str">
            <v>Yes</v>
          </cell>
          <cell r="O110" t="str">
            <v>Yes</v>
          </cell>
          <cell r="P110" t="str">
            <v>Yes</v>
          </cell>
        </row>
        <row r="111">
          <cell r="A111" t="str">
            <v>Salford</v>
          </cell>
          <cell r="B111">
            <v>1</v>
          </cell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 t="str">
            <v>Salford</v>
          </cell>
          <cell r="H111">
            <v>1</v>
          </cell>
          <cell r="I111">
            <v>0</v>
          </cell>
          <cell r="J111">
            <v>0</v>
          </cell>
          <cell r="K111">
            <v>1</v>
          </cell>
          <cell r="L111">
            <v>0</v>
          </cell>
          <cell r="N111" t="str">
            <v>Yes</v>
          </cell>
          <cell r="O111" t="str">
            <v>Yes</v>
          </cell>
          <cell r="P111" t="str">
            <v>Yes</v>
          </cell>
        </row>
        <row r="112">
          <cell r="A112" t="str">
            <v>Sandwell</v>
          </cell>
          <cell r="B112">
            <v>2</v>
          </cell>
          <cell r="C112">
            <v>0</v>
          </cell>
          <cell r="D112">
            <v>2</v>
          </cell>
          <cell r="E112">
            <v>0</v>
          </cell>
          <cell r="F112">
            <v>0</v>
          </cell>
          <cell r="G112" t="str">
            <v>Sandwell</v>
          </cell>
          <cell r="H112">
            <v>2</v>
          </cell>
          <cell r="I112">
            <v>0</v>
          </cell>
          <cell r="J112">
            <v>2</v>
          </cell>
          <cell r="K112">
            <v>0</v>
          </cell>
          <cell r="L112">
            <v>0</v>
          </cell>
          <cell r="N112" t="str">
            <v>Yes</v>
          </cell>
          <cell r="O112" t="str">
            <v>Yes</v>
          </cell>
          <cell r="P112" t="str">
            <v>Yes</v>
          </cell>
        </row>
        <row r="113">
          <cell r="A113" t="str">
            <v>Sefton</v>
          </cell>
          <cell r="B113">
            <v>2</v>
          </cell>
          <cell r="C113">
            <v>1</v>
          </cell>
          <cell r="D113">
            <v>1</v>
          </cell>
          <cell r="E113">
            <v>0</v>
          </cell>
          <cell r="F113">
            <v>0</v>
          </cell>
          <cell r="G113" t="str">
            <v>Sefton</v>
          </cell>
          <cell r="H113">
            <v>2</v>
          </cell>
          <cell r="I113">
            <v>1</v>
          </cell>
          <cell r="J113">
            <v>1</v>
          </cell>
          <cell r="K113">
            <v>0</v>
          </cell>
          <cell r="L113">
            <v>0</v>
          </cell>
          <cell r="N113" t="str">
            <v>Yes</v>
          </cell>
          <cell r="O113" t="str">
            <v>Yes</v>
          </cell>
          <cell r="P113" t="str">
            <v>Yes</v>
          </cell>
        </row>
        <row r="114">
          <cell r="A114" t="str">
            <v>Sheffield</v>
          </cell>
          <cell r="B114">
            <v>6</v>
          </cell>
          <cell r="C114">
            <v>0</v>
          </cell>
          <cell r="D114">
            <v>4</v>
          </cell>
          <cell r="E114">
            <v>1</v>
          </cell>
          <cell r="F114">
            <v>1</v>
          </cell>
          <cell r="G114" t="str">
            <v>Sheffield</v>
          </cell>
          <cell r="H114">
            <v>6</v>
          </cell>
          <cell r="I114">
            <v>0</v>
          </cell>
          <cell r="J114">
            <v>4</v>
          </cell>
          <cell r="K114">
            <v>1</v>
          </cell>
          <cell r="L114">
            <v>1</v>
          </cell>
          <cell r="N114" t="str">
            <v>Yes</v>
          </cell>
          <cell r="O114" t="str">
            <v>Yes</v>
          </cell>
          <cell r="P114" t="str">
            <v>Yes</v>
          </cell>
        </row>
        <row r="115">
          <cell r="A115" t="str">
            <v>Shropshire</v>
          </cell>
          <cell r="B115">
            <v>3</v>
          </cell>
          <cell r="C115">
            <v>2</v>
          </cell>
          <cell r="D115">
            <v>1</v>
          </cell>
          <cell r="E115">
            <v>0</v>
          </cell>
          <cell r="F115">
            <v>0</v>
          </cell>
          <cell r="G115" t="str">
            <v>Shropshire</v>
          </cell>
          <cell r="H115">
            <v>3</v>
          </cell>
          <cell r="I115">
            <v>2</v>
          </cell>
          <cell r="J115">
            <v>1</v>
          </cell>
          <cell r="K115">
            <v>0</v>
          </cell>
          <cell r="L115">
            <v>0</v>
          </cell>
          <cell r="N115" t="str">
            <v>Yes</v>
          </cell>
          <cell r="O115" t="str">
            <v>Yes</v>
          </cell>
          <cell r="P115" t="str">
            <v>Yes</v>
          </cell>
        </row>
        <row r="116">
          <cell r="A116" t="str">
            <v>Slough</v>
          </cell>
          <cell r="B116">
            <v>1</v>
          </cell>
          <cell r="C116">
            <v>0</v>
          </cell>
          <cell r="D116">
            <v>1</v>
          </cell>
          <cell r="E116">
            <v>0</v>
          </cell>
          <cell r="F116">
            <v>0</v>
          </cell>
          <cell r="G116" t="str">
            <v>Slough</v>
          </cell>
          <cell r="H116">
            <v>1</v>
          </cell>
          <cell r="I116">
            <v>0</v>
          </cell>
          <cell r="J116">
            <v>1</v>
          </cell>
          <cell r="K116">
            <v>0</v>
          </cell>
          <cell r="L116">
            <v>0</v>
          </cell>
          <cell r="N116" t="str">
            <v>Yes</v>
          </cell>
          <cell r="O116" t="str">
            <v>Yes</v>
          </cell>
          <cell r="P116" t="str">
            <v>Yes</v>
          </cell>
        </row>
        <row r="117">
          <cell r="A117" t="str">
            <v>Solihull</v>
          </cell>
          <cell r="B117">
            <v>3</v>
          </cell>
          <cell r="C117">
            <v>0</v>
          </cell>
          <cell r="D117">
            <v>2</v>
          </cell>
          <cell r="E117">
            <v>1</v>
          </cell>
          <cell r="F117">
            <v>0</v>
          </cell>
          <cell r="G117" t="str">
            <v>Solihull</v>
          </cell>
          <cell r="H117">
            <v>3</v>
          </cell>
          <cell r="I117">
            <v>0</v>
          </cell>
          <cell r="J117">
            <v>2</v>
          </cell>
          <cell r="K117">
            <v>1</v>
          </cell>
          <cell r="L117">
            <v>0</v>
          </cell>
          <cell r="N117" t="str">
            <v>Yes</v>
          </cell>
          <cell r="O117" t="str">
            <v>Yes</v>
          </cell>
          <cell r="P117" t="str">
            <v>Yes</v>
          </cell>
        </row>
        <row r="118">
          <cell r="A118" t="str">
            <v>Somerset</v>
          </cell>
          <cell r="B118">
            <v>10</v>
          </cell>
          <cell r="C118">
            <v>0</v>
          </cell>
          <cell r="D118">
            <v>3</v>
          </cell>
          <cell r="E118">
            <v>5</v>
          </cell>
          <cell r="F118">
            <v>2</v>
          </cell>
          <cell r="G118" t="str">
            <v>Somerset</v>
          </cell>
          <cell r="H118">
            <v>10</v>
          </cell>
          <cell r="I118">
            <v>0</v>
          </cell>
          <cell r="J118">
            <v>3</v>
          </cell>
          <cell r="K118">
            <v>5</v>
          </cell>
          <cell r="L118">
            <v>2</v>
          </cell>
          <cell r="N118" t="str">
            <v>Yes</v>
          </cell>
          <cell r="O118" t="str">
            <v>Yes</v>
          </cell>
          <cell r="P118" t="str">
            <v>Yes</v>
          </cell>
        </row>
        <row r="119">
          <cell r="A119" t="str">
            <v>South Gloucestershire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N119" t="str">
            <v>Yes</v>
          </cell>
          <cell r="O119" t="str">
            <v>Yes</v>
          </cell>
          <cell r="P119" t="str">
            <v>Yes</v>
          </cell>
        </row>
        <row r="120">
          <cell r="A120" t="str">
            <v>South Tyneside</v>
          </cell>
          <cell r="B120">
            <v>4</v>
          </cell>
          <cell r="C120">
            <v>1</v>
          </cell>
          <cell r="D120">
            <v>2</v>
          </cell>
          <cell r="E120">
            <v>1</v>
          </cell>
          <cell r="F120">
            <v>0</v>
          </cell>
          <cell r="G120" t="str">
            <v>South Tyneside</v>
          </cell>
          <cell r="H120">
            <v>4</v>
          </cell>
          <cell r="I120">
            <v>1</v>
          </cell>
          <cell r="J120">
            <v>2</v>
          </cell>
          <cell r="K120">
            <v>1</v>
          </cell>
          <cell r="L120">
            <v>0</v>
          </cell>
          <cell r="N120" t="str">
            <v>Yes</v>
          </cell>
          <cell r="O120" t="str">
            <v>Yes</v>
          </cell>
          <cell r="P120" t="str">
            <v>Yes</v>
          </cell>
        </row>
        <row r="121">
          <cell r="A121" t="str">
            <v>Southampton</v>
          </cell>
          <cell r="B121">
            <v>1</v>
          </cell>
          <cell r="C121">
            <v>1</v>
          </cell>
          <cell r="D121">
            <v>0</v>
          </cell>
          <cell r="E121">
            <v>0</v>
          </cell>
          <cell r="F121">
            <v>0</v>
          </cell>
          <cell r="G121" t="str">
            <v>Southampton</v>
          </cell>
          <cell r="H121">
            <v>1</v>
          </cell>
          <cell r="I121">
            <v>1</v>
          </cell>
          <cell r="J121">
            <v>0</v>
          </cell>
          <cell r="K121">
            <v>0</v>
          </cell>
          <cell r="L121">
            <v>0</v>
          </cell>
          <cell r="N121" t="str">
            <v>Yes</v>
          </cell>
          <cell r="O121" t="str">
            <v>Yes</v>
          </cell>
          <cell r="P121" t="str">
            <v>Yes</v>
          </cell>
        </row>
        <row r="122">
          <cell r="A122" t="str">
            <v>Southend-on-Sea</v>
          </cell>
          <cell r="B122">
            <v>3</v>
          </cell>
          <cell r="C122">
            <v>0</v>
          </cell>
          <cell r="D122">
            <v>1</v>
          </cell>
          <cell r="E122">
            <v>2</v>
          </cell>
          <cell r="F122">
            <v>0</v>
          </cell>
          <cell r="G122" t="str">
            <v>Southend-On-Sea</v>
          </cell>
          <cell r="H122">
            <v>3</v>
          </cell>
          <cell r="I122">
            <v>0</v>
          </cell>
          <cell r="J122">
            <v>1</v>
          </cell>
          <cell r="K122">
            <v>2</v>
          </cell>
          <cell r="L122">
            <v>0</v>
          </cell>
          <cell r="N122" t="str">
            <v>Yes</v>
          </cell>
          <cell r="O122" t="str">
            <v>Yes</v>
          </cell>
          <cell r="P122" t="str">
            <v>Yes</v>
          </cell>
        </row>
        <row r="123">
          <cell r="A123" t="str">
            <v>Southwark</v>
          </cell>
          <cell r="B123">
            <v>6</v>
          </cell>
          <cell r="C123">
            <v>1</v>
          </cell>
          <cell r="D123">
            <v>2</v>
          </cell>
          <cell r="E123">
            <v>3</v>
          </cell>
          <cell r="F123">
            <v>0</v>
          </cell>
          <cell r="G123" t="str">
            <v>Southwark</v>
          </cell>
          <cell r="H123">
            <v>6</v>
          </cell>
          <cell r="I123">
            <v>1</v>
          </cell>
          <cell r="J123">
            <v>2</v>
          </cell>
          <cell r="K123">
            <v>3</v>
          </cell>
          <cell r="L123">
            <v>0</v>
          </cell>
          <cell r="N123" t="str">
            <v>Yes</v>
          </cell>
          <cell r="O123" t="str">
            <v>Yes</v>
          </cell>
          <cell r="P123" t="str">
            <v>Yes</v>
          </cell>
        </row>
        <row r="124">
          <cell r="A124" t="str">
            <v>St. Helens</v>
          </cell>
          <cell r="B124">
            <v>4</v>
          </cell>
          <cell r="C124">
            <v>0</v>
          </cell>
          <cell r="D124">
            <v>2</v>
          </cell>
          <cell r="E124">
            <v>1</v>
          </cell>
          <cell r="F124">
            <v>1</v>
          </cell>
          <cell r="G124" t="str">
            <v>St. Helens</v>
          </cell>
          <cell r="H124">
            <v>4</v>
          </cell>
          <cell r="I124">
            <v>0</v>
          </cell>
          <cell r="J124">
            <v>2</v>
          </cell>
          <cell r="K124">
            <v>1</v>
          </cell>
          <cell r="L124">
            <v>1</v>
          </cell>
          <cell r="N124" t="str">
            <v>Yes</v>
          </cell>
          <cell r="O124" t="str">
            <v>Yes</v>
          </cell>
          <cell r="P124" t="str">
            <v>Yes</v>
          </cell>
        </row>
        <row r="125">
          <cell r="A125" t="str">
            <v>Staffordshire</v>
          </cell>
          <cell r="B125">
            <v>5</v>
          </cell>
          <cell r="C125">
            <v>1</v>
          </cell>
          <cell r="D125">
            <v>3</v>
          </cell>
          <cell r="E125">
            <v>1</v>
          </cell>
          <cell r="F125">
            <v>0</v>
          </cell>
          <cell r="G125" t="str">
            <v>Staffordshire</v>
          </cell>
          <cell r="H125">
            <v>5</v>
          </cell>
          <cell r="I125">
            <v>1</v>
          </cell>
          <cell r="J125">
            <v>3</v>
          </cell>
          <cell r="K125">
            <v>1</v>
          </cell>
          <cell r="L125">
            <v>0</v>
          </cell>
          <cell r="N125" t="str">
            <v>Yes</v>
          </cell>
          <cell r="O125" t="str">
            <v>Yes</v>
          </cell>
          <cell r="P125" t="str">
            <v>Yes</v>
          </cell>
        </row>
        <row r="126">
          <cell r="A126" t="str">
            <v>Stockport</v>
          </cell>
          <cell r="B126">
            <v>5</v>
          </cell>
          <cell r="C126">
            <v>1</v>
          </cell>
          <cell r="D126">
            <v>4</v>
          </cell>
          <cell r="E126">
            <v>0</v>
          </cell>
          <cell r="F126">
            <v>0</v>
          </cell>
          <cell r="G126" t="str">
            <v>Stockport</v>
          </cell>
          <cell r="H126">
            <v>5</v>
          </cell>
          <cell r="I126">
            <v>1</v>
          </cell>
          <cell r="J126">
            <v>4</v>
          </cell>
          <cell r="K126">
            <v>0</v>
          </cell>
          <cell r="L126">
            <v>0</v>
          </cell>
          <cell r="N126" t="str">
            <v>Yes</v>
          </cell>
          <cell r="O126" t="str">
            <v>Yes</v>
          </cell>
          <cell r="P126" t="str">
            <v>Yes</v>
          </cell>
        </row>
        <row r="127">
          <cell r="A127" t="str">
            <v>Stockton-on-Tees</v>
          </cell>
          <cell r="B127">
            <v>4</v>
          </cell>
          <cell r="C127">
            <v>0</v>
          </cell>
          <cell r="D127">
            <v>4</v>
          </cell>
          <cell r="E127">
            <v>0</v>
          </cell>
          <cell r="F127">
            <v>0</v>
          </cell>
          <cell r="G127" t="str">
            <v>Stockton-on-Tees</v>
          </cell>
          <cell r="H127">
            <v>4</v>
          </cell>
          <cell r="I127">
            <v>0</v>
          </cell>
          <cell r="J127">
            <v>4</v>
          </cell>
          <cell r="K127">
            <v>0</v>
          </cell>
          <cell r="L127">
            <v>0</v>
          </cell>
          <cell r="N127" t="str">
            <v>Yes</v>
          </cell>
          <cell r="O127" t="str">
            <v>Yes</v>
          </cell>
          <cell r="P127" t="str">
            <v>Yes</v>
          </cell>
        </row>
        <row r="128">
          <cell r="A128" t="str">
            <v>Stoke-on-Trent</v>
          </cell>
          <cell r="B128">
            <v>2</v>
          </cell>
          <cell r="C128">
            <v>0</v>
          </cell>
          <cell r="D128">
            <v>0</v>
          </cell>
          <cell r="E128">
            <v>2</v>
          </cell>
          <cell r="F128">
            <v>0</v>
          </cell>
          <cell r="G128" t="str">
            <v>Stoke-On-Trent</v>
          </cell>
          <cell r="H128">
            <v>2</v>
          </cell>
          <cell r="I128">
            <v>0</v>
          </cell>
          <cell r="J128">
            <v>0</v>
          </cell>
          <cell r="K128">
            <v>2</v>
          </cell>
          <cell r="L128">
            <v>0</v>
          </cell>
          <cell r="N128" t="str">
            <v>Yes</v>
          </cell>
          <cell r="O128" t="str">
            <v>Yes</v>
          </cell>
          <cell r="P128" t="str">
            <v>Yes</v>
          </cell>
        </row>
        <row r="129">
          <cell r="A129" t="str">
            <v>Suffolk</v>
          </cell>
          <cell r="B129">
            <v>6</v>
          </cell>
          <cell r="C129">
            <v>2</v>
          </cell>
          <cell r="D129">
            <v>3</v>
          </cell>
          <cell r="E129">
            <v>1</v>
          </cell>
          <cell r="F129">
            <v>0</v>
          </cell>
          <cell r="G129" t="str">
            <v>Suffolk</v>
          </cell>
          <cell r="H129">
            <v>6</v>
          </cell>
          <cell r="I129">
            <v>2</v>
          </cell>
          <cell r="J129">
            <v>3</v>
          </cell>
          <cell r="K129">
            <v>1</v>
          </cell>
          <cell r="L129">
            <v>0</v>
          </cell>
          <cell r="N129" t="str">
            <v>Yes</v>
          </cell>
          <cell r="O129" t="str">
            <v>Yes</v>
          </cell>
          <cell r="P129" t="str">
            <v>Yes</v>
          </cell>
        </row>
        <row r="130">
          <cell r="A130" t="str">
            <v>Sunderland</v>
          </cell>
          <cell r="B130">
            <v>7</v>
          </cell>
          <cell r="C130">
            <v>0</v>
          </cell>
          <cell r="D130">
            <v>7</v>
          </cell>
          <cell r="E130">
            <v>0</v>
          </cell>
          <cell r="F130">
            <v>0</v>
          </cell>
          <cell r="G130" t="str">
            <v>Sunderland</v>
          </cell>
          <cell r="H130">
            <v>7</v>
          </cell>
          <cell r="I130">
            <v>0</v>
          </cell>
          <cell r="J130">
            <v>7</v>
          </cell>
          <cell r="K130">
            <v>0</v>
          </cell>
          <cell r="L130">
            <v>0</v>
          </cell>
          <cell r="N130" t="str">
            <v>Yes</v>
          </cell>
          <cell r="O130" t="str">
            <v>Yes</v>
          </cell>
          <cell r="P130" t="str">
            <v>Yes</v>
          </cell>
        </row>
        <row r="131">
          <cell r="A131" t="str">
            <v>Surrey</v>
          </cell>
          <cell r="B131">
            <v>5</v>
          </cell>
          <cell r="C131">
            <v>2</v>
          </cell>
          <cell r="D131">
            <v>3</v>
          </cell>
          <cell r="E131">
            <v>0</v>
          </cell>
          <cell r="F131">
            <v>0</v>
          </cell>
          <cell r="G131" t="str">
            <v>Surrey</v>
          </cell>
          <cell r="H131">
            <v>5</v>
          </cell>
          <cell r="I131">
            <v>2</v>
          </cell>
          <cell r="J131">
            <v>3</v>
          </cell>
          <cell r="K131">
            <v>0</v>
          </cell>
          <cell r="L131">
            <v>0</v>
          </cell>
          <cell r="N131" t="str">
            <v>Yes</v>
          </cell>
          <cell r="O131" t="str">
            <v>Yes</v>
          </cell>
          <cell r="P131" t="str">
            <v>Yes</v>
          </cell>
        </row>
        <row r="132">
          <cell r="A132" t="str">
            <v>Sutton</v>
          </cell>
          <cell r="B132">
            <v>2</v>
          </cell>
          <cell r="C132">
            <v>0</v>
          </cell>
          <cell r="D132">
            <v>1</v>
          </cell>
          <cell r="E132">
            <v>1</v>
          </cell>
          <cell r="F132">
            <v>0</v>
          </cell>
          <cell r="G132" t="str">
            <v>Sutton</v>
          </cell>
          <cell r="H132">
            <v>2</v>
          </cell>
          <cell r="I132">
            <v>0</v>
          </cell>
          <cell r="J132">
            <v>1</v>
          </cell>
          <cell r="K132">
            <v>1</v>
          </cell>
          <cell r="L132">
            <v>0</v>
          </cell>
          <cell r="N132" t="str">
            <v>Yes</v>
          </cell>
          <cell r="O132" t="str">
            <v>Yes</v>
          </cell>
          <cell r="P132" t="str">
            <v>Yes</v>
          </cell>
        </row>
        <row r="133">
          <cell r="A133" t="str">
            <v>Swindon</v>
          </cell>
          <cell r="B133">
            <v>1</v>
          </cell>
          <cell r="C133">
            <v>0</v>
          </cell>
          <cell r="D133">
            <v>0</v>
          </cell>
          <cell r="E133">
            <v>1</v>
          </cell>
          <cell r="F133">
            <v>0</v>
          </cell>
          <cell r="G133" t="str">
            <v>Swindon</v>
          </cell>
          <cell r="H133">
            <v>1</v>
          </cell>
          <cell r="I133">
            <v>0</v>
          </cell>
          <cell r="J133">
            <v>0</v>
          </cell>
          <cell r="K133">
            <v>1</v>
          </cell>
          <cell r="L133">
            <v>0</v>
          </cell>
          <cell r="N133" t="str">
            <v>Yes</v>
          </cell>
          <cell r="O133" t="str">
            <v>Yes</v>
          </cell>
          <cell r="P133" t="str">
            <v>Yes</v>
          </cell>
        </row>
        <row r="134">
          <cell r="A134" t="str">
            <v>Tameside</v>
          </cell>
          <cell r="B134">
            <v>2</v>
          </cell>
          <cell r="C134">
            <v>0</v>
          </cell>
          <cell r="D134">
            <v>2</v>
          </cell>
          <cell r="E134">
            <v>0</v>
          </cell>
          <cell r="F134">
            <v>0</v>
          </cell>
          <cell r="G134" t="str">
            <v>Tameside</v>
          </cell>
          <cell r="H134">
            <v>2</v>
          </cell>
          <cell r="I134">
            <v>0</v>
          </cell>
          <cell r="J134">
            <v>2</v>
          </cell>
          <cell r="K134">
            <v>0</v>
          </cell>
          <cell r="L134">
            <v>0</v>
          </cell>
          <cell r="N134" t="str">
            <v>Yes</v>
          </cell>
          <cell r="O134" t="str">
            <v>Yes</v>
          </cell>
          <cell r="P134" t="str">
            <v>Yes</v>
          </cell>
        </row>
        <row r="135">
          <cell r="A135" t="str">
            <v>Telford and Wrekin</v>
          </cell>
          <cell r="B135">
            <v>5</v>
          </cell>
          <cell r="C135">
            <v>3</v>
          </cell>
          <cell r="D135">
            <v>2</v>
          </cell>
          <cell r="E135">
            <v>0</v>
          </cell>
          <cell r="F135">
            <v>0</v>
          </cell>
          <cell r="G135" t="str">
            <v>Telford and Wrekin</v>
          </cell>
          <cell r="H135">
            <v>5</v>
          </cell>
          <cell r="I135">
            <v>3</v>
          </cell>
          <cell r="J135">
            <v>2</v>
          </cell>
          <cell r="K135">
            <v>0</v>
          </cell>
          <cell r="L135">
            <v>0</v>
          </cell>
          <cell r="N135" t="str">
            <v>Yes</v>
          </cell>
          <cell r="O135" t="str">
            <v>Yes</v>
          </cell>
          <cell r="P135" t="str">
            <v>Yes</v>
          </cell>
        </row>
        <row r="136">
          <cell r="A136" t="str">
            <v>Thurrock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N136" t="str">
            <v>Yes</v>
          </cell>
          <cell r="O136" t="str">
            <v>Yes</v>
          </cell>
          <cell r="P136" t="str">
            <v>Yes</v>
          </cell>
        </row>
        <row r="137">
          <cell r="A137" t="str">
            <v>Torbay</v>
          </cell>
          <cell r="B137">
            <v>2</v>
          </cell>
          <cell r="C137">
            <v>0</v>
          </cell>
          <cell r="D137">
            <v>2</v>
          </cell>
          <cell r="E137">
            <v>0</v>
          </cell>
          <cell r="F137">
            <v>0</v>
          </cell>
          <cell r="G137" t="str">
            <v>Torbay</v>
          </cell>
          <cell r="H137">
            <v>2</v>
          </cell>
          <cell r="I137">
            <v>0</v>
          </cell>
          <cell r="J137">
            <v>2</v>
          </cell>
          <cell r="K137">
            <v>0</v>
          </cell>
          <cell r="L137">
            <v>0</v>
          </cell>
          <cell r="N137" t="str">
            <v>Yes</v>
          </cell>
          <cell r="O137" t="str">
            <v>Yes</v>
          </cell>
          <cell r="P137" t="str">
            <v>Yes</v>
          </cell>
        </row>
        <row r="138">
          <cell r="A138" t="str">
            <v>Tower Hamlets</v>
          </cell>
          <cell r="B138">
            <v>1</v>
          </cell>
          <cell r="C138">
            <v>0</v>
          </cell>
          <cell r="D138">
            <v>1</v>
          </cell>
          <cell r="E138">
            <v>0</v>
          </cell>
          <cell r="F138">
            <v>0</v>
          </cell>
          <cell r="G138" t="str">
            <v>Tower Hamlets</v>
          </cell>
          <cell r="H138">
            <v>1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N138" t="str">
            <v>Yes</v>
          </cell>
          <cell r="O138" t="str">
            <v>Yes</v>
          </cell>
          <cell r="P138" t="str">
            <v>Yes</v>
          </cell>
        </row>
        <row r="139">
          <cell r="A139" t="str">
            <v>Trafford</v>
          </cell>
          <cell r="B139">
            <v>4</v>
          </cell>
          <cell r="C139">
            <v>0</v>
          </cell>
          <cell r="D139">
            <v>3</v>
          </cell>
          <cell r="E139">
            <v>1</v>
          </cell>
          <cell r="F139">
            <v>0</v>
          </cell>
          <cell r="G139" t="str">
            <v>Trafford</v>
          </cell>
          <cell r="H139">
            <v>4</v>
          </cell>
          <cell r="I139">
            <v>0</v>
          </cell>
          <cell r="J139">
            <v>3</v>
          </cell>
          <cell r="K139">
            <v>1</v>
          </cell>
          <cell r="L139">
            <v>0</v>
          </cell>
          <cell r="N139" t="str">
            <v>Yes</v>
          </cell>
          <cell r="O139" t="str">
            <v>Yes</v>
          </cell>
          <cell r="P139" t="str">
            <v>Yes</v>
          </cell>
        </row>
        <row r="140">
          <cell r="A140" t="str">
            <v>Wakefield</v>
          </cell>
          <cell r="B140">
            <v>8</v>
          </cell>
          <cell r="C140">
            <v>0</v>
          </cell>
          <cell r="D140">
            <v>7</v>
          </cell>
          <cell r="E140">
            <v>1</v>
          </cell>
          <cell r="F140">
            <v>0</v>
          </cell>
          <cell r="G140" t="str">
            <v>Wakefield</v>
          </cell>
          <cell r="H140">
            <v>8</v>
          </cell>
          <cell r="I140">
            <v>0</v>
          </cell>
          <cell r="J140">
            <v>7</v>
          </cell>
          <cell r="K140">
            <v>1</v>
          </cell>
          <cell r="L140">
            <v>0</v>
          </cell>
          <cell r="N140" t="str">
            <v>Yes</v>
          </cell>
          <cell r="O140" t="str">
            <v>Yes</v>
          </cell>
          <cell r="P140" t="str">
            <v>Yes</v>
          </cell>
        </row>
        <row r="141">
          <cell r="A141" t="str">
            <v>Walsall</v>
          </cell>
          <cell r="B141">
            <v>3</v>
          </cell>
          <cell r="C141">
            <v>2</v>
          </cell>
          <cell r="D141">
            <v>1</v>
          </cell>
          <cell r="E141">
            <v>0</v>
          </cell>
          <cell r="F141">
            <v>0</v>
          </cell>
          <cell r="G141" t="str">
            <v>Walsall</v>
          </cell>
          <cell r="H141">
            <v>3</v>
          </cell>
          <cell r="I141">
            <v>2</v>
          </cell>
          <cell r="J141">
            <v>1</v>
          </cell>
          <cell r="K141">
            <v>0</v>
          </cell>
          <cell r="L141">
            <v>0</v>
          </cell>
          <cell r="N141" t="str">
            <v>Yes</v>
          </cell>
          <cell r="O141" t="str">
            <v>Yes</v>
          </cell>
          <cell r="P141" t="str">
            <v>Yes</v>
          </cell>
        </row>
        <row r="142">
          <cell r="A142" t="str">
            <v>Waltham Forest</v>
          </cell>
          <cell r="B142">
            <v>5</v>
          </cell>
          <cell r="C142">
            <v>1</v>
          </cell>
          <cell r="D142">
            <v>4</v>
          </cell>
          <cell r="E142">
            <v>0</v>
          </cell>
          <cell r="F142">
            <v>0</v>
          </cell>
          <cell r="G142" t="str">
            <v>Waltham Forest</v>
          </cell>
          <cell r="H142">
            <v>5</v>
          </cell>
          <cell r="I142">
            <v>1</v>
          </cell>
          <cell r="J142">
            <v>4</v>
          </cell>
          <cell r="K142">
            <v>0</v>
          </cell>
          <cell r="L142">
            <v>0</v>
          </cell>
          <cell r="N142" t="str">
            <v>Yes</v>
          </cell>
          <cell r="O142" t="str">
            <v>Yes</v>
          </cell>
          <cell r="P142" t="str">
            <v>Yes</v>
          </cell>
        </row>
        <row r="143">
          <cell r="A143" t="str">
            <v>Wandsworth</v>
          </cell>
          <cell r="B143">
            <v>1</v>
          </cell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 t="str">
            <v>Wandsworth</v>
          </cell>
          <cell r="H143">
            <v>1</v>
          </cell>
          <cell r="I143">
            <v>0</v>
          </cell>
          <cell r="J143">
            <v>1</v>
          </cell>
          <cell r="K143">
            <v>0</v>
          </cell>
          <cell r="L143">
            <v>0</v>
          </cell>
          <cell r="N143" t="str">
            <v>Yes</v>
          </cell>
          <cell r="O143" t="str">
            <v>Yes</v>
          </cell>
          <cell r="P143" t="str">
            <v>Yes</v>
          </cell>
        </row>
        <row r="144">
          <cell r="A144" t="str">
            <v>Warrington</v>
          </cell>
          <cell r="B144">
            <v>1</v>
          </cell>
          <cell r="C144">
            <v>0</v>
          </cell>
          <cell r="D144">
            <v>0</v>
          </cell>
          <cell r="E144">
            <v>1</v>
          </cell>
          <cell r="F144">
            <v>0</v>
          </cell>
          <cell r="G144" t="str">
            <v>Warrington</v>
          </cell>
          <cell r="H144">
            <v>1</v>
          </cell>
          <cell r="I144">
            <v>0</v>
          </cell>
          <cell r="J144">
            <v>0</v>
          </cell>
          <cell r="K144">
            <v>1</v>
          </cell>
          <cell r="L144">
            <v>0</v>
          </cell>
          <cell r="N144" t="str">
            <v>Yes</v>
          </cell>
          <cell r="O144" t="str">
            <v>Yes</v>
          </cell>
          <cell r="P144" t="str">
            <v>Yes</v>
          </cell>
        </row>
        <row r="145">
          <cell r="A145" t="str">
            <v>Warwickshire</v>
          </cell>
          <cell r="B145">
            <v>7</v>
          </cell>
          <cell r="C145">
            <v>3</v>
          </cell>
          <cell r="D145">
            <v>4</v>
          </cell>
          <cell r="E145">
            <v>0</v>
          </cell>
          <cell r="F145">
            <v>0</v>
          </cell>
          <cell r="G145" t="str">
            <v>Warwickshire</v>
          </cell>
          <cell r="H145">
            <v>7</v>
          </cell>
          <cell r="I145">
            <v>3</v>
          </cell>
          <cell r="J145">
            <v>4</v>
          </cell>
          <cell r="K145">
            <v>0</v>
          </cell>
          <cell r="L145">
            <v>0</v>
          </cell>
          <cell r="N145" t="str">
            <v>Yes</v>
          </cell>
          <cell r="O145" t="str">
            <v>Yes</v>
          </cell>
          <cell r="P145" t="str">
            <v>Yes</v>
          </cell>
        </row>
        <row r="146">
          <cell r="A146" t="str">
            <v>West Berkshire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N146" t="str">
            <v>Yes</v>
          </cell>
          <cell r="O146" t="str">
            <v>Yes</v>
          </cell>
          <cell r="P146" t="str">
            <v>Yes</v>
          </cell>
        </row>
        <row r="147">
          <cell r="A147" t="str">
            <v>West Sussex</v>
          </cell>
          <cell r="B147">
            <v>6</v>
          </cell>
          <cell r="C147">
            <v>0</v>
          </cell>
          <cell r="D147">
            <v>4</v>
          </cell>
          <cell r="E147">
            <v>2</v>
          </cell>
          <cell r="F147">
            <v>0</v>
          </cell>
          <cell r="G147" t="str">
            <v>West Sussex</v>
          </cell>
          <cell r="H147">
            <v>6</v>
          </cell>
          <cell r="I147">
            <v>0</v>
          </cell>
          <cell r="J147">
            <v>4</v>
          </cell>
          <cell r="K147">
            <v>2</v>
          </cell>
          <cell r="L147">
            <v>0</v>
          </cell>
          <cell r="N147" t="str">
            <v>Yes</v>
          </cell>
          <cell r="O147" t="str">
            <v>Yes</v>
          </cell>
          <cell r="P147" t="str">
            <v>Yes</v>
          </cell>
        </row>
        <row r="148">
          <cell r="A148" t="str">
            <v>Westminster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N148" t="str">
            <v>Yes</v>
          </cell>
          <cell r="O148" t="str">
            <v>Yes</v>
          </cell>
          <cell r="P148" t="str">
            <v>Yes</v>
          </cell>
        </row>
        <row r="149">
          <cell r="A149" t="str">
            <v>Wigan</v>
          </cell>
          <cell r="B149">
            <v>4</v>
          </cell>
          <cell r="C149">
            <v>3</v>
          </cell>
          <cell r="D149">
            <v>1</v>
          </cell>
          <cell r="E149">
            <v>0</v>
          </cell>
          <cell r="F149">
            <v>0</v>
          </cell>
          <cell r="G149" t="str">
            <v>Wigan</v>
          </cell>
          <cell r="H149">
            <v>4</v>
          </cell>
          <cell r="I149">
            <v>3</v>
          </cell>
          <cell r="J149">
            <v>1</v>
          </cell>
          <cell r="K149">
            <v>0</v>
          </cell>
          <cell r="L149">
            <v>0</v>
          </cell>
          <cell r="N149" t="str">
            <v>Yes</v>
          </cell>
          <cell r="O149" t="str">
            <v>Yes</v>
          </cell>
          <cell r="P149" t="str">
            <v>Yes</v>
          </cell>
        </row>
        <row r="150">
          <cell r="A150" t="str">
            <v>Wiltshire</v>
          </cell>
          <cell r="B150">
            <v>1</v>
          </cell>
          <cell r="C150">
            <v>0</v>
          </cell>
          <cell r="D150">
            <v>0</v>
          </cell>
          <cell r="E150">
            <v>1</v>
          </cell>
          <cell r="F150">
            <v>0</v>
          </cell>
          <cell r="G150" t="str">
            <v>Wiltshire</v>
          </cell>
          <cell r="H150">
            <v>1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N150" t="str">
            <v>Yes</v>
          </cell>
          <cell r="O150" t="str">
            <v>Yes</v>
          </cell>
          <cell r="P150" t="str">
            <v>Yes</v>
          </cell>
        </row>
        <row r="151">
          <cell r="A151" t="str">
            <v>Windsor and Maidenhead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N151" t="str">
            <v>Yes</v>
          </cell>
          <cell r="O151" t="str">
            <v>Yes</v>
          </cell>
          <cell r="P151" t="str">
            <v>Yes</v>
          </cell>
        </row>
        <row r="152">
          <cell r="A152" t="str">
            <v>Wirral</v>
          </cell>
          <cell r="B152">
            <v>5</v>
          </cell>
          <cell r="C152">
            <v>0</v>
          </cell>
          <cell r="D152">
            <v>5</v>
          </cell>
          <cell r="E152">
            <v>0</v>
          </cell>
          <cell r="F152">
            <v>0</v>
          </cell>
          <cell r="G152" t="str">
            <v>Wirral</v>
          </cell>
          <cell r="H152">
            <v>5</v>
          </cell>
          <cell r="I152">
            <v>0</v>
          </cell>
          <cell r="J152">
            <v>5</v>
          </cell>
          <cell r="K152">
            <v>0</v>
          </cell>
          <cell r="L152">
            <v>0</v>
          </cell>
          <cell r="N152" t="str">
            <v>Yes</v>
          </cell>
          <cell r="O152" t="str">
            <v>Yes</v>
          </cell>
          <cell r="P152" t="str">
            <v>Yes</v>
          </cell>
        </row>
        <row r="153">
          <cell r="A153" t="str">
            <v>Wokingham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N153" t="str">
            <v>Yes</v>
          </cell>
          <cell r="O153" t="str">
            <v>Yes</v>
          </cell>
          <cell r="P153" t="str">
            <v>Yes</v>
          </cell>
        </row>
        <row r="154">
          <cell r="A154" t="str">
            <v>Wolverhampton</v>
          </cell>
          <cell r="B154">
            <v>5</v>
          </cell>
          <cell r="C154">
            <v>1</v>
          </cell>
          <cell r="D154">
            <v>4</v>
          </cell>
          <cell r="E154">
            <v>0</v>
          </cell>
          <cell r="F154">
            <v>0</v>
          </cell>
          <cell r="G154" t="str">
            <v>Wolverhampton</v>
          </cell>
          <cell r="H154">
            <v>5</v>
          </cell>
          <cell r="I154">
            <v>1</v>
          </cell>
          <cell r="J154">
            <v>4</v>
          </cell>
          <cell r="K154">
            <v>0</v>
          </cell>
          <cell r="L154">
            <v>0</v>
          </cell>
          <cell r="N154" t="str">
            <v>Yes</v>
          </cell>
          <cell r="O154" t="str">
            <v>Yes</v>
          </cell>
          <cell r="P154" t="str">
            <v>Yes</v>
          </cell>
        </row>
        <row r="155">
          <cell r="A155" t="str">
            <v>Worcestershire</v>
          </cell>
          <cell r="B155">
            <v>4</v>
          </cell>
          <cell r="C155">
            <v>0</v>
          </cell>
          <cell r="D155">
            <v>2</v>
          </cell>
          <cell r="E155">
            <v>2</v>
          </cell>
          <cell r="F155">
            <v>0</v>
          </cell>
          <cell r="G155" t="str">
            <v>Worcestershire</v>
          </cell>
          <cell r="H155">
            <v>4</v>
          </cell>
          <cell r="I155">
            <v>0</v>
          </cell>
          <cell r="J155">
            <v>2</v>
          </cell>
          <cell r="K155">
            <v>2</v>
          </cell>
          <cell r="L155">
            <v>0</v>
          </cell>
          <cell r="N155" t="str">
            <v>Yes</v>
          </cell>
          <cell r="O155" t="str">
            <v>Yes</v>
          </cell>
          <cell r="P155" t="str">
            <v>Yes</v>
          </cell>
        </row>
        <row r="156">
          <cell r="A156" t="str">
            <v>York</v>
          </cell>
          <cell r="B156">
            <v>4</v>
          </cell>
          <cell r="C156">
            <v>0</v>
          </cell>
          <cell r="D156">
            <v>3</v>
          </cell>
          <cell r="E156">
            <v>1</v>
          </cell>
          <cell r="F156">
            <v>0</v>
          </cell>
          <cell r="G156" t="str">
            <v>York</v>
          </cell>
          <cell r="H156">
            <v>4</v>
          </cell>
          <cell r="I156">
            <v>0</v>
          </cell>
          <cell r="J156">
            <v>3</v>
          </cell>
          <cell r="K156">
            <v>1</v>
          </cell>
          <cell r="L156">
            <v>0</v>
          </cell>
          <cell r="N156" t="str">
            <v>Yes</v>
          </cell>
          <cell r="O156" t="str">
            <v>Yes</v>
          </cell>
          <cell r="P156" t="str">
            <v>Yes</v>
          </cell>
        </row>
        <row r="157">
          <cell r="B157">
            <v>651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4 cont."/>
      <sheetName val="Table 5"/>
      <sheetName val="Chart 1"/>
      <sheetName val="RS_ONS_Local authority"/>
      <sheetName val="Sheet13"/>
      <sheetName val="Sheet12"/>
      <sheetName val="RS_ITS_Local authority"/>
      <sheetName val="QZ_Local authority"/>
    </sheetNames>
    <sheetDataSet>
      <sheetData sheetId="0"/>
      <sheetData sheetId="1"/>
      <sheetData sheetId="2"/>
      <sheetData sheetId="3">
        <row r="2">
          <cell r="A2" t="str">
            <v>Jan2011-Mar2011</v>
          </cell>
          <cell r="W2" t="str">
            <v>Jan2011</v>
          </cell>
          <cell r="AQ2">
            <v>40575</v>
          </cell>
          <cell r="BK2" t="str">
            <v>Mar2011</v>
          </cell>
        </row>
        <row r="3">
          <cell r="A3" t="str">
            <v>Local Authority</v>
          </cell>
          <cell r="B3" t="str">
            <v>Total</v>
          </cell>
          <cell r="C3" t="str">
            <v>Outstanding</v>
          </cell>
          <cell r="D3" t="str">
            <v>Good</v>
          </cell>
          <cell r="E3" t="str">
            <v>Satisfactory</v>
          </cell>
          <cell r="F3" t="str">
            <v>Inadequate</v>
          </cell>
          <cell r="H3" t="str">
            <v>Local authority</v>
          </cell>
          <cell r="I3" t="str">
            <v>Total</v>
          </cell>
          <cell r="J3" t="str">
            <v>Outstanding</v>
          </cell>
          <cell r="K3" t="str">
            <v>Good</v>
          </cell>
          <cell r="L3" t="str">
            <v>Satisfactory</v>
          </cell>
          <cell r="M3" t="str">
            <v>Inadequate</v>
          </cell>
          <cell r="N3" t="str">
            <v>Inadequate</v>
          </cell>
          <cell r="W3" t="str">
            <v>Local Authority</v>
          </cell>
          <cell r="Y3" t="str">
            <v>Total</v>
          </cell>
          <cell r="Z3" t="str">
            <v>Outstanding</v>
          </cell>
          <cell r="AA3" t="str">
            <v>Good</v>
          </cell>
          <cell r="AB3" t="str">
            <v>Satisfactory</v>
          </cell>
          <cell r="AC3" t="str">
            <v>Inadequate</v>
          </cell>
          <cell r="AE3" t="str">
            <v>Local authority</v>
          </cell>
          <cell r="AF3" t="str">
            <v>Total</v>
          </cell>
          <cell r="AG3" t="str">
            <v>Outstanding</v>
          </cell>
          <cell r="AH3" t="str">
            <v>Good</v>
          </cell>
          <cell r="AI3" t="str">
            <v>Satisfactory</v>
          </cell>
          <cell r="AJ3" t="str">
            <v>Inadequate</v>
          </cell>
          <cell r="AQ3" t="str">
            <v>Local Authority</v>
          </cell>
          <cell r="AS3" t="str">
            <v>Outstanding</v>
          </cell>
          <cell r="AT3" t="str">
            <v>Good</v>
          </cell>
          <cell r="AU3" t="str">
            <v>Satisfactory</v>
          </cell>
          <cell r="AV3" t="str">
            <v>Inadequate</v>
          </cell>
          <cell r="AX3" t="str">
            <v>Local authority</v>
          </cell>
          <cell r="AY3" t="str">
            <v>Total</v>
          </cell>
          <cell r="AZ3" t="str">
            <v>Outstanding</v>
          </cell>
          <cell r="BA3" t="str">
            <v>Good</v>
          </cell>
          <cell r="BB3" t="str">
            <v>Satisfactory</v>
          </cell>
          <cell r="BC3" t="str">
            <v>Inadequate</v>
          </cell>
          <cell r="BK3" t="str">
            <v>Local Authority</v>
          </cell>
          <cell r="BL3" t="str">
            <v>Total</v>
          </cell>
          <cell r="BM3" t="str">
            <v>Outstanding</v>
          </cell>
          <cell r="BN3" t="str">
            <v>Good</v>
          </cell>
          <cell r="BO3" t="str">
            <v>Satisfactory</v>
          </cell>
          <cell r="BP3" t="str">
            <v>Inadequate</v>
          </cell>
          <cell r="BR3" t="str">
            <v>Local authority</v>
          </cell>
          <cell r="BS3" t="str">
            <v>Total</v>
          </cell>
          <cell r="BT3" t="str">
            <v>Outstanding</v>
          </cell>
          <cell r="BU3" t="str">
            <v>Good</v>
          </cell>
          <cell r="BV3" t="str">
            <v>Satisfactory</v>
          </cell>
          <cell r="BW3" t="str">
            <v>Inadequate</v>
          </cell>
        </row>
        <row r="4">
          <cell r="A4" t="str">
            <v>Barking and Dagenham</v>
          </cell>
          <cell r="B4">
            <v>1</v>
          </cell>
          <cell r="C4">
            <v>1</v>
          </cell>
          <cell r="D4">
            <v>0</v>
          </cell>
          <cell r="E4">
            <v>0</v>
          </cell>
          <cell r="F4">
            <v>0</v>
          </cell>
          <cell r="H4" t="str">
            <v>Barking and Dagenham</v>
          </cell>
          <cell r="I4">
            <v>1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P4" t="str">
            <v>Yes</v>
          </cell>
          <cell r="Q4" t="str">
            <v>Yes</v>
          </cell>
          <cell r="R4" t="str">
            <v>Yes</v>
          </cell>
          <cell r="S4" t="str">
            <v>Yes</v>
          </cell>
          <cell r="T4" t="str">
            <v>Yes</v>
          </cell>
          <cell r="W4" t="str">
            <v>Barking and Dagenham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 t="str">
            <v>Yes</v>
          </cell>
          <cell r="AL4" t="str">
            <v>Yes</v>
          </cell>
          <cell r="AM4" t="str">
            <v>Yes</v>
          </cell>
          <cell r="AN4" t="str">
            <v>Yes</v>
          </cell>
          <cell r="AQ4" t="str">
            <v>Barking and Dagenham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Y4">
            <v>0</v>
          </cell>
          <cell r="BE4" t="str">
            <v>Yes</v>
          </cell>
          <cell r="BF4" t="str">
            <v>Yes</v>
          </cell>
          <cell r="BG4" t="str">
            <v>Yes</v>
          </cell>
          <cell r="BH4" t="str">
            <v>Yes</v>
          </cell>
          <cell r="BI4" t="str">
            <v>Yes</v>
          </cell>
          <cell r="BK4" t="str">
            <v>Barking and Dagenham</v>
          </cell>
          <cell r="BL4">
            <v>1</v>
          </cell>
          <cell r="BM4">
            <v>1</v>
          </cell>
          <cell r="BN4">
            <v>0</v>
          </cell>
          <cell r="BO4">
            <v>0</v>
          </cell>
          <cell r="BP4">
            <v>0</v>
          </cell>
          <cell r="BR4" t="str">
            <v>Barking and Dagenham</v>
          </cell>
          <cell r="BS4">
            <v>1</v>
          </cell>
          <cell r="BT4">
            <v>1</v>
          </cell>
          <cell r="BU4">
            <v>0</v>
          </cell>
          <cell r="BV4">
            <v>0</v>
          </cell>
          <cell r="BW4">
            <v>0</v>
          </cell>
          <cell r="BY4" t="str">
            <v>yes</v>
          </cell>
          <cell r="BZ4" t="str">
            <v>yes</v>
          </cell>
          <cell r="CA4" t="str">
            <v>yes</v>
          </cell>
          <cell r="CB4" t="str">
            <v>yes</v>
          </cell>
          <cell r="CC4" t="str">
            <v>yes</v>
          </cell>
        </row>
        <row r="5">
          <cell r="A5" t="str">
            <v>Barnet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I5">
            <v>0</v>
          </cell>
          <cell r="P5" t="str">
            <v>Yes</v>
          </cell>
          <cell r="Q5" t="str">
            <v>Yes</v>
          </cell>
          <cell r="R5" t="str">
            <v>Yes</v>
          </cell>
          <cell r="S5" t="str">
            <v>Yes</v>
          </cell>
          <cell r="T5" t="str">
            <v>Yes</v>
          </cell>
          <cell r="W5" t="str">
            <v>Barnet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 t="str">
            <v>Yes</v>
          </cell>
          <cell r="AL5" t="str">
            <v>Yes</v>
          </cell>
          <cell r="AM5" t="str">
            <v>Yes</v>
          </cell>
          <cell r="AN5" t="str">
            <v>Yes</v>
          </cell>
          <cell r="AQ5" t="str">
            <v>Barnet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Y5">
            <v>0</v>
          </cell>
          <cell r="BE5" t="str">
            <v>Yes</v>
          </cell>
          <cell r="BF5" t="str">
            <v>Yes</v>
          </cell>
          <cell r="BG5" t="str">
            <v>Yes</v>
          </cell>
          <cell r="BH5" t="str">
            <v>Yes</v>
          </cell>
          <cell r="BI5" t="str">
            <v>Yes</v>
          </cell>
          <cell r="BK5" t="str">
            <v>Barnet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S5">
            <v>0</v>
          </cell>
          <cell r="BY5" t="str">
            <v>yes</v>
          </cell>
          <cell r="BZ5" t="str">
            <v>yes</v>
          </cell>
          <cell r="CA5" t="str">
            <v>yes</v>
          </cell>
          <cell r="CB5" t="str">
            <v>yes</v>
          </cell>
          <cell r="CC5" t="str">
            <v>yes</v>
          </cell>
        </row>
        <row r="6">
          <cell r="A6" t="str">
            <v>Barnsley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H6" t="str">
            <v>Barnsley</v>
          </cell>
          <cell r="I6">
            <v>1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P6" t="str">
            <v>Yes</v>
          </cell>
          <cell r="Q6" t="str">
            <v>Yes</v>
          </cell>
          <cell r="R6" t="str">
            <v>Yes</v>
          </cell>
          <cell r="S6" t="str">
            <v>Yes</v>
          </cell>
          <cell r="T6" t="str">
            <v>Yes</v>
          </cell>
          <cell r="W6" t="str">
            <v>Barnsley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 t="str">
            <v>Yes</v>
          </cell>
          <cell r="AL6" t="str">
            <v>Yes</v>
          </cell>
          <cell r="AM6" t="str">
            <v>Yes</v>
          </cell>
          <cell r="AN6" t="str">
            <v>Yes</v>
          </cell>
          <cell r="AQ6" t="str">
            <v>Barnsley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Y6">
            <v>0</v>
          </cell>
          <cell r="BE6" t="str">
            <v>Yes</v>
          </cell>
          <cell r="BF6" t="str">
            <v>Yes</v>
          </cell>
          <cell r="BG6" t="str">
            <v>Yes</v>
          </cell>
          <cell r="BH6" t="str">
            <v>Yes</v>
          </cell>
          <cell r="BI6" t="str">
            <v>Yes</v>
          </cell>
          <cell r="BK6" t="str">
            <v>Barnsley</v>
          </cell>
          <cell r="BL6">
            <v>1</v>
          </cell>
          <cell r="BM6">
            <v>0</v>
          </cell>
          <cell r="BN6">
            <v>0</v>
          </cell>
          <cell r="BO6">
            <v>1</v>
          </cell>
          <cell r="BP6">
            <v>0</v>
          </cell>
          <cell r="BR6" t="str">
            <v>Barnsley</v>
          </cell>
          <cell r="BS6">
            <v>1</v>
          </cell>
          <cell r="BT6">
            <v>0</v>
          </cell>
          <cell r="BU6">
            <v>0</v>
          </cell>
          <cell r="BV6">
            <v>1</v>
          </cell>
          <cell r="BW6">
            <v>0</v>
          </cell>
          <cell r="BY6" t="str">
            <v>yes</v>
          </cell>
          <cell r="BZ6" t="str">
            <v>yes</v>
          </cell>
          <cell r="CA6" t="str">
            <v>yes</v>
          </cell>
          <cell r="CB6" t="str">
            <v>yes</v>
          </cell>
          <cell r="CC6" t="str">
            <v>yes</v>
          </cell>
        </row>
        <row r="7">
          <cell r="A7" t="str">
            <v>Bath and North East Somerset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I7">
            <v>0</v>
          </cell>
          <cell r="P7" t="str">
            <v>Yes</v>
          </cell>
          <cell r="Q7" t="str">
            <v>Yes</v>
          </cell>
          <cell r="R7" t="str">
            <v>Yes</v>
          </cell>
          <cell r="S7" t="str">
            <v>Yes</v>
          </cell>
          <cell r="T7" t="str">
            <v>Yes</v>
          </cell>
          <cell r="W7" t="str">
            <v>Bath and North East Somerset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 t="str">
            <v>Yes</v>
          </cell>
          <cell r="AL7" t="str">
            <v>Yes</v>
          </cell>
          <cell r="AM7" t="str">
            <v>Yes</v>
          </cell>
          <cell r="AN7" t="str">
            <v>Yes</v>
          </cell>
          <cell r="AQ7" t="str">
            <v>Bath and North East Somerset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Y7">
            <v>0</v>
          </cell>
          <cell r="BE7" t="str">
            <v>Yes</v>
          </cell>
          <cell r="BF7" t="str">
            <v>Yes</v>
          </cell>
          <cell r="BG7" t="str">
            <v>Yes</v>
          </cell>
          <cell r="BH7" t="str">
            <v>Yes</v>
          </cell>
          <cell r="BI7" t="str">
            <v>Yes</v>
          </cell>
          <cell r="BK7" t="str">
            <v>Bath and North East Somerset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S7">
            <v>0</v>
          </cell>
          <cell r="BY7" t="str">
            <v>yes</v>
          </cell>
          <cell r="BZ7" t="str">
            <v>yes</v>
          </cell>
          <cell r="CA7" t="str">
            <v>yes</v>
          </cell>
          <cell r="CB7" t="str">
            <v>yes</v>
          </cell>
          <cell r="CC7" t="str">
            <v>yes</v>
          </cell>
        </row>
        <row r="8">
          <cell r="A8" t="str">
            <v>Bedford</v>
          </cell>
          <cell r="B8">
            <v>1</v>
          </cell>
          <cell r="C8">
            <v>0</v>
          </cell>
          <cell r="D8">
            <v>0</v>
          </cell>
          <cell r="E8">
            <v>1</v>
          </cell>
          <cell r="F8">
            <v>0</v>
          </cell>
          <cell r="H8" t="str">
            <v>Bedford</v>
          </cell>
          <cell r="I8">
            <v>1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P8" t="str">
            <v>Yes</v>
          </cell>
          <cell r="Q8" t="str">
            <v>Yes</v>
          </cell>
          <cell r="R8" t="str">
            <v>Yes</v>
          </cell>
          <cell r="S8" t="str">
            <v>Yes</v>
          </cell>
          <cell r="T8" t="str">
            <v>Yes</v>
          </cell>
          <cell r="W8" t="str">
            <v>Bedford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 t="str">
            <v>Yes</v>
          </cell>
          <cell r="AL8" t="str">
            <v>Yes</v>
          </cell>
          <cell r="AM8" t="str">
            <v>Yes</v>
          </cell>
          <cell r="AN8" t="str">
            <v>Yes</v>
          </cell>
          <cell r="AQ8" t="str">
            <v>Bedford</v>
          </cell>
          <cell r="AR8">
            <v>1</v>
          </cell>
          <cell r="AS8">
            <v>0</v>
          </cell>
          <cell r="AT8">
            <v>0</v>
          </cell>
          <cell r="AU8">
            <v>1</v>
          </cell>
          <cell r="AV8">
            <v>0</v>
          </cell>
          <cell r="AX8" t="str">
            <v>Bedford</v>
          </cell>
          <cell r="AY8">
            <v>1</v>
          </cell>
          <cell r="AZ8">
            <v>0</v>
          </cell>
          <cell r="BA8">
            <v>0</v>
          </cell>
          <cell r="BB8">
            <v>1</v>
          </cell>
          <cell r="BC8">
            <v>0</v>
          </cell>
          <cell r="BE8" t="str">
            <v>Yes</v>
          </cell>
          <cell r="BF8" t="str">
            <v>Yes</v>
          </cell>
          <cell r="BG8" t="str">
            <v>Yes</v>
          </cell>
          <cell r="BH8" t="str">
            <v>Yes</v>
          </cell>
          <cell r="BI8" t="str">
            <v>Yes</v>
          </cell>
          <cell r="BK8" t="str">
            <v>Bedford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S8">
            <v>0</v>
          </cell>
          <cell r="BY8" t="str">
            <v>yes</v>
          </cell>
          <cell r="BZ8" t="str">
            <v>yes</v>
          </cell>
          <cell r="CA8" t="str">
            <v>yes</v>
          </cell>
          <cell r="CB8" t="str">
            <v>yes</v>
          </cell>
          <cell r="CC8" t="str">
            <v>yes</v>
          </cell>
        </row>
        <row r="9">
          <cell r="A9" t="str">
            <v>Bexley</v>
          </cell>
          <cell r="B9">
            <v>2</v>
          </cell>
          <cell r="C9">
            <v>0</v>
          </cell>
          <cell r="D9">
            <v>2</v>
          </cell>
          <cell r="E9">
            <v>0</v>
          </cell>
          <cell r="F9">
            <v>0</v>
          </cell>
          <cell r="H9" t="str">
            <v>Bexley</v>
          </cell>
          <cell r="I9">
            <v>2</v>
          </cell>
          <cell r="J9">
            <v>0</v>
          </cell>
          <cell r="K9">
            <v>2</v>
          </cell>
          <cell r="L9">
            <v>0</v>
          </cell>
          <cell r="M9">
            <v>0</v>
          </cell>
          <cell r="P9" t="str">
            <v>Yes</v>
          </cell>
          <cell r="Q9" t="str">
            <v>Yes</v>
          </cell>
          <cell r="R9" t="str">
            <v>Yes</v>
          </cell>
          <cell r="S9" t="str">
            <v>Yes</v>
          </cell>
          <cell r="T9" t="str">
            <v>Yes</v>
          </cell>
          <cell r="W9" t="str">
            <v>Bexley</v>
          </cell>
          <cell r="Y9">
            <v>1</v>
          </cell>
          <cell r="Z9">
            <v>0</v>
          </cell>
          <cell r="AA9">
            <v>1</v>
          </cell>
          <cell r="AB9">
            <v>0</v>
          </cell>
          <cell r="AC9">
            <v>0</v>
          </cell>
          <cell r="AE9" t="str">
            <v>Bexley</v>
          </cell>
          <cell r="AF9">
            <v>1</v>
          </cell>
          <cell r="AG9">
            <v>0</v>
          </cell>
          <cell r="AH9">
            <v>1</v>
          </cell>
          <cell r="AI9">
            <v>0</v>
          </cell>
          <cell r="AJ9">
            <v>0</v>
          </cell>
          <cell r="AK9" t="str">
            <v>Yes</v>
          </cell>
          <cell r="AL9" t="str">
            <v>Yes</v>
          </cell>
          <cell r="AM9" t="str">
            <v>Yes</v>
          </cell>
          <cell r="AN9" t="str">
            <v>Yes</v>
          </cell>
          <cell r="AQ9" t="str">
            <v>Bexley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Y9">
            <v>0</v>
          </cell>
          <cell r="BE9" t="str">
            <v>Yes</v>
          </cell>
          <cell r="BF9" t="str">
            <v>Yes</v>
          </cell>
          <cell r="BG9" t="str">
            <v>Yes</v>
          </cell>
          <cell r="BH9" t="str">
            <v>Yes</v>
          </cell>
          <cell r="BI9" t="str">
            <v>Yes</v>
          </cell>
          <cell r="BK9" t="str">
            <v>Bexley</v>
          </cell>
          <cell r="BL9">
            <v>1</v>
          </cell>
          <cell r="BM9">
            <v>0</v>
          </cell>
          <cell r="BN9">
            <v>1</v>
          </cell>
          <cell r="BO9">
            <v>0</v>
          </cell>
          <cell r="BP9">
            <v>0</v>
          </cell>
          <cell r="BR9" t="str">
            <v>Bexley</v>
          </cell>
          <cell r="BS9">
            <v>1</v>
          </cell>
          <cell r="BT9">
            <v>0</v>
          </cell>
          <cell r="BU9">
            <v>1</v>
          </cell>
          <cell r="BV9">
            <v>0</v>
          </cell>
          <cell r="BW9">
            <v>0</v>
          </cell>
          <cell r="BY9" t="str">
            <v>yes</v>
          </cell>
          <cell r="BZ9" t="str">
            <v>yes</v>
          </cell>
          <cell r="CA9" t="str">
            <v>yes</v>
          </cell>
          <cell r="CB9" t="str">
            <v>yes</v>
          </cell>
          <cell r="CC9" t="str">
            <v>yes</v>
          </cell>
        </row>
        <row r="10">
          <cell r="A10" t="str">
            <v>Birmingham</v>
          </cell>
          <cell r="B10">
            <v>5</v>
          </cell>
          <cell r="C10">
            <v>0</v>
          </cell>
          <cell r="D10">
            <v>3</v>
          </cell>
          <cell r="E10">
            <v>2</v>
          </cell>
          <cell r="F10">
            <v>0</v>
          </cell>
          <cell r="H10" t="str">
            <v>Birmingham</v>
          </cell>
          <cell r="I10">
            <v>5</v>
          </cell>
          <cell r="J10">
            <v>0</v>
          </cell>
          <cell r="K10">
            <v>3</v>
          </cell>
          <cell r="L10">
            <v>2</v>
          </cell>
          <cell r="M10">
            <v>0</v>
          </cell>
          <cell r="N10">
            <v>0</v>
          </cell>
          <cell r="P10" t="str">
            <v>Yes</v>
          </cell>
          <cell r="Q10" t="str">
            <v>Yes</v>
          </cell>
          <cell r="R10" t="str">
            <v>Yes</v>
          </cell>
          <cell r="S10" t="str">
            <v>Yes</v>
          </cell>
          <cell r="T10" t="str">
            <v>Yes</v>
          </cell>
          <cell r="W10" t="str">
            <v>Birmingham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 t="str">
            <v>Yes</v>
          </cell>
          <cell r="AL10" t="str">
            <v>Yes</v>
          </cell>
          <cell r="AM10" t="str">
            <v>Yes</v>
          </cell>
          <cell r="AN10" t="str">
            <v>Yes</v>
          </cell>
          <cell r="AQ10" t="str">
            <v>Birmingham</v>
          </cell>
          <cell r="AR10">
            <v>1</v>
          </cell>
          <cell r="AS10">
            <v>0</v>
          </cell>
          <cell r="AT10">
            <v>1</v>
          </cell>
          <cell r="AU10">
            <v>0</v>
          </cell>
          <cell r="AV10">
            <v>0</v>
          </cell>
          <cell r="AX10" t="str">
            <v>Birmingham</v>
          </cell>
          <cell r="AY10">
            <v>1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E10" t="str">
            <v>Yes</v>
          </cell>
          <cell r="BF10" t="str">
            <v>Yes</v>
          </cell>
          <cell r="BG10" t="str">
            <v>Yes</v>
          </cell>
          <cell r="BH10" t="str">
            <v>Yes</v>
          </cell>
          <cell r="BI10" t="str">
            <v>Yes</v>
          </cell>
          <cell r="BK10" t="str">
            <v>Birmingham</v>
          </cell>
          <cell r="BL10">
            <v>4</v>
          </cell>
          <cell r="BM10">
            <v>0</v>
          </cell>
          <cell r="BN10">
            <v>2</v>
          </cell>
          <cell r="BO10">
            <v>2</v>
          </cell>
          <cell r="BP10">
            <v>0</v>
          </cell>
          <cell r="BR10" t="str">
            <v>Birmingham</v>
          </cell>
          <cell r="BS10">
            <v>4</v>
          </cell>
          <cell r="BT10">
            <v>0</v>
          </cell>
          <cell r="BU10">
            <v>2</v>
          </cell>
          <cell r="BV10">
            <v>2</v>
          </cell>
          <cell r="BW10">
            <v>0</v>
          </cell>
          <cell r="BY10" t="str">
            <v>yes</v>
          </cell>
          <cell r="BZ10" t="str">
            <v>yes</v>
          </cell>
          <cell r="CA10" t="str">
            <v>yes</v>
          </cell>
          <cell r="CB10" t="str">
            <v>yes</v>
          </cell>
          <cell r="CC10" t="str">
            <v>yes</v>
          </cell>
        </row>
        <row r="11">
          <cell r="A11" t="str">
            <v>Blackburn with Darwen</v>
          </cell>
          <cell r="B11">
            <v>2</v>
          </cell>
          <cell r="C11">
            <v>0</v>
          </cell>
          <cell r="D11">
            <v>2</v>
          </cell>
          <cell r="E11">
            <v>0</v>
          </cell>
          <cell r="F11">
            <v>0</v>
          </cell>
          <cell r="H11" t="str">
            <v>Blackburn with Darwen</v>
          </cell>
          <cell r="I11">
            <v>2</v>
          </cell>
          <cell r="J11">
            <v>0</v>
          </cell>
          <cell r="K11">
            <v>2</v>
          </cell>
          <cell r="L11">
            <v>0</v>
          </cell>
          <cell r="M11">
            <v>0</v>
          </cell>
          <cell r="P11" t="str">
            <v>Yes</v>
          </cell>
          <cell r="Q11" t="str">
            <v>Yes</v>
          </cell>
          <cell r="R11" t="str">
            <v>Yes</v>
          </cell>
          <cell r="S11" t="str">
            <v>Yes</v>
          </cell>
          <cell r="T11" t="str">
            <v>Yes</v>
          </cell>
          <cell r="W11" t="str">
            <v>Blackburn with Darwen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Yes</v>
          </cell>
          <cell r="AL11" t="str">
            <v>Yes</v>
          </cell>
          <cell r="AM11" t="str">
            <v>Yes</v>
          </cell>
          <cell r="AN11" t="str">
            <v>Yes</v>
          </cell>
          <cell r="AQ11" t="str">
            <v>Blackburn with Darwen</v>
          </cell>
          <cell r="AR11">
            <v>1</v>
          </cell>
          <cell r="AS11">
            <v>0</v>
          </cell>
          <cell r="AT11">
            <v>1</v>
          </cell>
          <cell r="AU11">
            <v>0</v>
          </cell>
          <cell r="AV11">
            <v>0</v>
          </cell>
          <cell r="AX11" t="str">
            <v>Blackburn with Darwen</v>
          </cell>
          <cell r="AY11">
            <v>1</v>
          </cell>
          <cell r="AZ11">
            <v>0</v>
          </cell>
          <cell r="BA11">
            <v>1</v>
          </cell>
          <cell r="BB11">
            <v>0</v>
          </cell>
          <cell r="BC11">
            <v>0</v>
          </cell>
          <cell r="BE11" t="str">
            <v>Yes</v>
          </cell>
          <cell r="BF11" t="str">
            <v>Yes</v>
          </cell>
          <cell r="BG11" t="str">
            <v>Yes</v>
          </cell>
          <cell r="BH11" t="str">
            <v>Yes</v>
          </cell>
          <cell r="BI11" t="str">
            <v>Yes</v>
          </cell>
          <cell r="BK11" t="str">
            <v>Blackburn with Darwen</v>
          </cell>
          <cell r="BL11">
            <v>1</v>
          </cell>
          <cell r="BM11">
            <v>0</v>
          </cell>
          <cell r="BN11">
            <v>1</v>
          </cell>
          <cell r="BO11">
            <v>0</v>
          </cell>
          <cell r="BP11">
            <v>0</v>
          </cell>
          <cell r="BR11" t="str">
            <v>Blackburn with Darwen</v>
          </cell>
          <cell r="BS11">
            <v>1</v>
          </cell>
          <cell r="BT11">
            <v>0</v>
          </cell>
          <cell r="BU11">
            <v>1</v>
          </cell>
          <cell r="BV11">
            <v>0</v>
          </cell>
          <cell r="BW11">
            <v>0</v>
          </cell>
          <cell r="BY11" t="str">
            <v>yes</v>
          </cell>
          <cell r="BZ11" t="str">
            <v>yes</v>
          </cell>
          <cell r="CA11" t="str">
            <v>yes</v>
          </cell>
          <cell r="CB11" t="str">
            <v>yes</v>
          </cell>
          <cell r="CC11" t="str">
            <v>yes</v>
          </cell>
        </row>
        <row r="12">
          <cell r="A12" t="str">
            <v>Blackpool</v>
          </cell>
          <cell r="B12">
            <v>1</v>
          </cell>
          <cell r="C12">
            <v>1</v>
          </cell>
          <cell r="D12">
            <v>0</v>
          </cell>
          <cell r="E12">
            <v>0</v>
          </cell>
          <cell r="F12">
            <v>0</v>
          </cell>
          <cell r="H12" t="str">
            <v>Blackpool</v>
          </cell>
          <cell r="I12">
            <v>1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 t="str">
            <v>Yes</v>
          </cell>
          <cell r="Q12" t="str">
            <v>Yes</v>
          </cell>
          <cell r="R12" t="str">
            <v>Yes</v>
          </cell>
          <cell r="S12" t="str">
            <v>Yes</v>
          </cell>
          <cell r="T12" t="str">
            <v>Yes</v>
          </cell>
          <cell r="W12" t="str">
            <v>Blackpool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Yes</v>
          </cell>
          <cell r="AL12" t="str">
            <v>Yes</v>
          </cell>
          <cell r="AM12" t="str">
            <v>Yes</v>
          </cell>
          <cell r="AN12" t="str">
            <v>Yes</v>
          </cell>
          <cell r="AQ12" t="str">
            <v>Blackpool</v>
          </cell>
          <cell r="AR12">
            <v>1</v>
          </cell>
          <cell r="AS12">
            <v>1</v>
          </cell>
          <cell r="AT12">
            <v>0</v>
          </cell>
          <cell r="AU12">
            <v>0</v>
          </cell>
          <cell r="AV12">
            <v>0</v>
          </cell>
          <cell r="AX12" t="str">
            <v>Blackpool</v>
          </cell>
          <cell r="AY12">
            <v>1</v>
          </cell>
          <cell r="AZ12">
            <v>1</v>
          </cell>
          <cell r="BA12">
            <v>0</v>
          </cell>
          <cell r="BB12">
            <v>0</v>
          </cell>
          <cell r="BC12">
            <v>0</v>
          </cell>
          <cell r="BE12" t="str">
            <v>Yes</v>
          </cell>
          <cell r="BF12" t="str">
            <v>Yes</v>
          </cell>
          <cell r="BG12" t="str">
            <v>Yes</v>
          </cell>
          <cell r="BH12" t="str">
            <v>Yes</v>
          </cell>
          <cell r="BI12" t="str">
            <v>Yes</v>
          </cell>
          <cell r="BK12" t="str">
            <v>Blackpool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S12">
            <v>0</v>
          </cell>
          <cell r="BY12" t="str">
            <v>yes</v>
          </cell>
          <cell r="BZ12" t="str">
            <v>yes</v>
          </cell>
          <cell r="CA12" t="str">
            <v>yes</v>
          </cell>
          <cell r="CB12" t="str">
            <v>yes</v>
          </cell>
          <cell r="CC12" t="str">
            <v>yes</v>
          </cell>
        </row>
        <row r="13">
          <cell r="A13" t="str">
            <v>Bolton</v>
          </cell>
          <cell r="B13">
            <v>1</v>
          </cell>
          <cell r="C13">
            <v>0</v>
          </cell>
          <cell r="D13">
            <v>0</v>
          </cell>
          <cell r="E13">
            <v>1</v>
          </cell>
          <cell r="F13">
            <v>0</v>
          </cell>
          <cell r="H13" t="str">
            <v>Bolton</v>
          </cell>
          <cell r="I13">
            <v>1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P13" t="str">
            <v>Yes</v>
          </cell>
          <cell r="Q13" t="str">
            <v>Yes</v>
          </cell>
          <cell r="R13" t="str">
            <v>Yes</v>
          </cell>
          <cell r="S13" t="str">
            <v>Yes</v>
          </cell>
          <cell r="T13" t="str">
            <v>Yes</v>
          </cell>
          <cell r="W13" t="str">
            <v>Bolton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Yes</v>
          </cell>
          <cell r="AL13" t="str">
            <v>Yes</v>
          </cell>
          <cell r="AM13" t="str">
            <v>Yes</v>
          </cell>
          <cell r="AN13" t="str">
            <v>Yes</v>
          </cell>
          <cell r="AQ13" t="str">
            <v>Bolton</v>
          </cell>
          <cell r="AR13">
            <v>1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X13" t="str">
            <v>Bolton</v>
          </cell>
          <cell r="AY13">
            <v>1</v>
          </cell>
          <cell r="AZ13">
            <v>0</v>
          </cell>
          <cell r="BA13">
            <v>0</v>
          </cell>
          <cell r="BB13">
            <v>1</v>
          </cell>
          <cell r="BC13">
            <v>0</v>
          </cell>
          <cell r="BE13" t="str">
            <v>Yes</v>
          </cell>
          <cell r="BF13" t="str">
            <v>Yes</v>
          </cell>
          <cell r="BG13" t="str">
            <v>Yes</v>
          </cell>
          <cell r="BH13" t="str">
            <v>Yes</v>
          </cell>
          <cell r="BI13" t="str">
            <v>Yes</v>
          </cell>
          <cell r="BK13" t="str">
            <v>Bolton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S13">
            <v>0</v>
          </cell>
          <cell r="BY13" t="str">
            <v>yes</v>
          </cell>
          <cell r="BZ13" t="str">
            <v>yes</v>
          </cell>
          <cell r="CA13" t="str">
            <v>yes</v>
          </cell>
          <cell r="CB13" t="str">
            <v>yes</v>
          </cell>
          <cell r="CC13" t="str">
            <v>yes</v>
          </cell>
        </row>
        <row r="14">
          <cell r="A14" t="str">
            <v>Bournemouth</v>
          </cell>
          <cell r="B14">
            <v>2</v>
          </cell>
          <cell r="C14">
            <v>1</v>
          </cell>
          <cell r="D14">
            <v>1</v>
          </cell>
          <cell r="E14">
            <v>0</v>
          </cell>
          <cell r="F14">
            <v>0</v>
          </cell>
          <cell r="H14" t="str">
            <v>Bournemouth</v>
          </cell>
          <cell r="I14">
            <v>2</v>
          </cell>
          <cell r="J14">
            <v>1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P14" t="str">
            <v>Yes</v>
          </cell>
          <cell r="Q14" t="str">
            <v>Yes</v>
          </cell>
          <cell r="R14" t="str">
            <v>Yes</v>
          </cell>
          <cell r="S14" t="str">
            <v>Yes</v>
          </cell>
          <cell r="T14" t="str">
            <v>Yes</v>
          </cell>
          <cell r="W14" t="str">
            <v>Bournemouth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Yes</v>
          </cell>
          <cell r="AL14" t="str">
            <v>Yes</v>
          </cell>
          <cell r="AM14" t="str">
            <v>Yes</v>
          </cell>
          <cell r="AN14" t="str">
            <v>Yes</v>
          </cell>
          <cell r="AQ14" t="str">
            <v>Bournemouth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Y14">
            <v>0</v>
          </cell>
          <cell r="BE14" t="str">
            <v>Yes</v>
          </cell>
          <cell r="BF14" t="str">
            <v>Yes</v>
          </cell>
          <cell r="BG14" t="str">
            <v>Yes</v>
          </cell>
          <cell r="BH14" t="str">
            <v>Yes</v>
          </cell>
          <cell r="BI14" t="str">
            <v>Yes</v>
          </cell>
          <cell r="BK14" t="str">
            <v>Bournemouth</v>
          </cell>
          <cell r="BL14">
            <v>2</v>
          </cell>
          <cell r="BM14">
            <v>1</v>
          </cell>
          <cell r="BN14">
            <v>1</v>
          </cell>
          <cell r="BO14">
            <v>0</v>
          </cell>
          <cell r="BP14">
            <v>0</v>
          </cell>
          <cell r="BR14" t="str">
            <v>Bournemouth</v>
          </cell>
          <cell r="BS14">
            <v>2</v>
          </cell>
          <cell r="BT14">
            <v>1</v>
          </cell>
          <cell r="BU14">
            <v>1</v>
          </cell>
          <cell r="BV14">
            <v>0</v>
          </cell>
          <cell r="BW14">
            <v>0</v>
          </cell>
          <cell r="BY14" t="str">
            <v>yes</v>
          </cell>
          <cell r="BZ14" t="str">
            <v>yes</v>
          </cell>
          <cell r="CA14" t="str">
            <v>yes</v>
          </cell>
          <cell r="CB14" t="str">
            <v>yes</v>
          </cell>
          <cell r="CC14" t="str">
            <v>yes</v>
          </cell>
        </row>
        <row r="15">
          <cell r="A15" t="str">
            <v>Bracknell Forest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I15">
            <v>0</v>
          </cell>
          <cell r="P15" t="str">
            <v>Yes</v>
          </cell>
          <cell r="Q15" t="str">
            <v>Yes</v>
          </cell>
          <cell r="R15" t="str">
            <v>Yes</v>
          </cell>
          <cell r="S15" t="str">
            <v>Yes</v>
          </cell>
          <cell r="T15" t="str">
            <v>Yes</v>
          </cell>
          <cell r="W15" t="str">
            <v>Bracknell Forest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Yes</v>
          </cell>
          <cell r="AL15" t="str">
            <v>Yes</v>
          </cell>
          <cell r="AM15" t="str">
            <v>Yes</v>
          </cell>
          <cell r="AN15" t="str">
            <v>Yes</v>
          </cell>
          <cell r="AQ15" t="str">
            <v>Bracknell Forest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Y15">
            <v>0</v>
          </cell>
          <cell r="BE15" t="str">
            <v>Yes</v>
          </cell>
          <cell r="BF15" t="str">
            <v>Yes</v>
          </cell>
          <cell r="BG15" t="str">
            <v>Yes</v>
          </cell>
          <cell r="BH15" t="str">
            <v>Yes</v>
          </cell>
          <cell r="BI15" t="str">
            <v>Yes</v>
          </cell>
          <cell r="BK15" t="str">
            <v>Bracknell Forest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S15">
            <v>0</v>
          </cell>
          <cell r="BY15" t="str">
            <v>yes</v>
          </cell>
          <cell r="BZ15" t="str">
            <v>yes</v>
          </cell>
          <cell r="CA15" t="str">
            <v>yes</v>
          </cell>
          <cell r="CB15" t="str">
            <v>yes</v>
          </cell>
          <cell r="CC15" t="str">
            <v>yes</v>
          </cell>
        </row>
        <row r="16">
          <cell r="A16" t="str">
            <v>Bradford</v>
          </cell>
          <cell r="B16">
            <v>5</v>
          </cell>
          <cell r="C16">
            <v>0</v>
          </cell>
          <cell r="D16">
            <v>4</v>
          </cell>
          <cell r="E16">
            <v>1</v>
          </cell>
          <cell r="F16">
            <v>0</v>
          </cell>
          <cell r="H16" t="str">
            <v>Bradford</v>
          </cell>
          <cell r="I16">
            <v>5</v>
          </cell>
          <cell r="J16">
            <v>0</v>
          </cell>
          <cell r="K16">
            <v>4</v>
          </cell>
          <cell r="L16">
            <v>1</v>
          </cell>
          <cell r="M16">
            <v>0</v>
          </cell>
          <cell r="N16">
            <v>0</v>
          </cell>
          <cell r="P16" t="str">
            <v>Yes</v>
          </cell>
          <cell r="Q16" t="str">
            <v>Yes</v>
          </cell>
          <cell r="R16" t="str">
            <v>Yes</v>
          </cell>
          <cell r="S16" t="str">
            <v>Yes</v>
          </cell>
          <cell r="T16" t="str">
            <v>Yes</v>
          </cell>
          <cell r="W16" t="str">
            <v>Bradford</v>
          </cell>
          <cell r="Y16">
            <v>3</v>
          </cell>
          <cell r="Z16">
            <v>0</v>
          </cell>
          <cell r="AA16">
            <v>2</v>
          </cell>
          <cell r="AB16">
            <v>1</v>
          </cell>
          <cell r="AC16">
            <v>0</v>
          </cell>
          <cell r="AE16" t="str">
            <v>Bradford</v>
          </cell>
          <cell r="AF16">
            <v>3</v>
          </cell>
          <cell r="AG16">
            <v>0</v>
          </cell>
          <cell r="AH16">
            <v>2</v>
          </cell>
          <cell r="AI16">
            <v>1</v>
          </cell>
          <cell r="AJ16">
            <v>0</v>
          </cell>
          <cell r="AK16" t="str">
            <v>Yes</v>
          </cell>
          <cell r="AL16" t="str">
            <v>Yes</v>
          </cell>
          <cell r="AM16" t="str">
            <v>Yes</v>
          </cell>
          <cell r="AN16" t="str">
            <v>Yes</v>
          </cell>
          <cell r="AQ16" t="str">
            <v>Bradford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Y16">
            <v>0</v>
          </cell>
          <cell r="BE16" t="str">
            <v>Yes</v>
          </cell>
          <cell r="BF16" t="str">
            <v>Yes</v>
          </cell>
          <cell r="BG16" t="str">
            <v>Yes</v>
          </cell>
          <cell r="BH16" t="str">
            <v>Yes</v>
          </cell>
          <cell r="BI16" t="str">
            <v>Yes</v>
          </cell>
          <cell r="BK16" t="str">
            <v>Bradford</v>
          </cell>
          <cell r="BL16">
            <v>2</v>
          </cell>
          <cell r="BM16">
            <v>0</v>
          </cell>
          <cell r="BN16">
            <v>2</v>
          </cell>
          <cell r="BO16">
            <v>0</v>
          </cell>
          <cell r="BP16">
            <v>0</v>
          </cell>
          <cell r="BR16" t="str">
            <v>Bradford</v>
          </cell>
          <cell r="BS16">
            <v>2</v>
          </cell>
          <cell r="BT16">
            <v>0</v>
          </cell>
          <cell r="BU16">
            <v>2</v>
          </cell>
          <cell r="BV16">
            <v>0</v>
          </cell>
          <cell r="BW16">
            <v>0</v>
          </cell>
          <cell r="BY16" t="str">
            <v>yes</v>
          </cell>
          <cell r="BZ16" t="str">
            <v>yes</v>
          </cell>
          <cell r="CA16" t="str">
            <v>yes</v>
          </cell>
          <cell r="CB16" t="str">
            <v>yes</v>
          </cell>
          <cell r="CC16" t="str">
            <v>yes</v>
          </cell>
        </row>
        <row r="17">
          <cell r="A17" t="str">
            <v>Brent</v>
          </cell>
          <cell r="B17">
            <v>2</v>
          </cell>
          <cell r="C17">
            <v>0</v>
          </cell>
          <cell r="D17">
            <v>1</v>
          </cell>
          <cell r="E17">
            <v>1</v>
          </cell>
          <cell r="F17">
            <v>0</v>
          </cell>
          <cell r="H17" t="str">
            <v>Brent</v>
          </cell>
          <cell r="I17">
            <v>2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P17" t="str">
            <v>Yes</v>
          </cell>
          <cell r="Q17" t="str">
            <v>Yes</v>
          </cell>
          <cell r="R17" t="str">
            <v>Yes</v>
          </cell>
          <cell r="S17" t="str">
            <v>Yes</v>
          </cell>
          <cell r="T17" t="str">
            <v>Yes</v>
          </cell>
          <cell r="W17" t="str">
            <v>Brent</v>
          </cell>
          <cell r="Y17">
            <v>1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  <cell r="AE17" t="str">
            <v>Brent</v>
          </cell>
          <cell r="AF17">
            <v>1</v>
          </cell>
          <cell r="AG17">
            <v>0</v>
          </cell>
          <cell r="AH17">
            <v>1</v>
          </cell>
          <cell r="AI17">
            <v>0</v>
          </cell>
          <cell r="AJ17">
            <v>0</v>
          </cell>
          <cell r="AK17" t="str">
            <v>Yes</v>
          </cell>
          <cell r="AL17" t="str">
            <v>Yes</v>
          </cell>
          <cell r="AM17" t="str">
            <v>Yes</v>
          </cell>
          <cell r="AN17" t="str">
            <v>Yes</v>
          </cell>
          <cell r="AQ17" t="str">
            <v>Brent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Y17">
            <v>0</v>
          </cell>
          <cell r="BE17" t="str">
            <v>Yes</v>
          </cell>
          <cell r="BF17" t="str">
            <v>Yes</v>
          </cell>
          <cell r="BG17" t="str">
            <v>Yes</v>
          </cell>
          <cell r="BH17" t="str">
            <v>Yes</v>
          </cell>
          <cell r="BI17" t="str">
            <v>Yes</v>
          </cell>
          <cell r="BK17" t="str">
            <v>Brent</v>
          </cell>
          <cell r="BL17">
            <v>1</v>
          </cell>
          <cell r="BM17">
            <v>0</v>
          </cell>
          <cell r="BN17">
            <v>0</v>
          </cell>
          <cell r="BO17">
            <v>1</v>
          </cell>
          <cell r="BP17">
            <v>0</v>
          </cell>
          <cell r="BR17" t="str">
            <v>Brent</v>
          </cell>
          <cell r="BS17">
            <v>1</v>
          </cell>
          <cell r="BT17">
            <v>0</v>
          </cell>
          <cell r="BU17">
            <v>0</v>
          </cell>
          <cell r="BV17">
            <v>1</v>
          </cell>
          <cell r="BW17">
            <v>0</v>
          </cell>
          <cell r="BY17" t="str">
            <v>yes</v>
          </cell>
          <cell r="BZ17" t="str">
            <v>yes</v>
          </cell>
          <cell r="CA17" t="str">
            <v>yes</v>
          </cell>
          <cell r="CB17" t="str">
            <v>yes</v>
          </cell>
          <cell r="CC17" t="str">
            <v>yes</v>
          </cell>
        </row>
        <row r="18">
          <cell r="A18" t="str">
            <v>Brighton and Hove</v>
          </cell>
          <cell r="B18">
            <v>1</v>
          </cell>
          <cell r="C18">
            <v>1</v>
          </cell>
          <cell r="D18">
            <v>0</v>
          </cell>
          <cell r="E18">
            <v>0</v>
          </cell>
          <cell r="F18">
            <v>0</v>
          </cell>
          <cell r="H18" t="str">
            <v>Brighton and Hove</v>
          </cell>
          <cell r="I18">
            <v>1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P18" t="str">
            <v>Yes</v>
          </cell>
          <cell r="Q18" t="str">
            <v>Yes</v>
          </cell>
          <cell r="R18" t="str">
            <v>Yes</v>
          </cell>
          <cell r="S18" t="str">
            <v>Yes</v>
          </cell>
          <cell r="T18" t="str">
            <v>Yes</v>
          </cell>
          <cell r="W18" t="str">
            <v>Brighton and Hove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Yes</v>
          </cell>
          <cell r="AL18" t="str">
            <v>Yes</v>
          </cell>
          <cell r="AM18" t="str">
            <v>Yes</v>
          </cell>
          <cell r="AN18" t="str">
            <v>Yes</v>
          </cell>
          <cell r="AQ18" t="str">
            <v>Brighton and Hove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Y18">
            <v>0</v>
          </cell>
          <cell r="BE18" t="str">
            <v>Yes</v>
          </cell>
          <cell r="BF18" t="str">
            <v>Yes</v>
          </cell>
          <cell r="BG18" t="str">
            <v>Yes</v>
          </cell>
          <cell r="BH18" t="str">
            <v>Yes</v>
          </cell>
          <cell r="BI18" t="str">
            <v>Yes</v>
          </cell>
          <cell r="BK18" t="str">
            <v>Brighton and Hove</v>
          </cell>
          <cell r="BL18">
            <v>1</v>
          </cell>
          <cell r="BM18">
            <v>1</v>
          </cell>
          <cell r="BN18">
            <v>0</v>
          </cell>
          <cell r="BO18">
            <v>0</v>
          </cell>
          <cell r="BP18">
            <v>0</v>
          </cell>
          <cell r="BR18" t="str">
            <v>Brighton and Hove</v>
          </cell>
          <cell r="BS18">
            <v>1</v>
          </cell>
          <cell r="BT18">
            <v>1</v>
          </cell>
          <cell r="BU18">
            <v>0</v>
          </cell>
          <cell r="BV18">
            <v>0</v>
          </cell>
          <cell r="BW18">
            <v>0</v>
          </cell>
          <cell r="BY18" t="str">
            <v>yes</v>
          </cell>
          <cell r="BZ18" t="str">
            <v>yes</v>
          </cell>
          <cell r="CA18" t="str">
            <v>yes</v>
          </cell>
          <cell r="CB18" t="str">
            <v>yes</v>
          </cell>
          <cell r="CC18" t="str">
            <v>yes</v>
          </cell>
        </row>
        <row r="19">
          <cell r="A19" t="str">
            <v>Bristol City of</v>
          </cell>
          <cell r="B19">
            <v>2</v>
          </cell>
          <cell r="C19">
            <v>1</v>
          </cell>
          <cell r="D19">
            <v>0</v>
          </cell>
          <cell r="E19">
            <v>1</v>
          </cell>
          <cell r="F19">
            <v>0</v>
          </cell>
          <cell r="H19" t="str">
            <v>Bristol City of</v>
          </cell>
          <cell r="I19">
            <v>2</v>
          </cell>
          <cell r="J19">
            <v>1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  <cell r="P19" t="str">
            <v>Yes</v>
          </cell>
          <cell r="Q19" t="str">
            <v>Yes</v>
          </cell>
          <cell r="R19" t="str">
            <v>Yes</v>
          </cell>
          <cell r="S19" t="str">
            <v>Yes</v>
          </cell>
          <cell r="T19" t="str">
            <v>Yes</v>
          </cell>
          <cell r="W19" t="str">
            <v>Bristol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Yes</v>
          </cell>
          <cell r="AL19" t="str">
            <v>Yes</v>
          </cell>
          <cell r="AM19" t="str">
            <v>Yes</v>
          </cell>
          <cell r="AN19" t="str">
            <v>Yes</v>
          </cell>
          <cell r="AQ19" t="str">
            <v>Bristol</v>
          </cell>
          <cell r="AR19">
            <v>1</v>
          </cell>
          <cell r="AS19">
            <v>1</v>
          </cell>
          <cell r="AT19">
            <v>0</v>
          </cell>
          <cell r="AU19">
            <v>0</v>
          </cell>
          <cell r="AV19">
            <v>0</v>
          </cell>
          <cell r="AX19" t="str">
            <v>Bristol City of</v>
          </cell>
          <cell r="AY19">
            <v>1</v>
          </cell>
          <cell r="AZ19">
            <v>1</v>
          </cell>
          <cell r="BA19">
            <v>0</v>
          </cell>
          <cell r="BB19">
            <v>0</v>
          </cell>
          <cell r="BC19">
            <v>0</v>
          </cell>
          <cell r="BE19" t="str">
            <v>Yes</v>
          </cell>
          <cell r="BF19" t="str">
            <v>Yes</v>
          </cell>
          <cell r="BG19" t="str">
            <v>Yes</v>
          </cell>
          <cell r="BH19" t="str">
            <v>Yes</v>
          </cell>
          <cell r="BI19" t="str">
            <v>Yes</v>
          </cell>
          <cell r="BK19" t="str">
            <v>Bristol</v>
          </cell>
          <cell r="BL19">
            <v>1</v>
          </cell>
          <cell r="BM19">
            <v>0</v>
          </cell>
          <cell r="BN19">
            <v>0</v>
          </cell>
          <cell r="BO19">
            <v>1</v>
          </cell>
          <cell r="BP19">
            <v>0</v>
          </cell>
          <cell r="BR19" t="str">
            <v>Bristol City of</v>
          </cell>
          <cell r="BS19">
            <v>1</v>
          </cell>
          <cell r="BT19">
            <v>0</v>
          </cell>
          <cell r="BU19">
            <v>0</v>
          </cell>
          <cell r="BV19">
            <v>1</v>
          </cell>
          <cell r="BW19">
            <v>0</v>
          </cell>
          <cell r="BY19" t="str">
            <v>yes</v>
          </cell>
          <cell r="BZ19" t="str">
            <v>yes</v>
          </cell>
          <cell r="CA19" t="str">
            <v>yes</v>
          </cell>
          <cell r="CB19" t="str">
            <v>yes</v>
          </cell>
          <cell r="CC19" t="str">
            <v>yes</v>
          </cell>
        </row>
        <row r="20">
          <cell r="A20" t="str">
            <v>Bromley</v>
          </cell>
          <cell r="B20">
            <v>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H20" t="str">
            <v>Bromley</v>
          </cell>
          <cell r="I20">
            <v>2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P20" t="str">
            <v>Yes</v>
          </cell>
          <cell r="Q20" t="str">
            <v>Yes</v>
          </cell>
          <cell r="R20" t="str">
            <v>Yes</v>
          </cell>
          <cell r="S20" t="str">
            <v>Yes</v>
          </cell>
          <cell r="T20" t="str">
            <v>Yes</v>
          </cell>
          <cell r="W20" t="str">
            <v>Bromley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Yes</v>
          </cell>
          <cell r="AL20" t="str">
            <v>Yes</v>
          </cell>
          <cell r="AM20" t="str">
            <v>Yes</v>
          </cell>
          <cell r="AN20" t="str">
            <v>Yes</v>
          </cell>
          <cell r="AQ20" t="str">
            <v>Bromley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Y20">
            <v>0</v>
          </cell>
          <cell r="BE20" t="str">
            <v>Yes</v>
          </cell>
          <cell r="BF20" t="str">
            <v>Yes</v>
          </cell>
          <cell r="BG20" t="str">
            <v>Yes</v>
          </cell>
          <cell r="BH20" t="str">
            <v>Yes</v>
          </cell>
          <cell r="BI20" t="str">
            <v>Yes</v>
          </cell>
          <cell r="BK20" t="str">
            <v>Bromley</v>
          </cell>
          <cell r="BL20">
            <v>2</v>
          </cell>
          <cell r="BM20">
            <v>0</v>
          </cell>
          <cell r="BN20">
            <v>2</v>
          </cell>
          <cell r="BO20">
            <v>0</v>
          </cell>
          <cell r="BP20">
            <v>0</v>
          </cell>
          <cell r="BR20" t="str">
            <v>Bromley</v>
          </cell>
          <cell r="BS20">
            <v>2</v>
          </cell>
          <cell r="BT20">
            <v>0</v>
          </cell>
          <cell r="BU20">
            <v>2</v>
          </cell>
          <cell r="BV20">
            <v>0</v>
          </cell>
          <cell r="BW20">
            <v>0</v>
          </cell>
          <cell r="BY20" t="str">
            <v>yes</v>
          </cell>
          <cell r="BZ20" t="str">
            <v>yes</v>
          </cell>
          <cell r="CA20" t="str">
            <v>yes</v>
          </cell>
          <cell r="CB20" t="str">
            <v>yes</v>
          </cell>
          <cell r="CC20" t="str">
            <v>yes</v>
          </cell>
        </row>
        <row r="21">
          <cell r="A21" t="str">
            <v>Buckinghamshire</v>
          </cell>
          <cell r="B21">
            <v>5</v>
          </cell>
          <cell r="C21">
            <v>0</v>
          </cell>
          <cell r="D21">
            <v>3</v>
          </cell>
          <cell r="E21">
            <v>2</v>
          </cell>
          <cell r="F21">
            <v>0</v>
          </cell>
          <cell r="H21" t="str">
            <v>Buckinghamshire</v>
          </cell>
          <cell r="I21">
            <v>5</v>
          </cell>
          <cell r="J21">
            <v>0</v>
          </cell>
          <cell r="K21">
            <v>3</v>
          </cell>
          <cell r="L21">
            <v>2</v>
          </cell>
          <cell r="M21">
            <v>0</v>
          </cell>
          <cell r="P21" t="str">
            <v>Yes</v>
          </cell>
          <cell r="Q21" t="str">
            <v>Yes</v>
          </cell>
          <cell r="R21" t="str">
            <v>Yes</v>
          </cell>
          <cell r="S21" t="str">
            <v>Yes</v>
          </cell>
          <cell r="T21" t="str">
            <v>Yes</v>
          </cell>
          <cell r="W21" t="str">
            <v>Buckinghamshire</v>
          </cell>
          <cell r="Y21">
            <v>1</v>
          </cell>
          <cell r="Z21">
            <v>0</v>
          </cell>
          <cell r="AA21">
            <v>1</v>
          </cell>
          <cell r="AB21">
            <v>0</v>
          </cell>
          <cell r="AC21">
            <v>0</v>
          </cell>
          <cell r="AE21" t="str">
            <v>Buckinghamshire</v>
          </cell>
          <cell r="AF21">
            <v>1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 t="str">
            <v>Yes</v>
          </cell>
          <cell r="AL21" t="str">
            <v>Yes</v>
          </cell>
          <cell r="AM21" t="str">
            <v>Yes</v>
          </cell>
          <cell r="AN21" t="str">
            <v>Yes</v>
          </cell>
          <cell r="AQ21" t="str">
            <v>Buckinghamshire</v>
          </cell>
          <cell r="AR21">
            <v>2</v>
          </cell>
          <cell r="AS21">
            <v>0</v>
          </cell>
          <cell r="AT21">
            <v>1</v>
          </cell>
          <cell r="AU21">
            <v>1</v>
          </cell>
          <cell r="AV21">
            <v>0</v>
          </cell>
          <cell r="AX21" t="str">
            <v>Buckinghamshire</v>
          </cell>
          <cell r="AY21">
            <v>2</v>
          </cell>
          <cell r="AZ21">
            <v>0</v>
          </cell>
          <cell r="BA21">
            <v>1</v>
          </cell>
          <cell r="BB21">
            <v>1</v>
          </cell>
          <cell r="BC21">
            <v>0</v>
          </cell>
          <cell r="BE21" t="str">
            <v>Yes</v>
          </cell>
          <cell r="BF21" t="str">
            <v>Yes</v>
          </cell>
          <cell r="BG21" t="str">
            <v>Yes</v>
          </cell>
          <cell r="BH21" t="str">
            <v>Yes</v>
          </cell>
          <cell r="BI21" t="str">
            <v>Yes</v>
          </cell>
          <cell r="BK21" t="str">
            <v>Buckinghamshire</v>
          </cell>
          <cell r="BL21">
            <v>2</v>
          </cell>
          <cell r="BM21">
            <v>0</v>
          </cell>
          <cell r="BN21">
            <v>1</v>
          </cell>
          <cell r="BO21">
            <v>1</v>
          </cell>
          <cell r="BP21">
            <v>0</v>
          </cell>
          <cell r="BR21" t="str">
            <v>Buckinghamshire</v>
          </cell>
          <cell r="BS21">
            <v>2</v>
          </cell>
          <cell r="BT21">
            <v>0</v>
          </cell>
          <cell r="BU21">
            <v>1</v>
          </cell>
          <cell r="BV21">
            <v>1</v>
          </cell>
          <cell r="BW21">
            <v>0</v>
          </cell>
          <cell r="BY21" t="str">
            <v>yes</v>
          </cell>
          <cell r="BZ21" t="str">
            <v>yes</v>
          </cell>
          <cell r="CA21" t="str">
            <v>yes</v>
          </cell>
          <cell r="CB21" t="str">
            <v>yes</v>
          </cell>
          <cell r="CC21" t="str">
            <v>yes</v>
          </cell>
        </row>
        <row r="22">
          <cell r="A22" t="str">
            <v>Bury</v>
          </cell>
          <cell r="B22">
            <v>3</v>
          </cell>
          <cell r="C22">
            <v>0</v>
          </cell>
          <cell r="D22">
            <v>0</v>
          </cell>
          <cell r="E22">
            <v>2</v>
          </cell>
          <cell r="F22">
            <v>1</v>
          </cell>
          <cell r="H22" t="str">
            <v>Bury</v>
          </cell>
          <cell r="I22">
            <v>3</v>
          </cell>
          <cell r="J22">
            <v>0</v>
          </cell>
          <cell r="K22">
            <v>0</v>
          </cell>
          <cell r="L22">
            <v>2</v>
          </cell>
          <cell r="M22">
            <v>1</v>
          </cell>
          <cell r="N22">
            <v>0</v>
          </cell>
          <cell r="P22" t="str">
            <v>Yes</v>
          </cell>
          <cell r="Q22" t="str">
            <v>Yes</v>
          </cell>
          <cell r="R22" t="str">
            <v>Yes</v>
          </cell>
          <cell r="S22" t="str">
            <v>Yes</v>
          </cell>
          <cell r="T22" t="str">
            <v>Yes</v>
          </cell>
          <cell r="W22" t="str">
            <v>Bury</v>
          </cell>
          <cell r="Y22">
            <v>1</v>
          </cell>
          <cell r="Z22">
            <v>0</v>
          </cell>
          <cell r="AA22">
            <v>0</v>
          </cell>
          <cell r="AB22">
            <v>1</v>
          </cell>
          <cell r="AC22">
            <v>0</v>
          </cell>
          <cell r="AE22" t="str">
            <v>Bury</v>
          </cell>
          <cell r="AF22">
            <v>1</v>
          </cell>
          <cell r="AG22">
            <v>0</v>
          </cell>
          <cell r="AH22">
            <v>0</v>
          </cell>
          <cell r="AI22">
            <v>1</v>
          </cell>
          <cell r="AJ22">
            <v>0</v>
          </cell>
          <cell r="AK22" t="str">
            <v>Yes</v>
          </cell>
          <cell r="AL22" t="str">
            <v>Yes</v>
          </cell>
          <cell r="AM22" t="str">
            <v>Yes</v>
          </cell>
          <cell r="AN22" t="str">
            <v>Yes</v>
          </cell>
          <cell r="AQ22" t="str">
            <v>Bury</v>
          </cell>
          <cell r="AR22">
            <v>1</v>
          </cell>
          <cell r="AS22">
            <v>0</v>
          </cell>
          <cell r="AT22">
            <v>0</v>
          </cell>
          <cell r="AU22">
            <v>0</v>
          </cell>
          <cell r="AV22">
            <v>1</v>
          </cell>
          <cell r="AX22" t="str">
            <v>Bury</v>
          </cell>
          <cell r="AY22">
            <v>1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E22" t="str">
            <v>Yes</v>
          </cell>
          <cell r="BF22" t="str">
            <v>Yes</v>
          </cell>
          <cell r="BG22" t="str">
            <v>Yes</v>
          </cell>
          <cell r="BH22" t="str">
            <v>Yes</v>
          </cell>
          <cell r="BI22" t="str">
            <v>Yes</v>
          </cell>
          <cell r="BK22" t="str">
            <v>Bury</v>
          </cell>
          <cell r="BL22">
            <v>1</v>
          </cell>
          <cell r="BM22">
            <v>0</v>
          </cell>
          <cell r="BN22">
            <v>0</v>
          </cell>
          <cell r="BO22">
            <v>1</v>
          </cell>
          <cell r="BP22">
            <v>0</v>
          </cell>
          <cell r="BR22" t="str">
            <v>Bury</v>
          </cell>
          <cell r="BS22">
            <v>1</v>
          </cell>
          <cell r="BT22">
            <v>0</v>
          </cell>
          <cell r="BU22">
            <v>0</v>
          </cell>
          <cell r="BV22">
            <v>1</v>
          </cell>
          <cell r="BW22">
            <v>0</v>
          </cell>
          <cell r="BY22" t="str">
            <v>yes</v>
          </cell>
          <cell r="BZ22" t="str">
            <v>yes</v>
          </cell>
          <cell r="CA22" t="str">
            <v>yes</v>
          </cell>
          <cell r="CB22" t="str">
            <v>yes</v>
          </cell>
          <cell r="CC22" t="str">
            <v>yes</v>
          </cell>
        </row>
        <row r="23">
          <cell r="A23" t="str">
            <v>Calderdale</v>
          </cell>
          <cell r="B23">
            <v>2</v>
          </cell>
          <cell r="C23">
            <v>0</v>
          </cell>
          <cell r="D23">
            <v>0</v>
          </cell>
          <cell r="E23">
            <v>2</v>
          </cell>
          <cell r="F23">
            <v>0</v>
          </cell>
          <cell r="H23" t="str">
            <v>Calderdale</v>
          </cell>
          <cell r="I23">
            <v>2</v>
          </cell>
          <cell r="J23">
            <v>0</v>
          </cell>
          <cell r="K23">
            <v>0</v>
          </cell>
          <cell r="L23">
            <v>2</v>
          </cell>
          <cell r="M23">
            <v>0</v>
          </cell>
          <cell r="N23">
            <v>0</v>
          </cell>
          <cell r="P23" t="str">
            <v>Yes</v>
          </cell>
          <cell r="Q23" t="str">
            <v>Yes</v>
          </cell>
          <cell r="R23" t="str">
            <v>Yes</v>
          </cell>
          <cell r="S23" t="str">
            <v>Yes</v>
          </cell>
          <cell r="T23" t="str">
            <v>Yes</v>
          </cell>
          <cell r="W23" t="str">
            <v>Calderdale</v>
          </cell>
          <cell r="Y23">
            <v>1</v>
          </cell>
          <cell r="Z23">
            <v>0</v>
          </cell>
          <cell r="AA23">
            <v>0</v>
          </cell>
          <cell r="AB23">
            <v>1</v>
          </cell>
          <cell r="AC23">
            <v>0</v>
          </cell>
          <cell r="AE23" t="str">
            <v>Calderdale</v>
          </cell>
          <cell r="AF23">
            <v>1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 t="str">
            <v>Yes</v>
          </cell>
          <cell r="AL23" t="str">
            <v>Yes</v>
          </cell>
          <cell r="AM23" t="str">
            <v>Yes</v>
          </cell>
          <cell r="AN23" t="str">
            <v>Yes</v>
          </cell>
          <cell r="AQ23" t="str">
            <v>Calderdale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Y23">
            <v>0</v>
          </cell>
          <cell r="BE23" t="str">
            <v>Yes</v>
          </cell>
          <cell r="BF23" t="str">
            <v>Yes</v>
          </cell>
          <cell r="BG23" t="str">
            <v>Yes</v>
          </cell>
          <cell r="BH23" t="str">
            <v>Yes</v>
          </cell>
          <cell r="BI23" t="str">
            <v>Yes</v>
          </cell>
          <cell r="BK23" t="str">
            <v>Calderdale</v>
          </cell>
          <cell r="BL23">
            <v>1</v>
          </cell>
          <cell r="BM23">
            <v>0</v>
          </cell>
          <cell r="BN23">
            <v>0</v>
          </cell>
          <cell r="BO23">
            <v>1</v>
          </cell>
          <cell r="BP23">
            <v>0</v>
          </cell>
          <cell r="BR23" t="str">
            <v>Calderdale</v>
          </cell>
          <cell r="BS23">
            <v>1</v>
          </cell>
          <cell r="BT23">
            <v>0</v>
          </cell>
          <cell r="BU23">
            <v>0</v>
          </cell>
          <cell r="BV23">
            <v>1</v>
          </cell>
          <cell r="BW23">
            <v>0</v>
          </cell>
          <cell r="BY23" t="str">
            <v>yes</v>
          </cell>
          <cell r="BZ23" t="str">
            <v>yes</v>
          </cell>
          <cell r="CA23" t="str">
            <v>yes</v>
          </cell>
          <cell r="CB23" t="str">
            <v>yes</v>
          </cell>
          <cell r="CC23" t="str">
            <v>yes</v>
          </cell>
        </row>
        <row r="24">
          <cell r="A24" t="str">
            <v>Cambridgeshire</v>
          </cell>
          <cell r="B24">
            <v>2</v>
          </cell>
          <cell r="C24">
            <v>0</v>
          </cell>
          <cell r="D24">
            <v>1</v>
          </cell>
          <cell r="E24">
            <v>1</v>
          </cell>
          <cell r="F24">
            <v>0</v>
          </cell>
          <cell r="H24" t="str">
            <v>Cambridgeshire</v>
          </cell>
          <cell r="I24">
            <v>2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0</v>
          </cell>
          <cell r="P24" t="str">
            <v>Yes</v>
          </cell>
          <cell r="Q24" t="str">
            <v>Yes</v>
          </cell>
          <cell r="R24" t="str">
            <v>Yes</v>
          </cell>
          <cell r="S24" t="str">
            <v>Yes</v>
          </cell>
          <cell r="T24" t="str">
            <v>Yes</v>
          </cell>
          <cell r="W24" t="str">
            <v>Cambridgeshire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 t="str">
            <v>Yes</v>
          </cell>
          <cell r="AL24" t="str">
            <v>Yes</v>
          </cell>
          <cell r="AM24" t="str">
            <v>Yes</v>
          </cell>
          <cell r="AN24" t="str">
            <v>Yes</v>
          </cell>
          <cell r="AQ24" t="str">
            <v>Cambridgeshire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Y24">
            <v>0</v>
          </cell>
          <cell r="BE24" t="str">
            <v>Yes</v>
          </cell>
          <cell r="BF24" t="str">
            <v>Yes</v>
          </cell>
          <cell r="BG24" t="str">
            <v>Yes</v>
          </cell>
          <cell r="BH24" t="str">
            <v>Yes</v>
          </cell>
          <cell r="BI24" t="str">
            <v>Yes</v>
          </cell>
          <cell r="BK24" t="str">
            <v>Cambridgeshire</v>
          </cell>
          <cell r="BL24">
            <v>2</v>
          </cell>
          <cell r="BM24">
            <v>0</v>
          </cell>
          <cell r="BN24">
            <v>1</v>
          </cell>
          <cell r="BO24">
            <v>1</v>
          </cell>
          <cell r="BP24">
            <v>0</v>
          </cell>
          <cell r="BR24" t="str">
            <v>Cambridgeshire</v>
          </cell>
          <cell r="BS24">
            <v>2</v>
          </cell>
          <cell r="BT24">
            <v>0</v>
          </cell>
          <cell r="BU24">
            <v>1</v>
          </cell>
          <cell r="BV24">
            <v>1</v>
          </cell>
          <cell r="BW24">
            <v>0</v>
          </cell>
          <cell r="BY24" t="str">
            <v>yes</v>
          </cell>
          <cell r="BZ24" t="str">
            <v>yes</v>
          </cell>
          <cell r="CA24" t="str">
            <v>yes</v>
          </cell>
          <cell r="CB24" t="str">
            <v>yes</v>
          </cell>
          <cell r="CC24" t="str">
            <v>yes</v>
          </cell>
        </row>
        <row r="25">
          <cell r="A25" t="str">
            <v>Camden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I25">
            <v>0</v>
          </cell>
          <cell r="P25" t="str">
            <v>Yes</v>
          </cell>
          <cell r="Q25" t="str">
            <v>Yes</v>
          </cell>
          <cell r="R25" t="str">
            <v>Yes</v>
          </cell>
          <cell r="S25" t="str">
            <v>Yes</v>
          </cell>
          <cell r="T25" t="str">
            <v>Yes</v>
          </cell>
          <cell r="W25" t="str">
            <v>Camden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Yes</v>
          </cell>
          <cell r="AL25" t="str">
            <v>Yes</v>
          </cell>
          <cell r="AM25" t="str">
            <v>Yes</v>
          </cell>
          <cell r="AN25" t="str">
            <v>Yes</v>
          </cell>
          <cell r="AQ25" t="str">
            <v>Camden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Y25">
            <v>0</v>
          </cell>
          <cell r="BE25" t="str">
            <v>Yes</v>
          </cell>
          <cell r="BF25" t="str">
            <v>Yes</v>
          </cell>
          <cell r="BG25" t="str">
            <v>Yes</v>
          </cell>
          <cell r="BH25" t="str">
            <v>Yes</v>
          </cell>
          <cell r="BI25" t="str">
            <v>Yes</v>
          </cell>
          <cell r="BK25" t="str">
            <v>Camden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S25">
            <v>0</v>
          </cell>
          <cell r="BY25" t="str">
            <v>yes</v>
          </cell>
          <cell r="BZ25" t="str">
            <v>yes</v>
          </cell>
          <cell r="CA25" t="str">
            <v>yes</v>
          </cell>
          <cell r="CB25" t="str">
            <v>yes</v>
          </cell>
          <cell r="CC25" t="str">
            <v>yes</v>
          </cell>
        </row>
        <row r="26">
          <cell r="A26" t="str">
            <v>Central Bedfordshire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I26">
            <v>0</v>
          </cell>
          <cell r="P26" t="str">
            <v>Yes</v>
          </cell>
          <cell r="Q26" t="str">
            <v>Yes</v>
          </cell>
          <cell r="R26" t="str">
            <v>Yes</v>
          </cell>
          <cell r="S26" t="str">
            <v>Yes</v>
          </cell>
          <cell r="T26" t="str">
            <v>Yes</v>
          </cell>
          <cell r="W26" t="str">
            <v>Central Bedfordshire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Yes</v>
          </cell>
          <cell r="AL26" t="str">
            <v>Yes</v>
          </cell>
          <cell r="AM26" t="str">
            <v>Yes</v>
          </cell>
          <cell r="AN26" t="str">
            <v>Yes</v>
          </cell>
          <cell r="AQ26" t="str">
            <v>Central Bedfordshire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Y26">
            <v>0</v>
          </cell>
          <cell r="BE26" t="str">
            <v>Yes</v>
          </cell>
          <cell r="BF26" t="str">
            <v>Yes</v>
          </cell>
          <cell r="BG26" t="str">
            <v>Yes</v>
          </cell>
          <cell r="BH26" t="str">
            <v>Yes</v>
          </cell>
          <cell r="BI26" t="str">
            <v>Yes</v>
          </cell>
          <cell r="BK26" t="str">
            <v>Central Bedfordshire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S26">
            <v>0</v>
          </cell>
          <cell r="BY26" t="str">
            <v>yes</v>
          </cell>
          <cell r="BZ26" t="str">
            <v>yes</v>
          </cell>
          <cell r="CA26" t="str">
            <v>yes</v>
          </cell>
          <cell r="CB26" t="str">
            <v>yes</v>
          </cell>
          <cell r="CC26" t="str">
            <v>yes</v>
          </cell>
        </row>
        <row r="27">
          <cell r="A27" t="str">
            <v>Cheshire East</v>
          </cell>
          <cell r="B27">
            <v>1</v>
          </cell>
          <cell r="C27">
            <v>0</v>
          </cell>
          <cell r="D27">
            <v>1</v>
          </cell>
          <cell r="E27">
            <v>0</v>
          </cell>
          <cell r="F27">
            <v>0</v>
          </cell>
          <cell r="H27" t="str">
            <v>Cheshire East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P27" t="str">
            <v>Yes</v>
          </cell>
          <cell r="Q27" t="str">
            <v>Yes</v>
          </cell>
          <cell r="R27" t="str">
            <v>Yes</v>
          </cell>
          <cell r="S27" t="str">
            <v>Yes</v>
          </cell>
          <cell r="T27" t="str">
            <v>Yes</v>
          </cell>
          <cell r="W27" t="str">
            <v>Cheshire East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Yes</v>
          </cell>
          <cell r="AL27" t="str">
            <v>Yes</v>
          </cell>
          <cell r="AM27" t="str">
            <v>Yes</v>
          </cell>
          <cell r="AN27" t="str">
            <v>Yes</v>
          </cell>
          <cell r="AQ27" t="str">
            <v>Cheshire East</v>
          </cell>
          <cell r="AR27">
            <v>1</v>
          </cell>
          <cell r="AS27">
            <v>0</v>
          </cell>
          <cell r="AT27">
            <v>1</v>
          </cell>
          <cell r="AU27">
            <v>0</v>
          </cell>
          <cell r="AV27">
            <v>0</v>
          </cell>
          <cell r="AX27" t="str">
            <v>Cheshire East</v>
          </cell>
          <cell r="AY27">
            <v>1</v>
          </cell>
          <cell r="AZ27">
            <v>0</v>
          </cell>
          <cell r="BA27">
            <v>1</v>
          </cell>
          <cell r="BB27">
            <v>0</v>
          </cell>
          <cell r="BC27">
            <v>0</v>
          </cell>
          <cell r="BE27" t="str">
            <v>Yes</v>
          </cell>
          <cell r="BF27" t="str">
            <v>Yes</v>
          </cell>
          <cell r="BG27" t="str">
            <v>Yes</v>
          </cell>
          <cell r="BH27" t="str">
            <v>Yes</v>
          </cell>
          <cell r="BI27" t="str">
            <v>Yes</v>
          </cell>
          <cell r="BK27" t="str">
            <v>Cheshire East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S27">
            <v>0</v>
          </cell>
          <cell r="BY27" t="str">
            <v>yes</v>
          </cell>
          <cell r="BZ27" t="str">
            <v>yes</v>
          </cell>
          <cell r="CA27" t="str">
            <v>yes</v>
          </cell>
          <cell r="CB27" t="str">
            <v>yes</v>
          </cell>
          <cell r="CC27" t="str">
            <v>yes</v>
          </cell>
        </row>
        <row r="28">
          <cell r="A28" t="str">
            <v>Cheshire West and Chester</v>
          </cell>
          <cell r="B28">
            <v>1</v>
          </cell>
          <cell r="C28">
            <v>0</v>
          </cell>
          <cell r="D28">
            <v>1</v>
          </cell>
          <cell r="E28">
            <v>0</v>
          </cell>
          <cell r="F28">
            <v>0</v>
          </cell>
          <cell r="H28" t="str">
            <v>Cheshire West and Chester</v>
          </cell>
          <cell r="I28">
            <v>1</v>
          </cell>
          <cell r="J28">
            <v>0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P28" t="str">
            <v>Yes</v>
          </cell>
          <cell r="Q28" t="str">
            <v>Yes</v>
          </cell>
          <cell r="R28" t="str">
            <v>Yes</v>
          </cell>
          <cell r="S28" t="str">
            <v>Yes</v>
          </cell>
          <cell r="T28" t="str">
            <v>Yes</v>
          </cell>
          <cell r="W28" t="str">
            <v>Cheshire West and Chester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Yes</v>
          </cell>
          <cell r="AL28" t="str">
            <v>Yes</v>
          </cell>
          <cell r="AM28" t="str">
            <v>Yes</v>
          </cell>
          <cell r="AN28" t="str">
            <v>Yes</v>
          </cell>
          <cell r="AQ28" t="str">
            <v>Cheshire West and Chester</v>
          </cell>
          <cell r="AR28">
            <v>1</v>
          </cell>
          <cell r="AS28">
            <v>0</v>
          </cell>
          <cell r="AT28">
            <v>1</v>
          </cell>
          <cell r="AU28">
            <v>0</v>
          </cell>
          <cell r="AV28">
            <v>0</v>
          </cell>
          <cell r="AX28" t="str">
            <v>Cheshire West and Chester</v>
          </cell>
          <cell r="AY28">
            <v>1</v>
          </cell>
          <cell r="AZ28">
            <v>0</v>
          </cell>
          <cell r="BA28">
            <v>1</v>
          </cell>
          <cell r="BB28">
            <v>0</v>
          </cell>
          <cell r="BC28">
            <v>0</v>
          </cell>
          <cell r="BE28" t="str">
            <v>Yes</v>
          </cell>
          <cell r="BF28" t="str">
            <v>Yes</v>
          </cell>
          <cell r="BG28" t="str">
            <v>Yes</v>
          </cell>
          <cell r="BH28" t="str">
            <v>Yes</v>
          </cell>
          <cell r="BI28" t="str">
            <v>Yes</v>
          </cell>
          <cell r="BK28" t="str">
            <v>Cheshire West and Chester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S28">
            <v>0</v>
          </cell>
          <cell r="BY28" t="str">
            <v>yes</v>
          </cell>
          <cell r="BZ28" t="str">
            <v>yes</v>
          </cell>
          <cell r="CA28" t="str">
            <v>yes</v>
          </cell>
          <cell r="CB28" t="str">
            <v>yes</v>
          </cell>
          <cell r="CC28" t="str">
            <v>yes</v>
          </cell>
        </row>
        <row r="29">
          <cell r="A29" t="str">
            <v>City of London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I29">
            <v>0</v>
          </cell>
          <cell r="P29" t="str">
            <v>Yes</v>
          </cell>
          <cell r="Q29" t="str">
            <v>Yes</v>
          </cell>
          <cell r="R29" t="str">
            <v>Yes</v>
          </cell>
          <cell r="S29" t="str">
            <v>Yes</v>
          </cell>
          <cell r="T29" t="str">
            <v>Yes</v>
          </cell>
          <cell r="W29" t="str">
            <v>City of London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Yes</v>
          </cell>
          <cell r="AL29" t="str">
            <v>Yes</v>
          </cell>
          <cell r="AM29" t="str">
            <v>Yes</v>
          </cell>
          <cell r="AN29" t="str">
            <v>Yes</v>
          </cell>
          <cell r="AQ29" t="str">
            <v>City of London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Y29">
            <v>0</v>
          </cell>
          <cell r="BE29" t="str">
            <v>Yes</v>
          </cell>
          <cell r="BF29" t="str">
            <v>Yes</v>
          </cell>
          <cell r="BG29" t="str">
            <v>Yes</v>
          </cell>
          <cell r="BH29" t="str">
            <v>Yes</v>
          </cell>
          <cell r="BI29" t="str">
            <v>Yes</v>
          </cell>
          <cell r="BK29" t="str">
            <v>City of London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S29">
            <v>0</v>
          </cell>
          <cell r="BY29" t="str">
            <v>yes</v>
          </cell>
          <cell r="BZ29" t="str">
            <v>yes</v>
          </cell>
          <cell r="CA29" t="str">
            <v>yes</v>
          </cell>
          <cell r="CB29" t="str">
            <v>yes</v>
          </cell>
          <cell r="CC29" t="str">
            <v>yes</v>
          </cell>
        </row>
        <row r="30">
          <cell r="A30" t="str">
            <v>Cornwall</v>
          </cell>
          <cell r="B30">
            <v>1</v>
          </cell>
          <cell r="C30">
            <v>0</v>
          </cell>
          <cell r="D30">
            <v>1</v>
          </cell>
          <cell r="E30">
            <v>0</v>
          </cell>
          <cell r="F30">
            <v>0</v>
          </cell>
          <cell r="H30" t="str">
            <v>Cornwall</v>
          </cell>
          <cell r="I30">
            <v>1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P30" t="str">
            <v>Yes</v>
          </cell>
          <cell r="Q30" t="str">
            <v>Yes</v>
          </cell>
          <cell r="R30" t="str">
            <v>Yes</v>
          </cell>
          <cell r="S30" t="str">
            <v>Yes</v>
          </cell>
          <cell r="T30" t="str">
            <v>Yes</v>
          </cell>
          <cell r="W30" t="str">
            <v>Cornwall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Yes</v>
          </cell>
          <cell r="AL30" t="str">
            <v>Yes</v>
          </cell>
          <cell r="AM30" t="str">
            <v>Yes</v>
          </cell>
          <cell r="AN30" t="str">
            <v>Yes</v>
          </cell>
          <cell r="AQ30" t="str">
            <v>Cornwall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Y30">
            <v>0</v>
          </cell>
          <cell r="BE30" t="str">
            <v>Yes</v>
          </cell>
          <cell r="BF30" t="str">
            <v>Yes</v>
          </cell>
          <cell r="BG30" t="str">
            <v>Yes</v>
          </cell>
          <cell r="BH30" t="str">
            <v>Yes</v>
          </cell>
          <cell r="BI30" t="str">
            <v>Yes</v>
          </cell>
          <cell r="BK30" t="str">
            <v>Cornwall</v>
          </cell>
          <cell r="BL30">
            <v>1</v>
          </cell>
          <cell r="BM30">
            <v>0</v>
          </cell>
          <cell r="BN30">
            <v>1</v>
          </cell>
          <cell r="BO30">
            <v>0</v>
          </cell>
          <cell r="BP30">
            <v>0</v>
          </cell>
          <cell r="BR30" t="str">
            <v>Cornwall</v>
          </cell>
          <cell r="BS30">
            <v>1</v>
          </cell>
          <cell r="BT30">
            <v>0</v>
          </cell>
          <cell r="BU30">
            <v>1</v>
          </cell>
          <cell r="BV30">
            <v>0</v>
          </cell>
          <cell r="BW30">
            <v>0</v>
          </cell>
          <cell r="BY30" t="str">
            <v>yes</v>
          </cell>
          <cell r="BZ30" t="str">
            <v>yes</v>
          </cell>
          <cell r="CA30" t="str">
            <v>yes</v>
          </cell>
          <cell r="CB30" t="str">
            <v>yes</v>
          </cell>
          <cell r="CC30" t="str">
            <v>yes</v>
          </cell>
        </row>
        <row r="31">
          <cell r="A31" t="str">
            <v>Coventry</v>
          </cell>
          <cell r="B31">
            <v>2</v>
          </cell>
          <cell r="C31">
            <v>0</v>
          </cell>
          <cell r="D31">
            <v>1</v>
          </cell>
          <cell r="E31">
            <v>1</v>
          </cell>
          <cell r="F31">
            <v>0</v>
          </cell>
          <cell r="H31" t="str">
            <v>Coventry</v>
          </cell>
          <cell r="I31">
            <v>2</v>
          </cell>
          <cell r="J31">
            <v>0</v>
          </cell>
          <cell r="K31">
            <v>1</v>
          </cell>
          <cell r="L31">
            <v>1</v>
          </cell>
          <cell r="M31">
            <v>0</v>
          </cell>
          <cell r="P31" t="str">
            <v>Yes</v>
          </cell>
          <cell r="Q31" t="str">
            <v>Yes</v>
          </cell>
          <cell r="R31" t="str">
            <v>Yes</v>
          </cell>
          <cell r="S31" t="str">
            <v>Yes</v>
          </cell>
          <cell r="T31" t="str">
            <v>Yes</v>
          </cell>
          <cell r="W31" t="str">
            <v>Coventry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Yes</v>
          </cell>
          <cell r="AL31" t="str">
            <v>Yes</v>
          </cell>
          <cell r="AM31" t="str">
            <v>Yes</v>
          </cell>
          <cell r="AN31" t="str">
            <v>Yes</v>
          </cell>
          <cell r="AQ31" t="str">
            <v>Coventry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BE31" t="str">
            <v>Yes</v>
          </cell>
          <cell r="BF31" t="str">
            <v>Yes</v>
          </cell>
          <cell r="BG31" t="str">
            <v>Yes</v>
          </cell>
          <cell r="BH31" t="str">
            <v>Yes</v>
          </cell>
          <cell r="BI31" t="str">
            <v>Yes</v>
          </cell>
          <cell r="BK31" t="str">
            <v>Coventry</v>
          </cell>
          <cell r="BL31">
            <v>2</v>
          </cell>
          <cell r="BM31">
            <v>0</v>
          </cell>
          <cell r="BN31">
            <v>1</v>
          </cell>
          <cell r="BO31">
            <v>1</v>
          </cell>
          <cell r="BP31">
            <v>0</v>
          </cell>
          <cell r="BR31" t="str">
            <v>Coventry</v>
          </cell>
          <cell r="BS31">
            <v>2</v>
          </cell>
          <cell r="BT31">
            <v>0</v>
          </cell>
          <cell r="BU31">
            <v>1</v>
          </cell>
          <cell r="BV31">
            <v>1</v>
          </cell>
          <cell r="BW31">
            <v>0</v>
          </cell>
          <cell r="BY31" t="str">
            <v>yes</v>
          </cell>
          <cell r="BZ31" t="str">
            <v>yes</v>
          </cell>
          <cell r="CA31" t="str">
            <v>yes</v>
          </cell>
          <cell r="CB31" t="str">
            <v>yes</v>
          </cell>
          <cell r="CC31" t="str">
            <v>yes</v>
          </cell>
        </row>
        <row r="32">
          <cell r="A32" t="str">
            <v>Croydon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P32" t="str">
            <v>Yes</v>
          </cell>
          <cell r="Q32" t="str">
            <v>Yes</v>
          </cell>
          <cell r="R32" t="str">
            <v>Yes</v>
          </cell>
          <cell r="S32" t="str">
            <v>Yes</v>
          </cell>
          <cell r="T32" t="str">
            <v>Yes</v>
          </cell>
          <cell r="W32" t="str">
            <v>Croydon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 t="str">
            <v>Yes</v>
          </cell>
          <cell r="AL32" t="str">
            <v>Yes</v>
          </cell>
          <cell r="AM32" t="str">
            <v>Yes</v>
          </cell>
          <cell r="AN32" t="str">
            <v>Yes</v>
          </cell>
          <cell r="AQ32" t="str">
            <v>Croydon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BE32" t="str">
            <v>Yes</v>
          </cell>
          <cell r="BF32" t="str">
            <v>Yes</v>
          </cell>
          <cell r="BG32" t="str">
            <v>Yes</v>
          </cell>
          <cell r="BH32" t="str">
            <v>Yes</v>
          </cell>
          <cell r="BI32" t="str">
            <v>Yes</v>
          </cell>
          <cell r="BK32" t="str">
            <v>Croydon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S32">
            <v>0</v>
          </cell>
          <cell r="BY32" t="str">
            <v>yes</v>
          </cell>
          <cell r="BZ32" t="str">
            <v>yes</v>
          </cell>
          <cell r="CA32" t="str">
            <v>yes</v>
          </cell>
          <cell r="CB32" t="str">
            <v>yes</v>
          </cell>
          <cell r="CC32" t="str">
            <v>yes</v>
          </cell>
        </row>
        <row r="33">
          <cell r="A33" t="str">
            <v>Cumbria</v>
          </cell>
          <cell r="B33">
            <v>2</v>
          </cell>
          <cell r="C33">
            <v>0</v>
          </cell>
          <cell r="D33">
            <v>2</v>
          </cell>
          <cell r="E33">
            <v>0</v>
          </cell>
          <cell r="F33">
            <v>0</v>
          </cell>
          <cell r="H33" t="str">
            <v>Cumbria</v>
          </cell>
          <cell r="I33">
            <v>2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P33" t="str">
            <v>Yes</v>
          </cell>
          <cell r="Q33" t="str">
            <v>Yes</v>
          </cell>
          <cell r="R33" t="str">
            <v>Yes</v>
          </cell>
          <cell r="S33" t="str">
            <v>Yes</v>
          </cell>
          <cell r="T33" t="str">
            <v>Yes</v>
          </cell>
          <cell r="W33" t="str">
            <v>Cumbria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 t="str">
            <v>Yes</v>
          </cell>
          <cell r="AL33" t="str">
            <v>Yes</v>
          </cell>
          <cell r="AM33" t="str">
            <v>Yes</v>
          </cell>
          <cell r="AN33" t="str">
            <v>Yes</v>
          </cell>
          <cell r="AQ33" t="str">
            <v>Cumbria</v>
          </cell>
          <cell r="AR33">
            <v>2</v>
          </cell>
          <cell r="AS33">
            <v>0</v>
          </cell>
          <cell r="AT33">
            <v>2</v>
          </cell>
          <cell r="AU33">
            <v>0</v>
          </cell>
          <cell r="AV33">
            <v>0</v>
          </cell>
          <cell r="AX33" t="str">
            <v>Cumbria</v>
          </cell>
          <cell r="AY33">
            <v>2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E33" t="str">
            <v>Yes</v>
          </cell>
          <cell r="BF33" t="str">
            <v>Yes</v>
          </cell>
          <cell r="BG33" t="str">
            <v>Yes</v>
          </cell>
          <cell r="BH33" t="str">
            <v>Yes</v>
          </cell>
          <cell r="BI33" t="str">
            <v>Yes</v>
          </cell>
          <cell r="BK33" t="str">
            <v>Cumbria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S33">
            <v>0</v>
          </cell>
          <cell r="BY33" t="str">
            <v>yes</v>
          </cell>
          <cell r="BZ33" t="str">
            <v>yes</v>
          </cell>
          <cell r="CA33" t="str">
            <v>yes</v>
          </cell>
          <cell r="CB33" t="str">
            <v>yes</v>
          </cell>
          <cell r="CC33" t="str">
            <v>yes</v>
          </cell>
        </row>
        <row r="34">
          <cell r="A34" t="str">
            <v>Darlington</v>
          </cell>
          <cell r="B34">
            <v>1</v>
          </cell>
          <cell r="C34">
            <v>0</v>
          </cell>
          <cell r="D34">
            <v>0</v>
          </cell>
          <cell r="E34">
            <v>1</v>
          </cell>
          <cell r="F34">
            <v>0</v>
          </cell>
          <cell r="H34" t="str">
            <v>Darlington</v>
          </cell>
          <cell r="I34">
            <v>1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P34" t="str">
            <v>Yes</v>
          </cell>
          <cell r="Q34" t="str">
            <v>Yes</v>
          </cell>
          <cell r="R34" t="str">
            <v>Yes</v>
          </cell>
          <cell r="S34" t="str">
            <v>Yes</v>
          </cell>
          <cell r="T34" t="str">
            <v>Yes</v>
          </cell>
          <cell r="W34" t="str">
            <v>Darlington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 t="str">
            <v>Yes</v>
          </cell>
          <cell r="AL34" t="str">
            <v>Yes</v>
          </cell>
          <cell r="AM34" t="str">
            <v>Yes</v>
          </cell>
          <cell r="AN34" t="str">
            <v>Yes</v>
          </cell>
          <cell r="AQ34" t="str">
            <v>Darlington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Y34">
            <v>0</v>
          </cell>
          <cell r="BE34" t="str">
            <v>Yes</v>
          </cell>
          <cell r="BF34" t="str">
            <v>Yes</v>
          </cell>
          <cell r="BG34" t="str">
            <v>Yes</v>
          </cell>
          <cell r="BH34" t="str">
            <v>Yes</v>
          </cell>
          <cell r="BI34" t="str">
            <v>Yes</v>
          </cell>
          <cell r="BK34" t="str">
            <v>Darlington</v>
          </cell>
          <cell r="BL34">
            <v>1</v>
          </cell>
          <cell r="BM34">
            <v>0</v>
          </cell>
          <cell r="BN34">
            <v>0</v>
          </cell>
          <cell r="BO34">
            <v>1</v>
          </cell>
          <cell r="BP34">
            <v>0</v>
          </cell>
          <cell r="BR34" t="str">
            <v>Darlington</v>
          </cell>
          <cell r="BS34">
            <v>1</v>
          </cell>
          <cell r="BT34">
            <v>0</v>
          </cell>
          <cell r="BU34">
            <v>0</v>
          </cell>
          <cell r="BV34">
            <v>1</v>
          </cell>
          <cell r="BW34">
            <v>0</v>
          </cell>
          <cell r="BY34" t="str">
            <v>yes</v>
          </cell>
          <cell r="BZ34" t="str">
            <v>yes</v>
          </cell>
          <cell r="CA34" t="str">
            <v>yes</v>
          </cell>
          <cell r="CB34" t="str">
            <v>yes</v>
          </cell>
          <cell r="CC34" t="str">
            <v>yes</v>
          </cell>
        </row>
        <row r="35">
          <cell r="A35" t="str">
            <v>Derby</v>
          </cell>
          <cell r="B35">
            <v>1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H35" t="str">
            <v>Derby</v>
          </cell>
          <cell r="I35">
            <v>1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P35" t="str">
            <v>Yes</v>
          </cell>
          <cell r="Q35" t="str">
            <v>Yes</v>
          </cell>
          <cell r="R35" t="str">
            <v>Yes</v>
          </cell>
          <cell r="S35" t="str">
            <v>Yes</v>
          </cell>
          <cell r="T35" t="str">
            <v>Yes</v>
          </cell>
          <cell r="W35" t="str">
            <v>Derby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 t="str">
            <v>Yes</v>
          </cell>
          <cell r="AL35" t="str">
            <v>Yes</v>
          </cell>
          <cell r="AM35" t="str">
            <v>Yes</v>
          </cell>
          <cell r="AN35" t="str">
            <v>Yes</v>
          </cell>
          <cell r="AQ35" t="str">
            <v>Derby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BE35" t="str">
            <v>Yes</v>
          </cell>
          <cell r="BF35" t="str">
            <v>Yes</v>
          </cell>
          <cell r="BG35" t="str">
            <v>Yes</v>
          </cell>
          <cell r="BH35" t="str">
            <v>Yes</v>
          </cell>
          <cell r="BI35" t="str">
            <v>Yes</v>
          </cell>
          <cell r="BK35" t="str">
            <v>Derby</v>
          </cell>
          <cell r="BL35">
            <v>1</v>
          </cell>
          <cell r="BM35">
            <v>1</v>
          </cell>
          <cell r="BN35">
            <v>0</v>
          </cell>
          <cell r="BO35">
            <v>0</v>
          </cell>
          <cell r="BP35">
            <v>0</v>
          </cell>
          <cell r="BR35" t="str">
            <v>Derby</v>
          </cell>
          <cell r="BS35">
            <v>1</v>
          </cell>
          <cell r="BT35">
            <v>1</v>
          </cell>
          <cell r="BU35">
            <v>0</v>
          </cell>
          <cell r="BV35">
            <v>0</v>
          </cell>
          <cell r="BW35">
            <v>0</v>
          </cell>
          <cell r="BY35" t="str">
            <v>yes</v>
          </cell>
          <cell r="BZ35" t="str">
            <v>yes</v>
          </cell>
          <cell r="CA35" t="str">
            <v>yes</v>
          </cell>
          <cell r="CB35" t="str">
            <v>yes</v>
          </cell>
          <cell r="CC35" t="str">
            <v>yes</v>
          </cell>
        </row>
        <row r="36">
          <cell r="A36" t="str">
            <v>Derbyshire</v>
          </cell>
          <cell r="B36">
            <v>8</v>
          </cell>
          <cell r="C36">
            <v>0</v>
          </cell>
          <cell r="D36">
            <v>3</v>
          </cell>
          <cell r="E36">
            <v>5</v>
          </cell>
          <cell r="F36">
            <v>0</v>
          </cell>
          <cell r="H36" t="str">
            <v>Derbyshire</v>
          </cell>
          <cell r="I36">
            <v>8</v>
          </cell>
          <cell r="J36">
            <v>0</v>
          </cell>
          <cell r="K36">
            <v>3</v>
          </cell>
          <cell r="L36">
            <v>5</v>
          </cell>
          <cell r="M36">
            <v>0</v>
          </cell>
          <cell r="P36" t="str">
            <v>Yes</v>
          </cell>
          <cell r="Q36" t="str">
            <v>Yes</v>
          </cell>
          <cell r="R36" t="str">
            <v>Yes</v>
          </cell>
          <cell r="S36" t="str">
            <v>Yes</v>
          </cell>
          <cell r="T36" t="str">
            <v>Yes</v>
          </cell>
          <cell r="W36" t="str">
            <v>Derbyshire</v>
          </cell>
          <cell r="Y36">
            <v>1</v>
          </cell>
          <cell r="Z36">
            <v>0</v>
          </cell>
          <cell r="AA36">
            <v>0</v>
          </cell>
          <cell r="AB36">
            <v>1</v>
          </cell>
          <cell r="AC36">
            <v>0</v>
          </cell>
          <cell r="AE36" t="str">
            <v>Derbyshire</v>
          </cell>
          <cell r="AF36">
            <v>1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 t="str">
            <v>Yes</v>
          </cell>
          <cell r="AL36" t="str">
            <v>Yes</v>
          </cell>
          <cell r="AM36" t="str">
            <v>Yes</v>
          </cell>
          <cell r="AN36" t="str">
            <v>Yes</v>
          </cell>
          <cell r="AQ36" t="str">
            <v>Derbyshire</v>
          </cell>
          <cell r="AR36">
            <v>2</v>
          </cell>
          <cell r="AS36">
            <v>0</v>
          </cell>
          <cell r="AT36">
            <v>0</v>
          </cell>
          <cell r="AU36">
            <v>2</v>
          </cell>
          <cell r="AV36">
            <v>0</v>
          </cell>
          <cell r="AX36" t="str">
            <v>Derbyshire</v>
          </cell>
          <cell r="AY36">
            <v>2</v>
          </cell>
          <cell r="AZ36">
            <v>0</v>
          </cell>
          <cell r="BA36">
            <v>0</v>
          </cell>
          <cell r="BB36">
            <v>2</v>
          </cell>
          <cell r="BC36">
            <v>0</v>
          </cell>
          <cell r="BE36" t="str">
            <v>Yes</v>
          </cell>
          <cell r="BF36" t="str">
            <v>Yes</v>
          </cell>
          <cell r="BG36" t="str">
            <v>Yes</v>
          </cell>
          <cell r="BH36" t="str">
            <v>Yes</v>
          </cell>
          <cell r="BI36" t="str">
            <v>Yes</v>
          </cell>
          <cell r="BK36" t="str">
            <v>Derbyshire</v>
          </cell>
          <cell r="BL36">
            <v>5</v>
          </cell>
          <cell r="BM36">
            <v>0</v>
          </cell>
          <cell r="BN36">
            <v>3</v>
          </cell>
          <cell r="BO36">
            <v>2</v>
          </cell>
          <cell r="BP36">
            <v>0</v>
          </cell>
          <cell r="BR36" t="str">
            <v>Derbyshire</v>
          </cell>
          <cell r="BS36">
            <v>5</v>
          </cell>
          <cell r="BT36">
            <v>0</v>
          </cell>
          <cell r="BU36">
            <v>3</v>
          </cell>
          <cell r="BV36">
            <v>2</v>
          </cell>
          <cell r="BW36">
            <v>0</v>
          </cell>
          <cell r="BY36" t="str">
            <v>yes</v>
          </cell>
          <cell r="BZ36" t="str">
            <v>yes</v>
          </cell>
          <cell r="CA36" t="str">
            <v>yes</v>
          </cell>
          <cell r="CB36" t="str">
            <v>yes</v>
          </cell>
          <cell r="CC36" t="str">
            <v>yes</v>
          </cell>
        </row>
        <row r="37">
          <cell r="A37" t="str">
            <v>Devon</v>
          </cell>
          <cell r="B37">
            <v>2</v>
          </cell>
          <cell r="C37">
            <v>0</v>
          </cell>
          <cell r="D37">
            <v>1</v>
          </cell>
          <cell r="E37">
            <v>1</v>
          </cell>
          <cell r="F37">
            <v>0</v>
          </cell>
          <cell r="H37" t="str">
            <v>Devon</v>
          </cell>
          <cell r="I37">
            <v>2</v>
          </cell>
          <cell r="J37">
            <v>0</v>
          </cell>
          <cell r="K37">
            <v>1</v>
          </cell>
          <cell r="L37">
            <v>1</v>
          </cell>
          <cell r="M37">
            <v>0</v>
          </cell>
          <cell r="N37">
            <v>0</v>
          </cell>
          <cell r="P37" t="str">
            <v>Yes</v>
          </cell>
          <cell r="Q37" t="str">
            <v>Yes</v>
          </cell>
          <cell r="R37" t="str">
            <v>Yes</v>
          </cell>
          <cell r="S37" t="str">
            <v>Yes</v>
          </cell>
          <cell r="T37" t="str">
            <v>Yes</v>
          </cell>
          <cell r="W37" t="str">
            <v>Devon</v>
          </cell>
          <cell r="Y37">
            <v>1</v>
          </cell>
          <cell r="Z37">
            <v>0</v>
          </cell>
          <cell r="AA37">
            <v>1</v>
          </cell>
          <cell r="AB37">
            <v>0</v>
          </cell>
          <cell r="AC37">
            <v>0</v>
          </cell>
          <cell r="AE37" t="str">
            <v>Devon</v>
          </cell>
          <cell r="AF37">
            <v>1</v>
          </cell>
          <cell r="AG37">
            <v>0</v>
          </cell>
          <cell r="AH37">
            <v>1</v>
          </cell>
          <cell r="AI37">
            <v>0</v>
          </cell>
          <cell r="AJ37">
            <v>0</v>
          </cell>
          <cell r="AK37" t="str">
            <v>Yes</v>
          </cell>
          <cell r="AL37" t="str">
            <v>Yes</v>
          </cell>
          <cell r="AM37" t="str">
            <v>Yes</v>
          </cell>
          <cell r="AN37" t="str">
            <v>Yes</v>
          </cell>
          <cell r="AQ37" t="str">
            <v>Devon</v>
          </cell>
          <cell r="AR37">
            <v>1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X37" t="str">
            <v>Devon</v>
          </cell>
          <cell r="AY37">
            <v>1</v>
          </cell>
          <cell r="AZ37">
            <v>0</v>
          </cell>
          <cell r="BA37">
            <v>0</v>
          </cell>
          <cell r="BB37">
            <v>1</v>
          </cell>
          <cell r="BC37">
            <v>0</v>
          </cell>
          <cell r="BE37" t="str">
            <v>Yes</v>
          </cell>
          <cell r="BF37" t="str">
            <v>Yes</v>
          </cell>
          <cell r="BG37" t="str">
            <v>Yes</v>
          </cell>
          <cell r="BH37" t="str">
            <v>Yes</v>
          </cell>
          <cell r="BI37" t="str">
            <v>Yes</v>
          </cell>
          <cell r="BK37" t="str">
            <v>Devon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S37">
            <v>0</v>
          </cell>
          <cell r="BY37" t="str">
            <v>yes</v>
          </cell>
          <cell r="BZ37" t="str">
            <v>yes</v>
          </cell>
          <cell r="CA37" t="str">
            <v>yes</v>
          </cell>
          <cell r="CB37" t="str">
            <v>yes</v>
          </cell>
          <cell r="CC37" t="str">
            <v>yes</v>
          </cell>
        </row>
        <row r="38">
          <cell r="A38" t="str">
            <v>Doncaster</v>
          </cell>
          <cell r="B38">
            <v>2</v>
          </cell>
          <cell r="C38">
            <v>0</v>
          </cell>
          <cell r="D38">
            <v>2</v>
          </cell>
          <cell r="E38">
            <v>0</v>
          </cell>
          <cell r="F38">
            <v>0</v>
          </cell>
          <cell r="H38" t="str">
            <v>Doncaster</v>
          </cell>
          <cell r="I38">
            <v>2</v>
          </cell>
          <cell r="J38">
            <v>0</v>
          </cell>
          <cell r="K38">
            <v>2</v>
          </cell>
          <cell r="L38">
            <v>0</v>
          </cell>
          <cell r="M38">
            <v>0</v>
          </cell>
          <cell r="N38">
            <v>0</v>
          </cell>
          <cell r="P38" t="str">
            <v>Yes</v>
          </cell>
          <cell r="Q38" t="str">
            <v>Yes</v>
          </cell>
          <cell r="R38" t="str">
            <v>Yes</v>
          </cell>
          <cell r="S38" t="str">
            <v>Yes</v>
          </cell>
          <cell r="T38" t="str">
            <v>Yes</v>
          </cell>
          <cell r="W38" t="str">
            <v>Doncaster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 t="str">
            <v>Yes</v>
          </cell>
          <cell r="AL38" t="str">
            <v>Yes</v>
          </cell>
          <cell r="AM38" t="str">
            <v>Yes</v>
          </cell>
          <cell r="AN38" t="str">
            <v>Yes</v>
          </cell>
          <cell r="AQ38" t="str">
            <v>Doncaster</v>
          </cell>
          <cell r="AR38">
            <v>1</v>
          </cell>
          <cell r="AS38">
            <v>0</v>
          </cell>
          <cell r="AT38">
            <v>1</v>
          </cell>
          <cell r="AU38">
            <v>0</v>
          </cell>
          <cell r="AV38">
            <v>0</v>
          </cell>
          <cell r="AX38" t="str">
            <v>Doncaster</v>
          </cell>
          <cell r="AY38">
            <v>1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E38" t="str">
            <v>Yes</v>
          </cell>
          <cell r="BF38" t="str">
            <v>Yes</v>
          </cell>
          <cell r="BG38" t="str">
            <v>Yes</v>
          </cell>
          <cell r="BH38" t="str">
            <v>Yes</v>
          </cell>
          <cell r="BI38" t="str">
            <v>Yes</v>
          </cell>
          <cell r="BK38" t="str">
            <v>Doncaster</v>
          </cell>
          <cell r="BL38">
            <v>1</v>
          </cell>
          <cell r="BM38">
            <v>0</v>
          </cell>
          <cell r="BN38">
            <v>1</v>
          </cell>
          <cell r="BO38">
            <v>0</v>
          </cell>
          <cell r="BP38">
            <v>0</v>
          </cell>
          <cell r="BR38" t="str">
            <v>Doncaster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0</v>
          </cell>
          <cell r="BY38" t="str">
            <v>yes</v>
          </cell>
          <cell r="BZ38" t="str">
            <v>yes</v>
          </cell>
          <cell r="CA38" t="str">
            <v>yes</v>
          </cell>
          <cell r="CB38" t="str">
            <v>yes</v>
          </cell>
          <cell r="CC38" t="str">
            <v>yes</v>
          </cell>
        </row>
        <row r="39">
          <cell r="A39" t="str">
            <v>Dorset</v>
          </cell>
          <cell r="B39">
            <v>1</v>
          </cell>
          <cell r="C39">
            <v>0</v>
          </cell>
          <cell r="D39">
            <v>0</v>
          </cell>
          <cell r="E39">
            <v>1</v>
          </cell>
          <cell r="F39">
            <v>0</v>
          </cell>
          <cell r="H39" t="str">
            <v>Dorset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P39" t="str">
            <v>Yes</v>
          </cell>
          <cell r="Q39" t="str">
            <v>Yes</v>
          </cell>
          <cell r="R39" t="str">
            <v>Yes</v>
          </cell>
          <cell r="S39" t="str">
            <v>Yes</v>
          </cell>
          <cell r="T39" t="str">
            <v>Yes</v>
          </cell>
          <cell r="W39" t="str">
            <v>Dorset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 t="str">
            <v>Yes</v>
          </cell>
          <cell r="AL39" t="str">
            <v>Yes</v>
          </cell>
          <cell r="AM39" t="str">
            <v>Yes</v>
          </cell>
          <cell r="AN39" t="str">
            <v>Yes</v>
          </cell>
          <cell r="AQ39" t="str">
            <v>Dorset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Y39">
            <v>0</v>
          </cell>
          <cell r="BE39" t="str">
            <v>Yes</v>
          </cell>
          <cell r="BF39" t="str">
            <v>Yes</v>
          </cell>
          <cell r="BG39" t="str">
            <v>Yes</v>
          </cell>
          <cell r="BH39" t="str">
            <v>Yes</v>
          </cell>
          <cell r="BI39" t="str">
            <v>Yes</v>
          </cell>
          <cell r="BK39" t="str">
            <v>Dorset</v>
          </cell>
          <cell r="BL39">
            <v>1</v>
          </cell>
          <cell r="BM39">
            <v>0</v>
          </cell>
          <cell r="BN39">
            <v>0</v>
          </cell>
          <cell r="BO39">
            <v>1</v>
          </cell>
          <cell r="BP39">
            <v>0</v>
          </cell>
          <cell r="BR39" t="str">
            <v>Dorset</v>
          </cell>
          <cell r="BS39">
            <v>1</v>
          </cell>
          <cell r="BT39">
            <v>0</v>
          </cell>
          <cell r="BU39">
            <v>0</v>
          </cell>
          <cell r="BV39">
            <v>1</v>
          </cell>
          <cell r="BW39">
            <v>0</v>
          </cell>
          <cell r="BY39" t="str">
            <v>yes</v>
          </cell>
          <cell r="BZ39" t="str">
            <v>yes</v>
          </cell>
          <cell r="CA39" t="str">
            <v>yes</v>
          </cell>
          <cell r="CB39" t="str">
            <v>yes</v>
          </cell>
          <cell r="CC39" t="str">
            <v>yes</v>
          </cell>
        </row>
        <row r="40">
          <cell r="A40" t="str">
            <v>Dudley</v>
          </cell>
          <cell r="B40">
            <v>4</v>
          </cell>
          <cell r="C40">
            <v>0</v>
          </cell>
          <cell r="D40">
            <v>4</v>
          </cell>
          <cell r="E40">
            <v>0</v>
          </cell>
          <cell r="F40">
            <v>0</v>
          </cell>
          <cell r="H40" t="str">
            <v>Dudley</v>
          </cell>
          <cell r="I40">
            <v>4</v>
          </cell>
          <cell r="J40">
            <v>0</v>
          </cell>
          <cell r="K40">
            <v>4</v>
          </cell>
          <cell r="L40">
            <v>0</v>
          </cell>
          <cell r="M40">
            <v>0</v>
          </cell>
          <cell r="P40" t="str">
            <v>Yes</v>
          </cell>
          <cell r="Q40" t="str">
            <v>Yes</v>
          </cell>
          <cell r="R40" t="str">
            <v>Yes</v>
          </cell>
          <cell r="S40" t="str">
            <v>Yes</v>
          </cell>
          <cell r="T40" t="str">
            <v>Yes</v>
          </cell>
          <cell r="W40" t="str">
            <v>Dudley</v>
          </cell>
          <cell r="Y40">
            <v>1</v>
          </cell>
          <cell r="Z40">
            <v>0</v>
          </cell>
          <cell r="AA40">
            <v>1</v>
          </cell>
          <cell r="AB40">
            <v>0</v>
          </cell>
          <cell r="AC40">
            <v>0</v>
          </cell>
          <cell r="AE40" t="str">
            <v>Dudley</v>
          </cell>
          <cell r="AF40">
            <v>1</v>
          </cell>
          <cell r="AG40">
            <v>0</v>
          </cell>
          <cell r="AH40">
            <v>1</v>
          </cell>
          <cell r="AI40">
            <v>0</v>
          </cell>
          <cell r="AJ40">
            <v>0</v>
          </cell>
          <cell r="AK40" t="str">
            <v>Yes</v>
          </cell>
          <cell r="AL40" t="str">
            <v>Yes</v>
          </cell>
          <cell r="AM40" t="str">
            <v>Yes</v>
          </cell>
          <cell r="AN40" t="str">
            <v>Yes</v>
          </cell>
          <cell r="AQ40" t="str">
            <v>Dudley</v>
          </cell>
          <cell r="AR40">
            <v>2</v>
          </cell>
          <cell r="AS40">
            <v>0</v>
          </cell>
          <cell r="AT40">
            <v>2</v>
          </cell>
          <cell r="AU40">
            <v>0</v>
          </cell>
          <cell r="AV40">
            <v>0</v>
          </cell>
          <cell r="AX40" t="str">
            <v>Dudley</v>
          </cell>
          <cell r="AY40">
            <v>2</v>
          </cell>
          <cell r="AZ40">
            <v>0</v>
          </cell>
          <cell r="BA40">
            <v>2</v>
          </cell>
          <cell r="BB40">
            <v>0</v>
          </cell>
          <cell r="BC40">
            <v>0</v>
          </cell>
          <cell r="BE40" t="str">
            <v>Yes</v>
          </cell>
          <cell r="BF40" t="str">
            <v>Yes</v>
          </cell>
          <cell r="BG40" t="str">
            <v>Yes</v>
          </cell>
          <cell r="BH40" t="str">
            <v>Yes</v>
          </cell>
          <cell r="BI40" t="str">
            <v>Yes</v>
          </cell>
          <cell r="BK40" t="str">
            <v>Dudley</v>
          </cell>
          <cell r="BL40">
            <v>1</v>
          </cell>
          <cell r="BM40">
            <v>0</v>
          </cell>
          <cell r="BN40">
            <v>1</v>
          </cell>
          <cell r="BO40">
            <v>0</v>
          </cell>
          <cell r="BP40">
            <v>0</v>
          </cell>
          <cell r="BR40" t="str">
            <v>Dudley</v>
          </cell>
          <cell r="BS40">
            <v>1</v>
          </cell>
          <cell r="BT40">
            <v>0</v>
          </cell>
          <cell r="BU40">
            <v>1</v>
          </cell>
          <cell r="BV40">
            <v>0</v>
          </cell>
          <cell r="BW40">
            <v>0</v>
          </cell>
          <cell r="BY40" t="str">
            <v>yes</v>
          </cell>
          <cell r="BZ40" t="str">
            <v>yes</v>
          </cell>
          <cell r="CA40" t="str">
            <v>yes</v>
          </cell>
          <cell r="CB40" t="str">
            <v>yes</v>
          </cell>
          <cell r="CC40" t="str">
            <v>yes</v>
          </cell>
        </row>
        <row r="41">
          <cell r="A41" t="str">
            <v>Durham</v>
          </cell>
          <cell r="B41">
            <v>9</v>
          </cell>
          <cell r="C41">
            <v>0</v>
          </cell>
          <cell r="D41">
            <v>8</v>
          </cell>
          <cell r="E41">
            <v>1</v>
          </cell>
          <cell r="F41">
            <v>0</v>
          </cell>
          <cell r="H41" t="str">
            <v>Durham</v>
          </cell>
          <cell r="I41">
            <v>9</v>
          </cell>
          <cell r="J41">
            <v>0</v>
          </cell>
          <cell r="K41">
            <v>8</v>
          </cell>
          <cell r="L41">
            <v>1</v>
          </cell>
          <cell r="M41">
            <v>0</v>
          </cell>
          <cell r="N41">
            <v>0</v>
          </cell>
          <cell r="P41" t="str">
            <v>Yes</v>
          </cell>
          <cell r="Q41" t="str">
            <v>Yes</v>
          </cell>
          <cell r="R41" t="str">
            <v>Yes</v>
          </cell>
          <cell r="S41" t="str">
            <v>Yes</v>
          </cell>
          <cell r="T41" t="str">
            <v>Yes</v>
          </cell>
          <cell r="W41" t="str">
            <v>Durham</v>
          </cell>
          <cell r="Y41">
            <v>1</v>
          </cell>
          <cell r="Z41">
            <v>0</v>
          </cell>
          <cell r="AA41">
            <v>1</v>
          </cell>
          <cell r="AB41">
            <v>0</v>
          </cell>
          <cell r="AC41">
            <v>0</v>
          </cell>
          <cell r="AE41" t="str">
            <v>Durham</v>
          </cell>
          <cell r="AF41">
            <v>1</v>
          </cell>
          <cell r="AG41">
            <v>0</v>
          </cell>
          <cell r="AH41">
            <v>1</v>
          </cell>
          <cell r="AI41">
            <v>0</v>
          </cell>
          <cell r="AJ41">
            <v>0</v>
          </cell>
          <cell r="AK41" t="str">
            <v>Yes</v>
          </cell>
          <cell r="AL41" t="str">
            <v>Yes</v>
          </cell>
          <cell r="AM41" t="str">
            <v>Yes</v>
          </cell>
          <cell r="AN41" t="str">
            <v>Yes</v>
          </cell>
          <cell r="AQ41" t="str">
            <v>Durham</v>
          </cell>
          <cell r="AR41">
            <v>2</v>
          </cell>
          <cell r="AS41">
            <v>0</v>
          </cell>
          <cell r="AT41">
            <v>2</v>
          </cell>
          <cell r="AU41">
            <v>0</v>
          </cell>
          <cell r="AV41">
            <v>0</v>
          </cell>
          <cell r="AX41" t="str">
            <v>Durham</v>
          </cell>
          <cell r="AY41">
            <v>2</v>
          </cell>
          <cell r="AZ41">
            <v>0</v>
          </cell>
          <cell r="BA41">
            <v>2</v>
          </cell>
          <cell r="BB41">
            <v>0</v>
          </cell>
          <cell r="BC41">
            <v>0</v>
          </cell>
          <cell r="BE41" t="str">
            <v>Yes</v>
          </cell>
          <cell r="BF41" t="str">
            <v>Yes</v>
          </cell>
          <cell r="BG41" t="str">
            <v>Yes</v>
          </cell>
          <cell r="BH41" t="str">
            <v>Yes</v>
          </cell>
          <cell r="BI41" t="str">
            <v>Yes</v>
          </cell>
          <cell r="BK41" t="str">
            <v>Durham</v>
          </cell>
          <cell r="BL41">
            <v>6</v>
          </cell>
          <cell r="BM41">
            <v>0</v>
          </cell>
          <cell r="BN41">
            <v>5</v>
          </cell>
          <cell r="BO41">
            <v>1</v>
          </cell>
          <cell r="BP41">
            <v>0</v>
          </cell>
          <cell r="BR41" t="str">
            <v>Durham</v>
          </cell>
          <cell r="BS41">
            <v>6</v>
          </cell>
          <cell r="BT41">
            <v>0</v>
          </cell>
          <cell r="BU41">
            <v>5</v>
          </cell>
          <cell r="BV41">
            <v>1</v>
          </cell>
          <cell r="BW41">
            <v>0</v>
          </cell>
          <cell r="BY41" t="str">
            <v>yes</v>
          </cell>
          <cell r="BZ41" t="str">
            <v>yes</v>
          </cell>
          <cell r="CA41" t="str">
            <v>yes</v>
          </cell>
          <cell r="CB41" t="str">
            <v>yes</v>
          </cell>
          <cell r="CC41" t="str">
            <v>yes</v>
          </cell>
        </row>
        <row r="42">
          <cell r="A42" t="str">
            <v>Ealing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I42">
            <v>0</v>
          </cell>
          <cell r="P42" t="str">
            <v>Yes</v>
          </cell>
          <cell r="Q42" t="str">
            <v>Yes</v>
          </cell>
          <cell r="R42" t="str">
            <v>Yes</v>
          </cell>
          <cell r="S42" t="str">
            <v>Yes</v>
          </cell>
          <cell r="T42" t="str">
            <v>Yes</v>
          </cell>
          <cell r="W42" t="str">
            <v>Ealing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Yes</v>
          </cell>
          <cell r="AL42" t="str">
            <v>Yes</v>
          </cell>
          <cell r="AM42" t="str">
            <v>Yes</v>
          </cell>
          <cell r="AN42" t="str">
            <v>Yes</v>
          </cell>
          <cell r="AQ42" t="str">
            <v>Ealing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Y42">
            <v>0</v>
          </cell>
          <cell r="BE42" t="str">
            <v>Yes</v>
          </cell>
          <cell r="BF42" t="str">
            <v>Yes</v>
          </cell>
          <cell r="BG42" t="str">
            <v>Yes</v>
          </cell>
          <cell r="BH42" t="str">
            <v>Yes</v>
          </cell>
          <cell r="BI42" t="str">
            <v>Yes</v>
          </cell>
          <cell r="BK42" t="str">
            <v>Ealing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S42">
            <v>0</v>
          </cell>
          <cell r="BY42" t="str">
            <v>yes</v>
          </cell>
          <cell r="BZ42" t="str">
            <v>yes</v>
          </cell>
          <cell r="CA42" t="str">
            <v>yes</v>
          </cell>
          <cell r="CB42" t="str">
            <v>yes</v>
          </cell>
          <cell r="CC42" t="str">
            <v>yes</v>
          </cell>
        </row>
        <row r="43">
          <cell r="A43" t="str">
            <v>East Riding of Yorkshire</v>
          </cell>
          <cell r="B43">
            <v>2</v>
          </cell>
          <cell r="C43">
            <v>0</v>
          </cell>
          <cell r="D43">
            <v>2</v>
          </cell>
          <cell r="E43">
            <v>0</v>
          </cell>
          <cell r="F43">
            <v>0</v>
          </cell>
          <cell r="H43" t="str">
            <v>East Riding of Yorkshire</v>
          </cell>
          <cell r="I43">
            <v>2</v>
          </cell>
          <cell r="J43">
            <v>0</v>
          </cell>
          <cell r="K43">
            <v>2</v>
          </cell>
          <cell r="L43">
            <v>0</v>
          </cell>
          <cell r="M43">
            <v>0</v>
          </cell>
          <cell r="N43">
            <v>0</v>
          </cell>
          <cell r="P43" t="str">
            <v>Yes</v>
          </cell>
          <cell r="Q43" t="str">
            <v>Yes</v>
          </cell>
          <cell r="R43" t="str">
            <v>Yes</v>
          </cell>
          <cell r="S43" t="str">
            <v>Yes</v>
          </cell>
          <cell r="T43" t="str">
            <v>Yes</v>
          </cell>
          <cell r="W43" t="str">
            <v>East Riding of Yorkshire</v>
          </cell>
          <cell r="Y43">
            <v>1</v>
          </cell>
          <cell r="Z43">
            <v>0</v>
          </cell>
          <cell r="AA43">
            <v>1</v>
          </cell>
          <cell r="AB43">
            <v>0</v>
          </cell>
          <cell r="AC43">
            <v>0</v>
          </cell>
          <cell r="AE43" t="str">
            <v>East Riding of Yorkshire</v>
          </cell>
          <cell r="AF43">
            <v>1</v>
          </cell>
          <cell r="AG43">
            <v>0</v>
          </cell>
          <cell r="AH43">
            <v>1</v>
          </cell>
          <cell r="AI43">
            <v>0</v>
          </cell>
          <cell r="AJ43">
            <v>0</v>
          </cell>
          <cell r="AK43" t="str">
            <v>Yes</v>
          </cell>
          <cell r="AL43" t="str">
            <v>Yes</v>
          </cell>
          <cell r="AM43" t="str">
            <v>Yes</v>
          </cell>
          <cell r="AN43" t="str">
            <v>Yes</v>
          </cell>
          <cell r="AQ43" t="str">
            <v>East Riding of Yorkshire</v>
          </cell>
          <cell r="AR43">
            <v>1</v>
          </cell>
          <cell r="AS43">
            <v>0</v>
          </cell>
          <cell r="AT43">
            <v>1</v>
          </cell>
          <cell r="AU43">
            <v>0</v>
          </cell>
          <cell r="AV43">
            <v>0</v>
          </cell>
          <cell r="AX43" t="str">
            <v>East Riding of Yorkshire</v>
          </cell>
          <cell r="AY43">
            <v>1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E43" t="str">
            <v>Yes</v>
          </cell>
          <cell r="BF43" t="str">
            <v>Yes</v>
          </cell>
          <cell r="BG43" t="str">
            <v>Yes</v>
          </cell>
          <cell r="BH43" t="str">
            <v>Yes</v>
          </cell>
          <cell r="BI43" t="str">
            <v>Yes</v>
          </cell>
          <cell r="BK43" t="str">
            <v>East Riding of Yorkshire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S43">
            <v>0</v>
          </cell>
          <cell r="BY43" t="str">
            <v>yes</v>
          </cell>
          <cell r="BZ43" t="str">
            <v>yes</v>
          </cell>
          <cell r="CA43" t="str">
            <v>yes</v>
          </cell>
          <cell r="CB43" t="str">
            <v>yes</v>
          </cell>
          <cell r="CC43" t="str">
            <v>yes</v>
          </cell>
        </row>
        <row r="44">
          <cell r="A44" t="str">
            <v>East Sussex</v>
          </cell>
          <cell r="B44">
            <v>2</v>
          </cell>
          <cell r="C44">
            <v>0</v>
          </cell>
          <cell r="D44">
            <v>2</v>
          </cell>
          <cell r="E44">
            <v>0</v>
          </cell>
          <cell r="F44">
            <v>0</v>
          </cell>
          <cell r="H44" t="str">
            <v>East Sussex</v>
          </cell>
          <cell r="I44">
            <v>2</v>
          </cell>
          <cell r="J44">
            <v>0</v>
          </cell>
          <cell r="K44">
            <v>2</v>
          </cell>
          <cell r="L44">
            <v>0</v>
          </cell>
          <cell r="M44">
            <v>0</v>
          </cell>
          <cell r="P44" t="str">
            <v>Yes</v>
          </cell>
          <cell r="Q44" t="str">
            <v>Yes</v>
          </cell>
          <cell r="R44" t="str">
            <v>Yes</v>
          </cell>
          <cell r="S44" t="str">
            <v>Yes</v>
          </cell>
          <cell r="T44" t="str">
            <v>Yes</v>
          </cell>
          <cell r="W44" t="str">
            <v>East Sussex</v>
          </cell>
          <cell r="Y44">
            <v>1</v>
          </cell>
          <cell r="Z44">
            <v>0</v>
          </cell>
          <cell r="AA44">
            <v>1</v>
          </cell>
          <cell r="AB44">
            <v>0</v>
          </cell>
          <cell r="AC44">
            <v>0</v>
          </cell>
          <cell r="AE44" t="str">
            <v>East Sussex</v>
          </cell>
          <cell r="AF44">
            <v>1</v>
          </cell>
          <cell r="AG44">
            <v>0</v>
          </cell>
          <cell r="AH44">
            <v>1</v>
          </cell>
          <cell r="AI44">
            <v>0</v>
          </cell>
          <cell r="AJ44">
            <v>0</v>
          </cell>
          <cell r="AK44" t="str">
            <v>Yes</v>
          </cell>
          <cell r="AL44" t="str">
            <v>Yes</v>
          </cell>
          <cell r="AM44" t="str">
            <v>Yes</v>
          </cell>
          <cell r="AN44" t="str">
            <v>Yes</v>
          </cell>
          <cell r="AQ44" t="str">
            <v>East Sussex</v>
          </cell>
          <cell r="AR44">
            <v>1</v>
          </cell>
          <cell r="AS44">
            <v>0</v>
          </cell>
          <cell r="AT44">
            <v>1</v>
          </cell>
          <cell r="AU44">
            <v>0</v>
          </cell>
          <cell r="AV44">
            <v>0</v>
          </cell>
          <cell r="AX44" t="str">
            <v>East Sussex</v>
          </cell>
          <cell r="AY44">
            <v>1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E44" t="str">
            <v>Yes</v>
          </cell>
          <cell r="BF44" t="str">
            <v>Yes</v>
          </cell>
          <cell r="BG44" t="str">
            <v>Yes</v>
          </cell>
          <cell r="BH44" t="str">
            <v>Yes</v>
          </cell>
          <cell r="BI44" t="str">
            <v>Yes</v>
          </cell>
          <cell r="BK44" t="str">
            <v>East Sussex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S44">
            <v>0</v>
          </cell>
          <cell r="BY44" t="str">
            <v>yes</v>
          </cell>
          <cell r="BZ44" t="str">
            <v>yes</v>
          </cell>
          <cell r="CA44" t="str">
            <v>yes</v>
          </cell>
          <cell r="CB44" t="str">
            <v>yes</v>
          </cell>
          <cell r="CC44" t="str">
            <v>yes</v>
          </cell>
        </row>
        <row r="45">
          <cell r="A45" t="str">
            <v>Enfield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I45">
            <v>0</v>
          </cell>
          <cell r="P45" t="str">
            <v>Yes</v>
          </cell>
          <cell r="Q45" t="str">
            <v>Yes</v>
          </cell>
          <cell r="R45" t="str">
            <v>Yes</v>
          </cell>
          <cell r="S45" t="str">
            <v>Yes</v>
          </cell>
          <cell r="T45" t="str">
            <v>Yes</v>
          </cell>
          <cell r="W45" t="str">
            <v>Enfield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K45" t="str">
            <v>Yes</v>
          </cell>
          <cell r="AL45" t="str">
            <v>Yes</v>
          </cell>
          <cell r="AM45" t="str">
            <v>Yes</v>
          </cell>
          <cell r="AN45" t="str">
            <v>Yes</v>
          </cell>
          <cell r="AQ45" t="str">
            <v>Enfield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Y45">
            <v>0</v>
          </cell>
          <cell r="BE45" t="str">
            <v>Yes</v>
          </cell>
          <cell r="BF45" t="str">
            <v>Yes</v>
          </cell>
          <cell r="BG45" t="str">
            <v>Yes</v>
          </cell>
          <cell r="BH45" t="str">
            <v>Yes</v>
          </cell>
          <cell r="BI45" t="str">
            <v>Yes</v>
          </cell>
          <cell r="BK45" t="str">
            <v>Enfield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S45">
            <v>0</v>
          </cell>
          <cell r="BY45" t="str">
            <v>yes</v>
          </cell>
          <cell r="BZ45" t="str">
            <v>yes</v>
          </cell>
          <cell r="CA45" t="str">
            <v>yes</v>
          </cell>
          <cell r="CB45" t="str">
            <v>yes</v>
          </cell>
          <cell r="CC45" t="str">
            <v>yes</v>
          </cell>
        </row>
        <row r="46">
          <cell r="A46" t="str">
            <v>Essex</v>
          </cell>
          <cell r="B46">
            <v>7</v>
          </cell>
          <cell r="C46">
            <v>0</v>
          </cell>
          <cell r="D46">
            <v>6</v>
          </cell>
          <cell r="E46">
            <v>1</v>
          </cell>
          <cell r="F46">
            <v>0</v>
          </cell>
          <cell r="H46" t="str">
            <v>Essex</v>
          </cell>
          <cell r="I46">
            <v>7</v>
          </cell>
          <cell r="J46">
            <v>0</v>
          </cell>
          <cell r="K46">
            <v>6</v>
          </cell>
          <cell r="L46">
            <v>1</v>
          </cell>
          <cell r="M46">
            <v>0</v>
          </cell>
          <cell r="N46">
            <v>0</v>
          </cell>
          <cell r="P46" t="str">
            <v>Yes</v>
          </cell>
          <cell r="Q46" t="str">
            <v>Yes</v>
          </cell>
          <cell r="R46" t="str">
            <v>Yes</v>
          </cell>
          <cell r="S46" t="str">
            <v>Yes</v>
          </cell>
          <cell r="T46" t="str">
            <v>Yes</v>
          </cell>
          <cell r="W46" t="str">
            <v>Essex</v>
          </cell>
          <cell r="Y46">
            <v>2</v>
          </cell>
          <cell r="Z46">
            <v>0</v>
          </cell>
          <cell r="AA46">
            <v>1</v>
          </cell>
          <cell r="AB46">
            <v>1</v>
          </cell>
          <cell r="AC46">
            <v>0</v>
          </cell>
          <cell r="AE46" t="str">
            <v>Essex</v>
          </cell>
          <cell r="AF46">
            <v>2</v>
          </cell>
          <cell r="AG46">
            <v>0</v>
          </cell>
          <cell r="AH46">
            <v>1</v>
          </cell>
          <cell r="AI46">
            <v>1</v>
          </cell>
          <cell r="AJ46">
            <v>0</v>
          </cell>
          <cell r="AK46" t="str">
            <v>Yes</v>
          </cell>
          <cell r="AL46" t="str">
            <v>Yes</v>
          </cell>
          <cell r="AM46" t="str">
            <v>Yes</v>
          </cell>
          <cell r="AN46" t="str">
            <v>Yes</v>
          </cell>
          <cell r="AQ46" t="str">
            <v>Essex</v>
          </cell>
          <cell r="AR46">
            <v>1</v>
          </cell>
          <cell r="AS46">
            <v>0</v>
          </cell>
          <cell r="AT46">
            <v>1</v>
          </cell>
          <cell r="AU46">
            <v>0</v>
          </cell>
          <cell r="AV46">
            <v>0</v>
          </cell>
          <cell r="AX46" t="str">
            <v>Essex</v>
          </cell>
          <cell r="AY46">
            <v>1</v>
          </cell>
          <cell r="AZ46">
            <v>0</v>
          </cell>
          <cell r="BA46">
            <v>1</v>
          </cell>
          <cell r="BB46">
            <v>0</v>
          </cell>
          <cell r="BC46">
            <v>0</v>
          </cell>
          <cell r="BE46" t="str">
            <v>Yes</v>
          </cell>
          <cell r="BF46" t="str">
            <v>Yes</v>
          </cell>
          <cell r="BG46" t="str">
            <v>Yes</v>
          </cell>
          <cell r="BH46" t="str">
            <v>Yes</v>
          </cell>
          <cell r="BI46" t="str">
            <v>Yes</v>
          </cell>
          <cell r="BK46" t="str">
            <v>Essex</v>
          </cell>
          <cell r="BL46">
            <v>4</v>
          </cell>
          <cell r="BM46">
            <v>0</v>
          </cell>
          <cell r="BN46">
            <v>4</v>
          </cell>
          <cell r="BO46">
            <v>0</v>
          </cell>
          <cell r="BP46">
            <v>0</v>
          </cell>
          <cell r="BR46" t="str">
            <v>Essex</v>
          </cell>
          <cell r="BS46">
            <v>4</v>
          </cell>
          <cell r="BT46">
            <v>0</v>
          </cell>
          <cell r="BU46">
            <v>4</v>
          </cell>
          <cell r="BV46">
            <v>0</v>
          </cell>
          <cell r="BW46">
            <v>0</v>
          </cell>
          <cell r="BY46" t="str">
            <v>yes</v>
          </cell>
          <cell r="BZ46" t="str">
            <v>yes</v>
          </cell>
          <cell r="CA46" t="str">
            <v>yes</v>
          </cell>
          <cell r="CB46" t="str">
            <v>yes</v>
          </cell>
          <cell r="CC46" t="str">
            <v>yes</v>
          </cell>
        </row>
        <row r="47">
          <cell r="A47" t="str">
            <v>Gateshead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I47">
            <v>0</v>
          </cell>
          <cell r="P47" t="str">
            <v>Yes</v>
          </cell>
          <cell r="Q47" t="str">
            <v>Yes</v>
          </cell>
          <cell r="R47" t="str">
            <v>Yes</v>
          </cell>
          <cell r="S47" t="str">
            <v>Yes</v>
          </cell>
          <cell r="T47" t="str">
            <v>Yes</v>
          </cell>
          <cell r="W47" t="str">
            <v>Gateshead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Yes</v>
          </cell>
          <cell r="AL47" t="str">
            <v>Yes</v>
          </cell>
          <cell r="AM47" t="str">
            <v>Yes</v>
          </cell>
          <cell r="AN47" t="str">
            <v>Yes</v>
          </cell>
          <cell r="AQ47" t="str">
            <v>Gateshead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Y47">
            <v>0</v>
          </cell>
          <cell r="BE47" t="str">
            <v>Yes</v>
          </cell>
          <cell r="BF47" t="str">
            <v>Yes</v>
          </cell>
          <cell r="BG47" t="str">
            <v>Yes</v>
          </cell>
          <cell r="BH47" t="str">
            <v>Yes</v>
          </cell>
          <cell r="BI47" t="str">
            <v>Yes</v>
          </cell>
          <cell r="BK47" t="str">
            <v>Gateshead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S47">
            <v>0</v>
          </cell>
          <cell r="BY47" t="str">
            <v>yes</v>
          </cell>
          <cell r="BZ47" t="str">
            <v>yes</v>
          </cell>
          <cell r="CA47" t="str">
            <v>yes</v>
          </cell>
          <cell r="CB47" t="str">
            <v>yes</v>
          </cell>
          <cell r="CC47" t="str">
            <v>yes</v>
          </cell>
        </row>
        <row r="48">
          <cell r="A48" t="str">
            <v>Gloucestershire</v>
          </cell>
          <cell r="B48">
            <v>1</v>
          </cell>
          <cell r="C48">
            <v>0</v>
          </cell>
          <cell r="D48">
            <v>0</v>
          </cell>
          <cell r="E48">
            <v>1</v>
          </cell>
          <cell r="F48">
            <v>0</v>
          </cell>
          <cell r="H48" t="str">
            <v>Gloucestershire</v>
          </cell>
          <cell r="I48">
            <v>1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0</v>
          </cell>
          <cell r="P48" t="str">
            <v>Yes</v>
          </cell>
          <cell r="Q48" t="str">
            <v>Yes</v>
          </cell>
          <cell r="R48" t="str">
            <v>Yes</v>
          </cell>
          <cell r="S48" t="str">
            <v>Yes</v>
          </cell>
          <cell r="T48" t="str">
            <v>Yes</v>
          </cell>
          <cell r="W48" t="str">
            <v>Gloucestershire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Yes</v>
          </cell>
          <cell r="AL48" t="str">
            <v>Yes</v>
          </cell>
          <cell r="AM48" t="str">
            <v>Yes</v>
          </cell>
          <cell r="AN48" t="str">
            <v>Yes</v>
          </cell>
          <cell r="AQ48" t="str">
            <v>Gloucestershire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Y48">
            <v>0</v>
          </cell>
          <cell r="BE48" t="str">
            <v>Yes</v>
          </cell>
          <cell r="BF48" t="str">
            <v>Yes</v>
          </cell>
          <cell r="BG48" t="str">
            <v>Yes</v>
          </cell>
          <cell r="BH48" t="str">
            <v>Yes</v>
          </cell>
          <cell r="BI48" t="str">
            <v>Yes</v>
          </cell>
          <cell r="BK48" t="str">
            <v>Gloucestershire</v>
          </cell>
          <cell r="BL48">
            <v>1</v>
          </cell>
          <cell r="BM48">
            <v>0</v>
          </cell>
          <cell r="BN48">
            <v>0</v>
          </cell>
          <cell r="BO48">
            <v>1</v>
          </cell>
          <cell r="BP48">
            <v>0</v>
          </cell>
          <cell r="BR48" t="str">
            <v>Gloucestershire</v>
          </cell>
          <cell r="BS48">
            <v>1</v>
          </cell>
          <cell r="BT48">
            <v>0</v>
          </cell>
          <cell r="BU48">
            <v>0</v>
          </cell>
          <cell r="BV48">
            <v>1</v>
          </cell>
          <cell r="BW48">
            <v>0</v>
          </cell>
          <cell r="BY48" t="str">
            <v>yes</v>
          </cell>
          <cell r="BZ48" t="str">
            <v>yes</v>
          </cell>
          <cell r="CA48" t="str">
            <v>yes</v>
          </cell>
          <cell r="CB48" t="str">
            <v>yes</v>
          </cell>
          <cell r="CC48" t="str">
            <v>yes</v>
          </cell>
        </row>
        <row r="49">
          <cell r="A49" t="str">
            <v>Greenwich</v>
          </cell>
          <cell r="B49">
            <v>1</v>
          </cell>
          <cell r="C49">
            <v>0</v>
          </cell>
          <cell r="D49">
            <v>0</v>
          </cell>
          <cell r="E49">
            <v>1</v>
          </cell>
          <cell r="F49">
            <v>0</v>
          </cell>
          <cell r="H49" t="str">
            <v>Greenwich</v>
          </cell>
          <cell r="I49">
            <v>1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  <cell r="P49" t="str">
            <v>Yes</v>
          </cell>
          <cell r="Q49" t="str">
            <v>Yes</v>
          </cell>
          <cell r="R49" t="str">
            <v>Yes</v>
          </cell>
          <cell r="S49" t="str">
            <v>Yes</v>
          </cell>
          <cell r="T49" t="str">
            <v>Yes</v>
          </cell>
          <cell r="W49" t="str">
            <v>Greenwich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 t="str">
            <v>Yes</v>
          </cell>
          <cell r="AL49" t="str">
            <v>Yes</v>
          </cell>
          <cell r="AM49" t="str">
            <v>Yes</v>
          </cell>
          <cell r="AN49" t="str">
            <v>Yes</v>
          </cell>
          <cell r="AQ49" t="str">
            <v>Greenwich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Y49">
            <v>0</v>
          </cell>
          <cell r="BE49" t="str">
            <v>Yes</v>
          </cell>
          <cell r="BF49" t="str">
            <v>Yes</v>
          </cell>
          <cell r="BG49" t="str">
            <v>Yes</v>
          </cell>
          <cell r="BH49" t="str">
            <v>Yes</v>
          </cell>
          <cell r="BI49" t="str">
            <v>Yes</v>
          </cell>
          <cell r="BK49" t="str">
            <v>Greenwich</v>
          </cell>
          <cell r="BL49">
            <v>1</v>
          </cell>
          <cell r="BM49">
            <v>0</v>
          </cell>
          <cell r="BN49">
            <v>0</v>
          </cell>
          <cell r="BO49">
            <v>1</v>
          </cell>
          <cell r="BP49">
            <v>0</v>
          </cell>
          <cell r="BR49" t="str">
            <v>Greenwich</v>
          </cell>
          <cell r="BS49">
            <v>1</v>
          </cell>
          <cell r="BT49">
            <v>0</v>
          </cell>
          <cell r="BU49">
            <v>0</v>
          </cell>
          <cell r="BV49">
            <v>1</v>
          </cell>
          <cell r="BW49">
            <v>0</v>
          </cell>
          <cell r="BY49" t="str">
            <v>yes</v>
          </cell>
          <cell r="BZ49" t="str">
            <v>yes</v>
          </cell>
          <cell r="CA49" t="str">
            <v>yes</v>
          </cell>
          <cell r="CB49" t="str">
            <v>yes</v>
          </cell>
          <cell r="CC49" t="str">
            <v>yes</v>
          </cell>
        </row>
        <row r="50">
          <cell r="A50" t="str">
            <v>Hackney</v>
          </cell>
          <cell r="B50">
            <v>4</v>
          </cell>
          <cell r="C50">
            <v>2</v>
          </cell>
          <cell r="D50">
            <v>1</v>
          </cell>
          <cell r="E50">
            <v>1</v>
          </cell>
          <cell r="F50">
            <v>0</v>
          </cell>
          <cell r="H50" t="str">
            <v>Hackney</v>
          </cell>
          <cell r="I50">
            <v>4</v>
          </cell>
          <cell r="J50">
            <v>2</v>
          </cell>
          <cell r="K50">
            <v>1</v>
          </cell>
          <cell r="L50">
            <v>1</v>
          </cell>
          <cell r="M50">
            <v>0</v>
          </cell>
          <cell r="N50">
            <v>0</v>
          </cell>
          <cell r="P50" t="str">
            <v>Yes</v>
          </cell>
          <cell r="Q50" t="str">
            <v>Yes</v>
          </cell>
          <cell r="R50" t="str">
            <v>Yes</v>
          </cell>
          <cell r="S50" t="str">
            <v>Yes</v>
          </cell>
          <cell r="T50" t="str">
            <v>Yes</v>
          </cell>
          <cell r="W50" t="str">
            <v>Hackney</v>
          </cell>
          <cell r="Y50">
            <v>1</v>
          </cell>
          <cell r="Z50">
            <v>1</v>
          </cell>
          <cell r="AA50">
            <v>0</v>
          </cell>
          <cell r="AB50">
            <v>0</v>
          </cell>
          <cell r="AC50">
            <v>0</v>
          </cell>
          <cell r="AE50" t="str">
            <v>Hackney</v>
          </cell>
          <cell r="AF50">
            <v>1</v>
          </cell>
          <cell r="AG50">
            <v>1</v>
          </cell>
          <cell r="AH50">
            <v>0</v>
          </cell>
          <cell r="AI50">
            <v>0</v>
          </cell>
          <cell r="AJ50">
            <v>0</v>
          </cell>
          <cell r="AK50" t="str">
            <v>Yes</v>
          </cell>
          <cell r="AL50" t="str">
            <v>Yes</v>
          </cell>
          <cell r="AM50" t="str">
            <v>Yes</v>
          </cell>
          <cell r="AN50" t="str">
            <v>Yes</v>
          </cell>
          <cell r="AQ50" t="str">
            <v>Hackney</v>
          </cell>
          <cell r="AR50">
            <v>2</v>
          </cell>
          <cell r="AS50">
            <v>0</v>
          </cell>
          <cell r="AT50">
            <v>1</v>
          </cell>
          <cell r="AU50">
            <v>1</v>
          </cell>
          <cell r="AV50">
            <v>0</v>
          </cell>
          <cell r="AX50" t="str">
            <v>Hackney</v>
          </cell>
          <cell r="AY50">
            <v>2</v>
          </cell>
          <cell r="AZ50">
            <v>0</v>
          </cell>
          <cell r="BA50">
            <v>1</v>
          </cell>
          <cell r="BB50">
            <v>1</v>
          </cell>
          <cell r="BC50">
            <v>0</v>
          </cell>
          <cell r="BE50" t="str">
            <v>Yes</v>
          </cell>
          <cell r="BF50" t="str">
            <v>Yes</v>
          </cell>
          <cell r="BG50" t="str">
            <v>Yes</v>
          </cell>
          <cell r="BH50" t="str">
            <v>Yes</v>
          </cell>
          <cell r="BI50" t="str">
            <v>Yes</v>
          </cell>
          <cell r="BK50" t="str">
            <v>Hackney</v>
          </cell>
          <cell r="BL50">
            <v>1</v>
          </cell>
          <cell r="BM50">
            <v>1</v>
          </cell>
          <cell r="BN50">
            <v>0</v>
          </cell>
          <cell r="BO50">
            <v>0</v>
          </cell>
          <cell r="BP50">
            <v>0</v>
          </cell>
          <cell r="BR50" t="str">
            <v>Hackney</v>
          </cell>
          <cell r="BS50">
            <v>1</v>
          </cell>
          <cell r="BT50">
            <v>1</v>
          </cell>
          <cell r="BU50">
            <v>0</v>
          </cell>
          <cell r="BV50">
            <v>0</v>
          </cell>
          <cell r="BW50">
            <v>0</v>
          </cell>
          <cell r="BY50" t="str">
            <v>yes</v>
          </cell>
          <cell r="BZ50" t="str">
            <v>yes</v>
          </cell>
          <cell r="CA50" t="str">
            <v>yes</v>
          </cell>
          <cell r="CB50" t="str">
            <v>yes</v>
          </cell>
          <cell r="CC50" t="str">
            <v>yes</v>
          </cell>
        </row>
        <row r="51">
          <cell r="A51" t="str">
            <v>Halton</v>
          </cell>
          <cell r="B51">
            <v>1</v>
          </cell>
          <cell r="C51">
            <v>0</v>
          </cell>
          <cell r="D51">
            <v>1</v>
          </cell>
          <cell r="E51">
            <v>0</v>
          </cell>
          <cell r="F51">
            <v>0</v>
          </cell>
          <cell r="H51" t="str">
            <v>Halton</v>
          </cell>
          <cell r="I51">
            <v>1</v>
          </cell>
          <cell r="J51">
            <v>0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P51" t="str">
            <v>Yes</v>
          </cell>
          <cell r="Q51" t="str">
            <v>Yes</v>
          </cell>
          <cell r="R51" t="str">
            <v>Yes</v>
          </cell>
          <cell r="S51" t="str">
            <v>Yes</v>
          </cell>
          <cell r="T51" t="str">
            <v>Yes</v>
          </cell>
          <cell r="W51" t="str">
            <v>Halton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 t="str">
            <v>Yes</v>
          </cell>
          <cell r="AL51" t="str">
            <v>Yes</v>
          </cell>
          <cell r="AM51" t="str">
            <v>Yes</v>
          </cell>
          <cell r="AN51" t="str">
            <v>Yes</v>
          </cell>
          <cell r="AQ51" t="str">
            <v>Halton</v>
          </cell>
          <cell r="AR51">
            <v>1</v>
          </cell>
          <cell r="AS51">
            <v>0</v>
          </cell>
          <cell r="AT51">
            <v>1</v>
          </cell>
          <cell r="AU51">
            <v>0</v>
          </cell>
          <cell r="AV51">
            <v>0</v>
          </cell>
          <cell r="AX51" t="str">
            <v>Halton</v>
          </cell>
          <cell r="AY51">
            <v>1</v>
          </cell>
          <cell r="AZ51">
            <v>0</v>
          </cell>
          <cell r="BA51">
            <v>1</v>
          </cell>
          <cell r="BB51">
            <v>0</v>
          </cell>
          <cell r="BC51">
            <v>0</v>
          </cell>
          <cell r="BE51" t="str">
            <v>Yes</v>
          </cell>
          <cell r="BF51" t="str">
            <v>Yes</v>
          </cell>
          <cell r="BG51" t="str">
            <v>Yes</v>
          </cell>
          <cell r="BH51" t="str">
            <v>Yes</v>
          </cell>
          <cell r="BI51" t="str">
            <v>Yes</v>
          </cell>
          <cell r="BK51" t="str">
            <v>Halton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S51">
            <v>0</v>
          </cell>
          <cell r="BY51" t="str">
            <v>yes</v>
          </cell>
          <cell r="BZ51" t="str">
            <v>yes</v>
          </cell>
          <cell r="CA51" t="str">
            <v>yes</v>
          </cell>
          <cell r="CB51" t="str">
            <v>yes</v>
          </cell>
          <cell r="CC51" t="str">
            <v>yes</v>
          </cell>
        </row>
        <row r="52">
          <cell r="A52" t="str">
            <v>Hammersmith and Fulham</v>
          </cell>
          <cell r="B52">
            <v>2</v>
          </cell>
          <cell r="C52">
            <v>0</v>
          </cell>
          <cell r="D52">
            <v>1</v>
          </cell>
          <cell r="E52">
            <v>0</v>
          </cell>
          <cell r="F52">
            <v>1</v>
          </cell>
          <cell r="H52" t="str">
            <v>Hammersmith and Fulham</v>
          </cell>
          <cell r="I52">
            <v>2</v>
          </cell>
          <cell r="J52">
            <v>0</v>
          </cell>
          <cell r="K52">
            <v>1</v>
          </cell>
          <cell r="L52">
            <v>0</v>
          </cell>
          <cell r="M52">
            <v>1</v>
          </cell>
          <cell r="P52" t="str">
            <v>Yes</v>
          </cell>
          <cell r="Q52" t="str">
            <v>Yes</v>
          </cell>
          <cell r="R52" t="str">
            <v>Yes</v>
          </cell>
          <cell r="S52" t="str">
            <v>Yes</v>
          </cell>
          <cell r="T52" t="str">
            <v>Yes</v>
          </cell>
          <cell r="W52" t="str">
            <v>Hammersmith and Fulham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 t="str">
            <v>Yes</v>
          </cell>
          <cell r="AL52" t="str">
            <v>Yes</v>
          </cell>
          <cell r="AM52" t="str">
            <v>Yes</v>
          </cell>
          <cell r="AN52" t="str">
            <v>Yes</v>
          </cell>
          <cell r="AQ52" t="str">
            <v>Hammersmith and Fulham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BE52" t="str">
            <v>Yes</v>
          </cell>
          <cell r="BF52" t="str">
            <v>Yes</v>
          </cell>
          <cell r="BG52" t="str">
            <v>Yes</v>
          </cell>
          <cell r="BH52" t="str">
            <v>Yes</v>
          </cell>
          <cell r="BI52" t="str">
            <v>Yes</v>
          </cell>
          <cell r="BK52" t="str">
            <v>Hammersmith and Fulham</v>
          </cell>
          <cell r="BL52">
            <v>2</v>
          </cell>
          <cell r="BM52">
            <v>0</v>
          </cell>
          <cell r="BN52">
            <v>1</v>
          </cell>
          <cell r="BO52">
            <v>0</v>
          </cell>
          <cell r="BP52">
            <v>1</v>
          </cell>
          <cell r="BR52" t="str">
            <v>Hammersmith and Fulham</v>
          </cell>
          <cell r="BS52">
            <v>2</v>
          </cell>
          <cell r="BT52">
            <v>0</v>
          </cell>
          <cell r="BU52">
            <v>1</v>
          </cell>
          <cell r="BV52">
            <v>0</v>
          </cell>
          <cell r="BW52">
            <v>1</v>
          </cell>
          <cell r="BY52" t="str">
            <v>yes</v>
          </cell>
          <cell r="BZ52" t="str">
            <v>yes</v>
          </cell>
          <cell r="CA52" t="str">
            <v>yes</v>
          </cell>
          <cell r="CB52" t="str">
            <v>yes</v>
          </cell>
          <cell r="CC52" t="str">
            <v>yes</v>
          </cell>
        </row>
        <row r="53">
          <cell r="A53" t="str">
            <v>Hampshire</v>
          </cell>
          <cell r="B53">
            <v>4</v>
          </cell>
          <cell r="C53">
            <v>2</v>
          </cell>
          <cell r="D53">
            <v>2</v>
          </cell>
          <cell r="E53">
            <v>0</v>
          </cell>
          <cell r="F53">
            <v>0</v>
          </cell>
          <cell r="H53" t="str">
            <v>Hampshire</v>
          </cell>
          <cell r="I53">
            <v>4</v>
          </cell>
          <cell r="J53">
            <v>2</v>
          </cell>
          <cell r="K53">
            <v>2</v>
          </cell>
          <cell r="L53">
            <v>0</v>
          </cell>
          <cell r="M53">
            <v>0</v>
          </cell>
          <cell r="N53">
            <v>0</v>
          </cell>
          <cell r="P53" t="str">
            <v>Yes</v>
          </cell>
          <cell r="Q53" t="str">
            <v>Yes</v>
          </cell>
          <cell r="R53" t="str">
            <v>Yes</v>
          </cell>
          <cell r="S53" t="str">
            <v>Yes</v>
          </cell>
          <cell r="T53" t="str">
            <v>Yes</v>
          </cell>
          <cell r="W53" t="str">
            <v>Hampshire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 t="str">
            <v>Yes</v>
          </cell>
          <cell r="AL53" t="str">
            <v>Yes</v>
          </cell>
          <cell r="AM53" t="str">
            <v>Yes</v>
          </cell>
          <cell r="AN53" t="str">
            <v>Yes</v>
          </cell>
          <cell r="AQ53" t="str">
            <v>Hampshire</v>
          </cell>
          <cell r="AR53">
            <v>1</v>
          </cell>
          <cell r="AS53">
            <v>0</v>
          </cell>
          <cell r="AT53">
            <v>1</v>
          </cell>
          <cell r="AU53">
            <v>0</v>
          </cell>
          <cell r="AV53">
            <v>0</v>
          </cell>
          <cell r="AX53" t="str">
            <v>Hampshire</v>
          </cell>
          <cell r="AY53">
            <v>1</v>
          </cell>
          <cell r="AZ53">
            <v>0</v>
          </cell>
          <cell r="BA53">
            <v>1</v>
          </cell>
          <cell r="BB53">
            <v>0</v>
          </cell>
          <cell r="BC53">
            <v>0</v>
          </cell>
          <cell r="BE53" t="str">
            <v>Yes</v>
          </cell>
          <cell r="BF53" t="str">
            <v>Yes</v>
          </cell>
          <cell r="BG53" t="str">
            <v>Yes</v>
          </cell>
          <cell r="BH53" t="str">
            <v>Yes</v>
          </cell>
          <cell r="BI53" t="str">
            <v>Yes</v>
          </cell>
          <cell r="BK53" t="str">
            <v>Hampshire</v>
          </cell>
          <cell r="BL53">
            <v>3</v>
          </cell>
          <cell r="BM53">
            <v>2</v>
          </cell>
          <cell r="BN53">
            <v>1</v>
          </cell>
          <cell r="BO53">
            <v>0</v>
          </cell>
          <cell r="BP53">
            <v>0</v>
          </cell>
          <cell r="BR53" t="str">
            <v>Hampshire</v>
          </cell>
          <cell r="BS53">
            <v>3</v>
          </cell>
          <cell r="BT53">
            <v>2</v>
          </cell>
          <cell r="BU53">
            <v>1</v>
          </cell>
          <cell r="BV53">
            <v>0</v>
          </cell>
          <cell r="BW53">
            <v>0</v>
          </cell>
          <cell r="BY53" t="str">
            <v>yes</v>
          </cell>
          <cell r="BZ53" t="str">
            <v>yes</v>
          </cell>
          <cell r="CA53" t="str">
            <v>yes</v>
          </cell>
          <cell r="CB53" t="str">
            <v>yes</v>
          </cell>
          <cell r="CC53" t="str">
            <v>yes</v>
          </cell>
        </row>
        <row r="54">
          <cell r="A54" t="str">
            <v>Haringey</v>
          </cell>
          <cell r="B54">
            <v>2</v>
          </cell>
          <cell r="C54">
            <v>0</v>
          </cell>
          <cell r="D54">
            <v>1</v>
          </cell>
          <cell r="E54">
            <v>1</v>
          </cell>
          <cell r="F54">
            <v>0</v>
          </cell>
          <cell r="H54" t="str">
            <v>Haringey</v>
          </cell>
          <cell r="I54">
            <v>2</v>
          </cell>
          <cell r="J54">
            <v>0</v>
          </cell>
          <cell r="K54">
            <v>1</v>
          </cell>
          <cell r="L54">
            <v>1</v>
          </cell>
          <cell r="M54">
            <v>0</v>
          </cell>
          <cell r="N54">
            <v>0</v>
          </cell>
          <cell r="P54" t="str">
            <v>Yes</v>
          </cell>
          <cell r="Q54" t="str">
            <v>Yes</v>
          </cell>
          <cell r="R54" t="str">
            <v>Yes</v>
          </cell>
          <cell r="S54" t="str">
            <v>Yes</v>
          </cell>
          <cell r="T54" t="str">
            <v>Yes</v>
          </cell>
          <cell r="W54" t="str">
            <v>Haringey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 t="str">
            <v>Yes</v>
          </cell>
          <cell r="AL54" t="str">
            <v>Yes</v>
          </cell>
          <cell r="AM54" t="str">
            <v>Yes</v>
          </cell>
          <cell r="AN54" t="str">
            <v>Yes</v>
          </cell>
          <cell r="AQ54" t="str">
            <v>Haringey</v>
          </cell>
          <cell r="AR54">
            <v>1</v>
          </cell>
          <cell r="AS54">
            <v>0</v>
          </cell>
          <cell r="AT54">
            <v>0</v>
          </cell>
          <cell r="AU54">
            <v>1</v>
          </cell>
          <cell r="AV54">
            <v>0</v>
          </cell>
          <cell r="AX54" t="str">
            <v>Haringey</v>
          </cell>
          <cell r="AY54">
            <v>1</v>
          </cell>
          <cell r="AZ54">
            <v>0</v>
          </cell>
          <cell r="BA54">
            <v>0</v>
          </cell>
          <cell r="BB54">
            <v>1</v>
          </cell>
          <cell r="BC54">
            <v>0</v>
          </cell>
          <cell r="BE54" t="str">
            <v>Yes</v>
          </cell>
          <cell r="BF54" t="str">
            <v>Yes</v>
          </cell>
          <cell r="BG54" t="str">
            <v>Yes</v>
          </cell>
          <cell r="BH54" t="str">
            <v>Yes</v>
          </cell>
          <cell r="BI54" t="str">
            <v>Yes</v>
          </cell>
          <cell r="BK54" t="str">
            <v>Haringey</v>
          </cell>
          <cell r="BL54">
            <v>1</v>
          </cell>
          <cell r="BM54">
            <v>0</v>
          </cell>
          <cell r="BN54">
            <v>1</v>
          </cell>
          <cell r="BO54">
            <v>0</v>
          </cell>
          <cell r="BP54">
            <v>0</v>
          </cell>
          <cell r="BR54" t="str">
            <v>Haringey</v>
          </cell>
          <cell r="BS54">
            <v>1</v>
          </cell>
          <cell r="BT54">
            <v>0</v>
          </cell>
          <cell r="BU54">
            <v>1</v>
          </cell>
          <cell r="BV54">
            <v>0</v>
          </cell>
          <cell r="BW54">
            <v>0</v>
          </cell>
          <cell r="BY54" t="str">
            <v>yes</v>
          </cell>
          <cell r="BZ54" t="str">
            <v>yes</v>
          </cell>
          <cell r="CA54" t="str">
            <v>yes</v>
          </cell>
          <cell r="CB54" t="str">
            <v>yes</v>
          </cell>
          <cell r="CC54" t="str">
            <v>yes</v>
          </cell>
        </row>
        <row r="55">
          <cell r="A55" t="str">
            <v>Harrow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I55">
            <v>0</v>
          </cell>
          <cell r="P55" t="str">
            <v>Yes</v>
          </cell>
          <cell r="Q55" t="str">
            <v>Yes</v>
          </cell>
          <cell r="R55" t="str">
            <v>Yes</v>
          </cell>
          <cell r="S55" t="str">
            <v>Yes</v>
          </cell>
          <cell r="T55" t="str">
            <v>Yes</v>
          </cell>
          <cell r="W55" t="str">
            <v>Harrow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Yes</v>
          </cell>
          <cell r="AL55" t="str">
            <v>Yes</v>
          </cell>
          <cell r="AM55" t="str">
            <v>Yes</v>
          </cell>
          <cell r="AN55" t="str">
            <v>Yes</v>
          </cell>
          <cell r="AQ55" t="str">
            <v>Harrow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Y55">
            <v>0</v>
          </cell>
          <cell r="BE55" t="str">
            <v>Yes</v>
          </cell>
          <cell r="BF55" t="str">
            <v>Yes</v>
          </cell>
          <cell r="BG55" t="str">
            <v>Yes</v>
          </cell>
          <cell r="BH55" t="str">
            <v>Yes</v>
          </cell>
          <cell r="BI55" t="str">
            <v>Yes</v>
          </cell>
          <cell r="BK55" t="str">
            <v>Harrow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S55">
            <v>0</v>
          </cell>
          <cell r="BY55" t="str">
            <v>yes</v>
          </cell>
          <cell r="BZ55" t="str">
            <v>yes</v>
          </cell>
          <cell r="CA55" t="str">
            <v>yes</v>
          </cell>
          <cell r="CB55" t="str">
            <v>yes</v>
          </cell>
          <cell r="CC55" t="str">
            <v>yes</v>
          </cell>
        </row>
        <row r="56">
          <cell r="A56" t="str">
            <v>Hartlepool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I56">
            <v>0</v>
          </cell>
          <cell r="P56" t="str">
            <v>Yes</v>
          </cell>
          <cell r="Q56" t="str">
            <v>Yes</v>
          </cell>
          <cell r="R56" t="str">
            <v>Yes</v>
          </cell>
          <cell r="S56" t="str">
            <v>Yes</v>
          </cell>
          <cell r="T56" t="str">
            <v>Yes</v>
          </cell>
          <cell r="W56" t="str">
            <v>Hartlepool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 t="str">
            <v>Yes</v>
          </cell>
          <cell r="AL56" t="str">
            <v>Yes</v>
          </cell>
          <cell r="AM56" t="str">
            <v>Yes</v>
          </cell>
          <cell r="AN56" t="str">
            <v>Yes</v>
          </cell>
          <cell r="AQ56" t="str">
            <v>Hartlepool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Y56">
            <v>0</v>
          </cell>
          <cell r="BE56" t="str">
            <v>Yes</v>
          </cell>
          <cell r="BF56" t="str">
            <v>Yes</v>
          </cell>
          <cell r="BG56" t="str">
            <v>Yes</v>
          </cell>
          <cell r="BH56" t="str">
            <v>Yes</v>
          </cell>
          <cell r="BI56" t="str">
            <v>Yes</v>
          </cell>
          <cell r="BK56" t="str">
            <v>Hartlepool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S56">
            <v>0</v>
          </cell>
          <cell r="BY56" t="str">
            <v>yes</v>
          </cell>
          <cell r="BZ56" t="str">
            <v>yes</v>
          </cell>
          <cell r="CA56" t="str">
            <v>yes</v>
          </cell>
          <cell r="CB56" t="str">
            <v>yes</v>
          </cell>
          <cell r="CC56" t="str">
            <v>yes</v>
          </cell>
        </row>
        <row r="57">
          <cell r="A57" t="str">
            <v>Havering</v>
          </cell>
          <cell r="B57">
            <v>1</v>
          </cell>
          <cell r="C57">
            <v>0</v>
          </cell>
          <cell r="D57">
            <v>0</v>
          </cell>
          <cell r="E57">
            <v>1</v>
          </cell>
          <cell r="F57">
            <v>0</v>
          </cell>
          <cell r="H57" t="str">
            <v>Havering</v>
          </cell>
          <cell r="I57">
            <v>1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P57" t="str">
            <v>Yes</v>
          </cell>
          <cell r="Q57" t="str">
            <v>Yes</v>
          </cell>
          <cell r="R57" t="str">
            <v>Yes</v>
          </cell>
          <cell r="S57" t="str">
            <v>Yes</v>
          </cell>
          <cell r="T57" t="str">
            <v>Yes</v>
          </cell>
          <cell r="W57" t="str">
            <v>Havering</v>
          </cell>
          <cell r="Y57">
            <v>1</v>
          </cell>
          <cell r="Z57">
            <v>0</v>
          </cell>
          <cell r="AA57">
            <v>0</v>
          </cell>
          <cell r="AB57">
            <v>1</v>
          </cell>
          <cell r="AC57">
            <v>0</v>
          </cell>
          <cell r="AE57" t="str">
            <v>Havering</v>
          </cell>
          <cell r="AF57">
            <v>1</v>
          </cell>
          <cell r="AG57">
            <v>0</v>
          </cell>
          <cell r="AH57">
            <v>0</v>
          </cell>
          <cell r="AI57">
            <v>1</v>
          </cell>
          <cell r="AJ57">
            <v>0</v>
          </cell>
          <cell r="AK57" t="str">
            <v>Yes</v>
          </cell>
          <cell r="AL57" t="str">
            <v>Yes</v>
          </cell>
          <cell r="AM57" t="str">
            <v>Yes</v>
          </cell>
          <cell r="AN57" t="str">
            <v>Yes</v>
          </cell>
          <cell r="AQ57" t="str">
            <v>Havering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Y57">
            <v>0</v>
          </cell>
          <cell r="BE57" t="str">
            <v>Yes</v>
          </cell>
          <cell r="BF57" t="str">
            <v>Yes</v>
          </cell>
          <cell r="BG57" t="str">
            <v>Yes</v>
          </cell>
          <cell r="BH57" t="str">
            <v>Yes</v>
          </cell>
          <cell r="BI57" t="str">
            <v>Yes</v>
          </cell>
          <cell r="BK57" t="str">
            <v>Havering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S57">
            <v>0</v>
          </cell>
          <cell r="BY57" t="str">
            <v>yes</v>
          </cell>
          <cell r="BZ57" t="str">
            <v>yes</v>
          </cell>
          <cell r="CA57" t="str">
            <v>yes</v>
          </cell>
          <cell r="CB57" t="str">
            <v>yes</v>
          </cell>
          <cell r="CC57" t="str">
            <v>yes</v>
          </cell>
        </row>
        <row r="58">
          <cell r="A58" t="str">
            <v>Herefordshire</v>
          </cell>
          <cell r="B58">
            <v>1</v>
          </cell>
          <cell r="C58">
            <v>0</v>
          </cell>
          <cell r="D58">
            <v>0</v>
          </cell>
          <cell r="E58">
            <v>1</v>
          </cell>
          <cell r="F58">
            <v>0</v>
          </cell>
          <cell r="H58" t="str">
            <v>Herefordshire</v>
          </cell>
          <cell r="I58">
            <v>1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P58" t="str">
            <v>Yes</v>
          </cell>
          <cell r="Q58" t="str">
            <v>Yes</v>
          </cell>
          <cell r="R58" t="str">
            <v>Yes</v>
          </cell>
          <cell r="S58" t="str">
            <v>Yes</v>
          </cell>
          <cell r="T58" t="str">
            <v>Yes</v>
          </cell>
          <cell r="W58" t="str">
            <v>Herefordshire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 t="str">
            <v>Yes</v>
          </cell>
          <cell r="AL58" t="str">
            <v>Yes</v>
          </cell>
          <cell r="AM58" t="str">
            <v>Yes</v>
          </cell>
          <cell r="AN58" t="str">
            <v>Yes</v>
          </cell>
          <cell r="AQ58" t="str">
            <v>Herefordshire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Y58">
            <v>0</v>
          </cell>
          <cell r="BE58" t="str">
            <v>Yes</v>
          </cell>
          <cell r="BF58" t="str">
            <v>Yes</v>
          </cell>
          <cell r="BG58" t="str">
            <v>Yes</v>
          </cell>
          <cell r="BH58" t="str">
            <v>Yes</v>
          </cell>
          <cell r="BI58" t="str">
            <v>Yes</v>
          </cell>
          <cell r="BK58" t="str">
            <v>Herefordshire</v>
          </cell>
          <cell r="BL58">
            <v>1</v>
          </cell>
          <cell r="BM58">
            <v>0</v>
          </cell>
          <cell r="BN58">
            <v>0</v>
          </cell>
          <cell r="BO58">
            <v>1</v>
          </cell>
          <cell r="BP58">
            <v>0</v>
          </cell>
          <cell r="BR58" t="str">
            <v>Herefordshire</v>
          </cell>
          <cell r="BS58">
            <v>1</v>
          </cell>
          <cell r="BT58">
            <v>0</v>
          </cell>
          <cell r="BU58">
            <v>0</v>
          </cell>
          <cell r="BV58">
            <v>1</v>
          </cell>
          <cell r="BW58">
            <v>0</v>
          </cell>
          <cell r="BY58" t="str">
            <v>yes</v>
          </cell>
          <cell r="BZ58" t="str">
            <v>yes</v>
          </cell>
          <cell r="CA58" t="str">
            <v>yes</v>
          </cell>
          <cell r="CB58" t="str">
            <v>yes</v>
          </cell>
          <cell r="CC58" t="str">
            <v>yes</v>
          </cell>
        </row>
        <row r="59">
          <cell r="A59" t="str">
            <v>Hertfordshire</v>
          </cell>
          <cell r="B59">
            <v>3</v>
          </cell>
          <cell r="C59">
            <v>0</v>
          </cell>
          <cell r="D59">
            <v>1</v>
          </cell>
          <cell r="E59">
            <v>2</v>
          </cell>
          <cell r="F59">
            <v>0</v>
          </cell>
          <cell r="H59" t="str">
            <v>Hertfordshire</v>
          </cell>
          <cell r="I59">
            <v>3</v>
          </cell>
          <cell r="J59">
            <v>0</v>
          </cell>
          <cell r="K59">
            <v>1</v>
          </cell>
          <cell r="L59">
            <v>2</v>
          </cell>
          <cell r="M59">
            <v>0</v>
          </cell>
          <cell r="P59" t="str">
            <v>Yes</v>
          </cell>
          <cell r="Q59" t="str">
            <v>Yes</v>
          </cell>
          <cell r="R59" t="str">
            <v>Yes</v>
          </cell>
          <cell r="S59" t="str">
            <v>Yes</v>
          </cell>
          <cell r="T59" t="str">
            <v>Yes</v>
          </cell>
          <cell r="W59" t="str">
            <v>Hertfordshire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Yes</v>
          </cell>
          <cell r="AL59" t="str">
            <v>Yes</v>
          </cell>
          <cell r="AM59" t="str">
            <v>Yes</v>
          </cell>
          <cell r="AN59" t="str">
            <v>Yes</v>
          </cell>
          <cell r="AQ59" t="str">
            <v>Hertfordshire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Y59">
            <v>0</v>
          </cell>
          <cell r="BE59" t="str">
            <v>Yes</v>
          </cell>
          <cell r="BF59" t="str">
            <v>Yes</v>
          </cell>
          <cell r="BG59" t="str">
            <v>Yes</v>
          </cell>
          <cell r="BH59" t="str">
            <v>Yes</v>
          </cell>
          <cell r="BI59" t="str">
            <v>Yes</v>
          </cell>
          <cell r="BK59" t="str">
            <v>Hertfordshire</v>
          </cell>
          <cell r="BL59">
            <v>3</v>
          </cell>
          <cell r="BM59">
            <v>0</v>
          </cell>
          <cell r="BN59">
            <v>1</v>
          </cell>
          <cell r="BO59">
            <v>2</v>
          </cell>
          <cell r="BP59">
            <v>0</v>
          </cell>
          <cell r="BR59" t="str">
            <v>Hertfordshire</v>
          </cell>
          <cell r="BS59">
            <v>3</v>
          </cell>
          <cell r="BT59">
            <v>0</v>
          </cell>
          <cell r="BU59">
            <v>1</v>
          </cell>
          <cell r="BV59">
            <v>2</v>
          </cell>
          <cell r="BW59">
            <v>0</v>
          </cell>
          <cell r="BY59" t="str">
            <v>yes</v>
          </cell>
          <cell r="BZ59" t="str">
            <v>yes</v>
          </cell>
          <cell r="CA59" t="str">
            <v>yes</v>
          </cell>
          <cell r="CB59" t="str">
            <v>yes</v>
          </cell>
          <cell r="CC59" t="str">
            <v>yes</v>
          </cell>
        </row>
        <row r="60">
          <cell r="A60" t="str">
            <v>Hillingdon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I60">
            <v>0</v>
          </cell>
          <cell r="P60" t="str">
            <v>Yes</v>
          </cell>
          <cell r="Q60" t="str">
            <v>Yes</v>
          </cell>
          <cell r="R60" t="str">
            <v>Yes</v>
          </cell>
          <cell r="S60" t="str">
            <v>Yes</v>
          </cell>
          <cell r="T60" t="str">
            <v>Yes</v>
          </cell>
          <cell r="W60" t="str">
            <v>Hillingdon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 t="str">
            <v>Yes</v>
          </cell>
          <cell r="AL60" t="str">
            <v>Yes</v>
          </cell>
          <cell r="AM60" t="str">
            <v>Yes</v>
          </cell>
          <cell r="AN60" t="str">
            <v>Yes</v>
          </cell>
          <cell r="AQ60" t="str">
            <v>Hillingdon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Y60">
            <v>0</v>
          </cell>
          <cell r="BE60" t="str">
            <v>Yes</v>
          </cell>
          <cell r="BF60" t="str">
            <v>Yes</v>
          </cell>
          <cell r="BG60" t="str">
            <v>Yes</v>
          </cell>
          <cell r="BH60" t="str">
            <v>Yes</v>
          </cell>
          <cell r="BI60" t="str">
            <v>Yes</v>
          </cell>
          <cell r="BK60" t="str">
            <v>Hillingdon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S60">
            <v>0</v>
          </cell>
          <cell r="BY60" t="str">
            <v>yes</v>
          </cell>
          <cell r="BZ60" t="str">
            <v>yes</v>
          </cell>
          <cell r="CA60" t="str">
            <v>yes</v>
          </cell>
          <cell r="CB60" t="str">
            <v>yes</v>
          </cell>
          <cell r="CC60" t="str">
            <v>yes</v>
          </cell>
        </row>
        <row r="61">
          <cell r="A61" t="str">
            <v>Hounslow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I61">
            <v>0</v>
          </cell>
          <cell r="P61" t="str">
            <v>Yes</v>
          </cell>
          <cell r="Q61" t="str">
            <v>Yes</v>
          </cell>
          <cell r="R61" t="str">
            <v>Yes</v>
          </cell>
          <cell r="S61" t="str">
            <v>Yes</v>
          </cell>
          <cell r="T61" t="str">
            <v>Yes</v>
          </cell>
          <cell r="W61" t="str">
            <v>Hounslow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 t="str">
            <v>Yes</v>
          </cell>
          <cell r="AL61" t="str">
            <v>Yes</v>
          </cell>
          <cell r="AM61" t="str">
            <v>Yes</v>
          </cell>
          <cell r="AN61" t="str">
            <v>Yes</v>
          </cell>
          <cell r="AQ61" t="str">
            <v>Hounslow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Y61">
            <v>0</v>
          </cell>
          <cell r="BE61" t="str">
            <v>Yes</v>
          </cell>
          <cell r="BF61" t="str">
            <v>Yes</v>
          </cell>
          <cell r="BG61" t="str">
            <v>Yes</v>
          </cell>
          <cell r="BH61" t="str">
            <v>Yes</v>
          </cell>
          <cell r="BI61" t="str">
            <v>Yes</v>
          </cell>
          <cell r="BK61" t="str">
            <v>Hounslow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S61">
            <v>0</v>
          </cell>
          <cell r="BY61" t="str">
            <v>yes</v>
          </cell>
          <cell r="BZ61" t="str">
            <v>yes</v>
          </cell>
          <cell r="CA61" t="str">
            <v>yes</v>
          </cell>
          <cell r="CB61" t="str">
            <v>yes</v>
          </cell>
          <cell r="CC61" t="str">
            <v>yes</v>
          </cell>
        </row>
        <row r="62">
          <cell r="A62" t="str">
            <v>Isle of Wight</v>
          </cell>
          <cell r="B62">
            <v>1</v>
          </cell>
          <cell r="C62">
            <v>1</v>
          </cell>
          <cell r="D62">
            <v>0</v>
          </cell>
          <cell r="E62">
            <v>0</v>
          </cell>
          <cell r="F62">
            <v>0</v>
          </cell>
          <cell r="H62" t="str">
            <v>Isle of Wight</v>
          </cell>
          <cell r="I62">
            <v>1</v>
          </cell>
          <cell r="J62">
            <v>1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P62" t="str">
            <v>Yes</v>
          </cell>
          <cell r="Q62" t="str">
            <v>Yes</v>
          </cell>
          <cell r="R62" t="str">
            <v>Yes</v>
          </cell>
          <cell r="S62" t="str">
            <v>Yes</v>
          </cell>
          <cell r="T62" t="str">
            <v>Yes</v>
          </cell>
          <cell r="W62" t="str">
            <v>Isle of Wight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 t="str">
            <v>Yes</v>
          </cell>
          <cell r="AL62" t="str">
            <v>Yes</v>
          </cell>
          <cell r="AM62" t="str">
            <v>Yes</v>
          </cell>
          <cell r="AN62" t="str">
            <v>Yes</v>
          </cell>
          <cell r="AQ62" t="str">
            <v>Isle of Wight</v>
          </cell>
          <cell r="AR62">
            <v>1</v>
          </cell>
          <cell r="AS62">
            <v>1</v>
          </cell>
          <cell r="AT62">
            <v>0</v>
          </cell>
          <cell r="AU62">
            <v>0</v>
          </cell>
          <cell r="AV62">
            <v>0</v>
          </cell>
          <cell r="AX62" t="str">
            <v>Isle of Wight</v>
          </cell>
          <cell r="AY62">
            <v>1</v>
          </cell>
          <cell r="AZ62">
            <v>1</v>
          </cell>
          <cell r="BA62">
            <v>0</v>
          </cell>
          <cell r="BB62">
            <v>0</v>
          </cell>
          <cell r="BC62">
            <v>0</v>
          </cell>
          <cell r="BE62" t="str">
            <v>Yes</v>
          </cell>
          <cell r="BF62" t="str">
            <v>Yes</v>
          </cell>
          <cell r="BG62" t="str">
            <v>Yes</v>
          </cell>
          <cell r="BH62" t="str">
            <v>Yes</v>
          </cell>
          <cell r="BI62" t="str">
            <v>Yes</v>
          </cell>
          <cell r="BK62" t="str">
            <v>Isle of Wight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S62">
            <v>0</v>
          </cell>
          <cell r="BY62" t="str">
            <v>yes</v>
          </cell>
          <cell r="BZ62" t="str">
            <v>yes</v>
          </cell>
          <cell r="CA62" t="str">
            <v>yes</v>
          </cell>
          <cell r="CB62" t="str">
            <v>yes</v>
          </cell>
          <cell r="CC62" t="str">
            <v>yes</v>
          </cell>
        </row>
        <row r="63">
          <cell r="A63" t="str">
            <v>Isles of Scilly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I63">
            <v>0</v>
          </cell>
          <cell r="P63" t="str">
            <v>Yes</v>
          </cell>
          <cell r="Q63" t="str">
            <v>Yes</v>
          </cell>
          <cell r="R63" t="str">
            <v>Yes</v>
          </cell>
          <cell r="S63" t="str">
            <v>Yes</v>
          </cell>
          <cell r="T63" t="str">
            <v>Yes</v>
          </cell>
          <cell r="W63" t="str">
            <v>Isles of Scilly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Yes</v>
          </cell>
          <cell r="AL63" t="str">
            <v>Yes</v>
          </cell>
          <cell r="AM63" t="str">
            <v>Yes</v>
          </cell>
          <cell r="AN63" t="str">
            <v>Yes</v>
          </cell>
          <cell r="AQ63" t="str">
            <v>Isles of Scilly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Y63">
            <v>0</v>
          </cell>
          <cell r="BE63" t="str">
            <v>Yes</v>
          </cell>
          <cell r="BF63" t="str">
            <v>Yes</v>
          </cell>
          <cell r="BG63" t="str">
            <v>Yes</v>
          </cell>
          <cell r="BH63" t="str">
            <v>Yes</v>
          </cell>
          <cell r="BI63" t="str">
            <v>Yes</v>
          </cell>
          <cell r="BK63" t="str">
            <v>Isles of Scilly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S63">
            <v>0</v>
          </cell>
          <cell r="BY63" t="str">
            <v>yes</v>
          </cell>
          <cell r="BZ63" t="str">
            <v>yes</v>
          </cell>
          <cell r="CA63" t="str">
            <v>yes</v>
          </cell>
          <cell r="CB63" t="str">
            <v>yes</v>
          </cell>
          <cell r="CC63" t="str">
            <v>yes</v>
          </cell>
        </row>
        <row r="64">
          <cell r="A64" t="str">
            <v>Islington</v>
          </cell>
          <cell r="B64">
            <v>1</v>
          </cell>
          <cell r="C64">
            <v>0</v>
          </cell>
          <cell r="D64">
            <v>0</v>
          </cell>
          <cell r="E64">
            <v>1</v>
          </cell>
          <cell r="F64">
            <v>0</v>
          </cell>
          <cell r="H64" t="str">
            <v>Islington</v>
          </cell>
          <cell r="I64">
            <v>1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P64" t="str">
            <v>Yes</v>
          </cell>
          <cell r="Q64" t="str">
            <v>Yes</v>
          </cell>
          <cell r="R64" t="str">
            <v>Yes</v>
          </cell>
          <cell r="S64" t="str">
            <v>Yes</v>
          </cell>
          <cell r="T64" t="str">
            <v>Yes</v>
          </cell>
          <cell r="W64" t="str">
            <v>Islington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 t="str">
            <v>Yes</v>
          </cell>
          <cell r="AL64" t="str">
            <v>Yes</v>
          </cell>
          <cell r="AM64" t="str">
            <v>Yes</v>
          </cell>
          <cell r="AN64" t="str">
            <v>Yes</v>
          </cell>
          <cell r="AQ64" t="str">
            <v>Islington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Y64">
            <v>0</v>
          </cell>
          <cell r="BE64" t="str">
            <v>Yes</v>
          </cell>
          <cell r="BF64" t="str">
            <v>Yes</v>
          </cell>
          <cell r="BG64" t="str">
            <v>Yes</v>
          </cell>
          <cell r="BH64" t="str">
            <v>Yes</v>
          </cell>
          <cell r="BI64" t="str">
            <v>Yes</v>
          </cell>
          <cell r="BK64" t="str">
            <v>Islington</v>
          </cell>
          <cell r="BL64">
            <v>1</v>
          </cell>
          <cell r="BM64">
            <v>0</v>
          </cell>
          <cell r="BN64">
            <v>0</v>
          </cell>
          <cell r="BO64">
            <v>1</v>
          </cell>
          <cell r="BP64">
            <v>0</v>
          </cell>
          <cell r="BR64" t="str">
            <v>Islington</v>
          </cell>
          <cell r="BS64">
            <v>1</v>
          </cell>
          <cell r="BT64">
            <v>0</v>
          </cell>
          <cell r="BU64">
            <v>0</v>
          </cell>
          <cell r="BV64">
            <v>1</v>
          </cell>
          <cell r="BW64">
            <v>0</v>
          </cell>
          <cell r="BY64" t="str">
            <v>yes</v>
          </cell>
          <cell r="BZ64" t="str">
            <v>yes</v>
          </cell>
          <cell r="CA64" t="str">
            <v>yes</v>
          </cell>
          <cell r="CB64" t="str">
            <v>yes</v>
          </cell>
          <cell r="CC64" t="str">
            <v>yes</v>
          </cell>
        </row>
        <row r="65">
          <cell r="A65" t="str">
            <v>Kensington and Chelsea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I65">
            <v>0</v>
          </cell>
          <cell r="P65" t="str">
            <v>Yes</v>
          </cell>
          <cell r="Q65" t="str">
            <v>Yes</v>
          </cell>
          <cell r="R65" t="str">
            <v>Yes</v>
          </cell>
          <cell r="S65" t="str">
            <v>Yes</v>
          </cell>
          <cell r="T65" t="str">
            <v>Yes</v>
          </cell>
          <cell r="W65" t="str">
            <v>Kensington and Chelsea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 t="str">
            <v>Yes</v>
          </cell>
          <cell r="AL65" t="str">
            <v>Yes</v>
          </cell>
          <cell r="AM65" t="str">
            <v>Yes</v>
          </cell>
          <cell r="AN65" t="str">
            <v>Yes</v>
          </cell>
          <cell r="AQ65" t="str">
            <v>Kensington and Chelsea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Y65">
            <v>0</v>
          </cell>
          <cell r="BE65" t="str">
            <v>Yes</v>
          </cell>
          <cell r="BF65" t="str">
            <v>Yes</v>
          </cell>
          <cell r="BG65" t="str">
            <v>Yes</v>
          </cell>
          <cell r="BH65" t="str">
            <v>Yes</v>
          </cell>
          <cell r="BI65" t="str">
            <v>Yes</v>
          </cell>
          <cell r="BK65" t="str">
            <v>Kensington and Chelsea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S65">
            <v>0</v>
          </cell>
          <cell r="BY65" t="str">
            <v>yes</v>
          </cell>
          <cell r="BZ65" t="str">
            <v>yes</v>
          </cell>
          <cell r="CA65" t="str">
            <v>yes</v>
          </cell>
          <cell r="CB65" t="str">
            <v>yes</v>
          </cell>
          <cell r="CC65" t="str">
            <v>yes</v>
          </cell>
        </row>
        <row r="66">
          <cell r="A66" t="str">
            <v>Kent</v>
          </cell>
          <cell r="B66">
            <v>2</v>
          </cell>
          <cell r="C66">
            <v>0</v>
          </cell>
          <cell r="D66">
            <v>2</v>
          </cell>
          <cell r="E66">
            <v>0</v>
          </cell>
          <cell r="F66">
            <v>0</v>
          </cell>
          <cell r="H66" t="str">
            <v>Kent</v>
          </cell>
          <cell r="I66">
            <v>2</v>
          </cell>
          <cell r="J66">
            <v>0</v>
          </cell>
          <cell r="K66">
            <v>2</v>
          </cell>
          <cell r="L66">
            <v>0</v>
          </cell>
          <cell r="M66">
            <v>0</v>
          </cell>
          <cell r="N66">
            <v>0</v>
          </cell>
          <cell r="P66" t="str">
            <v>Yes</v>
          </cell>
          <cell r="Q66" t="str">
            <v>Yes</v>
          </cell>
          <cell r="R66" t="str">
            <v>Yes</v>
          </cell>
          <cell r="S66" t="str">
            <v>Yes</v>
          </cell>
          <cell r="T66" t="str">
            <v>Yes</v>
          </cell>
          <cell r="W66" t="str">
            <v>Kent</v>
          </cell>
          <cell r="Y66">
            <v>1</v>
          </cell>
          <cell r="Z66">
            <v>0</v>
          </cell>
          <cell r="AA66">
            <v>1</v>
          </cell>
          <cell r="AB66">
            <v>0</v>
          </cell>
          <cell r="AC66">
            <v>0</v>
          </cell>
          <cell r="AE66" t="str">
            <v>Kent</v>
          </cell>
          <cell r="AF66">
            <v>1</v>
          </cell>
          <cell r="AG66">
            <v>0</v>
          </cell>
          <cell r="AH66">
            <v>1</v>
          </cell>
          <cell r="AI66">
            <v>0</v>
          </cell>
          <cell r="AJ66">
            <v>0</v>
          </cell>
          <cell r="AK66" t="str">
            <v>Yes</v>
          </cell>
          <cell r="AL66" t="str">
            <v>Yes</v>
          </cell>
          <cell r="AM66" t="str">
            <v>Yes</v>
          </cell>
          <cell r="AN66" t="str">
            <v>Yes</v>
          </cell>
          <cell r="AQ66" t="str">
            <v>Kent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Y66">
            <v>0</v>
          </cell>
          <cell r="BE66" t="str">
            <v>Yes</v>
          </cell>
          <cell r="BF66" t="str">
            <v>Yes</v>
          </cell>
          <cell r="BG66" t="str">
            <v>Yes</v>
          </cell>
          <cell r="BH66" t="str">
            <v>Yes</v>
          </cell>
          <cell r="BI66" t="str">
            <v>Yes</v>
          </cell>
          <cell r="BK66" t="str">
            <v>Kent</v>
          </cell>
          <cell r="BL66">
            <v>1</v>
          </cell>
          <cell r="BM66">
            <v>0</v>
          </cell>
          <cell r="BN66">
            <v>1</v>
          </cell>
          <cell r="BO66">
            <v>0</v>
          </cell>
          <cell r="BP66">
            <v>0</v>
          </cell>
          <cell r="BR66" t="str">
            <v>Kent</v>
          </cell>
          <cell r="BS66">
            <v>1</v>
          </cell>
          <cell r="BT66">
            <v>0</v>
          </cell>
          <cell r="BU66">
            <v>1</v>
          </cell>
          <cell r="BV66">
            <v>0</v>
          </cell>
          <cell r="BW66">
            <v>0</v>
          </cell>
          <cell r="BY66" t="str">
            <v>yes</v>
          </cell>
          <cell r="BZ66" t="str">
            <v>yes</v>
          </cell>
          <cell r="CA66" t="str">
            <v>yes</v>
          </cell>
          <cell r="CB66" t="str">
            <v>yes</v>
          </cell>
          <cell r="CC66" t="str">
            <v>yes</v>
          </cell>
        </row>
        <row r="67">
          <cell r="A67" t="str">
            <v>Kingston upon Hull City of</v>
          </cell>
          <cell r="B67">
            <v>3</v>
          </cell>
          <cell r="C67">
            <v>0</v>
          </cell>
          <cell r="D67">
            <v>2</v>
          </cell>
          <cell r="E67">
            <v>1</v>
          </cell>
          <cell r="F67">
            <v>0</v>
          </cell>
          <cell r="H67" t="str">
            <v>Kingston upon Hull City of</v>
          </cell>
          <cell r="I67">
            <v>3</v>
          </cell>
          <cell r="J67">
            <v>0</v>
          </cell>
          <cell r="K67">
            <v>2</v>
          </cell>
          <cell r="L67">
            <v>1</v>
          </cell>
          <cell r="M67">
            <v>0</v>
          </cell>
          <cell r="N67">
            <v>0</v>
          </cell>
          <cell r="P67" t="str">
            <v>Yes</v>
          </cell>
          <cell r="Q67" t="str">
            <v>Yes</v>
          </cell>
          <cell r="R67" t="str">
            <v>Yes</v>
          </cell>
          <cell r="S67" t="str">
            <v>Yes</v>
          </cell>
          <cell r="T67" t="str">
            <v>Yes</v>
          </cell>
          <cell r="W67" t="str">
            <v>Kingston upon Hull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 t="str">
            <v>Yes</v>
          </cell>
          <cell r="AL67" t="str">
            <v>Yes</v>
          </cell>
          <cell r="AM67" t="str">
            <v>Yes</v>
          </cell>
          <cell r="AN67" t="str">
            <v>Yes</v>
          </cell>
          <cell r="AQ67" t="str">
            <v>Kingston upon Hull</v>
          </cell>
          <cell r="AR67">
            <v>1</v>
          </cell>
          <cell r="AS67">
            <v>0</v>
          </cell>
          <cell r="AT67">
            <v>1</v>
          </cell>
          <cell r="AU67">
            <v>0</v>
          </cell>
          <cell r="AV67">
            <v>0</v>
          </cell>
          <cell r="AX67" t="str">
            <v>Kingston upon Hull City of</v>
          </cell>
          <cell r="AY67">
            <v>1</v>
          </cell>
          <cell r="AZ67">
            <v>0</v>
          </cell>
          <cell r="BA67">
            <v>1</v>
          </cell>
          <cell r="BB67">
            <v>0</v>
          </cell>
          <cell r="BC67">
            <v>0</v>
          </cell>
          <cell r="BE67" t="str">
            <v>Yes</v>
          </cell>
          <cell r="BF67" t="str">
            <v>Yes</v>
          </cell>
          <cell r="BG67" t="str">
            <v>Yes</v>
          </cell>
          <cell r="BH67" t="str">
            <v>Yes</v>
          </cell>
          <cell r="BI67" t="str">
            <v>Yes</v>
          </cell>
          <cell r="BK67" t="str">
            <v>Kingston upon Hull</v>
          </cell>
          <cell r="BL67">
            <v>2</v>
          </cell>
          <cell r="BM67">
            <v>0</v>
          </cell>
          <cell r="BN67">
            <v>1</v>
          </cell>
          <cell r="BO67">
            <v>1</v>
          </cell>
          <cell r="BP67">
            <v>0</v>
          </cell>
          <cell r="BR67" t="str">
            <v>Kingston upon Hull City of</v>
          </cell>
          <cell r="BS67">
            <v>2</v>
          </cell>
          <cell r="BT67">
            <v>0</v>
          </cell>
          <cell r="BU67">
            <v>1</v>
          </cell>
          <cell r="BV67">
            <v>1</v>
          </cell>
          <cell r="BW67">
            <v>0</v>
          </cell>
          <cell r="BY67" t="str">
            <v>yes</v>
          </cell>
          <cell r="BZ67" t="str">
            <v>yes</v>
          </cell>
          <cell r="CA67" t="str">
            <v>yes</v>
          </cell>
          <cell r="CB67" t="str">
            <v>yes</v>
          </cell>
          <cell r="CC67" t="str">
            <v>yes</v>
          </cell>
        </row>
        <row r="68">
          <cell r="A68" t="str">
            <v>Kingston upon Thames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P68" t="str">
            <v>Yes</v>
          </cell>
          <cell r="Q68" t="str">
            <v>Yes</v>
          </cell>
          <cell r="R68" t="str">
            <v>Yes</v>
          </cell>
          <cell r="S68" t="str">
            <v>Yes</v>
          </cell>
          <cell r="T68" t="str">
            <v>Yes</v>
          </cell>
          <cell r="W68" t="str">
            <v>Kingston upon Thames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 t="str">
            <v>Yes</v>
          </cell>
          <cell r="AL68" t="str">
            <v>Yes</v>
          </cell>
          <cell r="AM68" t="str">
            <v>Yes</v>
          </cell>
          <cell r="AN68" t="str">
            <v>Yes</v>
          </cell>
          <cell r="AQ68" t="str">
            <v>Kingston upon Thames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Y68">
            <v>0</v>
          </cell>
          <cell r="BE68" t="str">
            <v>Yes</v>
          </cell>
          <cell r="BF68" t="str">
            <v>Yes</v>
          </cell>
          <cell r="BG68" t="str">
            <v>Yes</v>
          </cell>
          <cell r="BH68" t="str">
            <v>Yes</v>
          </cell>
          <cell r="BI68" t="str">
            <v>Yes</v>
          </cell>
          <cell r="BK68" t="str">
            <v>Kingston upon Thames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S68">
            <v>0</v>
          </cell>
          <cell r="BY68" t="str">
            <v>yes</v>
          </cell>
          <cell r="BZ68" t="str">
            <v>yes</v>
          </cell>
          <cell r="CA68" t="str">
            <v>yes</v>
          </cell>
          <cell r="CB68" t="str">
            <v>yes</v>
          </cell>
          <cell r="CC68" t="str">
            <v>yes</v>
          </cell>
        </row>
        <row r="69">
          <cell r="A69" t="str">
            <v>Kirklees</v>
          </cell>
          <cell r="B69">
            <v>2</v>
          </cell>
          <cell r="C69">
            <v>0</v>
          </cell>
          <cell r="D69">
            <v>1</v>
          </cell>
          <cell r="E69">
            <v>1</v>
          </cell>
          <cell r="F69">
            <v>0</v>
          </cell>
          <cell r="H69" t="str">
            <v>Kirklees</v>
          </cell>
          <cell r="I69">
            <v>2</v>
          </cell>
          <cell r="J69">
            <v>0</v>
          </cell>
          <cell r="K69">
            <v>1</v>
          </cell>
          <cell r="L69">
            <v>1</v>
          </cell>
          <cell r="M69">
            <v>0</v>
          </cell>
          <cell r="N69">
            <v>0</v>
          </cell>
          <cell r="P69" t="str">
            <v>Yes</v>
          </cell>
          <cell r="Q69" t="str">
            <v>Yes</v>
          </cell>
          <cell r="R69" t="str">
            <v>Yes</v>
          </cell>
          <cell r="S69" t="str">
            <v>Yes</v>
          </cell>
          <cell r="T69" t="str">
            <v>Yes</v>
          </cell>
          <cell r="W69" t="str">
            <v>Kirklees</v>
          </cell>
          <cell r="Y69">
            <v>1</v>
          </cell>
          <cell r="Z69">
            <v>0</v>
          </cell>
          <cell r="AA69">
            <v>0</v>
          </cell>
          <cell r="AB69">
            <v>1</v>
          </cell>
          <cell r="AC69">
            <v>0</v>
          </cell>
          <cell r="AE69" t="str">
            <v>Kirklees</v>
          </cell>
          <cell r="AF69">
            <v>1</v>
          </cell>
          <cell r="AG69">
            <v>0</v>
          </cell>
          <cell r="AH69">
            <v>0</v>
          </cell>
          <cell r="AI69">
            <v>1</v>
          </cell>
          <cell r="AJ69">
            <v>0</v>
          </cell>
          <cell r="AK69" t="str">
            <v>Yes</v>
          </cell>
          <cell r="AL69" t="str">
            <v>Yes</v>
          </cell>
          <cell r="AM69" t="str">
            <v>Yes</v>
          </cell>
          <cell r="AN69" t="str">
            <v>Yes</v>
          </cell>
          <cell r="AQ69" t="str">
            <v>Kirklees</v>
          </cell>
          <cell r="AR69">
            <v>1</v>
          </cell>
          <cell r="AS69">
            <v>0</v>
          </cell>
          <cell r="AT69">
            <v>1</v>
          </cell>
          <cell r="AU69">
            <v>0</v>
          </cell>
          <cell r="AV69">
            <v>0</v>
          </cell>
          <cell r="AX69" t="str">
            <v>Kirklees</v>
          </cell>
          <cell r="AY69">
            <v>1</v>
          </cell>
          <cell r="AZ69">
            <v>0</v>
          </cell>
          <cell r="BA69">
            <v>1</v>
          </cell>
          <cell r="BB69">
            <v>0</v>
          </cell>
          <cell r="BC69">
            <v>0</v>
          </cell>
          <cell r="BE69" t="str">
            <v>Yes</v>
          </cell>
          <cell r="BF69" t="str">
            <v>Yes</v>
          </cell>
          <cell r="BG69" t="str">
            <v>Yes</v>
          </cell>
          <cell r="BH69" t="str">
            <v>Yes</v>
          </cell>
          <cell r="BI69" t="str">
            <v>Yes</v>
          </cell>
          <cell r="BK69" t="str">
            <v>Kirklees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S69">
            <v>0</v>
          </cell>
          <cell r="BY69" t="str">
            <v>yes</v>
          </cell>
          <cell r="BZ69" t="str">
            <v>yes</v>
          </cell>
          <cell r="CA69" t="str">
            <v>yes</v>
          </cell>
          <cell r="CB69" t="str">
            <v>yes</v>
          </cell>
          <cell r="CC69" t="str">
            <v>yes</v>
          </cell>
        </row>
        <row r="70">
          <cell r="A70" t="str">
            <v>Knowsley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P70" t="str">
            <v>Yes</v>
          </cell>
          <cell r="Q70" t="str">
            <v>Yes</v>
          </cell>
          <cell r="R70" t="str">
            <v>Yes</v>
          </cell>
          <cell r="S70" t="str">
            <v>Yes</v>
          </cell>
          <cell r="T70" t="str">
            <v>Yes</v>
          </cell>
          <cell r="W70" t="str">
            <v>Knowsley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 t="str">
            <v>Yes</v>
          </cell>
          <cell r="AL70" t="str">
            <v>Yes</v>
          </cell>
          <cell r="AM70" t="str">
            <v>Yes</v>
          </cell>
          <cell r="AN70" t="str">
            <v>Yes</v>
          </cell>
          <cell r="AQ70" t="str">
            <v>Knowsley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Y70">
            <v>0</v>
          </cell>
          <cell r="BE70" t="str">
            <v>Yes</v>
          </cell>
          <cell r="BF70" t="str">
            <v>Yes</v>
          </cell>
          <cell r="BG70" t="str">
            <v>Yes</v>
          </cell>
          <cell r="BH70" t="str">
            <v>Yes</v>
          </cell>
          <cell r="BI70" t="str">
            <v>Yes</v>
          </cell>
          <cell r="BK70" t="str">
            <v>Knowsley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S70">
            <v>0</v>
          </cell>
          <cell r="BY70" t="str">
            <v>yes</v>
          </cell>
          <cell r="BZ70" t="str">
            <v>yes</v>
          </cell>
          <cell r="CA70" t="str">
            <v>yes</v>
          </cell>
          <cell r="CB70" t="str">
            <v>yes</v>
          </cell>
          <cell r="CC70" t="str">
            <v>yes</v>
          </cell>
        </row>
        <row r="71">
          <cell r="A71" t="str">
            <v>Lambeth</v>
          </cell>
          <cell r="B71">
            <v>2</v>
          </cell>
          <cell r="C71">
            <v>1</v>
          </cell>
          <cell r="D71">
            <v>1</v>
          </cell>
          <cell r="E71">
            <v>0</v>
          </cell>
          <cell r="F71">
            <v>0</v>
          </cell>
          <cell r="H71" t="str">
            <v>Lambeth</v>
          </cell>
          <cell r="I71">
            <v>2</v>
          </cell>
          <cell r="J71">
            <v>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P71" t="str">
            <v>Yes</v>
          </cell>
          <cell r="Q71" t="str">
            <v>Yes</v>
          </cell>
          <cell r="R71" t="str">
            <v>Yes</v>
          </cell>
          <cell r="S71" t="str">
            <v>Yes</v>
          </cell>
          <cell r="T71" t="str">
            <v>Yes</v>
          </cell>
          <cell r="W71" t="str">
            <v>Lambeth</v>
          </cell>
          <cell r="Y71">
            <v>2</v>
          </cell>
          <cell r="Z71">
            <v>1</v>
          </cell>
          <cell r="AA71">
            <v>1</v>
          </cell>
          <cell r="AB71">
            <v>0</v>
          </cell>
          <cell r="AC71">
            <v>0</v>
          </cell>
          <cell r="AE71" t="str">
            <v>Lambeth</v>
          </cell>
          <cell r="AF71">
            <v>2</v>
          </cell>
          <cell r="AG71">
            <v>1</v>
          </cell>
          <cell r="AH71">
            <v>1</v>
          </cell>
          <cell r="AI71">
            <v>0</v>
          </cell>
          <cell r="AJ71">
            <v>0</v>
          </cell>
          <cell r="AK71" t="str">
            <v>Yes</v>
          </cell>
          <cell r="AL71" t="str">
            <v>Yes</v>
          </cell>
          <cell r="AM71" t="str">
            <v>Yes</v>
          </cell>
          <cell r="AN71" t="str">
            <v>Yes</v>
          </cell>
          <cell r="AQ71" t="str">
            <v>Lambeth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Y71">
            <v>0</v>
          </cell>
          <cell r="BE71" t="str">
            <v>Yes</v>
          </cell>
          <cell r="BF71" t="str">
            <v>Yes</v>
          </cell>
          <cell r="BG71" t="str">
            <v>Yes</v>
          </cell>
          <cell r="BH71" t="str">
            <v>Yes</v>
          </cell>
          <cell r="BI71" t="str">
            <v>Yes</v>
          </cell>
          <cell r="BK71" t="str">
            <v>Lambeth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S71">
            <v>0</v>
          </cell>
          <cell r="BY71" t="str">
            <v>yes</v>
          </cell>
          <cell r="BZ71" t="str">
            <v>yes</v>
          </cell>
          <cell r="CA71" t="str">
            <v>yes</v>
          </cell>
          <cell r="CB71" t="str">
            <v>yes</v>
          </cell>
          <cell r="CC71" t="str">
            <v>yes</v>
          </cell>
        </row>
        <row r="72">
          <cell r="A72" t="str">
            <v>Lancashire</v>
          </cell>
          <cell r="B72">
            <v>10</v>
          </cell>
          <cell r="C72">
            <v>3</v>
          </cell>
          <cell r="D72">
            <v>7</v>
          </cell>
          <cell r="E72">
            <v>0</v>
          </cell>
          <cell r="F72">
            <v>0</v>
          </cell>
          <cell r="H72" t="str">
            <v>Lancashire</v>
          </cell>
          <cell r="I72">
            <v>10</v>
          </cell>
          <cell r="J72">
            <v>3</v>
          </cell>
          <cell r="K72">
            <v>7</v>
          </cell>
          <cell r="L72">
            <v>0</v>
          </cell>
          <cell r="M72">
            <v>0</v>
          </cell>
          <cell r="N72">
            <v>0</v>
          </cell>
          <cell r="P72" t="str">
            <v>Yes</v>
          </cell>
          <cell r="Q72" t="str">
            <v>Yes</v>
          </cell>
          <cell r="R72" t="str">
            <v>Yes</v>
          </cell>
          <cell r="S72" t="str">
            <v>Yes</v>
          </cell>
          <cell r="T72" t="str">
            <v>Yes</v>
          </cell>
          <cell r="W72" t="str">
            <v>Lancashire</v>
          </cell>
          <cell r="Y72">
            <v>2</v>
          </cell>
          <cell r="Z72">
            <v>1</v>
          </cell>
          <cell r="AA72">
            <v>1</v>
          </cell>
          <cell r="AB72">
            <v>0</v>
          </cell>
          <cell r="AC72">
            <v>0</v>
          </cell>
          <cell r="AE72" t="str">
            <v>Lancashire</v>
          </cell>
          <cell r="AF72">
            <v>2</v>
          </cell>
          <cell r="AG72">
            <v>1</v>
          </cell>
          <cell r="AH72">
            <v>1</v>
          </cell>
          <cell r="AI72">
            <v>0</v>
          </cell>
          <cell r="AJ72">
            <v>0</v>
          </cell>
          <cell r="AK72" t="str">
            <v>Yes</v>
          </cell>
          <cell r="AL72" t="str">
            <v>Yes</v>
          </cell>
          <cell r="AM72" t="str">
            <v>Yes</v>
          </cell>
          <cell r="AN72" t="str">
            <v>Yes</v>
          </cell>
          <cell r="AQ72" t="str">
            <v>Lancashire</v>
          </cell>
          <cell r="AR72">
            <v>4</v>
          </cell>
          <cell r="AS72">
            <v>2</v>
          </cell>
          <cell r="AT72">
            <v>2</v>
          </cell>
          <cell r="AU72">
            <v>0</v>
          </cell>
          <cell r="AV72">
            <v>0</v>
          </cell>
          <cell r="AX72" t="str">
            <v>Lancashire</v>
          </cell>
          <cell r="AY72">
            <v>4</v>
          </cell>
          <cell r="AZ72">
            <v>2</v>
          </cell>
          <cell r="BA72">
            <v>2</v>
          </cell>
          <cell r="BB72">
            <v>0</v>
          </cell>
          <cell r="BC72">
            <v>0</v>
          </cell>
          <cell r="BE72" t="str">
            <v>Yes</v>
          </cell>
          <cell r="BF72" t="str">
            <v>Yes</v>
          </cell>
          <cell r="BG72" t="str">
            <v>Yes</v>
          </cell>
          <cell r="BH72" t="str">
            <v>Yes</v>
          </cell>
          <cell r="BI72" t="str">
            <v>Yes</v>
          </cell>
          <cell r="BK72" t="str">
            <v>Lancashire</v>
          </cell>
          <cell r="BL72">
            <v>4</v>
          </cell>
          <cell r="BM72">
            <v>0</v>
          </cell>
          <cell r="BN72">
            <v>4</v>
          </cell>
          <cell r="BO72">
            <v>0</v>
          </cell>
          <cell r="BP72">
            <v>0</v>
          </cell>
          <cell r="BR72" t="str">
            <v>Lancashire</v>
          </cell>
          <cell r="BS72">
            <v>4</v>
          </cell>
          <cell r="BT72">
            <v>0</v>
          </cell>
          <cell r="BU72">
            <v>4</v>
          </cell>
          <cell r="BV72">
            <v>0</v>
          </cell>
          <cell r="BW72">
            <v>0</v>
          </cell>
          <cell r="BY72" t="str">
            <v>yes</v>
          </cell>
          <cell r="BZ72" t="str">
            <v>yes</v>
          </cell>
          <cell r="CA72" t="str">
            <v>yes</v>
          </cell>
          <cell r="CB72" t="str">
            <v>yes</v>
          </cell>
          <cell r="CC72" t="str">
            <v>yes</v>
          </cell>
        </row>
        <row r="73">
          <cell r="A73" t="str">
            <v>Leeds</v>
          </cell>
          <cell r="B73">
            <v>8</v>
          </cell>
          <cell r="C73">
            <v>1</v>
          </cell>
          <cell r="D73">
            <v>6</v>
          </cell>
          <cell r="E73">
            <v>1</v>
          </cell>
          <cell r="F73">
            <v>0</v>
          </cell>
          <cell r="H73" t="str">
            <v>Leeds</v>
          </cell>
          <cell r="I73">
            <v>8</v>
          </cell>
          <cell r="J73">
            <v>1</v>
          </cell>
          <cell r="K73">
            <v>6</v>
          </cell>
          <cell r="L73">
            <v>1</v>
          </cell>
          <cell r="M73">
            <v>0</v>
          </cell>
          <cell r="P73" t="str">
            <v>Yes</v>
          </cell>
          <cell r="Q73" t="str">
            <v>Yes</v>
          </cell>
          <cell r="R73" t="str">
            <v>Yes</v>
          </cell>
          <cell r="S73" t="str">
            <v>Yes</v>
          </cell>
          <cell r="T73" t="str">
            <v>Yes</v>
          </cell>
          <cell r="W73" t="str">
            <v>Leeds</v>
          </cell>
          <cell r="Y73">
            <v>2</v>
          </cell>
          <cell r="Z73">
            <v>0</v>
          </cell>
          <cell r="AA73">
            <v>2</v>
          </cell>
          <cell r="AB73">
            <v>0</v>
          </cell>
          <cell r="AC73">
            <v>0</v>
          </cell>
          <cell r="AE73" t="str">
            <v>Leeds</v>
          </cell>
          <cell r="AF73">
            <v>2</v>
          </cell>
          <cell r="AG73">
            <v>0</v>
          </cell>
          <cell r="AH73">
            <v>2</v>
          </cell>
          <cell r="AI73">
            <v>0</v>
          </cell>
          <cell r="AJ73">
            <v>0</v>
          </cell>
          <cell r="AK73" t="str">
            <v>Yes</v>
          </cell>
          <cell r="AL73" t="str">
            <v>Yes</v>
          </cell>
          <cell r="AM73" t="str">
            <v>Yes</v>
          </cell>
          <cell r="AN73" t="str">
            <v>Yes</v>
          </cell>
          <cell r="AQ73" t="str">
            <v>Leeds</v>
          </cell>
          <cell r="AR73">
            <v>1</v>
          </cell>
          <cell r="AS73">
            <v>0</v>
          </cell>
          <cell r="AT73">
            <v>1</v>
          </cell>
          <cell r="AU73">
            <v>0</v>
          </cell>
          <cell r="AV73">
            <v>0</v>
          </cell>
          <cell r="AX73" t="str">
            <v>Leeds</v>
          </cell>
          <cell r="AY73">
            <v>1</v>
          </cell>
          <cell r="AZ73">
            <v>0</v>
          </cell>
          <cell r="BA73">
            <v>1</v>
          </cell>
          <cell r="BB73">
            <v>0</v>
          </cell>
          <cell r="BC73">
            <v>0</v>
          </cell>
          <cell r="BE73" t="str">
            <v>Yes</v>
          </cell>
          <cell r="BF73" t="str">
            <v>Yes</v>
          </cell>
          <cell r="BG73" t="str">
            <v>Yes</v>
          </cell>
          <cell r="BH73" t="str">
            <v>Yes</v>
          </cell>
          <cell r="BI73" t="str">
            <v>Yes</v>
          </cell>
          <cell r="BK73" t="str">
            <v>Leeds</v>
          </cell>
          <cell r="BL73">
            <v>5</v>
          </cell>
          <cell r="BM73">
            <v>1</v>
          </cell>
          <cell r="BN73">
            <v>3</v>
          </cell>
          <cell r="BO73">
            <v>1</v>
          </cell>
          <cell r="BP73">
            <v>0</v>
          </cell>
          <cell r="BR73" t="str">
            <v>Leeds</v>
          </cell>
          <cell r="BS73">
            <v>5</v>
          </cell>
          <cell r="BT73">
            <v>1</v>
          </cell>
          <cell r="BU73">
            <v>3</v>
          </cell>
          <cell r="BV73">
            <v>1</v>
          </cell>
          <cell r="BW73">
            <v>0</v>
          </cell>
          <cell r="BY73" t="str">
            <v>yes</v>
          </cell>
          <cell r="BZ73" t="str">
            <v>yes</v>
          </cell>
          <cell r="CA73" t="str">
            <v>yes</v>
          </cell>
          <cell r="CB73" t="str">
            <v>yes</v>
          </cell>
          <cell r="CC73" t="str">
            <v>yes</v>
          </cell>
        </row>
        <row r="74">
          <cell r="A74" t="str">
            <v>Leicester</v>
          </cell>
          <cell r="B74">
            <v>3</v>
          </cell>
          <cell r="C74">
            <v>0</v>
          </cell>
          <cell r="D74">
            <v>2</v>
          </cell>
          <cell r="E74">
            <v>1</v>
          </cell>
          <cell r="F74">
            <v>0</v>
          </cell>
          <cell r="H74" t="str">
            <v>Leicester</v>
          </cell>
          <cell r="I74">
            <v>3</v>
          </cell>
          <cell r="J74">
            <v>0</v>
          </cell>
          <cell r="K74">
            <v>2</v>
          </cell>
          <cell r="L74">
            <v>1</v>
          </cell>
          <cell r="M74">
            <v>0</v>
          </cell>
          <cell r="P74" t="str">
            <v>Yes</v>
          </cell>
          <cell r="Q74" t="str">
            <v>Yes</v>
          </cell>
          <cell r="R74" t="str">
            <v>Yes</v>
          </cell>
          <cell r="S74" t="str">
            <v>Yes</v>
          </cell>
          <cell r="T74" t="str">
            <v>Yes</v>
          </cell>
          <cell r="W74" t="str">
            <v>Leicester</v>
          </cell>
          <cell r="Y74">
            <v>1</v>
          </cell>
          <cell r="Z74">
            <v>0</v>
          </cell>
          <cell r="AA74">
            <v>1</v>
          </cell>
          <cell r="AB74">
            <v>0</v>
          </cell>
          <cell r="AC74">
            <v>0</v>
          </cell>
          <cell r="AE74" t="str">
            <v>Leicester</v>
          </cell>
          <cell r="AF74">
            <v>1</v>
          </cell>
          <cell r="AG74">
            <v>0</v>
          </cell>
          <cell r="AH74">
            <v>1</v>
          </cell>
          <cell r="AI74">
            <v>0</v>
          </cell>
          <cell r="AJ74">
            <v>0</v>
          </cell>
          <cell r="AK74" t="str">
            <v>Yes</v>
          </cell>
          <cell r="AL74" t="str">
            <v>Yes</v>
          </cell>
          <cell r="AM74" t="str">
            <v>Yes</v>
          </cell>
          <cell r="AN74" t="str">
            <v>Yes</v>
          </cell>
          <cell r="AQ74" t="str">
            <v>Leicester</v>
          </cell>
          <cell r="AR74">
            <v>2</v>
          </cell>
          <cell r="AS74">
            <v>0</v>
          </cell>
          <cell r="AT74">
            <v>1</v>
          </cell>
          <cell r="AU74">
            <v>1</v>
          </cell>
          <cell r="AV74">
            <v>0</v>
          </cell>
          <cell r="AX74" t="str">
            <v>Leicester</v>
          </cell>
          <cell r="AY74">
            <v>2</v>
          </cell>
          <cell r="AZ74">
            <v>0</v>
          </cell>
          <cell r="BA74">
            <v>1</v>
          </cell>
          <cell r="BB74">
            <v>1</v>
          </cell>
          <cell r="BC74">
            <v>0</v>
          </cell>
          <cell r="BE74" t="str">
            <v>Yes</v>
          </cell>
          <cell r="BF74" t="str">
            <v>Yes</v>
          </cell>
          <cell r="BG74" t="str">
            <v>Yes</v>
          </cell>
          <cell r="BH74" t="str">
            <v>Yes</v>
          </cell>
          <cell r="BI74" t="str">
            <v>Yes</v>
          </cell>
          <cell r="BK74" t="str">
            <v>Leicester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S74">
            <v>0</v>
          </cell>
          <cell r="BY74" t="str">
            <v>yes</v>
          </cell>
          <cell r="BZ74" t="str">
            <v>yes</v>
          </cell>
          <cell r="CA74" t="str">
            <v>yes</v>
          </cell>
          <cell r="CB74" t="str">
            <v>yes</v>
          </cell>
          <cell r="CC74" t="str">
            <v>yes</v>
          </cell>
        </row>
        <row r="75">
          <cell r="A75" t="str">
            <v>Leicestershire</v>
          </cell>
          <cell r="B75">
            <v>2</v>
          </cell>
          <cell r="C75">
            <v>0</v>
          </cell>
          <cell r="D75">
            <v>0</v>
          </cell>
          <cell r="E75">
            <v>0</v>
          </cell>
          <cell r="F75">
            <v>2</v>
          </cell>
          <cell r="H75" t="str">
            <v>Leicestershire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P75" t="str">
            <v>Yes</v>
          </cell>
          <cell r="Q75" t="str">
            <v>Yes</v>
          </cell>
          <cell r="R75" t="str">
            <v>Yes</v>
          </cell>
          <cell r="S75" t="str">
            <v>Yes</v>
          </cell>
          <cell r="T75" t="str">
            <v>Yes</v>
          </cell>
          <cell r="W75" t="str">
            <v>Leicestershire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>
            <v>1</v>
          </cell>
          <cell r="AE75" t="str">
            <v>Leicestershire</v>
          </cell>
          <cell r="AF75">
            <v>1</v>
          </cell>
          <cell r="AG75">
            <v>0</v>
          </cell>
          <cell r="AH75">
            <v>0</v>
          </cell>
          <cell r="AI75">
            <v>0</v>
          </cell>
          <cell r="AJ75">
            <v>1</v>
          </cell>
          <cell r="AK75" t="str">
            <v>Yes</v>
          </cell>
          <cell r="AL75" t="str">
            <v>Yes</v>
          </cell>
          <cell r="AM75" t="str">
            <v>Yes</v>
          </cell>
          <cell r="AN75" t="str">
            <v>Yes</v>
          </cell>
          <cell r="AQ75" t="str">
            <v>Leicestershire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Y75">
            <v>0</v>
          </cell>
          <cell r="BE75" t="str">
            <v>Yes</v>
          </cell>
          <cell r="BF75" t="str">
            <v>Yes</v>
          </cell>
          <cell r="BG75" t="str">
            <v>Yes</v>
          </cell>
          <cell r="BH75" t="str">
            <v>Yes</v>
          </cell>
          <cell r="BI75" t="str">
            <v>Yes</v>
          </cell>
          <cell r="BK75" t="str">
            <v>Leicestershire</v>
          </cell>
          <cell r="BL75">
            <v>1</v>
          </cell>
          <cell r="BM75">
            <v>0</v>
          </cell>
          <cell r="BN75">
            <v>0</v>
          </cell>
          <cell r="BO75">
            <v>0</v>
          </cell>
          <cell r="BP75">
            <v>1</v>
          </cell>
          <cell r="BR75" t="str">
            <v>Leicestershire</v>
          </cell>
          <cell r="BS75">
            <v>1</v>
          </cell>
          <cell r="BT75">
            <v>0</v>
          </cell>
          <cell r="BU75">
            <v>0</v>
          </cell>
          <cell r="BV75">
            <v>0</v>
          </cell>
          <cell r="BW75">
            <v>1</v>
          </cell>
          <cell r="BY75" t="str">
            <v>yes</v>
          </cell>
          <cell r="BZ75" t="str">
            <v>yes</v>
          </cell>
          <cell r="CA75" t="str">
            <v>yes</v>
          </cell>
          <cell r="CB75" t="str">
            <v>yes</v>
          </cell>
          <cell r="CC75" t="str">
            <v>yes</v>
          </cell>
        </row>
        <row r="76">
          <cell r="A76" t="str">
            <v>Lewisham</v>
          </cell>
          <cell r="B76">
            <v>1</v>
          </cell>
          <cell r="C76">
            <v>0</v>
          </cell>
          <cell r="D76">
            <v>1</v>
          </cell>
          <cell r="E76">
            <v>0</v>
          </cell>
          <cell r="F76">
            <v>0</v>
          </cell>
          <cell r="H76" t="str">
            <v>Lewisham</v>
          </cell>
          <cell r="I76">
            <v>1</v>
          </cell>
          <cell r="J76">
            <v>0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P76" t="str">
            <v>Yes</v>
          </cell>
          <cell r="Q76" t="str">
            <v>Yes</v>
          </cell>
          <cell r="R76" t="str">
            <v>Yes</v>
          </cell>
          <cell r="S76" t="str">
            <v>Yes</v>
          </cell>
          <cell r="T76" t="str">
            <v>Yes</v>
          </cell>
          <cell r="W76" t="str">
            <v>Lewisham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Yes</v>
          </cell>
          <cell r="AL76" t="str">
            <v>Yes</v>
          </cell>
          <cell r="AM76" t="str">
            <v>Yes</v>
          </cell>
          <cell r="AN76" t="str">
            <v>Yes</v>
          </cell>
          <cell r="AQ76" t="str">
            <v>Lewisham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BE76" t="str">
            <v>Yes</v>
          </cell>
          <cell r="BF76" t="str">
            <v>Yes</v>
          </cell>
          <cell r="BG76" t="str">
            <v>Yes</v>
          </cell>
          <cell r="BH76" t="str">
            <v>Yes</v>
          </cell>
          <cell r="BI76" t="str">
            <v>Yes</v>
          </cell>
          <cell r="BK76" t="str">
            <v>Lewisham</v>
          </cell>
          <cell r="BL76">
            <v>1</v>
          </cell>
          <cell r="BM76">
            <v>0</v>
          </cell>
          <cell r="BN76">
            <v>1</v>
          </cell>
          <cell r="BO76">
            <v>0</v>
          </cell>
          <cell r="BP76">
            <v>0</v>
          </cell>
          <cell r="BR76" t="str">
            <v>Lewisham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0</v>
          </cell>
          <cell r="BY76" t="str">
            <v>yes</v>
          </cell>
          <cell r="BZ76" t="str">
            <v>yes</v>
          </cell>
          <cell r="CA76" t="str">
            <v>yes</v>
          </cell>
          <cell r="CB76" t="str">
            <v>yes</v>
          </cell>
          <cell r="CC76" t="str">
            <v>yes</v>
          </cell>
        </row>
        <row r="77">
          <cell r="A77" t="str">
            <v>Lincolnshire</v>
          </cell>
          <cell r="B77">
            <v>5</v>
          </cell>
          <cell r="C77">
            <v>1</v>
          </cell>
          <cell r="D77">
            <v>4</v>
          </cell>
          <cell r="E77">
            <v>0</v>
          </cell>
          <cell r="F77">
            <v>0</v>
          </cell>
          <cell r="H77" t="str">
            <v>Lincolnshire</v>
          </cell>
          <cell r="I77">
            <v>5</v>
          </cell>
          <cell r="J77">
            <v>1</v>
          </cell>
          <cell r="K77">
            <v>4</v>
          </cell>
          <cell r="L77">
            <v>0</v>
          </cell>
          <cell r="M77">
            <v>0</v>
          </cell>
          <cell r="N77">
            <v>0</v>
          </cell>
          <cell r="P77" t="str">
            <v>Yes</v>
          </cell>
          <cell r="Q77" t="str">
            <v>Yes</v>
          </cell>
          <cell r="R77" t="str">
            <v>Yes</v>
          </cell>
          <cell r="S77" t="str">
            <v>Yes</v>
          </cell>
          <cell r="T77" t="str">
            <v>Yes</v>
          </cell>
          <cell r="W77" t="str">
            <v>Lincolnshire</v>
          </cell>
          <cell r="Y77">
            <v>2</v>
          </cell>
          <cell r="Z77">
            <v>0</v>
          </cell>
          <cell r="AA77">
            <v>2</v>
          </cell>
          <cell r="AB77">
            <v>0</v>
          </cell>
          <cell r="AC77">
            <v>0</v>
          </cell>
          <cell r="AE77" t="str">
            <v>Lincolnshire</v>
          </cell>
          <cell r="AF77">
            <v>2</v>
          </cell>
          <cell r="AG77">
            <v>0</v>
          </cell>
          <cell r="AH77">
            <v>2</v>
          </cell>
          <cell r="AI77">
            <v>0</v>
          </cell>
          <cell r="AJ77">
            <v>0</v>
          </cell>
          <cell r="AK77" t="str">
            <v>Yes</v>
          </cell>
          <cell r="AL77" t="str">
            <v>Yes</v>
          </cell>
          <cell r="AM77" t="str">
            <v>Yes</v>
          </cell>
          <cell r="AN77" t="str">
            <v>Yes</v>
          </cell>
          <cell r="AQ77" t="str">
            <v>Lincolnshire</v>
          </cell>
          <cell r="AR77">
            <v>2</v>
          </cell>
          <cell r="AS77">
            <v>1</v>
          </cell>
          <cell r="AT77">
            <v>1</v>
          </cell>
          <cell r="AU77">
            <v>0</v>
          </cell>
          <cell r="AV77">
            <v>0</v>
          </cell>
          <cell r="AX77" t="str">
            <v>Lincolnshire</v>
          </cell>
          <cell r="AY77">
            <v>2</v>
          </cell>
          <cell r="AZ77">
            <v>1</v>
          </cell>
          <cell r="BA77">
            <v>1</v>
          </cell>
          <cell r="BB77">
            <v>0</v>
          </cell>
          <cell r="BC77">
            <v>0</v>
          </cell>
          <cell r="BE77" t="str">
            <v>Yes</v>
          </cell>
          <cell r="BF77" t="str">
            <v>Yes</v>
          </cell>
          <cell r="BG77" t="str">
            <v>Yes</v>
          </cell>
          <cell r="BH77" t="str">
            <v>Yes</v>
          </cell>
          <cell r="BI77" t="str">
            <v>Yes</v>
          </cell>
          <cell r="BK77" t="str">
            <v>Lincolnshire</v>
          </cell>
          <cell r="BL77">
            <v>1</v>
          </cell>
          <cell r="BM77">
            <v>0</v>
          </cell>
          <cell r="BN77">
            <v>1</v>
          </cell>
          <cell r="BO77">
            <v>0</v>
          </cell>
          <cell r="BP77">
            <v>0</v>
          </cell>
          <cell r="BR77" t="str">
            <v>Lincolnshire</v>
          </cell>
          <cell r="BS77">
            <v>1</v>
          </cell>
          <cell r="BT77">
            <v>0</v>
          </cell>
          <cell r="BU77">
            <v>1</v>
          </cell>
          <cell r="BV77">
            <v>0</v>
          </cell>
          <cell r="BW77">
            <v>0</v>
          </cell>
          <cell r="BY77" t="str">
            <v>yes</v>
          </cell>
          <cell r="BZ77" t="str">
            <v>yes</v>
          </cell>
          <cell r="CA77" t="str">
            <v>yes</v>
          </cell>
          <cell r="CB77" t="str">
            <v>yes</v>
          </cell>
          <cell r="CC77" t="str">
            <v>yes</v>
          </cell>
        </row>
        <row r="78">
          <cell r="A78" t="str">
            <v>Liverpool</v>
          </cell>
          <cell r="B78">
            <v>3</v>
          </cell>
          <cell r="C78">
            <v>1</v>
          </cell>
          <cell r="D78">
            <v>2</v>
          </cell>
          <cell r="E78">
            <v>0</v>
          </cell>
          <cell r="F78">
            <v>0</v>
          </cell>
          <cell r="H78" t="str">
            <v>Liverpool</v>
          </cell>
          <cell r="I78">
            <v>3</v>
          </cell>
          <cell r="J78">
            <v>1</v>
          </cell>
          <cell r="K78">
            <v>2</v>
          </cell>
          <cell r="L78">
            <v>0</v>
          </cell>
          <cell r="M78">
            <v>0</v>
          </cell>
          <cell r="P78" t="str">
            <v>Yes</v>
          </cell>
          <cell r="Q78" t="str">
            <v>Yes</v>
          </cell>
          <cell r="R78" t="str">
            <v>Yes</v>
          </cell>
          <cell r="S78" t="str">
            <v>Yes</v>
          </cell>
          <cell r="T78" t="str">
            <v>Yes</v>
          </cell>
          <cell r="W78" t="str">
            <v>Liverpool</v>
          </cell>
          <cell r="Y78">
            <v>2</v>
          </cell>
          <cell r="Z78">
            <v>1</v>
          </cell>
          <cell r="AA78">
            <v>1</v>
          </cell>
          <cell r="AB78">
            <v>0</v>
          </cell>
          <cell r="AC78">
            <v>0</v>
          </cell>
          <cell r="AE78" t="str">
            <v>Liverpool</v>
          </cell>
          <cell r="AF78">
            <v>2</v>
          </cell>
          <cell r="AG78">
            <v>1</v>
          </cell>
          <cell r="AH78">
            <v>1</v>
          </cell>
          <cell r="AI78">
            <v>0</v>
          </cell>
          <cell r="AJ78">
            <v>0</v>
          </cell>
          <cell r="AK78" t="str">
            <v>Yes</v>
          </cell>
          <cell r="AL78" t="str">
            <v>Yes</v>
          </cell>
          <cell r="AM78" t="str">
            <v>Yes</v>
          </cell>
          <cell r="AN78" t="str">
            <v>Yes</v>
          </cell>
          <cell r="AQ78" t="str">
            <v>Liverpool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Y78">
            <v>0</v>
          </cell>
          <cell r="BE78" t="str">
            <v>Yes</v>
          </cell>
          <cell r="BF78" t="str">
            <v>Yes</v>
          </cell>
          <cell r="BG78" t="str">
            <v>Yes</v>
          </cell>
          <cell r="BH78" t="str">
            <v>Yes</v>
          </cell>
          <cell r="BI78" t="str">
            <v>Yes</v>
          </cell>
          <cell r="BK78" t="str">
            <v>Liverpool</v>
          </cell>
          <cell r="BL78">
            <v>1</v>
          </cell>
          <cell r="BM78">
            <v>0</v>
          </cell>
          <cell r="BN78">
            <v>1</v>
          </cell>
          <cell r="BO78">
            <v>0</v>
          </cell>
          <cell r="BP78">
            <v>0</v>
          </cell>
          <cell r="BR78" t="str">
            <v>Liverpool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0</v>
          </cell>
          <cell r="BY78" t="str">
            <v>yes</v>
          </cell>
          <cell r="BZ78" t="str">
            <v>yes</v>
          </cell>
          <cell r="CA78" t="str">
            <v>yes</v>
          </cell>
          <cell r="CB78" t="str">
            <v>yes</v>
          </cell>
          <cell r="CC78" t="str">
            <v>yes</v>
          </cell>
        </row>
        <row r="79">
          <cell r="A79" t="str">
            <v>Luton</v>
          </cell>
          <cell r="B79">
            <v>1</v>
          </cell>
          <cell r="C79">
            <v>0</v>
          </cell>
          <cell r="D79">
            <v>0</v>
          </cell>
          <cell r="E79">
            <v>1</v>
          </cell>
          <cell r="F79">
            <v>0</v>
          </cell>
          <cell r="H79" t="str">
            <v>Luton</v>
          </cell>
          <cell r="I79">
            <v>1</v>
          </cell>
          <cell r="J79">
            <v>0</v>
          </cell>
          <cell r="K79">
            <v>0</v>
          </cell>
          <cell r="L79">
            <v>1</v>
          </cell>
          <cell r="M79">
            <v>0</v>
          </cell>
          <cell r="P79" t="str">
            <v>Yes</v>
          </cell>
          <cell r="Q79" t="str">
            <v>Yes</v>
          </cell>
          <cell r="R79" t="str">
            <v>Yes</v>
          </cell>
          <cell r="S79" t="str">
            <v>Yes</v>
          </cell>
          <cell r="T79" t="str">
            <v>Yes</v>
          </cell>
          <cell r="W79" t="str">
            <v>Luton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 t="str">
            <v>Yes</v>
          </cell>
          <cell r="AL79" t="str">
            <v>Yes</v>
          </cell>
          <cell r="AM79" t="str">
            <v>Yes</v>
          </cell>
          <cell r="AN79" t="str">
            <v>Yes</v>
          </cell>
          <cell r="AQ79" t="str">
            <v>Luton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Y79">
            <v>0</v>
          </cell>
          <cell r="BE79" t="str">
            <v>Yes</v>
          </cell>
          <cell r="BF79" t="str">
            <v>Yes</v>
          </cell>
          <cell r="BG79" t="str">
            <v>Yes</v>
          </cell>
          <cell r="BH79" t="str">
            <v>Yes</v>
          </cell>
          <cell r="BI79" t="str">
            <v>Yes</v>
          </cell>
          <cell r="BK79" t="str">
            <v>Luton</v>
          </cell>
          <cell r="BL79">
            <v>1</v>
          </cell>
          <cell r="BM79">
            <v>0</v>
          </cell>
          <cell r="BN79">
            <v>0</v>
          </cell>
          <cell r="BO79">
            <v>1</v>
          </cell>
          <cell r="BP79">
            <v>0</v>
          </cell>
          <cell r="BR79" t="str">
            <v>Luton</v>
          </cell>
          <cell r="BS79">
            <v>1</v>
          </cell>
          <cell r="BT79">
            <v>0</v>
          </cell>
          <cell r="BU79">
            <v>0</v>
          </cell>
          <cell r="BV79">
            <v>1</v>
          </cell>
          <cell r="BW79">
            <v>0</v>
          </cell>
          <cell r="BY79" t="str">
            <v>yes</v>
          </cell>
          <cell r="BZ79" t="str">
            <v>yes</v>
          </cell>
          <cell r="CA79" t="str">
            <v>yes</v>
          </cell>
          <cell r="CB79" t="str">
            <v>yes</v>
          </cell>
          <cell r="CC79" t="str">
            <v>yes</v>
          </cell>
        </row>
        <row r="80">
          <cell r="A80" t="str">
            <v>Manchester</v>
          </cell>
          <cell r="B80">
            <v>4</v>
          </cell>
          <cell r="C80">
            <v>1</v>
          </cell>
          <cell r="D80">
            <v>2</v>
          </cell>
          <cell r="E80">
            <v>1</v>
          </cell>
          <cell r="F80">
            <v>0</v>
          </cell>
          <cell r="H80" t="str">
            <v>Manchester</v>
          </cell>
          <cell r="I80">
            <v>4</v>
          </cell>
          <cell r="J80">
            <v>1</v>
          </cell>
          <cell r="K80">
            <v>2</v>
          </cell>
          <cell r="L80">
            <v>1</v>
          </cell>
          <cell r="M80">
            <v>0</v>
          </cell>
          <cell r="N80">
            <v>0</v>
          </cell>
          <cell r="P80" t="str">
            <v>Yes</v>
          </cell>
          <cell r="Q80" t="str">
            <v>Yes</v>
          </cell>
          <cell r="R80" t="str">
            <v>Yes</v>
          </cell>
          <cell r="S80" t="str">
            <v>Yes</v>
          </cell>
          <cell r="T80" t="str">
            <v>Yes</v>
          </cell>
          <cell r="W80" t="str">
            <v>Manchester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 t="str">
            <v>Yes</v>
          </cell>
          <cell r="AL80" t="str">
            <v>Yes</v>
          </cell>
          <cell r="AM80" t="str">
            <v>Yes</v>
          </cell>
          <cell r="AN80" t="str">
            <v>Yes</v>
          </cell>
          <cell r="AQ80" t="str">
            <v>Manchester</v>
          </cell>
          <cell r="AR80">
            <v>3</v>
          </cell>
          <cell r="AS80">
            <v>0</v>
          </cell>
          <cell r="AT80">
            <v>2</v>
          </cell>
          <cell r="AU80">
            <v>1</v>
          </cell>
          <cell r="AV80">
            <v>0</v>
          </cell>
          <cell r="AX80" t="str">
            <v>Manchester</v>
          </cell>
          <cell r="AY80">
            <v>3</v>
          </cell>
          <cell r="AZ80">
            <v>0</v>
          </cell>
          <cell r="BA80">
            <v>2</v>
          </cell>
          <cell r="BB80">
            <v>1</v>
          </cell>
          <cell r="BC80">
            <v>0</v>
          </cell>
          <cell r="BE80" t="str">
            <v>Yes</v>
          </cell>
          <cell r="BF80" t="str">
            <v>Yes</v>
          </cell>
          <cell r="BG80" t="str">
            <v>Yes</v>
          </cell>
          <cell r="BH80" t="str">
            <v>Yes</v>
          </cell>
          <cell r="BI80" t="str">
            <v>Yes</v>
          </cell>
          <cell r="BK80" t="str">
            <v>Manchester</v>
          </cell>
          <cell r="BL80">
            <v>1</v>
          </cell>
          <cell r="BM80">
            <v>1</v>
          </cell>
          <cell r="BN80">
            <v>0</v>
          </cell>
          <cell r="BO80">
            <v>0</v>
          </cell>
          <cell r="BP80">
            <v>0</v>
          </cell>
          <cell r="BR80" t="str">
            <v>Manchester</v>
          </cell>
          <cell r="BS80">
            <v>1</v>
          </cell>
          <cell r="BT80">
            <v>1</v>
          </cell>
          <cell r="BU80">
            <v>0</v>
          </cell>
          <cell r="BV80">
            <v>0</v>
          </cell>
          <cell r="BW80">
            <v>0</v>
          </cell>
          <cell r="BY80" t="str">
            <v>yes</v>
          </cell>
          <cell r="BZ80" t="str">
            <v>yes</v>
          </cell>
          <cell r="CA80" t="str">
            <v>yes</v>
          </cell>
          <cell r="CB80" t="str">
            <v>yes</v>
          </cell>
          <cell r="CC80" t="str">
            <v>yes</v>
          </cell>
        </row>
        <row r="81">
          <cell r="A81" t="str">
            <v>Medway</v>
          </cell>
          <cell r="B81">
            <v>1</v>
          </cell>
          <cell r="C81">
            <v>0</v>
          </cell>
          <cell r="D81">
            <v>0</v>
          </cell>
          <cell r="E81">
            <v>1</v>
          </cell>
          <cell r="F81">
            <v>0</v>
          </cell>
          <cell r="H81" t="str">
            <v>Medway</v>
          </cell>
          <cell r="I81">
            <v>1</v>
          </cell>
          <cell r="J81">
            <v>0</v>
          </cell>
          <cell r="K81">
            <v>0</v>
          </cell>
          <cell r="L81">
            <v>1</v>
          </cell>
          <cell r="M81">
            <v>0</v>
          </cell>
          <cell r="P81" t="str">
            <v>Yes</v>
          </cell>
          <cell r="Q81" t="str">
            <v>Yes</v>
          </cell>
          <cell r="R81" t="str">
            <v>Yes</v>
          </cell>
          <cell r="S81" t="str">
            <v>Yes</v>
          </cell>
          <cell r="T81" t="str">
            <v>Yes</v>
          </cell>
          <cell r="W81" t="str">
            <v>Medway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>Yes</v>
          </cell>
          <cell r="AL81" t="str">
            <v>Yes</v>
          </cell>
          <cell r="AM81" t="str">
            <v>Yes</v>
          </cell>
          <cell r="AN81" t="str">
            <v>Yes</v>
          </cell>
          <cell r="AQ81" t="str">
            <v>Medway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Y81">
            <v>0</v>
          </cell>
          <cell r="BE81" t="str">
            <v>Yes</v>
          </cell>
          <cell r="BF81" t="str">
            <v>Yes</v>
          </cell>
          <cell r="BG81" t="str">
            <v>Yes</v>
          </cell>
          <cell r="BH81" t="str">
            <v>Yes</v>
          </cell>
          <cell r="BI81" t="str">
            <v>Yes</v>
          </cell>
          <cell r="BK81" t="str">
            <v>Medway</v>
          </cell>
          <cell r="BL81">
            <v>1</v>
          </cell>
          <cell r="BM81">
            <v>0</v>
          </cell>
          <cell r="BN81">
            <v>0</v>
          </cell>
          <cell r="BO81">
            <v>1</v>
          </cell>
          <cell r="BP81">
            <v>0</v>
          </cell>
          <cell r="BR81" t="str">
            <v>Medway</v>
          </cell>
          <cell r="BS81">
            <v>1</v>
          </cell>
          <cell r="BT81">
            <v>0</v>
          </cell>
          <cell r="BU81">
            <v>0</v>
          </cell>
          <cell r="BV81">
            <v>1</v>
          </cell>
          <cell r="BW81">
            <v>0</v>
          </cell>
          <cell r="BY81" t="str">
            <v>yes</v>
          </cell>
          <cell r="BZ81" t="str">
            <v>yes</v>
          </cell>
          <cell r="CA81" t="str">
            <v>yes</v>
          </cell>
          <cell r="CB81" t="str">
            <v>yes</v>
          </cell>
          <cell r="CC81" t="str">
            <v>yes</v>
          </cell>
        </row>
        <row r="82">
          <cell r="A82" t="str">
            <v>Merton</v>
          </cell>
          <cell r="B82">
            <v>1</v>
          </cell>
          <cell r="C82">
            <v>0</v>
          </cell>
          <cell r="D82">
            <v>1</v>
          </cell>
          <cell r="E82">
            <v>0</v>
          </cell>
          <cell r="F82">
            <v>0</v>
          </cell>
          <cell r="H82" t="str">
            <v>Merton</v>
          </cell>
          <cell r="I82">
            <v>1</v>
          </cell>
          <cell r="J82">
            <v>0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P82" t="str">
            <v>Yes</v>
          </cell>
          <cell r="Q82" t="str">
            <v>Yes</v>
          </cell>
          <cell r="R82" t="str">
            <v>Yes</v>
          </cell>
          <cell r="S82" t="str">
            <v>Yes</v>
          </cell>
          <cell r="T82" t="str">
            <v>Yes</v>
          </cell>
          <cell r="W82" t="str">
            <v>Merton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Yes</v>
          </cell>
          <cell r="AL82" t="str">
            <v>Yes</v>
          </cell>
          <cell r="AM82" t="str">
            <v>Yes</v>
          </cell>
          <cell r="AN82" t="str">
            <v>Yes</v>
          </cell>
          <cell r="AQ82" t="str">
            <v>Merton</v>
          </cell>
          <cell r="AR82">
            <v>1</v>
          </cell>
          <cell r="AS82">
            <v>0</v>
          </cell>
          <cell r="AT82">
            <v>1</v>
          </cell>
          <cell r="AU82">
            <v>0</v>
          </cell>
          <cell r="AV82">
            <v>0</v>
          </cell>
          <cell r="AX82" t="str">
            <v>Merton</v>
          </cell>
          <cell r="AY82">
            <v>1</v>
          </cell>
          <cell r="AZ82">
            <v>0</v>
          </cell>
          <cell r="BA82">
            <v>1</v>
          </cell>
          <cell r="BB82">
            <v>0</v>
          </cell>
          <cell r="BC82">
            <v>0</v>
          </cell>
          <cell r="BE82" t="str">
            <v>Yes</v>
          </cell>
          <cell r="BF82" t="str">
            <v>Yes</v>
          </cell>
          <cell r="BG82" t="str">
            <v>Yes</v>
          </cell>
          <cell r="BH82" t="str">
            <v>Yes</v>
          </cell>
          <cell r="BI82" t="str">
            <v>Yes</v>
          </cell>
          <cell r="BK82" t="str">
            <v>Merton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Y82" t="str">
            <v>yes</v>
          </cell>
          <cell r="BZ82" t="str">
            <v>yes</v>
          </cell>
          <cell r="CA82" t="str">
            <v>yes</v>
          </cell>
          <cell r="CB82" t="str">
            <v>yes</v>
          </cell>
          <cell r="CC82" t="str">
            <v>yes</v>
          </cell>
        </row>
        <row r="83">
          <cell r="A83" t="str">
            <v>Middlesbrough</v>
          </cell>
          <cell r="B83">
            <v>2</v>
          </cell>
          <cell r="C83">
            <v>0</v>
          </cell>
          <cell r="D83">
            <v>2</v>
          </cell>
          <cell r="E83">
            <v>0</v>
          </cell>
          <cell r="F83">
            <v>0</v>
          </cell>
          <cell r="H83" t="str">
            <v>Middlesbrough</v>
          </cell>
          <cell r="I83">
            <v>2</v>
          </cell>
          <cell r="J83">
            <v>0</v>
          </cell>
          <cell r="K83">
            <v>2</v>
          </cell>
          <cell r="L83">
            <v>0</v>
          </cell>
          <cell r="M83">
            <v>0</v>
          </cell>
          <cell r="P83" t="str">
            <v>Yes</v>
          </cell>
          <cell r="Q83" t="str">
            <v>Yes</v>
          </cell>
          <cell r="R83" t="str">
            <v>Yes</v>
          </cell>
          <cell r="S83" t="str">
            <v>Yes</v>
          </cell>
          <cell r="T83" t="str">
            <v>Yes</v>
          </cell>
          <cell r="W83" t="str">
            <v>Middlesbrough</v>
          </cell>
          <cell r="Y83">
            <v>1</v>
          </cell>
          <cell r="Z83">
            <v>0</v>
          </cell>
          <cell r="AA83">
            <v>1</v>
          </cell>
          <cell r="AB83">
            <v>0</v>
          </cell>
          <cell r="AC83">
            <v>0</v>
          </cell>
          <cell r="AE83" t="str">
            <v>Middlesbrough</v>
          </cell>
          <cell r="AF83">
            <v>1</v>
          </cell>
          <cell r="AG83">
            <v>0</v>
          </cell>
          <cell r="AH83">
            <v>1</v>
          </cell>
          <cell r="AI83">
            <v>0</v>
          </cell>
          <cell r="AJ83">
            <v>0</v>
          </cell>
          <cell r="AK83" t="str">
            <v>Yes</v>
          </cell>
          <cell r="AL83" t="str">
            <v>Yes</v>
          </cell>
          <cell r="AM83" t="str">
            <v>Yes</v>
          </cell>
          <cell r="AN83" t="str">
            <v>Yes</v>
          </cell>
          <cell r="AQ83" t="str">
            <v>Middlesbrough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Y83">
            <v>0</v>
          </cell>
          <cell r="BE83" t="str">
            <v>Yes</v>
          </cell>
          <cell r="BF83" t="str">
            <v>Yes</v>
          </cell>
          <cell r="BG83" t="str">
            <v>Yes</v>
          </cell>
          <cell r="BH83" t="str">
            <v>Yes</v>
          </cell>
          <cell r="BI83" t="str">
            <v>Yes</v>
          </cell>
          <cell r="BK83" t="str">
            <v>Middlesbrough</v>
          </cell>
          <cell r="BL83">
            <v>1</v>
          </cell>
          <cell r="BM83">
            <v>0</v>
          </cell>
          <cell r="BN83">
            <v>1</v>
          </cell>
          <cell r="BO83">
            <v>0</v>
          </cell>
          <cell r="BP83">
            <v>0</v>
          </cell>
          <cell r="BR83" t="str">
            <v>Middlesbrough</v>
          </cell>
          <cell r="BS83">
            <v>1</v>
          </cell>
          <cell r="BT83">
            <v>0</v>
          </cell>
          <cell r="BU83">
            <v>1</v>
          </cell>
          <cell r="BV83">
            <v>0</v>
          </cell>
          <cell r="BW83">
            <v>0</v>
          </cell>
          <cell r="BY83" t="str">
            <v>yes</v>
          </cell>
          <cell r="BZ83" t="str">
            <v>yes</v>
          </cell>
          <cell r="CA83" t="str">
            <v>yes</v>
          </cell>
          <cell r="CB83" t="str">
            <v>yes</v>
          </cell>
          <cell r="CC83" t="str">
            <v>yes</v>
          </cell>
        </row>
        <row r="84">
          <cell r="A84" t="str">
            <v>Milton Keynes</v>
          </cell>
          <cell r="B84">
            <v>2</v>
          </cell>
          <cell r="C84">
            <v>1</v>
          </cell>
          <cell r="D84">
            <v>1</v>
          </cell>
          <cell r="E84">
            <v>0</v>
          </cell>
          <cell r="F84">
            <v>0</v>
          </cell>
          <cell r="H84" t="str">
            <v>Milton Keynes</v>
          </cell>
          <cell r="I84">
            <v>2</v>
          </cell>
          <cell r="J84">
            <v>1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P84" t="str">
            <v>Yes</v>
          </cell>
          <cell r="Q84" t="str">
            <v>Yes</v>
          </cell>
          <cell r="R84" t="str">
            <v>Yes</v>
          </cell>
          <cell r="S84" t="str">
            <v>Yes</v>
          </cell>
          <cell r="T84" t="str">
            <v>Yes</v>
          </cell>
          <cell r="W84" t="str">
            <v>Milton Keynes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 t="str">
            <v>Yes</v>
          </cell>
          <cell r="AL84" t="str">
            <v>Yes</v>
          </cell>
          <cell r="AM84" t="str">
            <v>Yes</v>
          </cell>
          <cell r="AN84" t="str">
            <v>Yes</v>
          </cell>
          <cell r="AQ84" t="str">
            <v>Milton Keynes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Y84">
            <v>0</v>
          </cell>
          <cell r="BE84" t="str">
            <v>Yes</v>
          </cell>
          <cell r="BF84" t="str">
            <v>Yes</v>
          </cell>
          <cell r="BG84" t="str">
            <v>Yes</v>
          </cell>
          <cell r="BH84" t="str">
            <v>Yes</v>
          </cell>
          <cell r="BI84" t="str">
            <v>Yes</v>
          </cell>
          <cell r="BK84" t="str">
            <v>Milton Keynes</v>
          </cell>
          <cell r="BL84">
            <v>2</v>
          </cell>
          <cell r="BM84">
            <v>1</v>
          </cell>
          <cell r="BN84">
            <v>1</v>
          </cell>
          <cell r="BO84">
            <v>0</v>
          </cell>
          <cell r="BP84">
            <v>0</v>
          </cell>
          <cell r="BR84" t="str">
            <v>Milton Keynes</v>
          </cell>
          <cell r="BS84">
            <v>2</v>
          </cell>
          <cell r="BT84">
            <v>1</v>
          </cell>
          <cell r="BU84">
            <v>1</v>
          </cell>
          <cell r="BV84">
            <v>0</v>
          </cell>
          <cell r="BW84">
            <v>0</v>
          </cell>
          <cell r="BY84" t="str">
            <v>yes</v>
          </cell>
          <cell r="BZ84" t="str">
            <v>yes</v>
          </cell>
          <cell r="CA84" t="str">
            <v>yes</v>
          </cell>
          <cell r="CB84" t="str">
            <v>yes</v>
          </cell>
          <cell r="CC84" t="str">
            <v>yes</v>
          </cell>
        </row>
        <row r="85">
          <cell r="A85" t="str">
            <v>Newcastle upon Tyne</v>
          </cell>
          <cell r="B85">
            <v>1</v>
          </cell>
          <cell r="C85">
            <v>0</v>
          </cell>
          <cell r="D85">
            <v>1</v>
          </cell>
          <cell r="E85">
            <v>0</v>
          </cell>
          <cell r="F85">
            <v>0</v>
          </cell>
          <cell r="H85" t="str">
            <v>Newcastle Upon Tyne</v>
          </cell>
          <cell r="I85">
            <v>1</v>
          </cell>
          <cell r="J85">
            <v>0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P85" t="str">
            <v>Yes</v>
          </cell>
          <cell r="Q85" t="str">
            <v>Yes</v>
          </cell>
          <cell r="R85" t="str">
            <v>Yes</v>
          </cell>
          <cell r="S85" t="str">
            <v>Yes</v>
          </cell>
          <cell r="T85" t="str">
            <v>Yes</v>
          </cell>
          <cell r="W85" t="str">
            <v>Newcastle upon Tyne</v>
          </cell>
          <cell r="Y85">
            <v>1</v>
          </cell>
          <cell r="Z85">
            <v>0</v>
          </cell>
          <cell r="AA85">
            <v>1</v>
          </cell>
          <cell r="AB85">
            <v>0</v>
          </cell>
          <cell r="AC85">
            <v>0</v>
          </cell>
          <cell r="AE85" t="str">
            <v>Newcastle Upon Tyne</v>
          </cell>
          <cell r="AF85">
            <v>1</v>
          </cell>
          <cell r="AG85">
            <v>0</v>
          </cell>
          <cell r="AH85">
            <v>1</v>
          </cell>
          <cell r="AI85">
            <v>0</v>
          </cell>
          <cell r="AJ85">
            <v>0</v>
          </cell>
          <cell r="AK85" t="str">
            <v>Yes</v>
          </cell>
          <cell r="AL85" t="str">
            <v>Yes</v>
          </cell>
          <cell r="AM85" t="str">
            <v>Yes</v>
          </cell>
          <cell r="AN85" t="str">
            <v>Yes</v>
          </cell>
          <cell r="AQ85" t="str">
            <v>Newcastle upon Tyne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Y85">
            <v>0</v>
          </cell>
          <cell r="BE85" t="str">
            <v>Yes</v>
          </cell>
          <cell r="BF85" t="str">
            <v>Yes</v>
          </cell>
          <cell r="BG85" t="str">
            <v>Yes</v>
          </cell>
          <cell r="BH85" t="str">
            <v>Yes</v>
          </cell>
          <cell r="BI85" t="str">
            <v>Yes</v>
          </cell>
          <cell r="BK85" t="str">
            <v>Newcastle upon Tyne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Y85" t="str">
            <v>yes</v>
          </cell>
          <cell r="BZ85" t="str">
            <v>yes</v>
          </cell>
          <cell r="CA85" t="str">
            <v>yes</v>
          </cell>
          <cell r="CB85" t="str">
            <v>yes</v>
          </cell>
          <cell r="CC85" t="str">
            <v>yes</v>
          </cell>
        </row>
        <row r="86">
          <cell r="A86" t="str">
            <v>Newham</v>
          </cell>
          <cell r="B86">
            <v>4</v>
          </cell>
          <cell r="C86">
            <v>2</v>
          </cell>
          <cell r="D86">
            <v>1</v>
          </cell>
          <cell r="E86">
            <v>1</v>
          </cell>
          <cell r="F86">
            <v>0</v>
          </cell>
          <cell r="H86" t="str">
            <v>Newham</v>
          </cell>
          <cell r="I86">
            <v>4</v>
          </cell>
          <cell r="J86">
            <v>2</v>
          </cell>
          <cell r="K86">
            <v>1</v>
          </cell>
          <cell r="L86">
            <v>1</v>
          </cell>
          <cell r="M86">
            <v>0</v>
          </cell>
          <cell r="P86" t="str">
            <v>Yes</v>
          </cell>
          <cell r="Q86" t="str">
            <v>Yes</v>
          </cell>
          <cell r="R86" t="str">
            <v>Yes</v>
          </cell>
          <cell r="S86" t="str">
            <v>Yes</v>
          </cell>
          <cell r="T86" t="str">
            <v>Yes</v>
          </cell>
          <cell r="W86" t="str">
            <v>Newham</v>
          </cell>
          <cell r="Y86">
            <v>1</v>
          </cell>
          <cell r="Z86">
            <v>0</v>
          </cell>
          <cell r="AA86">
            <v>0</v>
          </cell>
          <cell r="AB86">
            <v>1</v>
          </cell>
          <cell r="AC86">
            <v>0</v>
          </cell>
          <cell r="AE86" t="str">
            <v>Newham</v>
          </cell>
          <cell r="AF86">
            <v>1</v>
          </cell>
          <cell r="AG86">
            <v>0</v>
          </cell>
          <cell r="AH86">
            <v>0</v>
          </cell>
          <cell r="AI86">
            <v>1</v>
          </cell>
          <cell r="AJ86">
            <v>0</v>
          </cell>
          <cell r="AK86" t="str">
            <v>Yes</v>
          </cell>
          <cell r="AL86" t="str">
            <v>Yes</v>
          </cell>
          <cell r="AM86" t="str">
            <v>Yes</v>
          </cell>
          <cell r="AN86" t="str">
            <v>Yes</v>
          </cell>
          <cell r="AQ86" t="str">
            <v>Newham</v>
          </cell>
          <cell r="AR86">
            <v>1</v>
          </cell>
          <cell r="AS86">
            <v>1</v>
          </cell>
          <cell r="AT86">
            <v>0</v>
          </cell>
          <cell r="AU86">
            <v>0</v>
          </cell>
          <cell r="AV86">
            <v>0</v>
          </cell>
          <cell r="AX86" t="str">
            <v>Newham</v>
          </cell>
          <cell r="AY86">
            <v>1</v>
          </cell>
          <cell r="AZ86">
            <v>1</v>
          </cell>
          <cell r="BA86">
            <v>0</v>
          </cell>
          <cell r="BB86">
            <v>0</v>
          </cell>
          <cell r="BC86">
            <v>0</v>
          </cell>
          <cell r="BE86" t="str">
            <v>Yes</v>
          </cell>
          <cell r="BF86" t="str">
            <v>Yes</v>
          </cell>
          <cell r="BG86" t="str">
            <v>Yes</v>
          </cell>
          <cell r="BH86" t="str">
            <v>Yes</v>
          </cell>
          <cell r="BI86" t="str">
            <v>Yes</v>
          </cell>
          <cell r="BK86" t="str">
            <v>Newham</v>
          </cell>
          <cell r="BL86">
            <v>2</v>
          </cell>
          <cell r="BM86">
            <v>1</v>
          </cell>
          <cell r="BN86">
            <v>1</v>
          </cell>
          <cell r="BO86">
            <v>0</v>
          </cell>
          <cell r="BP86">
            <v>0</v>
          </cell>
          <cell r="BR86" t="str">
            <v>Newham</v>
          </cell>
          <cell r="BS86">
            <v>2</v>
          </cell>
          <cell r="BT86">
            <v>1</v>
          </cell>
          <cell r="BU86">
            <v>1</v>
          </cell>
          <cell r="BV86">
            <v>0</v>
          </cell>
          <cell r="BW86">
            <v>0</v>
          </cell>
          <cell r="BY86" t="str">
            <v>yes</v>
          </cell>
          <cell r="BZ86" t="str">
            <v>yes</v>
          </cell>
          <cell r="CA86" t="str">
            <v>yes</v>
          </cell>
          <cell r="CB86" t="str">
            <v>yes</v>
          </cell>
          <cell r="CC86" t="str">
            <v>yes</v>
          </cell>
        </row>
        <row r="87">
          <cell r="A87" t="str">
            <v>Norfolk</v>
          </cell>
          <cell r="B87">
            <v>4</v>
          </cell>
          <cell r="C87">
            <v>0</v>
          </cell>
          <cell r="D87">
            <v>4</v>
          </cell>
          <cell r="E87">
            <v>0</v>
          </cell>
          <cell r="F87">
            <v>0</v>
          </cell>
          <cell r="H87" t="str">
            <v>Norfolk</v>
          </cell>
          <cell r="I87">
            <v>4</v>
          </cell>
          <cell r="J87">
            <v>0</v>
          </cell>
          <cell r="K87">
            <v>4</v>
          </cell>
          <cell r="L87">
            <v>0</v>
          </cell>
          <cell r="M87">
            <v>0</v>
          </cell>
          <cell r="N87">
            <v>0</v>
          </cell>
          <cell r="P87" t="str">
            <v>Yes</v>
          </cell>
          <cell r="Q87" t="str">
            <v>Yes</v>
          </cell>
          <cell r="R87" t="str">
            <v>Yes</v>
          </cell>
          <cell r="S87" t="str">
            <v>Yes</v>
          </cell>
          <cell r="T87" t="str">
            <v>Yes</v>
          </cell>
          <cell r="W87" t="str">
            <v>Norfolk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Yes</v>
          </cell>
          <cell r="AL87" t="str">
            <v>Yes</v>
          </cell>
          <cell r="AM87" t="str">
            <v>Yes</v>
          </cell>
          <cell r="AN87" t="str">
            <v>Yes</v>
          </cell>
          <cell r="AQ87" t="str">
            <v>Norfolk</v>
          </cell>
          <cell r="AR87">
            <v>2</v>
          </cell>
          <cell r="AS87">
            <v>0</v>
          </cell>
          <cell r="AT87">
            <v>2</v>
          </cell>
          <cell r="AU87">
            <v>0</v>
          </cell>
          <cell r="AV87">
            <v>0</v>
          </cell>
          <cell r="AX87" t="str">
            <v>Norfolk</v>
          </cell>
          <cell r="AY87">
            <v>2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E87" t="str">
            <v>Yes</v>
          </cell>
          <cell r="BF87" t="str">
            <v>Yes</v>
          </cell>
          <cell r="BG87" t="str">
            <v>Yes</v>
          </cell>
          <cell r="BH87" t="str">
            <v>Yes</v>
          </cell>
          <cell r="BI87" t="str">
            <v>Yes</v>
          </cell>
          <cell r="BK87" t="str">
            <v>Norfolk</v>
          </cell>
          <cell r="BL87">
            <v>2</v>
          </cell>
          <cell r="BM87">
            <v>0</v>
          </cell>
          <cell r="BN87">
            <v>2</v>
          </cell>
          <cell r="BO87">
            <v>0</v>
          </cell>
          <cell r="BP87">
            <v>0</v>
          </cell>
          <cell r="BR87" t="str">
            <v>Norfolk</v>
          </cell>
          <cell r="BS87">
            <v>2</v>
          </cell>
          <cell r="BT87">
            <v>0</v>
          </cell>
          <cell r="BU87">
            <v>2</v>
          </cell>
          <cell r="BV87">
            <v>0</v>
          </cell>
          <cell r="BW87">
            <v>0</v>
          </cell>
          <cell r="BY87" t="str">
            <v>yes</v>
          </cell>
          <cell r="BZ87" t="str">
            <v>yes</v>
          </cell>
          <cell r="CA87" t="str">
            <v>yes</v>
          </cell>
          <cell r="CB87" t="str">
            <v>yes</v>
          </cell>
          <cell r="CC87" t="str">
            <v>yes</v>
          </cell>
        </row>
        <row r="88">
          <cell r="A88" t="str">
            <v>North East Lincolnshire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I88">
            <v>0</v>
          </cell>
          <cell r="P88" t="str">
            <v>Yes</v>
          </cell>
          <cell r="Q88" t="str">
            <v>Yes</v>
          </cell>
          <cell r="R88" t="str">
            <v>Yes</v>
          </cell>
          <cell r="S88" t="str">
            <v>Yes</v>
          </cell>
          <cell r="T88" t="str">
            <v>Yes</v>
          </cell>
          <cell r="W88" t="str">
            <v>North East Lincolnshire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Yes</v>
          </cell>
          <cell r="AL88" t="str">
            <v>Yes</v>
          </cell>
          <cell r="AM88" t="str">
            <v>Yes</v>
          </cell>
          <cell r="AN88" t="str">
            <v>Yes</v>
          </cell>
          <cell r="AQ88" t="str">
            <v>North East Lincolnshire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Y88">
            <v>0</v>
          </cell>
          <cell r="BE88" t="str">
            <v>Yes</v>
          </cell>
          <cell r="BF88" t="str">
            <v>Yes</v>
          </cell>
          <cell r="BG88" t="str">
            <v>Yes</v>
          </cell>
          <cell r="BH88" t="str">
            <v>Yes</v>
          </cell>
          <cell r="BI88" t="str">
            <v>Yes</v>
          </cell>
          <cell r="BK88" t="str">
            <v>North East Lincolnshire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S88">
            <v>0</v>
          </cell>
          <cell r="BY88" t="str">
            <v>yes</v>
          </cell>
          <cell r="BZ88" t="str">
            <v>yes</v>
          </cell>
          <cell r="CA88" t="str">
            <v>yes</v>
          </cell>
          <cell r="CB88" t="str">
            <v>yes</v>
          </cell>
          <cell r="CC88" t="str">
            <v>yes</v>
          </cell>
        </row>
        <row r="89">
          <cell r="A89" t="str">
            <v>North Lincolnshire</v>
          </cell>
          <cell r="B89">
            <v>2</v>
          </cell>
          <cell r="C89">
            <v>0</v>
          </cell>
          <cell r="D89">
            <v>2</v>
          </cell>
          <cell r="E89">
            <v>0</v>
          </cell>
          <cell r="F89">
            <v>0</v>
          </cell>
          <cell r="H89" t="str">
            <v>North Lincolnshire</v>
          </cell>
          <cell r="I89">
            <v>2</v>
          </cell>
          <cell r="J89">
            <v>0</v>
          </cell>
          <cell r="K89">
            <v>2</v>
          </cell>
          <cell r="L89">
            <v>0</v>
          </cell>
          <cell r="M89">
            <v>0</v>
          </cell>
          <cell r="P89" t="str">
            <v>Yes</v>
          </cell>
          <cell r="Q89" t="str">
            <v>Yes</v>
          </cell>
          <cell r="R89" t="str">
            <v>Yes</v>
          </cell>
          <cell r="S89" t="str">
            <v>Yes</v>
          </cell>
          <cell r="T89" t="str">
            <v>Yes</v>
          </cell>
          <cell r="W89" t="str">
            <v>North Lincolnshire</v>
          </cell>
          <cell r="Y89">
            <v>1</v>
          </cell>
          <cell r="Z89">
            <v>0</v>
          </cell>
          <cell r="AA89">
            <v>1</v>
          </cell>
          <cell r="AB89">
            <v>0</v>
          </cell>
          <cell r="AC89">
            <v>0</v>
          </cell>
          <cell r="AE89" t="str">
            <v>North Lincolnshire</v>
          </cell>
          <cell r="AF89">
            <v>1</v>
          </cell>
          <cell r="AG89">
            <v>0</v>
          </cell>
          <cell r="AH89">
            <v>1</v>
          </cell>
          <cell r="AI89">
            <v>0</v>
          </cell>
          <cell r="AJ89">
            <v>0</v>
          </cell>
          <cell r="AK89" t="str">
            <v>Yes</v>
          </cell>
          <cell r="AL89" t="str">
            <v>Yes</v>
          </cell>
          <cell r="AM89" t="str">
            <v>Yes</v>
          </cell>
          <cell r="AN89" t="str">
            <v>Yes</v>
          </cell>
          <cell r="AQ89" t="str">
            <v>North Lincolnshire</v>
          </cell>
          <cell r="AR89">
            <v>1</v>
          </cell>
          <cell r="AS89">
            <v>0</v>
          </cell>
          <cell r="AT89">
            <v>1</v>
          </cell>
          <cell r="AU89">
            <v>0</v>
          </cell>
          <cell r="AV89">
            <v>0</v>
          </cell>
          <cell r="AX89" t="str">
            <v>North Lincolnshire</v>
          </cell>
          <cell r="AY89">
            <v>1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E89" t="str">
            <v>Yes</v>
          </cell>
          <cell r="BF89" t="str">
            <v>Yes</v>
          </cell>
          <cell r="BG89" t="str">
            <v>Yes</v>
          </cell>
          <cell r="BH89" t="str">
            <v>Yes</v>
          </cell>
          <cell r="BI89" t="str">
            <v>Yes</v>
          </cell>
          <cell r="BK89" t="str">
            <v>North Lincolnshire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Y89" t="str">
            <v>yes</v>
          </cell>
          <cell r="BZ89" t="str">
            <v>yes</v>
          </cell>
          <cell r="CA89" t="str">
            <v>yes</v>
          </cell>
          <cell r="CB89" t="str">
            <v>yes</v>
          </cell>
          <cell r="CC89" t="str">
            <v>yes</v>
          </cell>
        </row>
        <row r="90">
          <cell r="A90" t="str">
            <v>North Somerset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I90">
            <v>0</v>
          </cell>
          <cell r="P90" t="str">
            <v>Yes</v>
          </cell>
          <cell r="Q90" t="str">
            <v>Yes</v>
          </cell>
          <cell r="R90" t="str">
            <v>Yes</v>
          </cell>
          <cell r="S90" t="str">
            <v>Yes</v>
          </cell>
          <cell r="T90" t="str">
            <v>Yes</v>
          </cell>
          <cell r="W90" t="str">
            <v>North Somerset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Yes</v>
          </cell>
          <cell r="AL90" t="str">
            <v>Yes</v>
          </cell>
          <cell r="AM90" t="str">
            <v>Yes</v>
          </cell>
          <cell r="AN90" t="str">
            <v>Yes</v>
          </cell>
          <cell r="AQ90" t="str">
            <v>North Somerset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Y90">
            <v>0</v>
          </cell>
          <cell r="BE90" t="str">
            <v>Yes</v>
          </cell>
          <cell r="BF90" t="str">
            <v>Yes</v>
          </cell>
          <cell r="BG90" t="str">
            <v>Yes</v>
          </cell>
          <cell r="BH90" t="str">
            <v>Yes</v>
          </cell>
          <cell r="BI90" t="str">
            <v>Yes</v>
          </cell>
          <cell r="BK90" t="str">
            <v>North Somerset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S90">
            <v>0</v>
          </cell>
          <cell r="BY90" t="str">
            <v>yes</v>
          </cell>
          <cell r="BZ90" t="str">
            <v>yes</v>
          </cell>
          <cell r="CA90" t="str">
            <v>yes</v>
          </cell>
          <cell r="CB90" t="str">
            <v>yes</v>
          </cell>
          <cell r="CC90" t="str">
            <v>yes</v>
          </cell>
        </row>
        <row r="91">
          <cell r="A91" t="str">
            <v>North Tyneside</v>
          </cell>
          <cell r="B91">
            <v>2</v>
          </cell>
          <cell r="C91">
            <v>0</v>
          </cell>
          <cell r="D91">
            <v>2</v>
          </cell>
          <cell r="E91">
            <v>0</v>
          </cell>
          <cell r="F91">
            <v>0</v>
          </cell>
          <cell r="H91" t="str">
            <v>North Tyneside</v>
          </cell>
          <cell r="I91">
            <v>2</v>
          </cell>
          <cell r="J91">
            <v>0</v>
          </cell>
          <cell r="K91">
            <v>2</v>
          </cell>
          <cell r="L91">
            <v>0</v>
          </cell>
          <cell r="M91">
            <v>0</v>
          </cell>
          <cell r="N91">
            <v>0</v>
          </cell>
          <cell r="P91" t="str">
            <v>Yes</v>
          </cell>
          <cell r="Q91" t="str">
            <v>Yes</v>
          </cell>
          <cell r="R91" t="str">
            <v>Yes</v>
          </cell>
          <cell r="S91" t="str">
            <v>Yes</v>
          </cell>
          <cell r="T91" t="str">
            <v>Yes</v>
          </cell>
          <cell r="W91" t="str">
            <v>North Tyneside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Yes</v>
          </cell>
          <cell r="AL91" t="str">
            <v>Yes</v>
          </cell>
          <cell r="AM91" t="str">
            <v>Yes</v>
          </cell>
          <cell r="AN91" t="str">
            <v>Yes</v>
          </cell>
          <cell r="AQ91" t="str">
            <v>North Tyneside</v>
          </cell>
          <cell r="AR91">
            <v>1</v>
          </cell>
          <cell r="AS91">
            <v>0</v>
          </cell>
          <cell r="AT91">
            <v>1</v>
          </cell>
          <cell r="AU91">
            <v>0</v>
          </cell>
          <cell r="AV91">
            <v>0</v>
          </cell>
          <cell r="AX91" t="str">
            <v>North Tyneside</v>
          </cell>
          <cell r="AY91">
            <v>1</v>
          </cell>
          <cell r="AZ91">
            <v>0</v>
          </cell>
          <cell r="BA91">
            <v>1</v>
          </cell>
          <cell r="BB91">
            <v>0</v>
          </cell>
          <cell r="BC91">
            <v>0</v>
          </cell>
          <cell r="BE91" t="str">
            <v>Yes</v>
          </cell>
          <cell r="BF91" t="str">
            <v>Yes</v>
          </cell>
          <cell r="BG91" t="str">
            <v>Yes</v>
          </cell>
          <cell r="BH91" t="str">
            <v>Yes</v>
          </cell>
          <cell r="BI91" t="str">
            <v>Yes</v>
          </cell>
          <cell r="BK91" t="str">
            <v>North Tyneside</v>
          </cell>
          <cell r="BL91">
            <v>1</v>
          </cell>
          <cell r="BM91">
            <v>0</v>
          </cell>
          <cell r="BN91">
            <v>1</v>
          </cell>
          <cell r="BO91">
            <v>0</v>
          </cell>
          <cell r="BP91">
            <v>0</v>
          </cell>
          <cell r="BR91" t="str">
            <v>North Tyneside</v>
          </cell>
          <cell r="BS91">
            <v>1</v>
          </cell>
          <cell r="BT91">
            <v>0</v>
          </cell>
          <cell r="BU91">
            <v>1</v>
          </cell>
          <cell r="BV91">
            <v>0</v>
          </cell>
          <cell r="BW91">
            <v>0</v>
          </cell>
          <cell r="BY91" t="str">
            <v>yes</v>
          </cell>
          <cell r="BZ91" t="str">
            <v>yes</v>
          </cell>
          <cell r="CA91" t="str">
            <v>yes</v>
          </cell>
          <cell r="CB91" t="str">
            <v>yes</v>
          </cell>
          <cell r="CC91" t="str">
            <v>yes</v>
          </cell>
        </row>
        <row r="92">
          <cell r="A92" t="str">
            <v>North Yorkshire</v>
          </cell>
          <cell r="B92">
            <v>1</v>
          </cell>
          <cell r="C92">
            <v>0</v>
          </cell>
          <cell r="D92">
            <v>0</v>
          </cell>
          <cell r="E92">
            <v>1</v>
          </cell>
          <cell r="F92">
            <v>0</v>
          </cell>
          <cell r="H92" t="str">
            <v>North Yorkshire</v>
          </cell>
          <cell r="I92">
            <v>1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P92" t="str">
            <v>Yes</v>
          </cell>
          <cell r="Q92" t="str">
            <v>Yes</v>
          </cell>
          <cell r="R92" t="str">
            <v>Yes</v>
          </cell>
          <cell r="S92" t="str">
            <v>Yes</v>
          </cell>
          <cell r="T92" t="str">
            <v>Yes</v>
          </cell>
          <cell r="W92" t="str">
            <v>North Yorkshire</v>
          </cell>
          <cell r="Y92">
            <v>1</v>
          </cell>
          <cell r="Z92">
            <v>0</v>
          </cell>
          <cell r="AA92">
            <v>0</v>
          </cell>
          <cell r="AB92">
            <v>1</v>
          </cell>
          <cell r="AC92">
            <v>0</v>
          </cell>
          <cell r="AE92" t="str">
            <v>North Yorkshire</v>
          </cell>
          <cell r="AF92">
            <v>1</v>
          </cell>
          <cell r="AG92">
            <v>0</v>
          </cell>
          <cell r="AH92">
            <v>0</v>
          </cell>
          <cell r="AI92">
            <v>1</v>
          </cell>
          <cell r="AJ92">
            <v>0</v>
          </cell>
          <cell r="AK92" t="str">
            <v>Yes</v>
          </cell>
          <cell r="AL92" t="str">
            <v>Yes</v>
          </cell>
          <cell r="AM92" t="str">
            <v>Yes</v>
          </cell>
          <cell r="AN92" t="str">
            <v>Yes</v>
          </cell>
          <cell r="AQ92" t="str">
            <v>North Yorkshire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Y92">
            <v>0</v>
          </cell>
          <cell r="BE92" t="str">
            <v>Yes</v>
          </cell>
          <cell r="BF92" t="str">
            <v>Yes</v>
          </cell>
          <cell r="BG92" t="str">
            <v>Yes</v>
          </cell>
          <cell r="BH92" t="str">
            <v>Yes</v>
          </cell>
          <cell r="BI92" t="str">
            <v>Yes</v>
          </cell>
          <cell r="BK92" t="str">
            <v>North Yorkshire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S92">
            <v>0</v>
          </cell>
          <cell r="BY92" t="str">
            <v>yes</v>
          </cell>
          <cell r="BZ92" t="str">
            <v>yes</v>
          </cell>
          <cell r="CA92" t="str">
            <v>yes</v>
          </cell>
          <cell r="CB92" t="str">
            <v>yes</v>
          </cell>
          <cell r="CC92" t="str">
            <v>yes</v>
          </cell>
        </row>
        <row r="93">
          <cell r="A93" t="str">
            <v>Northamptonshire</v>
          </cell>
          <cell r="B93">
            <v>4</v>
          </cell>
          <cell r="C93">
            <v>0</v>
          </cell>
          <cell r="D93">
            <v>3</v>
          </cell>
          <cell r="E93">
            <v>1</v>
          </cell>
          <cell r="F93">
            <v>0</v>
          </cell>
          <cell r="H93" t="str">
            <v>Northamptonshire</v>
          </cell>
          <cell r="I93">
            <v>4</v>
          </cell>
          <cell r="J93">
            <v>0</v>
          </cell>
          <cell r="K93">
            <v>3</v>
          </cell>
          <cell r="L93">
            <v>1</v>
          </cell>
          <cell r="M93">
            <v>0</v>
          </cell>
          <cell r="P93" t="str">
            <v>Yes</v>
          </cell>
          <cell r="Q93" t="str">
            <v>Yes</v>
          </cell>
          <cell r="R93" t="str">
            <v>Yes</v>
          </cell>
          <cell r="S93" t="str">
            <v>Yes</v>
          </cell>
          <cell r="T93" t="str">
            <v>Yes</v>
          </cell>
          <cell r="W93" t="str">
            <v>Northamptonshire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K93" t="str">
            <v>Yes</v>
          </cell>
          <cell r="AL93" t="str">
            <v>Yes</v>
          </cell>
          <cell r="AM93" t="str">
            <v>Yes</v>
          </cell>
          <cell r="AN93" t="str">
            <v>Yes</v>
          </cell>
          <cell r="AQ93" t="str">
            <v>Northamptonshire</v>
          </cell>
          <cell r="AR93">
            <v>3</v>
          </cell>
          <cell r="AS93">
            <v>0</v>
          </cell>
          <cell r="AT93">
            <v>2</v>
          </cell>
          <cell r="AU93">
            <v>1</v>
          </cell>
          <cell r="AV93">
            <v>0</v>
          </cell>
          <cell r="AX93" t="str">
            <v>Northamptonshire</v>
          </cell>
          <cell r="AY93">
            <v>3</v>
          </cell>
          <cell r="AZ93">
            <v>0</v>
          </cell>
          <cell r="BA93">
            <v>2</v>
          </cell>
          <cell r="BB93">
            <v>1</v>
          </cell>
          <cell r="BC93">
            <v>0</v>
          </cell>
          <cell r="BE93" t="str">
            <v>Yes</v>
          </cell>
          <cell r="BF93" t="str">
            <v>Yes</v>
          </cell>
          <cell r="BG93" t="str">
            <v>Yes</v>
          </cell>
          <cell r="BH93" t="str">
            <v>Yes</v>
          </cell>
          <cell r="BI93" t="str">
            <v>Yes</v>
          </cell>
          <cell r="BK93" t="str">
            <v>Northamptonshire</v>
          </cell>
          <cell r="BL93">
            <v>1</v>
          </cell>
          <cell r="BM93">
            <v>0</v>
          </cell>
          <cell r="BN93">
            <v>1</v>
          </cell>
          <cell r="BO93">
            <v>0</v>
          </cell>
          <cell r="BP93">
            <v>0</v>
          </cell>
          <cell r="BR93" t="str">
            <v>Northamptonshire</v>
          </cell>
          <cell r="BS93">
            <v>1</v>
          </cell>
          <cell r="BT93">
            <v>0</v>
          </cell>
          <cell r="BU93">
            <v>1</v>
          </cell>
          <cell r="BV93">
            <v>0</v>
          </cell>
          <cell r="BW93">
            <v>0</v>
          </cell>
          <cell r="BY93" t="str">
            <v>yes</v>
          </cell>
          <cell r="BZ93" t="str">
            <v>yes</v>
          </cell>
          <cell r="CA93" t="str">
            <v>yes</v>
          </cell>
          <cell r="CB93" t="str">
            <v>yes</v>
          </cell>
          <cell r="CC93" t="str">
            <v>yes</v>
          </cell>
        </row>
        <row r="94">
          <cell r="A94" t="str">
            <v>Northumberland</v>
          </cell>
          <cell r="B94">
            <v>1</v>
          </cell>
          <cell r="C94">
            <v>0</v>
          </cell>
          <cell r="D94">
            <v>1</v>
          </cell>
          <cell r="E94">
            <v>0</v>
          </cell>
          <cell r="F94">
            <v>0</v>
          </cell>
          <cell r="H94" t="str">
            <v>Northumberland</v>
          </cell>
          <cell r="I94">
            <v>1</v>
          </cell>
          <cell r="J94">
            <v>0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P94" t="str">
            <v>Yes</v>
          </cell>
          <cell r="Q94" t="str">
            <v>Yes</v>
          </cell>
          <cell r="R94" t="str">
            <v>Yes</v>
          </cell>
          <cell r="S94" t="str">
            <v>Yes</v>
          </cell>
          <cell r="T94" t="str">
            <v>Yes</v>
          </cell>
          <cell r="W94" t="str">
            <v>Northumberland</v>
          </cell>
          <cell r="Y94">
            <v>1</v>
          </cell>
          <cell r="Z94">
            <v>0</v>
          </cell>
          <cell r="AA94">
            <v>1</v>
          </cell>
          <cell r="AB94">
            <v>0</v>
          </cell>
          <cell r="AC94">
            <v>0</v>
          </cell>
          <cell r="AE94" t="str">
            <v>Northumberland</v>
          </cell>
          <cell r="AF94">
            <v>1</v>
          </cell>
          <cell r="AG94">
            <v>0</v>
          </cell>
          <cell r="AH94">
            <v>1</v>
          </cell>
          <cell r="AI94">
            <v>0</v>
          </cell>
          <cell r="AJ94">
            <v>0</v>
          </cell>
          <cell r="AK94" t="str">
            <v>Yes</v>
          </cell>
          <cell r="AL94" t="str">
            <v>Yes</v>
          </cell>
          <cell r="AM94" t="str">
            <v>Yes</v>
          </cell>
          <cell r="AN94" t="str">
            <v>Yes</v>
          </cell>
          <cell r="AQ94" t="str">
            <v>Northumberland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Y94">
            <v>0</v>
          </cell>
          <cell r="BE94" t="str">
            <v>Yes</v>
          </cell>
          <cell r="BF94" t="str">
            <v>Yes</v>
          </cell>
          <cell r="BG94" t="str">
            <v>Yes</v>
          </cell>
          <cell r="BH94" t="str">
            <v>Yes</v>
          </cell>
          <cell r="BI94" t="str">
            <v>Yes</v>
          </cell>
          <cell r="BK94" t="str">
            <v>Northumberland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S94">
            <v>0</v>
          </cell>
          <cell r="BY94" t="str">
            <v>yes</v>
          </cell>
          <cell r="BZ94" t="str">
            <v>yes</v>
          </cell>
          <cell r="CA94" t="str">
            <v>yes</v>
          </cell>
          <cell r="CB94" t="str">
            <v>yes</v>
          </cell>
          <cell r="CC94" t="str">
            <v>yes</v>
          </cell>
        </row>
        <row r="95">
          <cell r="A95" t="str">
            <v>Nottingham</v>
          </cell>
          <cell r="B95">
            <v>2</v>
          </cell>
          <cell r="C95">
            <v>1</v>
          </cell>
          <cell r="D95">
            <v>1</v>
          </cell>
          <cell r="E95">
            <v>0</v>
          </cell>
          <cell r="F95">
            <v>0</v>
          </cell>
          <cell r="H95" t="str">
            <v>Nottingham</v>
          </cell>
          <cell r="I95">
            <v>2</v>
          </cell>
          <cell r="J95">
            <v>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P95" t="str">
            <v>Yes</v>
          </cell>
          <cell r="Q95" t="str">
            <v>Yes</v>
          </cell>
          <cell r="R95" t="str">
            <v>Yes</v>
          </cell>
          <cell r="S95" t="str">
            <v>Yes</v>
          </cell>
          <cell r="T95" t="str">
            <v>Yes</v>
          </cell>
          <cell r="W95" t="str">
            <v>Nottingham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Yes</v>
          </cell>
          <cell r="AL95" t="str">
            <v>Yes</v>
          </cell>
          <cell r="AM95" t="str">
            <v>Yes</v>
          </cell>
          <cell r="AN95" t="str">
            <v>Yes</v>
          </cell>
          <cell r="AQ95" t="str">
            <v>Nottingham</v>
          </cell>
          <cell r="AR95">
            <v>2</v>
          </cell>
          <cell r="AS95">
            <v>1</v>
          </cell>
          <cell r="AT95">
            <v>1</v>
          </cell>
          <cell r="AU95">
            <v>0</v>
          </cell>
          <cell r="AV95">
            <v>0</v>
          </cell>
          <cell r="AX95" t="str">
            <v>Nottingham</v>
          </cell>
          <cell r="AY95">
            <v>2</v>
          </cell>
          <cell r="AZ95">
            <v>1</v>
          </cell>
          <cell r="BA95">
            <v>1</v>
          </cell>
          <cell r="BB95">
            <v>0</v>
          </cell>
          <cell r="BC95">
            <v>0</v>
          </cell>
          <cell r="BE95" t="str">
            <v>Yes</v>
          </cell>
          <cell r="BF95" t="str">
            <v>Yes</v>
          </cell>
          <cell r="BG95" t="str">
            <v>Yes</v>
          </cell>
          <cell r="BH95" t="str">
            <v>Yes</v>
          </cell>
          <cell r="BI95" t="str">
            <v>Yes</v>
          </cell>
          <cell r="BK95" t="str">
            <v>Nottingham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Y95" t="str">
            <v>yes</v>
          </cell>
          <cell r="BZ95" t="str">
            <v>yes</v>
          </cell>
          <cell r="CA95" t="str">
            <v>yes</v>
          </cell>
          <cell r="CB95" t="str">
            <v>yes</v>
          </cell>
          <cell r="CC95" t="str">
            <v>yes</v>
          </cell>
        </row>
        <row r="96">
          <cell r="A96" t="str">
            <v>Nottinghamshire</v>
          </cell>
          <cell r="B96">
            <v>3</v>
          </cell>
          <cell r="C96">
            <v>2</v>
          </cell>
          <cell r="D96">
            <v>1</v>
          </cell>
          <cell r="E96">
            <v>0</v>
          </cell>
          <cell r="F96">
            <v>0</v>
          </cell>
          <cell r="H96" t="str">
            <v>Nottinghamshire</v>
          </cell>
          <cell r="I96">
            <v>3</v>
          </cell>
          <cell r="J96">
            <v>2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P96" t="str">
            <v>Yes</v>
          </cell>
          <cell r="Q96" t="str">
            <v>Yes</v>
          </cell>
          <cell r="R96" t="str">
            <v>Yes</v>
          </cell>
          <cell r="S96" t="str">
            <v>Yes</v>
          </cell>
          <cell r="T96" t="str">
            <v>Yes</v>
          </cell>
          <cell r="W96" t="str">
            <v>Nottinghamshire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 t="str">
            <v>Yes</v>
          </cell>
          <cell r="AL96" t="str">
            <v>Yes</v>
          </cell>
          <cell r="AM96" t="str">
            <v>Yes</v>
          </cell>
          <cell r="AN96" t="str">
            <v>Yes</v>
          </cell>
          <cell r="AQ96" t="str">
            <v>Nottinghamshire</v>
          </cell>
          <cell r="AR96">
            <v>1</v>
          </cell>
          <cell r="AS96">
            <v>0</v>
          </cell>
          <cell r="AT96">
            <v>1</v>
          </cell>
          <cell r="AU96">
            <v>0</v>
          </cell>
          <cell r="AV96">
            <v>0</v>
          </cell>
          <cell r="AX96" t="str">
            <v>Nottinghamshire</v>
          </cell>
          <cell r="AY96">
            <v>1</v>
          </cell>
          <cell r="AZ96">
            <v>0</v>
          </cell>
          <cell r="BA96">
            <v>1</v>
          </cell>
          <cell r="BB96">
            <v>0</v>
          </cell>
          <cell r="BC96">
            <v>0</v>
          </cell>
          <cell r="BE96" t="str">
            <v>Yes</v>
          </cell>
          <cell r="BF96" t="str">
            <v>Yes</v>
          </cell>
          <cell r="BG96" t="str">
            <v>Yes</v>
          </cell>
          <cell r="BH96" t="str">
            <v>Yes</v>
          </cell>
          <cell r="BI96" t="str">
            <v>Yes</v>
          </cell>
          <cell r="BK96" t="str">
            <v>Nottinghamshire</v>
          </cell>
          <cell r="BL96">
            <v>2</v>
          </cell>
          <cell r="BM96">
            <v>2</v>
          </cell>
          <cell r="BN96">
            <v>0</v>
          </cell>
          <cell r="BO96">
            <v>0</v>
          </cell>
          <cell r="BP96">
            <v>0</v>
          </cell>
          <cell r="BR96" t="str">
            <v>Nottinghamshire</v>
          </cell>
          <cell r="BS96">
            <v>2</v>
          </cell>
          <cell r="BT96">
            <v>2</v>
          </cell>
          <cell r="BU96">
            <v>0</v>
          </cell>
          <cell r="BV96">
            <v>0</v>
          </cell>
          <cell r="BW96">
            <v>0</v>
          </cell>
          <cell r="BY96" t="str">
            <v>yes</v>
          </cell>
          <cell r="BZ96" t="str">
            <v>yes</v>
          </cell>
          <cell r="CA96" t="str">
            <v>yes</v>
          </cell>
          <cell r="CB96" t="str">
            <v>yes</v>
          </cell>
          <cell r="CC96" t="str">
            <v>yes</v>
          </cell>
        </row>
        <row r="97">
          <cell r="A97" t="str">
            <v>Oldham</v>
          </cell>
          <cell r="B97">
            <v>1</v>
          </cell>
          <cell r="C97">
            <v>0</v>
          </cell>
          <cell r="D97">
            <v>1</v>
          </cell>
          <cell r="E97">
            <v>0</v>
          </cell>
          <cell r="F97">
            <v>0</v>
          </cell>
          <cell r="H97" t="str">
            <v>Oldham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P97" t="str">
            <v>Yes</v>
          </cell>
          <cell r="Q97" t="str">
            <v>Yes</v>
          </cell>
          <cell r="R97" t="str">
            <v>Yes</v>
          </cell>
          <cell r="S97" t="str">
            <v>Yes</v>
          </cell>
          <cell r="T97" t="str">
            <v>Yes</v>
          </cell>
          <cell r="W97" t="str">
            <v>Oldham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 t="str">
            <v>Yes</v>
          </cell>
          <cell r="AL97" t="str">
            <v>Yes</v>
          </cell>
          <cell r="AM97" t="str">
            <v>Yes</v>
          </cell>
          <cell r="AN97" t="str">
            <v>Yes</v>
          </cell>
          <cell r="AQ97" t="str">
            <v>Oldham</v>
          </cell>
          <cell r="AR97">
            <v>1</v>
          </cell>
          <cell r="AS97">
            <v>0</v>
          </cell>
          <cell r="AT97">
            <v>1</v>
          </cell>
          <cell r="AU97">
            <v>0</v>
          </cell>
          <cell r="AV97">
            <v>0</v>
          </cell>
          <cell r="AX97" t="str">
            <v>Oldham</v>
          </cell>
          <cell r="AY97">
            <v>1</v>
          </cell>
          <cell r="AZ97">
            <v>0</v>
          </cell>
          <cell r="BA97">
            <v>1</v>
          </cell>
          <cell r="BB97">
            <v>0</v>
          </cell>
          <cell r="BC97">
            <v>0</v>
          </cell>
          <cell r="BE97" t="str">
            <v>Yes</v>
          </cell>
          <cell r="BF97" t="str">
            <v>Yes</v>
          </cell>
          <cell r="BG97" t="str">
            <v>Yes</v>
          </cell>
          <cell r="BH97" t="str">
            <v>Yes</v>
          </cell>
          <cell r="BI97" t="str">
            <v>Yes</v>
          </cell>
          <cell r="BK97" t="str">
            <v>Oldham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S97">
            <v>0</v>
          </cell>
          <cell r="BY97" t="str">
            <v>yes</v>
          </cell>
          <cell r="BZ97" t="str">
            <v>yes</v>
          </cell>
          <cell r="CA97" t="str">
            <v>yes</v>
          </cell>
          <cell r="CB97" t="str">
            <v>yes</v>
          </cell>
          <cell r="CC97" t="str">
            <v>yes</v>
          </cell>
        </row>
        <row r="98">
          <cell r="A98" t="str">
            <v>Oxfordshire</v>
          </cell>
          <cell r="B98">
            <v>2</v>
          </cell>
          <cell r="C98">
            <v>0</v>
          </cell>
          <cell r="D98">
            <v>2</v>
          </cell>
          <cell r="E98">
            <v>0</v>
          </cell>
          <cell r="F98">
            <v>0</v>
          </cell>
          <cell r="H98" t="str">
            <v>Oxfordshire</v>
          </cell>
          <cell r="I98">
            <v>2</v>
          </cell>
          <cell r="J98">
            <v>0</v>
          </cell>
          <cell r="K98">
            <v>2</v>
          </cell>
          <cell r="L98">
            <v>0</v>
          </cell>
          <cell r="M98">
            <v>0</v>
          </cell>
          <cell r="N98">
            <v>0</v>
          </cell>
          <cell r="P98" t="str">
            <v>Yes</v>
          </cell>
          <cell r="Q98" t="str">
            <v>Yes</v>
          </cell>
          <cell r="R98" t="str">
            <v>Yes</v>
          </cell>
          <cell r="S98" t="str">
            <v>Yes</v>
          </cell>
          <cell r="T98" t="str">
            <v>Yes</v>
          </cell>
          <cell r="W98" t="str">
            <v>Oxfordshire</v>
          </cell>
          <cell r="Y98">
            <v>1</v>
          </cell>
          <cell r="Z98">
            <v>0</v>
          </cell>
          <cell r="AA98">
            <v>1</v>
          </cell>
          <cell r="AB98">
            <v>0</v>
          </cell>
          <cell r="AC98">
            <v>0</v>
          </cell>
          <cell r="AE98" t="str">
            <v>Oxfordshire</v>
          </cell>
          <cell r="AF98">
            <v>1</v>
          </cell>
          <cell r="AG98">
            <v>0</v>
          </cell>
          <cell r="AH98">
            <v>1</v>
          </cell>
          <cell r="AI98">
            <v>0</v>
          </cell>
          <cell r="AJ98">
            <v>0</v>
          </cell>
          <cell r="AK98" t="str">
            <v>Yes</v>
          </cell>
          <cell r="AL98" t="str">
            <v>Yes</v>
          </cell>
          <cell r="AM98" t="str">
            <v>Yes</v>
          </cell>
          <cell r="AN98" t="str">
            <v>Yes</v>
          </cell>
          <cell r="AQ98" t="str">
            <v>Oxfordshire</v>
          </cell>
          <cell r="AR98">
            <v>1</v>
          </cell>
          <cell r="AS98">
            <v>0</v>
          </cell>
          <cell r="AT98">
            <v>1</v>
          </cell>
          <cell r="AU98">
            <v>0</v>
          </cell>
          <cell r="AV98">
            <v>0</v>
          </cell>
          <cell r="AX98" t="str">
            <v>Oxfordshire</v>
          </cell>
          <cell r="AY98">
            <v>1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E98" t="str">
            <v>Yes</v>
          </cell>
          <cell r="BF98" t="str">
            <v>Yes</v>
          </cell>
          <cell r="BG98" t="str">
            <v>Yes</v>
          </cell>
          <cell r="BH98" t="str">
            <v>Yes</v>
          </cell>
          <cell r="BI98" t="str">
            <v>Yes</v>
          </cell>
          <cell r="BK98" t="str">
            <v>Oxfordshire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Y98" t="str">
            <v>yes</v>
          </cell>
          <cell r="BZ98" t="str">
            <v>yes</v>
          </cell>
          <cell r="CA98" t="str">
            <v>yes</v>
          </cell>
          <cell r="CB98" t="str">
            <v>yes</v>
          </cell>
          <cell r="CC98" t="str">
            <v>yes</v>
          </cell>
        </row>
        <row r="99">
          <cell r="A99" t="str">
            <v>Peterborough</v>
          </cell>
          <cell r="B99">
            <v>2</v>
          </cell>
          <cell r="C99">
            <v>1</v>
          </cell>
          <cell r="D99">
            <v>1</v>
          </cell>
          <cell r="E99">
            <v>0</v>
          </cell>
          <cell r="F99">
            <v>0</v>
          </cell>
          <cell r="H99" t="str">
            <v>Peterborough</v>
          </cell>
          <cell r="I99">
            <v>2</v>
          </cell>
          <cell r="J99">
            <v>1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P99" t="str">
            <v>Yes</v>
          </cell>
          <cell r="Q99" t="str">
            <v>Yes</v>
          </cell>
          <cell r="R99" t="str">
            <v>Yes</v>
          </cell>
          <cell r="S99" t="str">
            <v>Yes</v>
          </cell>
          <cell r="T99" t="str">
            <v>Yes</v>
          </cell>
          <cell r="W99" t="str">
            <v>Peterborough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Yes</v>
          </cell>
          <cell r="AL99" t="str">
            <v>Yes</v>
          </cell>
          <cell r="AM99" t="str">
            <v>Yes</v>
          </cell>
          <cell r="AN99" t="str">
            <v>Yes</v>
          </cell>
          <cell r="AQ99" t="str">
            <v>Peterborough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Y99">
            <v>0</v>
          </cell>
          <cell r="BE99" t="str">
            <v>Yes</v>
          </cell>
          <cell r="BF99" t="str">
            <v>Yes</v>
          </cell>
          <cell r="BG99" t="str">
            <v>Yes</v>
          </cell>
          <cell r="BH99" t="str">
            <v>Yes</v>
          </cell>
          <cell r="BI99" t="str">
            <v>Yes</v>
          </cell>
          <cell r="BK99" t="str">
            <v>Peterborough</v>
          </cell>
          <cell r="BL99">
            <v>2</v>
          </cell>
          <cell r="BM99">
            <v>1</v>
          </cell>
          <cell r="BN99">
            <v>1</v>
          </cell>
          <cell r="BO99">
            <v>0</v>
          </cell>
          <cell r="BP99">
            <v>0</v>
          </cell>
          <cell r="BR99" t="str">
            <v>Peterborough</v>
          </cell>
          <cell r="BS99">
            <v>2</v>
          </cell>
          <cell r="BT99">
            <v>1</v>
          </cell>
          <cell r="BU99">
            <v>1</v>
          </cell>
          <cell r="BV99">
            <v>0</v>
          </cell>
          <cell r="BW99">
            <v>0</v>
          </cell>
          <cell r="BY99" t="str">
            <v>yes</v>
          </cell>
          <cell r="BZ99" t="str">
            <v>yes</v>
          </cell>
          <cell r="CA99" t="str">
            <v>yes</v>
          </cell>
          <cell r="CB99" t="str">
            <v>yes</v>
          </cell>
          <cell r="CC99" t="str">
            <v>yes</v>
          </cell>
        </row>
        <row r="100">
          <cell r="A100" t="str">
            <v>Plymouth</v>
          </cell>
          <cell r="B100">
            <v>1</v>
          </cell>
          <cell r="C100">
            <v>1</v>
          </cell>
          <cell r="D100">
            <v>0</v>
          </cell>
          <cell r="E100">
            <v>0</v>
          </cell>
          <cell r="F100">
            <v>0</v>
          </cell>
          <cell r="H100" t="str">
            <v>Plymouth</v>
          </cell>
          <cell r="I100">
            <v>1</v>
          </cell>
          <cell r="J100">
            <v>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P100" t="str">
            <v>Yes</v>
          </cell>
          <cell r="Q100" t="str">
            <v>Yes</v>
          </cell>
          <cell r="R100" t="str">
            <v>Yes</v>
          </cell>
          <cell r="S100" t="str">
            <v>Yes</v>
          </cell>
          <cell r="T100" t="str">
            <v>Yes</v>
          </cell>
          <cell r="W100" t="str">
            <v>Plymouth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 t="str">
            <v>Yes</v>
          </cell>
          <cell r="AL100" t="str">
            <v>Yes</v>
          </cell>
          <cell r="AM100" t="str">
            <v>Yes</v>
          </cell>
          <cell r="AN100" t="str">
            <v>Yes</v>
          </cell>
          <cell r="AQ100" t="str">
            <v>Plymouth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Y100">
            <v>0</v>
          </cell>
          <cell r="BE100" t="str">
            <v>Yes</v>
          </cell>
          <cell r="BF100" t="str">
            <v>Yes</v>
          </cell>
          <cell r="BG100" t="str">
            <v>Yes</v>
          </cell>
          <cell r="BH100" t="str">
            <v>Yes</v>
          </cell>
          <cell r="BI100" t="str">
            <v>Yes</v>
          </cell>
          <cell r="BK100" t="str">
            <v>Plymouth</v>
          </cell>
          <cell r="BL100">
            <v>1</v>
          </cell>
          <cell r="BM100">
            <v>1</v>
          </cell>
          <cell r="BN100">
            <v>0</v>
          </cell>
          <cell r="BO100">
            <v>0</v>
          </cell>
          <cell r="BP100">
            <v>0</v>
          </cell>
          <cell r="BR100" t="str">
            <v>Plymouth</v>
          </cell>
          <cell r="BS100">
            <v>1</v>
          </cell>
          <cell r="BT100">
            <v>1</v>
          </cell>
          <cell r="BU100">
            <v>0</v>
          </cell>
          <cell r="BV100">
            <v>0</v>
          </cell>
          <cell r="BW100">
            <v>0</v>
          </cell>
          <cell r="BY100" t="str">
            <v>yes</v>
          </cell>
          <cell r="BZ100" t="str">
            <v>yes</v>
          </cell>
          <cell r="CA100" t="str">
            <v>yes</v>
          </cell>
          <cell r="CB100" t="str">
            <v>yes</v>
          </cell>
          <cell r="CC100" t="str">
            <v>yes</v>
          </cell>
        </row>
        <row r="101">
          <cell r="A101" t="str">
            <v>Poole</v>
          </cell>
          <cell r="B101">
            <v>1</v>
          </cell>
          <cell r="C101">
            <v>0</v>
          </cell>
          <cell r="D101">
            <v>0</v>
          </cell>
          <cell r="E101">
            <v>1</v>
          </cell>
          <cell r="F101">
            <v>0</v>
          </cell>
          <cell r="H101" t="str">
            <v>Poole</v>
          </cell>
          <cell r="I101">
            <v>1</v>
          </cell>
          <cell r="J101">
            <v>0</v>
          </cell>
          <cell r="K101">
            <v>0</v>
          </cell>
          <cell r="L101">
            <v>1</v>
          </cell>
          <cell r="M101">
            <v>0</v>
          </cell>
          <cell r="P101" t="str">
            <v>Yes</v>
          </cell>
          <cell r="Q101" t="str">
            <v>Yes</v>
          </cell>
          <cell r="R101" t="str">
            <v>Yes</v>
          </cell>
          <cell r="S101" t="str">
            <v>Yes</v>
          </cell>
          <cell r="T101" t="str">
            <v>Yes</v>
          </cell>
          <cell r="W101" t="str">
            <v>Poole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Yes</v>
          </cell>
          <cell r="AL101" t="str">
            <v>Yes</v>
          </cell>
          <cell r="AM101" t="str">
            <v>Yes</v>
          </cell>
          <cell r="AN101" t="str">
            <v>Yes</v>
          </cell>
          <cell r="AQ101" t="str">
            <v>Poole</v>
          </cell>
          <cell r="AR101">
            <v>1</v>
          </cell>
          <cell r="AS101">
            <v>0</v>
          </cell>
          <cell r="AT101">
            <v>0</v>
          </cell>
          <cell r="AU101">
            <v>1</v>
          </cell>
          <cell r="AV101">
            <v>0</v>
          </cell>
          <cell r="AX101" t="str">
            <v>Poole</v>
          </cell>
          <cell r="AY101">
            <v>1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E101" t="str">
            <v>Yes</v>
          </cell>
          <cell r="BF101" t="str">
            <v>Yes</v>
          </cell>
          <cell r="BG101" t="str">
            <v>Yes</v>
          </cell>
          <cell r="BH101" t="str">
            <v>Yes</v>
          </cell>
          <cell r="BI101" t="str">
            <v>Yes</v>
          </cell>
          <cell r="BK101" t="str">
            <v>Poole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Y101" t="str">
            <v>yes</v>
          </cell>
          <cell r="BZ101" t="str">
            <v>yes</v>
          </cell>
          <cell r="CA101" t="str">
            <v>yes</v>
          </cell>
          <cell r="CB101" t="str">
            <v>yes</v>
          </cell>
          <cell r="CC101" t="str">
            <v>yes</v>
          </cell>
        </row>
        <row r="102">
          <cell r="A102" t="str">
            <v>Portsmouth</v>
          </cell>
          <cell r="B102">
            <v>1</v>
          </cell>
          <cell r="C102">
            <v>0</v>
          </cell>
          <cell r="D102">
            <v>1</v>
          </cell>
          <cell r="E102">
            <v>0</v>
          </cell>
          <cell r="F102">
            <v>0</v>
          </cell>
          <cell r="H102" t="str">
            <v>Portsmouth</v>
          </cell>
          <cell r="I102">
            <v>1</v>
          </cell>
          <cell r="J102">
            <v>0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P102" t="str">
            <v>Yes</v>
          </cell>
          <cell r="Q102" t="str">
            <v>Yes</v>
          </cell>
          <cell r="R102" t="str">
            <v>Yes</v>
          </cell>
          <cell r="S102" t="str">
            <v>Yes</v>
          </cell>
          <cell r="T102" t="str">
            <v>Yes</v>
          </cell>
          <cell r="W102" t="str">
            <v>Portsmouth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Yes</v>
          </cell>
          <cell r="AL102" t="str">
            <v>Yes</v>
          </cell>
          <cell r="AM102" t="str">
            <v>Yes</v>
          </cell>
          <cell r="AN102" t="str">
            <v>Yes</v>
          </cell>
          <cell r="AQ102" t="str">
            <v>Portsmouth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Y102">
            <v>0</v>
          </cell>
          <cell r="BE102" t="str">
            <v>Yes</v>
          </cell>
          <cell r="BF102" t="str">
            <v>Yes</v>
          </cell>
          <cell r="BG102" t="str">
            <v>Yes</v>
          </cell>
          <cell r="BH102" t="str">
            <v>Yes</v>
          </cell>
          <cell r="BI102" t="str">
            <v>Yes</v>
          </cell>
          <cell r="BK102" t="str">
            <v>Portsmouth</v>
          </cell>
          <cell r="BL102">
            <v>1</v>
          </cell>
          <cell r="BM102">
            <v>0</v>
          </cell>
          <cell r="BN102">
            <v>1</v>
          </cell>
          <cell r="BO102">
            <v>0</v>
          </cell>
          <cell r="BP102">
            <v>0</v>
          </cell>
          <cell r="BR102" t="str">
            <v>Portsmouth</v>
          </cell>
          <cell r="BS102">
            <v>1</v>
          </cell>
          <cell r="BT102">
            <v>0</v>
          </cell>
          <cell r="BU102">
            <v>1</v>
          </cell>
          <cell r="BV102">
            <v>0</v>
          </cell>
          <cell r="BW102">
            <v>0</v>
          </cell>
          <cell r="BY102" t="str">
            <v>yes</v>
          </cell>
          <cell r="BZ102" t="str">
            <v>yes</v>
          </cell>
          <cell r="CA102" t="str">
            <v>yes</v>
          </cell>
          <cell r="CB102" t="str">
            <v>yes</v>
          </cell>
          <cell r="CC102" t="str">
            <v>yes</v>
          </cell>
        </row>
        <row r="103">
          <cell r="A103" t="str">
            <v>Reading</v>
          </cell>
          <cell r="B103">
            <v>1</v>
          </cell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H103" t="str">
            <v>Reading</v>
          </cell>
          <cell r="I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0</v>
          </cell>
          <cell r="P103" t="str">
            <v>Yes</v>
          </cell>
          <cell r="Q103" t="str">
            <v>Yes</v>
          </cell>
          <cell r="R103" t="str">
            <v>Yes</v>
          </cell>
          <cell r="S103" t="str">
            <v>Yes</v>
          </cell>
          <cell r="T103" t="str">
            <v>Yes</v>
          </cell>
          <cell r="W103" t="str">
            <v>Reading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 t="str">
            <v>Yes</v>
          </cell>
          <cell r="AL103" t="str">
            <v>Yes</v>
          </cell>
          <cell r="AM103" t="str">
            <v>Yes</v>
          </cell>
          <cell r="AN103" t="str">
            <v>Yes</v>
          </cell>
          <cell r="AQ103" t="str">
            <v>Reading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Y103">
            <v>0</v>
          </cell>
          <cell r="BE103" t="str">
            <v>Yes</v>
          </cell>
          <cell r="BF103" t="str">
            <v>Yes</v>
          </cell>
          <cell r="BG103" t="str">
            <v>Yes</v>
          </cell>
          <cell r="BH103" t="str">
            <v>Yes</v>
          </cell>
          <cell r="BI103" t="str">
            <v>Yes</v>
          </cell>
          <cell r="BK103" t="str">
            <v>Reading</v>
          </cell>
          <cell r="BL103">
            <v>1</v>
          </cell>
          <cell r="BM103">
            <v>0</v>
          </cell>
          <cell r="BN103">
            <v>0</v>
          </cell>
          <cell r="BO103">
            <v>1</v>
          </cell>
          <cell r="BP103">
            <v>0</v>
          </cell>
          <cell r="BR103" t="str">
            <v>Reading</v>
          </cell>
          <cell r="BS103">
            <v>1</v>
          </cell>
          <cell r="BT103">
            <v>0</v>
          </cell>
          <cell r="BU103">
            <v>0</v>
          </cell>
          <cell r="BV103">
            <v>1</v>
          </cell>
          <cell r="BW103">
            <v>0</v>
          </cell>
          <cell r="BY103" t="str">
            <v>yes</v>
          </cell>
          <cell r="BZ103" t="str">
            <v>yes</v>
          </cell>
          <cell r="CA103" t="str">
            <v>yes</v>
          </cell>
          <cell r="CB103" t="str">
            <v>yes</v>
          </cell>
          <cell r="CC103" t="str">
            <v>yes</v>
          </cell>
        </row>
        <row r="104">
          <cell r="A104" t="str">
            <v>Redbridge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I104">
            <v>0</v>
          </cell>
          <cell r="P104" t="str">
            <v>Yes</v>
          </cell>
          <cell r="Q104" t="str">
            <v>Yes</v>
          </cell>
          <cell r="R104" t="str">
            <v>Yes</v>
          </cell>
          <cell r="S104" t="str">
            <v>Yes</v>
          </cell>
          <cell r="T104" t="str">
            <v>Yes</v>
          </cell>
          <cell r="W104" t="str">
            <v>Redbridge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Yes</v>
          </cell>
          <cell r="AL104" t="str">
            <v>Yes</v>
          </cell>
          <cell r="AM104" t="str">
            <v>Yes</v>
          </cell>
          <cell r="AN104" t="str">
            <v>Yes</v>
          </cell>
          <cell r="AQ104" t="str">
            <v>Redbridge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Y104">
            <v>0</v>
          </cell>
          <cell r="BE104" t="str">
            <v>Yes</v>
          </cell>
          <cell r="BF104" t="str">
            <v>Yes</v>
          </cell>
          <cell r="BG104" t="str">
            <v>Yes</v>
          </cell>
          <cell r="BH104" t="str">
            <v>Yes</v>
          </cell>
          <cell r="BI104" t="str">
            <v>Yes</v>
          </cell>
          <cell r="BK104" t="str">
            <v>Redbridge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Y104" t="str">
            <v>yes</v>
          </cell>
          <cell r="BZ104" t="str">
            <v>yes</v>
          </cell>
          <cell r="CA104" t="str">
            <v>yes</v>
          </cell>
          <cell r="CB104" t="str">
            <v>yes</v>
          </cell>
          <cell r="CC104" t="str">
            <v>yes</v>
          </cell>
        </row>
        <row r="105">
          <cell r="A105" t="str">
            <v>Redcar and Cleveland</v>
          </cell>
          <cell r="B105">
            <v>1</v>
          </cell>
          <cell r="C105">
            <v>0</v>
          </cell>
          <cell r="D105">
            <v>1</v>
          </cell>
          <cell r="E105">
            <v>0</v>
          </cell>
          <cell r="F105">
            <v>0</v>
          </cell>
          <cell r="H105" t="str">
            <v>Redcar and Cleveland</v>
          </cell>
          <cell r="I105">
            <v>1</v>
          </cell>
          <cell r="J105">
            <v>0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P105" t="str">
            <v>Yes</v>
          </cell>
          <cell r="Q105" t="str">
            <v>Yes</v>
          </cell>
          <cell r="R105" t="str">
            <v>Yes</v>
          </cell>
          <cell r="S105" t="str">
            <v>Yes</v>
          </cell>
          <cell r="T105" t="str">
            <v>Yes</v>
          </cell>
          <cell r="W105" t="str">
            <v>Redcar and Cleveland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>Yes</v>
          </cell>
          <cell r="AL105" t="str">
            <v>Yes</v>
          </cell>
          <cell r="AM105" t="str">
            <v>Yes</v>
          </cell>
          <cell r="AN105" t="str">
            <v>Yes</v>
          </cell>
          <cell r="AQ105" t="str">
            <v>Redcar and Cleveland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Y105">
            <v>0</v>
          </cell>
          <cell r="BE105" t="str">
            <v>Yes</v>
          </cell>
          <cell r="BF105" t="str">
            <v>Yes</v>
          </cell>
          <cell r="BG105" t="str">
            <v>Yes</v>
          </cell>
          <cell r="BH105" t="str">
            <v>Yes</v>
          </cell>
          <cell r="BI105" t="str">
            <v>Yes</v>
          </cell>
          <cell r="BK105" t="str">
            <v>Redcar and Cleveland</v>
          </cell>
          <cell r="BL105">
            <v>1</v>
          </cell>
          <cell r="BM105">
            <v>0</v>
          </cell>
          <cell r="BN105">
            <v>1</v>
          </cell>
          <cell r="BO105">
            <v>0</v>
          </cell>
          <cell r="BP105">
            <v>0</v>
          </cell>
          <cell r="BR105" t="str">
            <v>Redcar and Cleveland</v>
          </cell>
          <cell r="BS105">
            <v>1</v>
          </cell>
          <cell r="BT105">
            <v>0</v>
          </cell>
          <cell r="BU105">
            <v>1</v>
          </cell>
          <cell r="BV105">
            <v>0</v>
          </cell>
          <cell r="BW105">
            <v>0</v>
          </cell>
          <cell r="BY105" t="str">
            <v>yes</v>
          </cell>
          <cell r="BZ105" t="str">
            <v>yes</v>
          </cell>
          <cell r="CA105" t="str">
            <v>yes</v>
          </cell>
          <cell r="CB105" t="str">
            <v>yes</v>
          </cell>
          <cell r="CC105" t="str">
            <v>yes</v>
          </cell>
        </row>
        <row r="106">
          <cell r="A106" t="str">
            <v>Richmond upon Thames</v>
          </cell>
          <cell r="B106">
            <v>1</v>
          </cell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H106" t="str">
            <v>Richmond Upon Thames</v>
          </cell>
          <cell r="I106">
            <v>1</v>
          </cell>
          <cell r="J106">
            <v>0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P106" t="str">
            <v>Yes</v>
          </cell>
          <cell r="Q106" t="str">
            <v>Yes</v>
          </cell>
          <cell r="R106" t="str">
            <v>Yes</v>
          </cell>
          <cell r="S106" t="str">
            <v>Yes</v>
          </cell>
          <cell r="T106" t="str">
            <v>Yes</v>
          </cell>
          <cell r="W106" t="str">
            <v>Richmond upon Thames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 t="str">
            <v>Yes</v>
          </cell>
          <cell r="AL106" t="str">
            <v>Yes</v>
          </cell>
          <cell r="AM106" t="str">
            <v>Yes</v>
          </cell>
          <cell r="AN106" t="str">
            <v>Yes</v>
          </cell>
          <cell r="AQ106" t="str">
            <v>Richmond upon Thames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Y106">
            <v>0</v>
          </cell>
          <cell r="BE106" t="str">
            <v>Yes</v>
          </cell>
          <cell r="BF106" t="str">
            <v>Yes</v>
          </cell>
          <cell r="BG106" t="str">
            <v>Yes</v>
          </cell>
          <cell r="BH106" t="str">
            <v>Yes</v>
          </cell>
          <cell r="BI106" t="str">
            <v>Yes</v>
          </cell>
          <cell r="BK106" t="str">
            <v>Richmond upon Thames</v>
          </cell>
          <cell r="BL106">
            <v>1</v>
          </cell>
          <cell r="BM106">
            <v>0</v>
          </cell>
          <cell r="BN106">
            <v>1</v>
          </cell>
          <cell r="BO106">
            <v>0</v>
          </cell>
          <cell r="BP106">
            <v>0</v>
          </cell>
          <cell r="BR106" t="str">
            <v>Richmond Upon Thames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0</v>
          </cell>
          <cell r="BY106" t="str">
            <v>yes</v>
          </cell>
          <cell r="BZ106" t="str">
            <v>yes</v>
          </cell>
          <cell r="CA106" t="str">
            <v>yes</v>
          </cell>
          <cell r="CB106" t="str">
            <v>yes</v>
          </cell>
          <cell r="CC106" t="str">
            <v>yes</v>
          </cell>
        </row>
        <row r="107">
          <cell r="A107" t="str">
            <v>Rochdale</v>
          </cell>
          <cell r="B107">
            <v>2</v>
          </cell>
          <cell r="C107">
            <v>1</v>
          </cell>
          <cell r="D107">
            <v>0</v>
          </cell>
          <cell r="E107">
            <v>1</v>
          </cell>
          <cell r="F107">
            <v>0</v>
          </cell>
          <cell r="H107" t="str">
            <v>Rochdale</v>
          </cell>
          <cell r="I107">
            <v>2</v>
          </cell>
          <cell r="J107">
            <v>1</v>
          </cell>
          <cell r="K107">
            <v>0</v>
          </cell>
          <cell r="L107">
            <v>1</v>
          </cell>
          <cell r="M107">
            <v>0</v>
          </cell>
          <cell r="P107" t="str">
            <v>Yes</v>
          </cell>
          <cell r="Q107" t="str">
            <v>Yes</v>
          </cell>
          <cell r="R107" t="str">
            <v>Yes</v>
          </cell>
          <cell r="S107" t="str">
            <v>Yes</v>
          </cell>
          <cell r="T107" t="str">
            <v>Yes</v>
          </cell>
          <cell r="W107" t="str">
            <v>Rochdale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>
            <v>0</v>
          </cell>
          <cell r="AE107" t="str">
            <v>Rochdale</v>
          </cell>
          <cell r="AF107">
            <v>1</v>
          </cell>
          <cell r="AG107">
            <v>1</v>
          </cell>
          <cell r="AH107">
            <v>0</v>
          </cell>
          <cell r="AI107">
            <v>0</v>
          </cell>
          <cell r="AJ107">
            <v>0</v>
          </cell>
          <cell r="AK107" t="str">
            <v>Yes</v>
          </cell>
          <cell r="AL107" t="str">
            <v>Yes</v>
          </cell>
          <cell r="AM107" t="str">
            <v>Yes</v>
          </cell>
          <cell r="AN107" t="str">
            <v>Yes</v>
          </cell>
          <cell r="AQ107" t="str">
            <v>Rochdale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Y107">
            <v>0</v>
          </cell>
          <cell r="BE107" t="str">
            <v>Yes</v>
          </cell>
          <cell r="BF107" t="str">
            <v>Yes</v>
          </cell>
          <cell r="BG107" t="str">
            <v>Yes</v>
          </cell>
          <cell r="BH107" t="str">
            <v>Yes</v>
          </cell>
          <cell r="BI107" t="str">
            <v>Yes</v>
          </cell>
          <cell r="BK107" t="str">
            <v>Rochdale</v>
          </cell>
          <cell r="BL107">
            <v>1</v>
          </cell>
          <cell r="BM107">
            <v>0</v>
          </cell>
          <cell r="BN107">
            <v>0</v>
          </cell>
          <cell r="BO107">
            <v>1</v>
          </cell>
          <cell r="BP107">
            <v>0</v>
          </cell>
          <cell r="BR107" t="str">
            <v>Rochdale</v>
          </cell>
          <cell r="BS107">
            <v>1</v>
          </cell>
          <cell r="BT107">
            <v>0</v>
          </cell>
          <cell r="BU107">
            <v>0</v>
          </cell>
          <cell r="BV107">
            <v>1</v>
          </cell>
          <cell r="BW107">
            <v>0</v>
          </cell>
          <cell r="BY107" t="str">
            <v>yes</v>
          </cell>
          <cell r="BZ107" t="str">
            <v>yes</v>
          </cell>
          <cell r="CA107" t="str">
            <v>yes</v>
          </cell>
          <cell r="CB107" t="str">
            <v>yes</v>
          </cell>
          <cell r="CC107" t="str">
            <v>yes</v>
          </cell>
        </row>
        <row r="108">
          <cell r="A108" t="str">
            <v>Rotherham</v>
          </cell>
          <cell r="B108">
            <v>2</v>
          </cell>
          <cell r="C108">
            <v>0</v>
          </cell>
          <cell r="D108">
            <v>2</v>
          </cell>
          <cell r="E108">
            <v>0</v>
          </cell>
          <cell r="F108">
            <v>0</v>
          </cell>
          <cell r="H108" t="str">
            <v>Rotherham</v>
          </cell>
          <cell r="I108">
            <v>2</v>
          </cell>
          <cell r="J108">
            <v>0</v>
          </cell>
          <cell r="K108">
            <v>2</v>
          </cell>
          <cell r="L108">
            <v>0</v>
          </cell>
          <cell r="M108">
            <v>0</v>
          </cell>
          <cell r="N108">
            <v>0</v>
          </cell>
          <cell r="P108" t="str">
            <v>Yes</v>
          </cell>
          <cell r="Q108" t="str">
            <v>Yes</v>
          </cell>
          <cell r="R108" t="str">
            <v>Yes</v>
          </cell>
          <cell r="S108" t="str">
            <v>Yes</v>
          </cell>
          <cell r="T108" t="str">
            <v>Yes</v>
          </cell>
          <cell r="W108" t="str">
            <v>Rotherham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Yes</v>
          </cell>
          <cell r="AL108" t="str">
            <v>Yes</v>
          </cell>
          <cell r="AM108" t="str">
            <v>Yes</v>
          </cell>
          <cell r="AN108" t="str">
            <v>Yes</v>
          </cell>
          <cell r="AQ108" t="str">
            <v>Rotherham</v>
          </cell>
          <cell r="AR108">
            <v>1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X108" t="str">
            <v>Rotherham</v>
          </cell>
          <cell r="AY108">
            <v>1</v>
          </cell>
          <cell r="AZ108">
            <v>0</v>
          </cell>
          <cell r="BA108">
            <v>1</v>
          </cell>
          <cell r="BB108">
            <v>0</v>
          </cell>
          <cell r="BC108">
            <v>0</v>
          </cell>
          <cell r="BE108" t="str">
            <v>Yes</v>
          </cell>
          <cell r="BF108" t="str">
            <v>Yes</v>
          </cell>
          <cell r="BG108" t="str">
            <v>Yes</v>
          </cell>
          <cell r="BH108" t="str">
            <v>Yes</v>
          </cell>
          <cell r="BI108" t="str">
            <v>Yes</v>
          </cell>
          <cell r="BK108" t="str">
            <v>Rotherham</v>
          </cell>
          <cell r="BL108">
            <v>1</v>
          </cell>
          <cell r="BM108">
            <v>0</v>
          </cell>
          <cell r="BN108">
            <v>1</v>
          </cell>
          <cell r="BO108">
            <v>0</v>
          </cell>
          <cell r="BP108">
            <v>0</v>
          </cell>
          <cell r="BR108" t="str">
            <v>Rotherham</v>
          </cell>
          <cell r="BS108">
            <v>1</v>
          </cell>
          <cell r="BT108">
            <v>0</v>
          </cell>
          <cell r="BU108">
            <v>1</v>
          </cell>
          <cell r="BV108">
            <v>0</v>
          </cell>
          <cell r="BW108">
            <v>0</v>
          </cell>
          <cell r="BY108" t="str">
            <v>yes</v>
          </cell>
          <cell r="BZ108" t="str">
            <v>yes</v>
          </cell>
          <cell r="CA108" t="str">
            <v>yes</v>
          </cell>
          <cell r="CB108" t="str">
            <v>yes</v>
          </cell>
          <cell r="CC108" t="str">
            <v>yes</v>
          </cell>
        </row>
        <row r="109">
          <cell r="A109" t="str">
            <v>Rutland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P109" t="str">
            <v>Yes</v>
          </cell>
          <cell r="Q109" t="str">
            <v>Yes</v>
          </cell>
          <cell r="R109" t="str">
            <v>Yes</v>
          </cell>
          <cell r="S109" t="str">
            <v>Yes</v>
          </cell>
          <cell r="T109" t="str">
            <v>Yes</v>
          </cell>
          <cell r="W109" t="str">
            <v>Rutland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Yes</v>
          </cell>
          <cell r="AL109" t="str">
            <v>Yes</v>
          </cell>
          <cell r="AM109" t="str">
            <v>Yes</v>
          </cell>
          <cell r="AN109" t="str">
            <v>Yes</v>
          </cell>
          <cell r="AQ109" t="str">
            <v>Rutland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Y109">
            <v>0</v>
          </cell>
          <cell r="BE109" t="str">
            <v>Yes</v>
          </cell>
          <cell r="BF109" t="str">
            <v>Yes</v>
          </cell>
          <cell r="BG109" t="str">
            <v>Yes</v>
          </cell>
          <cell r="BH109" t="str">
            <v>Yes</v>
          </cell>
          <cell r="BI109" t="str">
            <v>Yes</v>
          </cell>
          <cell r="BK109" t="str">
            <v>Rutland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Y109" t="str">
            <v>yes</v>
          </cell>
          <cell r="BZ109" t="str">
            <v>yes</v>
          </cell>
          <cell r="CA109" t="str">
            <v>yes</v>
          </cell>
          <cell r="CB109" t="str">
            <v>yes</v>
          </cell>
          <cell r="CC109" t="str">
            <v>yes</v>
          </cell>
        </row>
        <row r="110">
          <cell r="A110" t="str">
            <v>Salford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P110" t="str">
            <v>Yes</v>
          </cell>
          <cell r="Q110" t="str">
            <v>Yes</v>
          </cell>
          <cell r="R110" t="str">
            <v>Yes</v>
          </cell>
          <cell r="S110" t="str">
            <v>Yes</v>
          </cell>
          <cell r="T110" t="str">
            <v>Yes</v>
          </cell>
          <cell r="W110" t="str">
            <v>Salford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J110">
            <v>0</v>
          </cell>
          <cell r="AK110" t="str">
            <v>Yes</v>
          </cell>
          <cell r="AL110" t="str">
            <v>Yes</v>
          </cell>
          <cell r="AM110" t="str">
            <v>Yes</v>
          </cell>
          <cell r="AN110" t="str">
            <v>Yes</v>
          </cell>
          <cell r="AQ110" t="str">
            <v>Salford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Y110">
            <v>0</v>
          </cell>
          <cell r="BE110" t="str">
            <v>Yes</v>
          </cell>
          <cell r="BF110" t="str">
            <v>Yes</v>
          </cell>
          <cell r="BG110" t="str">
            <v>Yes</v>
          </cell>
          <cell r="BH110" t="str">
            <v>Yes</v>
          </cell>
          <cell r="BI110" t="str">
            <v>Yes</v>
          </cell>
          <cell r="BK110" t="str">
            <v>Salford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S110">
            <v>0</v>
          </cell>
          <cell r="BY110" t="str">
            <v>yes</v>
          </cell>
          <cell r="BZ110" t="str">
            <v>yes</v>
          </cell>
          <cell r="CA110" t="str">
            <v>yes</v>
          </cell>
          <cell r="CB110" t="str">
            <v>yes</v>
          </cell>
          <cell r="CC110" t="str">
            <v>yes</v>
          </cell>
        </row>
        <row r="111">
          <cell r="A111" t="str">
            <v>Sandwell</v>
          </cell>
          <cell r="B111">
            <v>1</v>
          </cell>
          <cell r="C111">
            <v>0</v>
          </cell>
          <cell r="D111">
            <v>1</v>
          </cell>
          <cell r="E111">
            <v>0</v>
          </cell>
          <cell r="F111">
            <v>0</v>
          </cell>
          <cell r="H111" t="str">
            <v>Sandwell</v>
          </cell>
          <cell r="I111">
            <v>1</v>
          </cell>
          <cell r="J111">
            <v>0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P111" t="str">
            <v>Yes</v>
          </cell>
          <cell r="Q111" t="str">
            <v>Yes</v>
          </cell>
          <cell r="R111" t="str">
            <v>Yes</v>
          </cell>
          <cell r="S111" t="str">
            <v>Yes</v>
          </cell>
          <cell r="T111" t="str">
            <v>Yes</v>
          </cell>
          <cell r="W111" t="str">
            <v>Sandwell</v>
          </cell>
          <cell r="Y111">
            <v>1</v>
          </cell>
          <cell r="Z111">
            <v>0</v>
          </cell>
          <cell r="AA111">
            <v>1</v>
          </cell>
          <cell r="AB111">
            <v>0</v>
          </cell>
          <cell r="AC111">
            <v>0</v>
          </cell>
          <cell r="AE111" t="str">
            <v>Sandwell</v>
          </cell>
          <cell r="AF111">
            <v>1</v>
          </cell>
          <cell r="AG111">
            <v>0</v>
          </cell>
          <cell r="AH111">
            <v>1</v>
          </cell>
          <cell r="AI111">
            <v>0</v>
          </cell>
          <cell r="AJ111">
            <v>0</v>
          </cell>
          <cell r="AK111" t="str">
            <v>Yes</v>
          </cell>
          <cell r="AL111" t="str">
            <v>Yes</v>
          </cell>
          <cell r="AM111" t="str">
            <v>Yes</v>
          </cell>
          <cell r="AN111" t="str">
            <v>Yes</v>
          </cell>
          <cell r="AQ111" t="str">
            <v>Sandwell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Y111">
            <v>0</v>
          </cell>
          <cell r="BE111" t="str">
            <v>Yes</v>
          </cell>
          <cell r="BF111" t="str">
            <v>Yes</v>
          </cell>
          <cell r="BG111" t="str">
            <v>Yes</v>
          </cell>
          <cell r="BH111" t="str">
            <v>Yes</v>
          </cell>
          <cell r="BI111" t="str">
            <v>Yes</v>
          </cell>
          <cell r="BK111" t="str">
            <v>Sandwell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S111">
            <v>0</v>
          </cell>
          <cell r="BY111" t="str">
            <v>yes</v>
          </cell>
          <cell r="BZ111" t="str">
            <v>yes</v>
          </cell>
          <cell r="CA111" t="str">
            <v>yes</v>
          </cell>
          <cell r="CB111" t="str">
            <v>yes</v>
          </cell>
          <cell r="CC111" t="str">
            <v>yes</v>
          </cell>
        </row>
        <row r="112">
          <cell r="A112" t="str">
            <v>Sefton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I112">
            <v>0</v>
          </cell>
          <cell r="P112" t="str">
            <v>Yes</v>
          </cell>
          <cell r="Q112" t="str">
            <v>Yes</v>
          </cell>
          <cell r="R112" t="str">
            <v>Yes</v>
          </cell>
          <cell r="S112" t="str">
            <v>Yes</v>
          </cell>
          <cell r="T112" t="str">
            <v>Yes</v>
          </cell>
          <cell r="W112" t="str">
            <v>Sefton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Yes</v>
          </cell>
          <cell r="AL112" t="str">
            <v>Yes</v>
          </cell>
          <cell r="AM112" t="str">
            <v>Yes</v>
          </cell>
          <cell r="AN112" t="str">
            <v>Yes</v>
          </cell>
          <cell r="AQ112" t="str">
            <v>Sefton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Y112">
            <v>0</v>
          </cell>
          <cell r="BE112" t="str">
            <v>Yes</v>
          </cell>
          <cell r="BF112" t="str">
            <v>Yes</v>
          </cell>
          <cell r="BG112" t="str">
            <v>Yes</v>
          </cell>
          <cell r="BH112" t="str">
            <v>Yes</v>
          </cell>
          <cell r="BI112" t="str">
            <v>Yes</v>
          </cell>
          <cell r="BK112" t="str">
            <v>Sefton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S112">
            <v>0</v>
          </cell>
          <cell r="BY112" t="str">
            <v>yes</v>
          </cell>
          <cell r="BZ112" t="str">
            <v>yes</v>
          </cell>
          <cell r="CA112" t="str">
            <v>yes</v>
          </cell>
          <cell r="CB112" t="str">
            <v>yes</v>
          </cell>
          <cell r="CC112" t="str">
            <v>yes</v>
          </cell>
        </row>
        <row r="113">
          <cell r="A113" t="str">
            <v>Sheffield</v>
          </cell>
          <cell r="B113">
            <v>1</v>
          </cell>
          <cell r="C113">
            <v>0</v>
          </cell>
          <cell r="D113">
            <v>1</v>
          </cell>
          <cell r="E113">
            <v>0</v>
          </cell>
          <cell r="F113">
            <v>0</v>
          </cell>
          <cell r="H113" t="str">
            <v>Sheffield</v>
          </cell>
          <cell r="I113">
            <v>1</v>
          </cell>
          <cell r="J113">
            <v>0</v>
          </cell>
          <cell r="K113">
            <v>1</v>
          </cell>
          <cell r="L113">
            <v>0</v>
          </cell>
          <cell r="M113">
            <v>0</v>
          </cell>
          <cell r="P113" t="str">
            <v>Yes</v>
          </cell>
          <cell r="Q113" t="str">
            <v>Yes</v>
          </cell>
          <cell r="R113" t="str">
            <v>Yes</v>
          </cell>
          <cell r="S113" t="str">
            <v>Yes</v>
          </cell>
          <cell r="T113" t="str">
            <v>Yes</v>
          </cell>
          <cell r="W113" t="str">
            <v>Sheffield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 t="str">
            <v>Yes</v>
          </cell>
          <cell r="AL113" t="str">
            <v>Yes</v>
          </cell>
          <cell r="AM113" t="str">
            <v>Yes</v>
          </cell>
          <cell r="AN113" t="str">
            <v>Yes</v>
          </cell>
          <cell r="AQ113" t="str">
            <v>Sheffield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Y113">
            <v>0</v>
          </cell>
          <cell r="BE113" t="str">
            <v>Yes</v>
          </cell>
          <cell r="BF113" t="str">
            <v>Yes</v>
          </cell>
          <cell r="BG113" t="str">
            <v>Yes</v>
          </cell>
          <cell r="BH113" t="str">
            <v>Yes</v>
          </cell>
          <cell r="BI113" t="str">
            <v>Yes</v>
          </cell>
          <cell r="BK113" t="str">
            <v>Sheffield</v>
          </cell>
          <cell r="BL113">
            <v>1</v>
          </cell>
          <cell r="BM113">
            <v>0</v>
          </cell>
          <cell r="BN113">
            <v>1</v>
          </cell>
          <cell r="BO113">
            <v>0</v>
          </cell>
          <cell r="BP113">
            <v>0</v>
          </cell>
          <cell r="BR113" t="str">
            <v>Sheffield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0</v>
          </cell>
          <cell r="BY113" t="str">
            <v>yes</v>
          </cell>
          <cell r="BZ113" t="str">
            <v>yes</v>
          </cell>
          <cell r="CA113" t="str">
            <v>yes</v>
          </cell>
          <cell r="CB113" t="str">
            <v>yes</v>
          </cell>
          <cell r="CC113" t="str">
            <v>yes</v>
          </cell>
        </row>
        <row r="114">
          <cell r="A114" t="str">
            <v>Shropshire</v>
          </cell>
          <cell r="B114">
            <v>2</v>
          </cell>
          <cell r="C114">
            <v>1</v>
          </cell>
          <cell r="D114">
            <v>1</v>
          </cell>
          <cell r="E114">
            <v>0</v>
          </cell>
          <cell r="F114">
            <v>0</v>
          </cell>
          <cell r="H114" t="str">
            <v>Shropshire</v>
          </cell>
          <cell r="I114">
            <v>2</v>
          </cell>
          <cell r="J114">
            <v>1</v>
          </cell>
          <cell r="K114">
            <v>1</v>
          </cell>
          <cell r="L114">
            <v>0</v>
          </cell>
          <cell r="M114">
            <v>0</v>
          </cell>
          <cell r="P114" t="str">
            <v>Yes</v>
          </cell>
          <cell r="Q114" t="str">
            <v>Yes</v>
          </cell>
          <cell r="R114" t="str">
            <v>Yes</v>
          </cell>
          <cell r="S114" t="str">
            <v>Yes</v>
          </cell>
          <cell r="T114" t="str">
            <v>Yes</v>
          </cell>
          <cell r="W114" t="str">
            <v>Shropshire</v>
          </cell>
          <cell r="Y114">
            <v>1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E114" t="str">
            <v>Shropshire</v>
          </cell>
          <cell r="AF114">
            <v>1</v>
          </cell>
          <cell r="AG114">
            <v>1</v>
          </cell>
          <cell r="AH114">
            <v>0</v>
          </cell>
          <cell r="AI114">
            <v>0</v>
          </cell>
          <cell r="AJ114">
            <v>0</v>
          </cell>
          <cell r="AK114" t="str">
            <v>Yes</v>
          </cell>
          <cell r="AL114" t="str">
            <v>Yes</v>
          </cell>
          <cell r="AM114" t="str">
            <v>Yes</v>
          </cell>
          <cell r="AN114" t="str">
            <v>Yes</v>
          </cell>
          <cell r="AQ114" t="str">
            <v>Shropshire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Y114">
            <v>0</v>
          </cell>
          <cell r="BE114" t="str">
            <v>Yes</v>
          </cell>
          <cell r="BF114" t="str">
            <v>Yes</v>
          </cell>
          <cell r="BG114" t="str">
            <v>Yes</v>
          </cell>
          <cell r="BH114" t="str">
            <v>Yes</v>
          </cell>
          <cell r="BI114" t="str">
            <v>Yes</v>
          </cell>
          <cell r="BK114" t="str">
            <v>Shropshire</v>
          </cell>
          <cell r="BL114">
            <v>1</v>
          </cell>
          <cell r="BM114">
            <v>0</v>
          </cell>
          <cell r="BN114">
            <v>1</v>
          </cell>
          <cell r="BO114">
            <v>0</v>
          </cell>
          <cell r="BP114">
            <v>0</v>
          </cell>
          <cell r="BR114" t="str">
            <v>Shropshire</v>
          </cell>
          <cell r="BS114">
            <v>1</v>
          </cell>
          <cell r="BT114">
            <v>0</v>
          </cell>
          <cell r="BU114">
            <v>1</v>
          </cell>
          <cell r="BV114">
            <v>0</v>
          </cell>
          <cell r="BW114">
            <v>0</v>
          </cell>
          <cell r="BY114" t="str">
            <v>yes</v>
          </cell>
          <cell r="BZ114" t="str">
            <v>yes</v>
          </cell>
          <cell r="CA114" t="str">
            <v>yes</v>
          </cell>
          <cell r="CB114" t="str">
            <v>yes</v>
          </cell>
          <cell r="CC114" t="str">
            <v>yes</v>
          </cell>
        </row>
        <row r="115">
          <cell r="A115" t="str">
            <v>Slough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P115" t="str">
            <v>Yes</v>
          </cell>
          <cell r="Q115" t="str">
            <v>Yes</v>
          </cell>
          <cell r="R115" t="str">
            <v>Yes</v>
          </cell>
          <cell r="S115" t="str">
            <v>Yes</v>
          </cell>
          <cell r="T115" t="str">
            <v>Yes</v>
          </cell>
          <cell r="W115" t="str">
            <v>Slough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 t="str">
            <v>Yes</v>
          </cell>
          <cell r="AL115" t="str">
            <v>Yes</v>
          </cell>
          <cell r="AM115" t="str">
            <v>Yes</v>
          </cell>
          <cell r="AN115" t="str">
            <v>Yes</v>
          </cell>
          <cell r="AQ115" t="str">
            <v>Slough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Y115">
            <v>0</v>
          </cell>
          <cell r="BE115" t="str">
            <v>Yes</v>
          </cell>
          <cell r="BF115" t="str">
            <v>Yes</v>
          </cell>
          <cell r="BG115" t="str">
            <v>Yes</v>
          </cell>
          <cell r="BH115" t="str">
            <v>Yes</v>
          </cell>
          <cell r="BI115" t="str">
            <v>Yes</v>
          </cell>
          <cell r="BK115" t="str">
            <v>Slough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Y115" t="str">
            <v>yes</v>
          </cell>
          <cell r="BZ115" t="str">
            <v>yes</v>
          </cell>
          <cell r="CA115" t="str">
            <v>yes</v>
          </cell>
          <cell r="CB115" t="str">
            <v>yes</v>
          </cell>
          <cell r="CC115" t="str">
            <v>yes</v>
          </cell>
        </row>
        <row r="116">
          <cell r="A116" t="str">
            <v>Solihull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P116" t="str">
            <v>Yes</v>
          </cell>
          <cell r="Q116" t="str">
            <v>Yes</v>
          </cell>
          <cell r="R116" t="str">
            <v>Yes</v>
          </cell>
          <cell r="S116" t="str">
            <v>Yes</v>
          </cell>
          <cell r="T116" t="str">
            <v>Yes</v>
          </cell>
          <cell r="W116" t="str">
            <v>Solihull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 t="str">
            <v>Yes</v>
          </cell>
          <cell r="AL116" t="str">
            <v>Yes</v>
          </cell>
          <cell r="AM116" t="str">
            <v>Yes</v>
          </cell>
          <cell r="AN116" t="str">
            <v>Yes</v>
          </cell>
          <cell r="AQ116" t="str">
            <v>Solihull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Y116">
            <v>0</v>
          </cell>
          <cell r="BE116" t="str">
            <v>Yes</v>
          </cell>
          <cell r="BF116" t="str">
            <v>Yes</v>
          </cell>
          <cell r="BG116" t="str">
            <v>Yes</v>
          </cell>
          <cell r="BH116" t="str">
            <v>Yes</v>
          </cell>
          <cell r="BI116" t="str">
            <v>Yes</v>
          </cell>
          <cell r="BK116" t="str">
            <v>Solihull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S116">
            <v>0</v>
          </cell>
          <cell r="BY116" t="str">
            <v>yes</v>
          </cell>
          <cell r="BZ116" t="str">
            <v>yes</v>
          </cell>
          <cell r="CA116" t="str">
            <v>yes</v>
          </cell>
          <cell r="CB116" t="str">
            <v>yes</v>
          </cell>
          <cell r="CC116" t="str">
            <v>yes</v>
          </cell>
        </row>
        <row r="117">
          <cell r="A117" t="str">
            <v>Somerset</v>
          </cell>
          <cell r="B117">
            <v>3</v>
          </cell>
          <cell r="C117">
            <v>0</v>
          </cell>
          <cell r="D117">
            <v>1</v>
          </cell>
          <cell r="E117">
            <v>1</v>
          </cell>
          <cell r="F117">
            <v>1</v>
          </cell>
          <cell r="H117" t="str">
            <v>Somerset</v>
          </cell>
          <cell r="I117">
            <v>3</v>
          </cell>
          <cell r="J117">
            <v>0</v>
          </cell>
          <cell r="K117">
            <v>1</v>
          </cell>
          <cell r="L117">
            <v>1</v>
          </cell>
          <cell r="M117">
            <v>1</v>
          </cell>
          <cell r="N117">
            <v>0</v>
          </cell>
          <cell r="P117" t="str">
            <v>Yes</v>
          </cell>
          <cell r="Q117" t="str">
            <v>Yes</v>
          </cell>
          <cell r="R117" t="str">
            <v>Yes</v>
          </cell>
          <cell r="S117" t="str">
            <v>Yes</v>
          </cell>
          <cell r="T117" t="str">
            <v>Yes</v>
          </cell>
          <cell r="W117" t="str">
            <v>Somerset</v>
          </cell>
          <cell r="Y117">
            <v>1</v>
          </cell>
          <cell r="Z117">
            <v>0</v>
          </cell>
          <cell r="AA117">
            <v>0</v>
          </cell>
          <cell r="AB117">
            <v>1</v>
          </cell>
          <cell r="AC117">
            <v>0</v>
          </cell>
          <cell r="AE117" t="str">
            <v>Somerset</v>
          </cell>
          <cell r="AF117">
            <v>1</v>
          </cell>
          <cell r="AG117">
            <v>0</v>
          </cell>
          <cell r="AH117">
            <v>0</v>
          </cell>
          <cell r="AI117">
            <v>1</v>
          </cell>
          <cell r="AJ117">
            <v>0</v>
          </cell>
          <cell r="AK117" t="str">
            <v>Yes</v>
          </cell>
          <cell r="AL117" t="str">
            <v>Yes</v>
          </cell>
          <cell r="AM117" t="str">
            <v>Yes</v>
          </cell>
          <cell r="AN117" t="str">
            <v>Yes</v>
          </cell>
          <cell r="AQ117" t="str">
            <v>Somerset</v>
          </cell>
          <cell r="AR117">
            <v>1</v>
          </cell>
          <cell r="AS117">
            <v>0</v>
          </cell>
          <cell r="AT117">
            <v>1</v>
          </cell>
          <cell r="AU117">
            <v>0</v>
          </cell>
          <cell r="AV117">
            <v>0</v>
          </cell>
          <cell r="AX117" t="str">
            <v>Somerset</v>
          </cell>
          <cell r="AY117">
            <v>1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E117" t="str">
            <v>Yes</v>
          </cell>
          <cell r="BF117" t="str">
            <v>Yes</v>
          </cell>
          <cell r="BG117" t="str">
            <v>Yes</v>
          </cell>
          <cell r="BH117" t="str">
            <v>Yes</v>
          </cell>
          <cell r="BI117" t="str">
            <v>Yes</v>
          </cell>
          <cell r="BK117" t="str">
            <v>Somerset</v>
          </cell>
          <cell r="BL117">
            <v>1</v>
          </cell>
          <cell r="BM117">
            <v>0</v>
          </cell>
          <cell r="BN117">
            <v>0</v>
          </cell>
          <cell r="BO117">
            <v>0</v>
          </cell>
          <cell r="BP117">
            <v>1</v>
          </cell>
          <cell r="BR117" t="str">
            <v>Somerset</v>
          </cell>
          <cell r="BS117">
            <v>1</v>
          </cell>
          <cell r="BT117">
            <v>0</v>
          </cell>
          <cell r="BU117">
            <v>0</v>
          </cell>
          <cell r="BV117">
            <v>0</v>
          </cell>
          <cell r="BW117">
            <v>1</v>
          </cell>
          <cell r="BY117" t="str">
            <v>yes</v>
          </cell>
          <cell r="BZ117" t="str">
            <v>yes</v>
          </cell>
          <cell r="CA117" t="str">
            <v>yes</v>
          </cell>
          <cell r="CB117" t="str">
            <v>yes</v>
          </cell>
          <cell r="CC117" t="str">
            <v>yes</v>
          </cell>
        </row>
        <row r="118">
          <cell r="A118" t="str">
            <v>South Gloucestershire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I118">
            <v>0</v>
          </cell>
          <cell r="P118" t="str">
            <v>Yes</v>
          </cell>
          <cell r="Q118" t="str">
            <v>Yes</v>
          </cell>
          <cell r="R118" t="str">
            <v>Yes</v>
          </cell>
          <cell r="S118" t="str">
            <v>Yes</v>
          </cell>
          <cell r="T118" t="str">
            <v>Yes</v>
          </cell>
          <cell r="W118" t="str">
            <v>South Gloucestershire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>Yes</v>
          </cell>
          <cell r="AL118" t="str">
            <v>Yes</v>
          </cell>
          <cell r="AM118" t="str">
            <v>Yes</v>
          </cell>
          <cell r="AN118" t="str">
            <v>Yes</v>
          </cell>
          <cell r="AQ118" t="str">
            <v>South Gloucestershire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Y118">
            <v>0</v>
          </cell>
          <cell r="BE118" t="str">
            <v>Yes</v>
          </cell>
          <cell r="BF118" t="str">
            <v>Yes</v>
          </cell>
          <cell r="BG118" t="str">
            <v>Yes</v>
          </cell>
          <cell r="BH118" t="str">
            <v>Yes</v>
          </cell>
          <cell r="BI118" t="str">
            <v>Yes</v>
          </cell>
          <cell r="BK118" t="str">
            <v>South Gloucestershire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Y118" t="str">
            <v>yes</v>
          </cell>
          <cell r="BZ118" t="str">
            <v>yes</v>
          </cell>
          <cell r="CA118" t="str">
            <v>yes</v>
          </cell>
          <cell r="CB118" t="str">
            <v>yes</v>
          </cell>
          <cell r="CC118" t="str">
            <v>yes</v>
          </cell>
        </row>
        <row r="119">
          <cell r="A119" t="str">
            <v>South Tyneside</v>
          </cell>
          <cell r="B119">
            <v>2</v>
          </cell>
          <cell r="C119">
            <v>0</v>
          </cell>
          <cell r="D119">
            <v>1</v>
          </cell>
          <cell r="E119">
            <v>1</v>
          </cell>
          <cell r="F119">
            <v>0</v>
          </cell>
          <cell r="H119" t="str">
            <v>South Tyneside</v>
          </cell>
          <cell r="I119">
            <v>2</v>
          </cell>
          <cell r="J119">
            <v>0</v>
          </cell>
          <cell r="K119">
            <v>1</v>
          </cell>
          <cell r="L119">
            <v>1</v>
          </cell>
          <cell r="M119">
            <v>0</v>
          </cell>
          <cell r="N119">
            <v>0</v>
          </cell>
          <cell r="P119" t="str">
            <v>Yes</v>
          </cell>
          <cell r="Q119" t="str">
            <v>Yes</v>
          </cell>
          <cell r="R119" t="str">
            <v>Yes</v>
          </cell>
          <cell r="S119" t="str">
            <v>Yes</v>
          </cell>
          <cell r="T119" t="str">
            <v>Yes</v>
          </cell>
          <cell r="W119" t="str">
            <v>South Tyneside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 t="str">
            <v>Yes</v>
          </cell>
          <cell r="AL119" t="str">
            <v>Yes</v>
          </cell>
          <cell r="AM119" t="str">
            <v>Yes</v>
          </cell>
          <cell r="AN119" t="str">
            <v>Yes</v>
          </cell>
          <cell r="AQ119" t="str">
            <v>South Tyneside</v>
          </cell>
          <cell r="AR119">
            <v>1</v>
          </cell>
          <cell r="AS119">
            <v>0</v>
          </cell>
          <cell r="AT119">
            <v>1</v>
          </cell>
          <cell r="AU119">
            <v>0</v>
          </cell>
          <cell r="AV119">
            <v>0</v>
          </cell>
          <cell r="AX119" t="str">
            <v>South Tyneside</v>
          </cell>
          <cell r="AY119">
            <v>1</v>
          </cell>
          <cell r="AZ119">
            <v>0</v>
          </cell>
          <cell r="BA119">
            <v>1</v>
          </cell>
          <cell r="BB119">
            <v>0</v>
          </cell>
          <cell r="BC119">
            <v>0</v>
          </cell>
          <cell r="BE119" t="str">
            <v>Yes</v>
          </cell>
          <cell r="BF119" t="str">
            <v>Yes</v>
          </cell>
          <cell r="BG119" t="str">
            <v>Yes</v>
          </cell>
          <cell r="BH119" t="str">
            <v>Yes</v>
          </cell>
          <cell r="BI119" t="str">
            <v>Yes</v>
          </cell>
          <cell r="BK119" t="str">
            <v>South Tyneside</v>
          </cell>
          <cell r="BL119">
            <v>1</v>
          </cell>
          <cell r="BM119">
            <v>0</v>
          </cell>
          <cell r="BN119">
            <v>0</v>
          </cell>
          <cell r="BO119">
            <v>1</v>
          </cell>
          <cell r="BP119">
            <v>0</v>
          </cell>
          <cell r="BR119" t="str">
            <v>South Tyneside</v>
          </cell>
          <cell r="BS119">
            <v>1</v>
          </cell>
          <cell r="BT119">
            <v>0</v>
          </cell>
          <cell r="BU119">
            <v>0</v>
          </cell>
          <cell r="BV119">
            <v>1</v>
          </cell>
          <cell r="BW119">
            <v>0</v>
          </cell>
          <cell r="BY119" t="str">
            <v>yes</v>
          </cell>
          <cell r="BZ119" t="str">
            <v>yes</v>
          </cell>
          <cell r="CA119" t="str">
            <v>yes</v>
          </cell>
          <cell r="CB119" t="str">
            <v>yes</v>
          </cell>
          <cell r="CC119" t="str">
            <v>yes</v>
          </cell>
        </row>
        <row r="120">
          <cell r="A120" t="str">
            <v>Southampton</v>
          </cell>
          <cell r="B120">
            <v>1</v>
          </cell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H120" t="str">
            <v>Southampton</v>
          </cell>
          <cell r="I120">
            <v>1</v>
          </cell>
          <cell r="J120">
            <v>1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 t="str">
            <v>Yes</v>
          </cell>
          <cell r="Q120" t="str">
            <v>Yes</v>
          </cell>
          <cell r="R120" t="str">
            <v>Yes</v>
          </cell>
          <cell r="S120" t="str">
            <v>Yes</v>
          </cell>
          <cell r="T120" t="str">
            <v>Yes</v>
          </cell>
          <cell r="W120" t="str">
            <v>Southampton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 t="str">
            <v>Yes</v>
          </cell>
          <cell r="AL120" t="str">
            <v>Yes</v>
          </cell>
          <cell r="AM120" t="str">
            <v>Yes</v>
          </cell>
          <cell r="AN120" t="str">
            <v>Yes</v>
          </cell>
          <cell r="AQ120" t="str">
            <v>Southampton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Y120">
            <v>0</v>
          </cell>
          <cell r="BE120" t="str">
            <v>Yes</v>
          </cell>
          <cell r="BF120" t="str">
            <v>Yes</v>
          </cell>
          <cell r="BG120" t="str">
            <v>Yes</v>
          </cell>
          <cell r="BH120" t="str">
            <v>Yes</v>
          </cell>
          <cell r="BI120" t="str">
            <v>Yes</v>
          </cell>
          <cell r="BK120" t="str">
            <v>Southampton</v>
          </cell>
          <cell r="BL120">
            <v>1</v>
          </cell>
          <cell r="BM120">
            <v>1</v>
          </cell>
          <cell r="BN120">
            <v>0</v>
          </cell>
          <cell r="BO120">
            <v>0</v>
          </cell>
          <cell r="BP120">
            <v>0</v>
          </cell>
          <cell r="BR120" t="str">
            <v>Southampton</v>
          </cell>
          <cell r="BS120">
            <v>1</v>
          </cell>
          <cell r="BT120">
            <v>1</v>
          </cell>
          <cell r="BU120">
            <v>0</v>
          </cell>
          <cell r="BV120">
            <v>0</v>
          </cell>
          <cell r="BW120">
            <v>0</v>
          </cell>
          <cell r="BY120" t="str">
            <v>yes</v>
          </cell>
          <cell r="BZ120" t="str">
            <v>yes</v>
          </cell>
          <cell r="CA120" t="str">
            <v>yes</v>
          </cell>
          <cell r="CB120" t="str">
            <v>yes</v>
          </cell>
          <cell r="CC120" t="str">
            <v>yes</v>
          </cell>
        </row>
        <row r="121">
          <cell r="A121" t="str">
            <v>Southend-on-Sea</v>
          </cell>
          <cell r="B121">
            <v>1</v>
          </cell>
          <cell r="C121">
            <v>0</v>
          </cell>
          <cell r="D121">
            <v>0</v>
          </cell>
          <cell r="E121">
            <v>1</v>
          </cell>
          <cell r="F121">
            <v>0</v>
          </cell>
          <cell r="H121" t="str">
            <v>Southend-On-Sea</v>
          </cell>
          <cell r="I121">
            <v>1</v>
          </cell>
          <cell r="J121">
            <v>0</v>
          </cell>
          <cell r="K121">
            <v>0</v>
          </cell>
          <cell r="L121">
            <v>1</v>
          </cell>
          <cell r="M121">
            <v>0</v>
          </cell>
          <cell r="N121">
            <v>0</v>
          </cell>
          <cell r="P121" t="str">
            <v>Yes</v>
          </cell>
          <cell r="Q121" t="str">
            <v>Yes</v>
          </cell>
          <cell r="R121" t="str">
            <v>Yes</v>
          </cell>
          <cell r="S121" t="str">
            <v>Yes</v>
          </cell>
          <cell r="T121" t="str">
            <v>Yes</v>
          </cell>
          <cell r="W121" t="str">
            <v>Southend on Sea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 t="str">
            <v>Yes</v>
          </cell>
          <cell r="AL121" t="str">
            <v>Yes</v>
          </cell>
          <cell r="AM121" t="str">
            <v>Yes</v>
          </cell>
          <cell r="AN121" t="str">
            <v>Yes</v>
          </cell>
          <cell r="AQ121" t="str">
            <v>Southend on Sea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Y121">
            <v>0</v>
          </cell>
          <cell r="BE121" t="str">
            <v>Yes</v>
          </cell>
          <cell r="BF121" t="str">
            <v>Yes</v>
          </cell>
          <cell r="BG121" t="str">
            <v>Yes</v>
          </cell>
          <cell r="BH121" t="str">
            <v>Yes</v>
          </cell>
          <cell r="BI121" t="str">
            <v>Yes</v>
          </cell>
          <cell r="BK121" t="str">
            <v>Southend on Sea</v>
          </cell>
          <cell r="BL121">
            <v>1</v>
          </cell>
          <cell r="BM121">
            <v>0</v>
          </cell>
          <cell r="BN121">
            <v>0</v>
          </cell>
          <cell r="BO121">
            <v>1</v>
          </cell>
          <cell r="BP121">
            <v>0</v>
          </cell>
          <cell r="BR121" t="str">
            <v>Southend-On-Sea</v>
          </cell>
          <cell r="BS121">
            <v>1</v>
          </cell>
          <cell r="BT121">
            <v>0</v>
          </cell>
          <cell r="BU121">
            <v>0</v>
          </cell>
          <cell r="BV121">
            <v>1</v>
          </cell>
          <cell r="BW121">
            <v>0</v>
          </cell>
          <cell r="BY121" t="str">
            <v>yes</v>
          </cell>
          <cell r="BZ121" t="str">
            <v>yes</v>
          </cell>
          <cell r="CA121" t="str">
            <v>yes</v>
          </cell>
          <cell r="CB121" t="str">
            <v>yes</v>
          </cell>
          <cell r="CC121" t="str">
            <v>yes</v>
          </cell>
        </row>
        <row r="122">
          <cell r="A122" t="str">
            <v>Southwark</v>
          </cell>
          <cell r="B122">
            <v>2</v>
          </cell>
          <cell r="C122">
            <v>1</v>
          </cell>
          <cell r="D122">
            <v>0</v>
          </cell>
          <cell r="E122">
            <v>1</v>
          </cell>
          <cell r="F122">
            <v>0</v>
          </cell>
          <cell r="H122" t="str">
            <v>Southwark</v>
          </cell>
          <cell r="I122">
            <v>2</v>
          </cell>
          <cell r="J122">
            <v>1</v>
          </cell>
          <cell r="K122">
            <v>0</v>
          </cell>
          <cell r="L122">
            <v>1</v>
          </cell>
          <cell r="M122">
            <v>0</v>
          </cell>
          <cell r="N122">
            <v>1</v>
          </cell>
          <cell r="P122" t="str">
            <v>Yes</v>
          </cell>
          <cell r="Q122" t="str">
            <v>Yes</v>
          </cell>
          <cell r="R122" t="str">
            <v>Yes</v>
          </cell>
          <cell r="S122" t="str">
            <v>Yes</v>
          </cell>
          <cell r="T122" t="str">
            <v>Yes</v>
          </cell>
          <cell r="W122" t="str">
            <v>Southwark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Yes</v>
          </cell>
          <cell r="AL122" t="str">
            <v>Yes</v>
          </cell>
          <cell r="AM122" t="str">
            <v>Yes</v>
          </cell>
          <cell r="AN122" t="str">
            <v>Yes</v>
          </cell>
          <cell r="AQ122" t="str">
            <v>Southwark</v>
          </cell>
          <cell r="AR122">
            <v>2</v>
          </cell>
          <cell r="AS122">
            <v>1</v>
          </cell>
          <cell r="AT122">
            <v>0</v>
          </cell>
          <cell r="AU122">
            <v>1</v>
          </cell>
          <cell r="AV122">
            <v>0</v>
          </cell>
          <cell r="AX122" t="str">
            <v>Southwark</v>
          </cell>
          <cell r="AY122">
            <v>2</v>
          </cell>
          <cell r="AZ122">
            <v>1</v>
          </cell>
          <cell r="BA122">
            <v>0</v>
          </cell>
          <cell r="BB122">
            <v>1</v>
          </cell>
          <cell r="BC122">
            <v>0</v>
          </cell>
          <cell r="BE122" t="str">
            <v>Yes</v>
          </cell>
          <cell r="BF122" t="str">
            <v>Yes</v>
          </cell>
          <cell r="BG122" t="str">
            <v>Yes</v>
          </cell>
          <cell r="BH122" t="str">
            <v>Yes</v>
          </cell>
          <cell r="BI122" t="str">
            <v>Yes</v>
          </cell>
          <cell r="BK122" t="str">
            <v>Southwark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Y122" t="str">
            <v>yes</v>
          </cell>
          <cell r="BZ122" t="str">
            <v>yes</v>
          </cell>
          <cell r="CA122" t="str">
            <v>yes</v>
          </cell>
          <cell r="CB122" t="str">
            <v>yes</v>
          </cell>
          <cell r="CC122" t="str">
            <v>yes</v>
          </cell>
        </row>
        <row r="123">
          <cell r="A123" t="str">
            <v>St. Helens</v>
          </cell>
          <cell r="B123">
            <v>2</v>
          </cell>
          <cell r="C123">
            <v>0</v>
          </cell>
          <cell r="D123">
            <v>1</v>
          </cell>
          <cell r="E123">
            <v>0</v>
          </cell>
          <cell r="F123">
            <v>1</v>
          </cell>
          <cell r="H123" t="str">
            <v>St. Helens</v>
          </cell>
          <cell r="I123">
            <v>2</v>
          </cell>
          <cell r="J123">
            <v>0</v>
          </cell>
          <cell r="K123">
            <v>1</v>
          </cell>
          <cell r="L123">
            <v>0</v>
          </cell>
          <cell r="M123">
            <v>1</v>
          </cell>
          <cell r="N123">
            <v>0</v>
          </cell>
          <cell r="P123" t="str">
            <v>Yes</v>
          </cell>
          <cell r="Q123" t="str">
            <v>Yes</v>
          </cell>
          <cell r="R123" t="str">
            <v>Yes</v>
          </cell>
          <cell r="S123" t="str">
            <v>Yes</v>
          </cell>
          <cell r="T123" t="str">
            <v>Yes</v>
          </cell>
          <cell r="W123" t="str">
            <v>St Helens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Yes</v>
          </cell>
          <cell r="AL123" t="str">
            <v>Yes</v>
          </cell>
          <cell r="AM123" t="str">
            <v>Yes</v>
          </cell>
          <cell r="AN123" t="str">
            <v>Yes</v>
          </cell>
          <cell r="AQ123" t="str">
            <v>St Helens</v>
          </cell>
          <cell r="AR123">
            <v>1</v>
          </cell>
          <cell r="AS123">
            <v>0</v>
          </cell>
          <cell r="AT123">
            <v>0</v>
          </cell>
          <cell r="AU123">
            <v>0</v>
          </cell>
          <cell r="AV123">
            <v>1</v>
          </cell>
          <cell r="AX123" t="str">
            <v>St. Helens</v>
          </cell>
          <cell r="AY123">
            <v>1</v>
          </cell>
          <cell r="AZ123">
            <v>0</v>
          </cell>
          <cell r="BA123">
            <v>0</v>
          </cell>
          <cell r="BB123">
            <v>0</v>
          </cell>
          <cell r="BC123">
            <v>1</v>
          </cell>
          <cell r="BE123" t="str">
            <v>Yes</v>
          </cell>
          <cell r="BF123" t="str">
            <v>Yes</v>
          </cell>
          <cell r="BG123" t="str">
            <v>Yes</v>
          </cell>
          <cell r="BH123" t="str">
            <v>Yes</v>
          </cell>
          <cell r="BI123" t="str">
            <v>Yes</v>
          </cell>
          <cell r="BK123" t="str">
            <v>St Helens</v>
          </cell>
          <cell r="BL123">
            <v>1</v>
          </cell>
          <cell r="BM123">
            <v>0</v>
          </cell>
          <cell r="BN123">
            <v>1</v>
          </cell>
          <cell r="BO123">
            <v>0</v>
          </cell>
          <cell r="BP123">
            <v>0</v>
          </cell>
          <cell r="BR123" t="str">
            <v>St. Helens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0</v>
          </cell>
          <cell r="BY123" t="str">
            <v>yes</v>
          </cell>
          <cell r="BZ123" t="str">
            <v>yes</v>
          </cell>
          <cell r="CA123" t="str">
            <v>yes</v>
          </cell>
          <cell r="CB123" t="str">
            <v>yes</v>
          </cell>
          <cell r="CC123" t="str">
            <v>yes</v>
          </cell>
        </row>
        <row r="124">
          <cell r="A124" t="str">
            <v>Staffordshire</v>
          </cell>
          <cell r="B124">
            <v>1</v>
          </cell>
          <cell r="C124">
            <v>0</v>
          </cell>
          <cell r="D124">
            <v>0</v>
          </cell>
          <cell r="E124">
            <v>1</v>
          </cell>
          <cell r="F124">
            <v>0</v>
          </cell>
          <cell r="H124" t="str">
            <v>Staffordshire</v>
          </cell>
          <cell r="I124">
            <v>1</v>
          </cell>
          <cell r="J124">
            <v>0</v>
          </cell>
          <cell r="K124">
            <v>0</v>
          </cell>
          <cell r="L124">
            <v>1</v>
          </cell>
          <cell r="M124">
            <v>0</v>
          </cell>
          <cell r="N124">
            <v>0</v>
          </cell>
          <cell r="P124" t="str">
            <v>Yes</v>
          </cell>
          <cell r="Q124" t="str">
            <v>Yes</v>
          </cell>
          <cell r="R124" t="str">
            <v>Yes</v>
          </cell>
          <cell r="S124" t="str">
            <v>Yes</v>
          </cell>
          <cell r="T124" t="str">
            <v>Yes</v>
          </cell>
          <cell r="W124" t="str">
            <v>Staffordshire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 t="str">
            <v>Yes</v>
          </cell>
          <cell r="AL124" t="str">
            <v>Yes</v>
          </cell>
          <cell r="AM124" t="str">
            <v>Yes</v>
          </cell>
          <cell r="AN124" t="str">
            <v>Yes</v>
          </cell>
          <cell r="AQ124" t="str">
            <v>Staffordshire</v>
          </cell>
          <cell r="AR124">
            <v>1</v>
          </cell>
          <cell r="AS124">
            <v>0</v>
          </cell>
          <cell r="AT124">
            <v>0</v>
          </cell>
          <cell r="AU124">
            <v>1</v>
          </cell>
          <cell r="AV124">
            <v>0</v>
          </cell>
          <cell r="AX124" t="str">
            <v>Staffordshire</v>
          </cell>
          <cell r="AY124">
            <v>1</v>
          </cell>
          <cell r="AZ124">
            <v>0</v>
          </cell>
          <cell r="BA124">
            <v>0</v>
          </cell>
          <cell r="BB124">
            <v>1</v>
          </cell>
          <cell r="BC124">
            <v>0</v>
          </cell>
          <cell r="BE124" t="str">
            <v>Yes</v>
          </cell>
          <cell r="BF124" t="str">
            <v>Yes</v>
          </cell>
          <cell r="BG124" t="str">
            <v>Yes</v>
          </cell>
          <cell r="BH124" t="str">
            <v>Yes</v>
          </cell>
          <cell r="BI124" t="str">
            <v>Yes</v>
          </cell>
          <cell r="BK124" t="str">
            <v>Staffordshire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Y124" t="str">
            <v>yes</v>
          </cell>
          <cell r="BZ124" t="str">
            <v>yes</v>
          </cell>
          <cell r="CA124" t="str">
            <v>yes</v>
          </cell>
          <cell r="CB124" t="str">
            <v>yes</v>
          </cell>
          <cell r="CC124" t="str">
            <v>yes</v>
          </cell>
        </row>
        <row r="125">
          <cell r="A125" t="str">
            <v>Stockport</v>
          </cell>
          <cell r="B125">
            <v>4</v>
          </cell>
          <cell r="C125">
            <v>1</v>
          </cell>
          <cell r="D125">
            <v>3</v>
          </cell>
          <cell r="E125">
            <v>0</v>
          </cell>
          <cell r="F125">
            <v>0</v>
          </cell>
          <cell r="H125" t="str">
            <v>Stockport</v>
          </cell>
          <cell r="I125">
            <v>4</v>
          </cell>
          <cell r="J125">
            <v>1</v>
          </cell>
          <cell r="K125">
            <v>3</v>
          </cell>
          <cell r="L125">
            <v>0</v>
          </cell>
          <cell r="M125">
            <v>0</v>
          </cell>
          <cell r="N125">
            <v>0</v>
          </cell>
          <cell r="P125" t="str">
            <v>Yes</v>
          </cell>
          <cell r="Q125" t="str">
            <v>Yes</v>
          </cell>
          <cell r="R125" t="str">
            <v>Yes</v>
          </cell>
          <cell r="S125" t="str">
            <v>Yes</v>
          </cell>
          <cell r="T125" t="str">
            <v>Yes</v>
          </cell>
          <cell r="W125" t="str">
            <v>Stockport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 t="str">
            <v>Yes</v>
          </cell>
          <cell r="AL125" t="str">
            <v>Yes</v>
          </cell>
          <cell r="AM125" t="str">
            <v>Yes</v>
          </cell>
          <cell r="AN125" t="str">
            <v>Yes</v>
          </cell>
          <cell r="AQ125" t="str">
            <v>Stockport</v>
          </cell>
          <cell r="AR125">
            <v>2</v>
          </cell>
          <cell r="AS125">
            <v>1</v>
          </cell>
          <cell r="AT125">
            <v>1</v>
          </cell>
          <cell r="AU125">
            <v>0</v>
          </cell>
          <cell r="AV125">
            <v>0</v>
          </cell>
          <cell r="AX125" t="str">
            <v>Stockport</v>
          </cell>
          <cell r="AY125">
            <v>2</v>
          </cell>
          <cell r="AZ125">
            <v>1</v>
          </cell>
          <cell r="BA125">
            <v>1</v>
          </cell>
          <cell r="BB125">
            <v>0</v>
          </cell>
          <cell r="BC125">
            <v>0</v>
          </cell>
          <cell r="BE125" t="str">
            <v>Yes</v>
          </cell>
          <cell r="BF125" t="str">
            <v>Yes</v>
          </cell>
          <cell r="BG125" t="str">
            <v>Yes</v>
          </cell>
          <cell r="BH125" t="str">
            <v>Yes</v>
          </cell>
          <cell r="BI125" t="str">
            <v>Yes</v>
          </cell>
          <cell r="BK125" t="str">
            <v>Stockport</v>
          </cell>
          <cell r="BL125">
            <v>2</v>
          </cell>
          <cell r="BM125">
            <v>0</v>
          </cell>
          <cell r="BN125">
            <v>2</v>
          </cell>
          <cell r="BO125">
            <v>0</v>
          </cell>
          <cell r="BP125">
            <v>0</v>
          </cell>
          <cell r="BR125" t="str">
            <v>Stockport</v>
          </cell>
          <cell r="BS125">
            <v>2</v>
          </cell>
          <cell r="BT125">
            <v>0</v>
          </cell>
          <cell r="BU125">
            <v>2</v>
          </cell>
          <cell r="BV125">
            <v>0</v>
          </cell>
          <cell r="BW125">
            <v>0</v>
          </cell>
          <cell r="BY125" t="str">
            <v>yes</v>
          </cell>
          <cell r="BZ125" t="str">
            <v>yes</v>
          </cell>
          <cell r="CA125" t="str">
            <v>yes</v>
          </cell>
          <cell r="CB125" t="str">
            <v>yes</v>
          </cell>
          <cell r="CC125" t="str">
            <v>yes</v>
          </cell>
        </row>
        <row r="126">
          <cell r="A126" t="str">
            <v>Stockton-on-Tees</v>
          </cell>
          <cell r="B126">
            <v>1</v>
          </cell>
          <cell r="C126">
            <v>0</v>
          </cell>
          <cell r="D126">
            <v>1</v>
          </cell>
          <cell r="E126">
            <v>0</v>
          </cell>
          <cell r="F126">
            <v>0</v>
          </cell>
          <cell r="H126" t="str">
            <v>Stockton-on-Tees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P126" t="str">
            <v>Yes</v>
          </cell>
          <cell r="Q126" t="str">
            <v>Yes</v>
          </cell>
          <cell r="R126" t="str">
            <v>Yes</v>
          </cell>
          <cell r="S126" t="str">
            <v>Yes</v>
          </cell>
          <cell r="T126" t="str">
            <v>Yes</v>
          </cell>
          <cell r="W126" t="str">
            <v>Stockton-on-Tees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>Yes</v>
          </cell>
          <cell r="AL126" t="str">
            <v>Yes</v>
          </cell>
          <cell r="AM126" t="str">
            <v>Yes</v>
          </cell>
          <cell r="AN126" t="str">
            <v>Yes</v>
          </cell>
          <cell r="AQ126" t="str">
            <v>Stockton-on-Tees</v>
          </cell>
          <cell r="AR126">
            <v>1</v>
          </cell>
          <cell r="AS126">
            <v>0</v>
          </cell>
          <cell r="AT126">
            <v>1</v>
          </cell>
          <cell r="AU126">
            <v>0</v>
          </cell>
          <cell r="AV126">
            <v>0</v>
          </cell>
          <cell r="AX126" t="str">
            <v>Stockton-on-Tees</v>
          </cell>
          <cell r="AY126">
            <v>1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E126" t="str">
            <v>Yes</v>
          </cell>
          <cell r="BF126" t="str">
            <v>Yes</v>
          </cell>
          <cell r="BG126" t="str">
            <v>Yes</v>
          </cell>
          <cell r="BH126" t="str">
            <v>Yes</v>
          </cell>
          <cell r="BI126" t="str">
            <v>Yes</v>
          </cell>
          <cell r="BK126" t="str">
            <v>Stockton-on-Tees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Y126" t="str">
            <v>yes</v>
          </cell>
          <cell r="BZ126" t="str">
            <v>yes</v>
          </cell>
          <cell r="CA126" t="str">
            <v>yes</v>
          </cell>
          <cell r="CB126" t="str">
            <v>yes</v>
          </cell>
          <cell r="CC126" t="str">
            <v>yes</v>
          </cell>
        </row>
        <row r="127">
          <cell r="A127" t="str">
            <v>Stoke-on-Trent</v>
          </cell>
          <cell r="B127">
            <v>1</v>
          </cell>
          <cell r="C127">
            <v>0</v>
          </cell>
          <cell r="D127">
            <v>0</v>
          </cell>
          <cell r="E127">
            <v>1</v>
          </cell>
          <cell r="F127">
            <v>0</v>
          </cell>
          <cell r="H127" t="str">
            <v>Stoke-On-Trent</v>
          </cell>
          <cell r="I127">
            <v>1</v>
          </cell>
          <cell r="J127">
            <v>0</v>
          </cell>
          <cell r="K127">
            <v>0</v>
          </cell>
          <cell r="L127">
            <v>1</v>
          </cell>
          <cell r="M127">
            <v>0</v>
          </cell>
          <cell r="N127">
            <v>0</v>
          </cell>
          <cell r="P127" t="str">
            <v>Yes</v>
          </cell>
          <cell r="Q127" t="str">
            <v>Yes</v>
          </cell>
          <cell r="R127" t="str">
            <v>Yes</v>
          </cell>
          <cell r="S127" t="str">
            <v>Yes</v>
          </cell>
          <cell r="T127" t="str">
            <v>Yes</v>
          </cell>
          <cell r="W127" t="str">
            <v>Stoke-on-Trent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>Yes</v>
          </cell>
          <cell r="AL127" t="str">
            <v>Yes</v>
          </cell>
          <cell r="AM127" t="str">
            <v>Yes</v>
          </cell>
          <cell r="AN127" t="str">
            <v>Yes</v>
          </cell>
          <cell r="AQ127" t="str">
            <v>Stoke-on-Trent</v>
          </cell>
          <cell r="AR127">
            <v>1</v>
          </cell>
          <cell r="AS127">
            <v>0</v>
          </cell>
          <cell r="AT127">
            <v>0</v>
          </cell>
          <cell r="AU127">
            <v>1</v>
          </cell>
          <cell r="AV127">
            <v>0</v>
          </cell>
          <cell r="AX127" t="str">
            <v>Stoke-On-Trent</v>
          </cell>
          <cell r="AY127">
            <v>1</v>
          </cell>
          <cell r="AZ127">
            <v>0</v>
          </cell>
          <cell r="BA127">
            <v>0</v>
          </cell>
          <cell r="BB127">
            <v>1</v>
          </cell>
          <cell r="BC127">
            <v>0</v>
          </cell>
          <cell r="BE127" t="str">
            <v>Yes</v>
          </cell>
          <cell r="BF127" t="str">
            <v>Yes</v>
          </cell>
          <cell r="BG127" t="str">
            <v>Yes</v>
          </cell>
          <cell r="BH127" t="str">
            <v>Yes</v>
          </cell>
          <cell r="BI127" t="str">
            <v>Yes</v>
          </cell>
          <cell r="BK127" t="str">
            <v>Stoke-on-Trent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S127">
            <v>0</v>
          </cell>
          <cell r="BY127" t="str">
            <v>yes</v>
          </cell>
          <cell r="BZ127" t="str">
            <v>yes</v>
          </cell>
          <cell r="CA127" t="str">
            <v>yes</v>
          </cell>
          <cell r="CB127" t="str">
            <v>yes</v>
          </cell>
          <cell r="CC127" t="str">
            <v>yes</v>
          </cell>
        </row>
        <row r="128">
          <cell r="A128" t="str">
            <v>Suffolk</v>
          </cell>
          <cell r="B128">
            <v>2</v>
          </cell>
          <cell r="C128">
            <v>1</v>
          </cell>
          <cell r="D128">
            <v>1</v>
          </cell>
          <cell r="E128">
            <v>0</v>
          </cell>
          <cell r="F128">
            <v>0</v>
          </cell>
          <cell r="H128" t="str">
            <v>Suffolk</v>
          </cell>
          <cell r="I128">
            <v>2</v>
          </cell>
          <cell r="J128">
            <v>1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P128" t="str">
            <v>Yes</v>
          </cell>
          <cell r="Q128" t="str">
            <v>Yes</v>
          </cell>
          <cell r="R128" t="str">
            <v>Yes</v>
          </cell>
          <cell r="S128" t="str">
            <v>Yes</v>
          </cell>
          <cell r="T128" t="str">
            <v>Yes</v>
          </cell>
          <cell r="W128" t="str">
            <v>Suffolk</v>
          </cell>
          <cell r="Y128">
            <v>1</v>
          </cell>
          <cell r="Z128">
            <v>1</v>
          </cell>
          <cell r="AA128">
            <v>0</v>
          </cell>
          <cell r="AB128">
            <v>0</v>
          </cell>
          <cell r="AC128">
            <v>0</v>
          </cell>
          <cell r="AE128" t="str">
            <v>Suffolk</v>
          </cell>
          <cell r="AF128">
            <v>1</v>
          </cell>
          <cell r="AG128">
            <v>1</v>
          </cell>
          <cell r="AH128">
            <v>0</v>
          </cell>
          <cell r="AI128">
            <v>0</v>
          </cell>
          <cell r="AJ128">
            <v>0</v>
          </cell>
          <cell r="AK128" t="str">
            <v>Yes</v>
          </cell>
          <cell r="AL128" t="str">
            <v>Yes</v>
          </cell>
          <cell r="AM128" t="str">
            <v>Yes</v>
          </cell>
          <cell r="AN128" t="str">
            <v>Yes</v>
          </cell>
          <cell r="AQ128" t="str">
            <v>Suffolk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Y128">
            <v>0</v>
          </cell>
          <cell r="BE128" t="str">
            <v>Yes</v>
          </cell>
          <cell r="BF128" t="str">
            <v>Yes</v>
          </cell>
          <cell r="BG128" t="str">
            <v>Yes</v>
          </cell>
          <cell r="BH128" t="str">
            <v>Yes</v>
          </cell>
          <cell r="BI128" t="str">
            <v>Yes</v>
          </cell>
          <cell r="BK128" t="str">
            <v>Suffolk</v>
          </cell>
          <cell r="BL128">
            <v>1</v>
          </cell>
          <cell r="BM128">
            <v>0</v>
          </cell>
          <cell r="BN128">
            <v>1</v>
          </cell>
          <cell r="BO128">
            <v>0</v>
          </cell>
          <cell r="BP128">
            <v>0</v>
          </cell>
          <cell r="BR128" t="str">
            <v>Suffolk</v>
          </cell>
          <cell r="BS128">
            <v>1</v>
          </cell>
          <cell r="BT128">
            <v>0</v>
          </cell>
          <cell r="BU128">
            <v>1</v>
          </cell>
          <cell r="BV128">
            <v>0</v>
          </cell>
          <cell r="BW128">
            <v>0</v>
          </cell>
          <cell r="BY128" t="str">
            <v>yes</v>
          </cell>
          <cell r="BZ128" t="str">
            <v>yes</v>
          </cell>
          <cell r="CA128" t="str">
            <v>yes</v>
          </cell>
          <cell r="CB128" t="str">
            <v>yes</v>
          </cell>
          <cell r="CC128" t="str">
            <v>yes</v>
          </cell>
        </row>
        <row r="129">
          <cell r="A129" t="str">
            <v>Sunderland</v>
          </cell>
          <cell r="B129">
            <v>3</v>
          </cell>
          <cell r="C129">
            <v>0</v>
          </cell>
          <cell r="D129">
            <v>3</v>
          </cell>
          <cell r="E129">
            <v>0</v>
          </cell>
          <cell r="F129">
            <v>0</v>
          </cell>
          <cell r="H129" t="str">
            <v>Sunderland</v>
          </cell>
          <cell r="I129">
            <v>3</v>
          </cell>
          <cell r="J129">
            <v>0</v>
          </cell>
          <cell r="K129">
            <v>3</v>
          </cell>
          <cell r="L129">
            <v>0</v>
          </cell>
          <cell r="M129">
            <v>0</v>
          </cell>
          <cell r="N129">
            <v>0</v>
          </cell>
          <cell r="P129" t="str">
            <v>Yes</v>
          </cell>
          <cell r="Q129" t="str">
            <v>Yes</v>
          </cell>
          <cell r="R129" t="str">
            <v>Yes</v>
          </cell>
          <cell r="S129" t="str">
            <v>Yes</v>
          </cell>
          <cell r="T129" t="str">
            <v>Yes</v>
          </cell>
          <cell r="W129" t="str">
            <v>Sunderland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 t="str">
            <v>Yes</v>
          </cell>
          <cell r="AL129" t="str">
            <v>Yes</v>
          </cell>
          <cell r="AM129" t="str">
            <v>Yes</v>
          </cell>
          <cell r="AN129" t="str">
            <v>Yes</v>
          </cell>
          <cell r="AQ129" t="str">
            <v>Sunderland</v>
          </cell>
          <cell r="AR129">
            <v>2</v>
          </cell>
          <cell r="AS129">
            <v>0</v>
          </cell>
          <cell r="AT129">
            <v>2</v>
          </cell>
          <cell r="AU129">
            <v>0</v>
          </cell>
          <cell r="AV129">
            <v>0</v>
          </cell>
          <cell r="AX129" t="str">
            <v>Sunderland</v>
          </cell>
          <cell r="AY129">
            <v>2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E129" t="str">
            <v>Yes</v>
          </cell>
          <cell r="BF129" t="str">
            <v>Yes</v>
          </cell>
          <cell r="BG129" t="str">
            <v>Yes</v>
          </cell>
          <cell r="BH129" t="str">
            <v>Yes</v>
          </cell>
          <cell r="BI129" t="str">
            <v>Yes</v>
          </cell>
          <cell r="BK129" t="str">
            <v>Sunderland</v>
          </cell>
          <cell r="BL129">
            <v>1</v>
          </cell>
          <cell r="BM129">
            <v>0</v>
          </cell>
          <cell r="BN129">
            <v>1</v>
          </cell>
          <cell r="BO129">
            <v>0</v>
          </cell>
          <cell r="BP129">
            <v>0</v>
          </cell>
          <cell r="BR129" t="str">
            <v>Sunderland</v>
          </cell>
          <cell r="BS129">
            <v>1</v>
          </cell>
          <cell r="BT129">
            <v>0</v>
          </cell>
          <cell r="BU129">
            <v>1</v>
          </cell>
          <cell r="BV129">
            <v>0</v>
          </cell>
          <cell r="BW129">
            <v>0</v>
          </cell>
          <cell r="BY129" t="str">
            <v>yes</v>
          </cell>
          <cell r="BZ129" t="str">
            <v>yes</v>
          </cell>
          <cell r="CA129" t="str">
            <v>yes</v>
          </cell>
          <cell r="CB129" t="str">
            <v>yes</v>
          </cell>
          <cell r="CC129" t="str">
            <v>yes</v>
          </cell>
        </row>
        <row r="130">
          <cell r="A130" t="str">
            <v>Surrey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I130">
            <v>0</v>
          </cell>
          <cell r="P130" t="str">
            <v>Yes</v>
          </cell>
          <cell r="Q130" t="str">
            <v>Yes</v>
          </cell>
          <cell r="R130" t="str">
            <v>Yes</v>
          </cell>
          <cell r="S130" t="str">
            <v>Yes</v>
          </cell>
          <cell r="T130" t="str">
            <v>Yes</v>
          </cell>
          <cell r="W130" t="str">
            <v>Surrey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 t="str">
            <v>Yes</v>
          </cell>
          <cell r="AL130" t="str">
            <v>Yes</v>
          </cell>
          <cell r="AM130" t="str">
            <v>Yes</v>
          </cell>
          <cell r="AN130" t="str">
            <v>Yes</v>
          </cell>
          <cell r="AQ130" t="str">
            <v>Surrey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Y130">
            <v>0</v>
          </cell>
          <cell r="BE130" t="str">
            <v>Yes</v>
          </cell>
          <cell r="BF130" t="str">
            <v>Yes</v>
          </cell>
          <cell r="BG130" t="str">
            <v>Yes</v>
          </cell>
          <cell r="BH130" t="str">
            <v>Yes</v>
          </cell>
          <cell r="BI130" t="str">
            <v>Yes</v>
          </cell>
          <cell r="BK130" t="str">
            <v>Surrey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Y130" t="str">
            <v>yes</v>
          </cell>
          <cell r="BZ130" t="str">
            <v>yes</v>
          </cell>
          <cell r="CA130" t="str">
            <v>yes</v>
          </cell>
          <cell r="CB130" t="str">
            <v>yes</v>
          </cell>
          <cell r="CC130" t="str">
            <v>yes</v>
          </cell>
        </row>
        <row r="131">
          <cell r="A131" t="str">
            <v>Sutton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I131">
            <v>0</v>
          </cell>
          <cell r="P131" t="str">
            <v>Yes</v>
          </cell>
          <cell r="Q131" t="str">
            <v>Yes</v>
          </cell>
          <cell r="R131" t="str">
            <v>Yes</v>
          </cell>
          <cell r="S131" t="str">
            <v>Yes</v>
          </cell>
          <cell r="T131" t="str">
            <v>Yes</v>
          </cell>
          <cell r="W131" t="str">
            <v>Sutton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 t="str">
            <v>Yes</v>
          </cell>
          <cell r="AL131" t="str">
            <v>Yes</v>
          </cell>
          <cell r="AM131" t="str">
            <v>Yes</v>
          </cell>
          <cell r="AN131" t="str">
            <v>Yes</v>
          </cell>
          <cell r="AQ131" t="str">
            <v>Sutton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Y131">
            <v>0</v>
          </cell>
          <cell r="BE131" t="str">
            <v>Yes</v>
          </cell>
          <cell r="BF131" t="str">
            <v>Yes</v>
          </cell>
          <cell r="BG131" t="str">
            <v>Yes</v>
          </cell>
          <cell r="BH131" t="str">
            <v>Yes</v>
          </cell>
          <cell r="BI131" t="str">
            <v>Yes</v>
          </cell>
          <cell r="BK131" t="str">
            <v>Sutton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S131">
            <v>0</v>
          </cell>
          <cell r="BY131" t="str">
            <v>yes</v>
          </cell>
          <cell r="BZ131" t="str">
            <v>yes</v>
          </cell>
          <cell r="CA131" t="str">
            <v>yes</v>
          </cell>
          <cell r="CB131" t="str">
            <v>yes</v>
          </cell>
          <cell r="CC131" t="str">
            <v>yes</v>
          </cell>
        </row>
        <row r="132">
          <cell r="A132" t="str">
            <v>Swindon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I132">
            <v>0</v>
          </cell>
          <cell r="P132" t="str">
            <v>Yes</v>
          </cell>
          <cell r="Q132" t="str">
            <v>Yes</v>
          </cell>
          <cell r="R132" t="str">
            <v>Yes</v>
          </cell>
          <cell r="S132" t="str">
            <v>Yes</v>
          </cell>
          <cell r="T132" t="str">
            <v>Yes</v>
          </cell>
          <cell r="W132" t="str">
            <v>Swindon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 t="str">
            <v>Yes</v>
          </cell>
          <cell r="AL132" t="str">
            <v>Yes</v>
          </cell>
          <cell r="AM132" t="str">
            <v>Yes</v>
          </cell>
          <cell r="AN132" t="str">
            <v>Yes</v>
          </cell>
          <cell r="AQ132" t="str">
            <v>Swindon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Y132">
            <v>0</v>
          </cell>
          <cell r="BE132" t="str">
            <v>Yes</v>
          </cell>
          <cell r="BF132" t="str">
            <v>Yes</v>
          </cell>
          <cell r="BG132" t="str">
            <v>Yes</v>
          </cell>
          <cell r="BH132" t="str">
            <v>Yes</v>
          </cell>
          <cell r="BI132" t="str">
            <v>Yes</v>
          </cell>
          <cell r="BK132" t="str">
            <v>Swindon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S132">
            <v>0</v>
          </cell>
          <cell r="BY132" t="str">
            <v>yes</v>
          </cell>
          <cell r="BZ132" t="str">
            <v>yes</v>
          </cell>
          <cell r="CA132" t="str">
            <v>yes</v>
          </cell>
          <cell r="CB132" t="str">
            <v>yes</v>
          </cell>
          <cell r="CC132" t="str">
            <v>yes</v>
          </cell>
        </row>
        <row r="133">
          <cell r="A133" t="str">
            <v>Tameside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I133">
            <v>0</v>
          </cell>
          <cell r="P133" t="str">
            <v>Yes</v>
          </cell>
          <cell r="Q133" t="str">
            <v>Yes</v>
          </cell>
          <cell r="R133" t="str">
            <v>Yes</v>
          </cell>
          <cell r="S133" t="str">
            <v>Yes</v>
          </cell>
          <cell r="T133" t="str">
            <v>Yes</v>
          </cell>
          <cell r="W133" t="str">
            <v>Tameside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 t="str">
            <v>Yes</v>
          </cell>
          <cell r="AL133" t="str">
            <v>Yes</v>
          </cell>
          <cell r="AM133" t="str">
            <v>Yes</v>
          </cell>
          <cell r="AN133" t="str">
            <v>Yes</v>
          </cell>
          <cell r="AQ133" t="str">
            <v>Tameside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Y133">
            <v>0</v>
          </cell>
          <cell r="BE133" t="str">
            <v>Yes</v>
          </cell>
          <cell r="BF133" t="str">
            <v>Yes</v>
          </cell>
          <cell r="BG133" t="str">
            <v>Yes</v>
          </cell>
          <cell r="BH133" t="str">
            <v>Yes</v>
          </cell>
          <cell r="BI133" t="str">
            <v>Yes</v>
          </cell>
          <cell r="BK133" t="str">
            <v>Tameside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S133">
            <v>0</v>
          </cell>
          <cell r="BY133" t="str">
            <v>yes</v>
          </cell>
          <cell r="BZ133" t="str">
            <v>yes</v>
          </cell>
          <cell r="CA133" t="str">
            <v>yes</v>
          </cell>
          <cell r="CB133" t="str">
            <v>yes</v>
          </cell>
          <cell r="CC133" t="str">
            <v>yes</v>
          </cell>
        </row>
        <row r="134">
          <cell r="A134" t="str">
            <v>Telford and Wrekin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P134" t="str">
            <v>Yes</v>
          </cell>
          <cell r="Q134" t="str">
            <v>Yes</v>
          </cell>
          <cell r="R134" t="str">
            <v>Yes</v>
          </cell>
          <cell r="S134" t="str">
            <v>Yes</v>
          </cell>
          <cell r="T134" t="str">
            <v>Yes</v>
          </cell>
          <cell r="W134" t="str">
            <v>Telford and Wrekin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 t="str">
            <v>Yes</v>
          </cell>
          <cell r="AL134" t="str">
            <v>Yes</v>
          </cell>
          <cell r="AM134" t="str">
            <v>Yes</v>
          </cell>
          <cell r="AN134" t="str">
            <v>Yes</v>
          </cell>
          <cell r="AQ134" t="str">
            <v>Telford and Wrekin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Y134">
            <v>0</v>
          </cell>
          <cell r="BE134" t="str">
            <v>Yes</v>
          </cell>
          <cell r="BF134" t="str">
            <v>Yes</v>
          </cell>
          <cell r="BG134" t="str">
            <v>Yes</v>
          </cell>
          <cell r="BH134" t="str">
            <v>Yes</v>
          </cell>
          <cell r="BI134" t="str">
            <v>Yes</v>
          </cell>
          <cell r="BK134" t="str">
            <v>Telford and Wrekin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S134">
            <v>0</v>
          </cell>
          <cell r="BY134" t="str">
            <v>yes</v>
          </cell>
          <cell r="BZ134" t="str">
            <v>yes</v>
          </cell>
          <cell r="CA134" t="str">
            <v>yes</v>
          </cell>
          <cell r="CB134" t="str">
            <v>yes</v>
          </cell>
          <cell r="CC134" t="str">
            <v>yes</v>
          </cell>
        </row>
        <row r="135">
          <cell r="A135" t="str">
            <v>Thurrock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I135">
            <v>0</v>
          </cell>
          <cell r="P135" t="str">
            <v>Yes</v>
          </cell>
          <cell r="Q135" t="str">
            <v>Yes</v>
          </cell>
          <cell r="R135" t="str">
            <v>Yes</v>
          </cell>
          <cell r="S135" t="str">
            <v>Yes</v>
          </cell>
          <cell r="T135" t="str">
            <v>Yes</v>
          </cell>
          <cell r="W135" t="str">
            <v>Thurrock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 t="str">
            <v>Yes</v>
          </cell>
          <cell r="AL135" t="str">
            <v>Yes</v>
          </cell>
          <cell r="AM135" t="str">
            <v>Yes</v>
          </cell>
          <cell r="AN135" t="str">
            <v>Yes</v>
          </cell>
          <cell r="AQ135" t="str">
            <v>Thurrock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Y135">
            <v>0</v>
          </cell>
          <cell r="BE135" t="str">
            <v>Yes</v>
          </cell>
          <cell r="BF135" t="str">
            <v>Yes</v>
          </cell>
          <cell r="BG135" t="str">
            <v>Yes</v>
          </cell>
          <cell r="BH135" t="str">
            <v>Yes</v>
          </cell>
          <cell r="BI135" t="str">
            <v>Yes</v>
          </cell>
          <cell r="BK135" t="str">
            <v>Thurrock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S135">
            <v>0</v>
          </cell>
          <cell r="BY135" t="str">
            <v>yes</v>
          </cell>
          <cell r="BZ135" t="str">
            <v>yes</v>
          </cell>
          <cell r="CA135" t="str">
            <v>yes</v>
          </cell>
          <cell r="CB135" t="str">
            <v>yes</v>
          </cell>
          <cell r="CC135" t="str">
            <v>yes</v>
          </cell>
        </row>
        <row r="136">
          <cell r="A136" t="str">
            <v>Torbay</v>
          </cell>
          <cell r="B136">
            <v>2</v>
          </cell>
          <cell r="C136">
            <v>0</v>
          </cell>
          <cell r="D136">
            <v>2</v>
          </cell>
          <cell r="E136">
            <v>0</v>
          </cell>
          <cell r="F136">
            <v>0</v>
          </cell>
          <cell r="H136" t="str">
            <v>Torbay</v>
          </cell>
          <cell r="I136">
            <v>2</v>
          </cell>
          <cell r="J136">
            <v>0</v>
          </cell>
          <cell r="K136">
            <v>2</v>
          </cell>
          <cell r="L136">
            <v>0</v>
          </cell>
          <cell r="M136">
            <v>0</v>
          </cell>
          <cell r="N136">
            <v>0</v>
          </cell>
          <cell r="P136" t="str">
            <v>Yes</v>
          </cell>
          <cell r="Q136" t="str">
            <v>Yes</v>
          </cell>
          <cell r="R136" t="str">
            <v>Yes</v>
          </cell>
          <cell r="S136" t="str">
            <v>Yes</v>
          </cell>
          <cell r="T136" t="str">
            <v>Yes</v>
          </cell>
          <cell r="W136" t="str">
            <v>Torbay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 t="str">
            <v>Yes</v>
          </cell>
          <cell r="AL136" t="str">
            <v>Yes</v>
          </cell>
          <cell r="AM136" t="str">
            <v>Yes</v>
          </cell>
          <cell r="AN136" t="str">
            <v>Yes</v>
          </cell>
          <cell r="AQ136" t="str">
            <v>Torbay</v>
          </cell>
          <cell r="AR136">
            <v>1</v>
          </cell>
          <cell r="AS136">
            <v>0</v>
          </cell>
          <cell r="AT136">
            <v>1</v>
          </cell>
          <cell r="AU136">
            <v>0</v>
          </cell>
          <cell r="AV136">
            <v>0</v>
          </cell>
          <cell r="AX136" t="str">
            <v>Torbay</v>
          </cell>
          <cell r="AY136">
            <v>1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E136" t="str">
            <v>Yes</v>
          </cell>
          <cell r="BF136" t="str">
            <v>Yes</v>
          </cell>
          <cell r="BG136" t="str">
            <v>Yes</v>
          </cell>
          <cell r="BH136" t="str">
            <v>Yes</v>
          </cell>
          <cell r="BI136" t="str">
            <v>Yes</v>
          </cell>
          <cell r="BK136" t="str">
            <v>Torbay</v>
          </cell>
          <cell r="BL136">
            <v>1</v>
          </cell>
          <cell r="BM136">
            <v>0</v>
          </cell>
          <cell r="BN136">
            <v>1</v>
          </cell>
          <cell r="BO136">
            <v>0</v>
          </cell>
          <cell r="BP136">
            <v>0</v>
          </cell>
          <cell r="BR136" t="str">
            <v>Torbay</v>
          </cell>
          <cell r="BS136">
            <v>1</v>
          </cell>
          <cell r="BT136">
            <v>0</v>
          </cell>
          <cell r="BU136">
            <v>1</v>
          </cell>
          <cell r="BV136">
            <v>0</v>
          </cell>
          <cell r="BW136">
            <v>0</v>
          </cell>
          <cell r="BY136" t="str">
            <v>yes</v>
          </cell>
          <cell r="BZ136" t="str">
            <v>yes</v>
          </cell>
          <cell r="CA136" t="str">
            <v>yes</v>
          </cell>
          <cell r="CB136" t="str">
            <v>yes</v>
          </cell>
          <cell r="CC136" t="str">
            <v>yes</v>
          </cell>
        </row>
        <row r="137">
          <cell r="A137" t="str">
            <v>Tower Hamlets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P137" t="str">
            <v>Yes</v>
          </cell>
          <cell r="Q137" t="str">
            <v>Yes</v>
          </cell>
          <cell r="R137" t="str">
            <v>Yes</v>
          </cell>
          <cell r="S137" t="str">
            <v>Yes</v>
          </cell>
          <cell r="T137" t="str">
            <v>Yes</v>
          </cell>
          <cell r="W137" t="str">
            <v>Tower Hamlets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 t="str">
            <v>Yes</v>
          </cell>
          <cell r="AL137" t="str">
            <v>Yes</v>
          </cell>
          <cell r="AM137" t="str">
            <v>Yes</v>
          </cell>
          <cell r="AN137" t="str">
            <v>Yes</v>
          </cell>
          <cell r="AQ137" t="str">
            <v>Tower Hamlets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Y137">
            <v>0</v>
          </cell>
          <cell r="BE137" t="str">
            <v>Yes</v>
          </cell>
          <cell r="BF137" t="str">
            <v>Yes</v>
          </cell>
          <cell r="BG137" t="str">
            <v>Yes</v>
          </cell>
          <cell r="BH137" t="str">
            <v>Yes</v>
          </cell>
          <cell r="BI137" t="str">
            <v>Yes</v>
          </cell>
          <cell r="BK137" t="str">
            <v>Tower Hamlets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Y137" t="str">
            <v>yes</v>
          </cell>
          <cell r="BZ137" t="str">
            <v>yes</v>
          </cell>
          <cell r="CA137" t="str">
            <v>yes</v>
          </cell>
          <cell r="CB137" t="str">
            <v>yes</v>
          </cell>
          <cell r="CC137" t="str">
            <v>yes</v>
          </cell>
        </row>
        <row r="138">
          <cell r="A138" t="str">
            <v>Trafford</v>
          </cell>
          <cell r="B138">
            <v>3</v>
          </cell>
          <cell r="C138">
            <v>0</v>
          </cell>
          <cell r="D138">
            <v>2</v>
          </cell>
          <cell r="E138">
            <v>1</v>
          </cell>
          <cell r="F138">
            <v>0</v>
          </cell>
          <cell r="H138" t="str">
            <v>Trafford</v>
          </cell>
          <cell r="I138">
            <v>3</v>
          </cell>
          <cell r="J138">
            <v>0</v>
          </cell>
          <cell r="K138">
            <v>2</v>
          </cell>
          <cell r="L138">
            <v>1</v>
          </cell>
          <cell r="M138">
            <v>0</v>
          </cell>
          <cell r="P138" t="str">
            <v>Yes</v>
          </cell>
          <cell r="Q138" t="str">
            <v>Yes</v>
          </cell>
          <cell r="R138" t="str">
            <v>Yes</v>
          </cell>
          <cell r="S138" t="str">
            <v>Yes</v>
          </cell>
          <cell r="T138" t="str">
            <v>Yes</v>
          </cell>
          <cell r="W138" t="str">
            <v>Trafford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 t="str">
            <v>Yes</v>
          </cell>
          <cell r="AL138" t="str">
            <v>Yes</v>
          </cell>
          <cell r="AM138" t="str">
            <v>Yes</v>
          </cell>
          <cell r="AN138" t="str">
            <v>Yes</v>
          </cell>
          <cell r="AQ138" t="str">
            <v>Trafford</v>
          </cell>
          <cell r="AR138">
            <v>2</v>
          </cell>
          <cell r="AS138">
            <v>0</v>
          </cell>
          <cell r="AT138">
            <v>1</v>
          </cell>
          <cell r="AU138">
            <v>1</v>
          </cell>
          <cell r="AV138">
            <v>0</v>
          </cell>
          <cell r="AX138" t="str">
            <v>Trafford</v>
          </cell>
          <cell r="AY138">
            <v>2</v>
          </cell>
          <cell r="AZ138">
            <v>0</v>
          </cell>
          <cell r="BA138">
            <v>1</v>
          </cell>
          <cell r="BB138">
            <v>1</v>
          </cell>
          <cell r="BC138">
            <v>0</v>
          </cell>
          <cell r="BE138" t="str">
            <v>Yes</v>
          </cell>
          <cell r="BF138" t="str">
            <v>Yes</v>
          </cell>
          <cell r="BG138" t="str">
            <v>Yes</v>
          </cell>
          <cell r="BH138" t="str">
            <v>Yes</v>
          </cell>
          <cell r="BI138" t="str">
            <v>Yes</v>
          </cell>
          <cell r="BK138" t="str">
            <v>Trafford</v>
          </cell>
          <cell r="BL138">
            <v>1</v>
          </cell>
          <cell r="BM138">
            <v>0</v>
          </cell>
          <cell r="BN138">
            <v>1</v>
          </cell>
          <cell r="BO138">
            <v>0</v>
          </cell>
          <cell r="BP138">
            <v>0</v>
          </cell>
          <cell r="BR138" t="str">
            <v>Trafford</v>
          </cell>
          <cell r="BS138">
            <v>1</v>
          </cell>
          <cell r="BT138">
            <v>0</v>
          </cell>
          <cell r="BU138">
            <v>1</v>
          </cell>
          <cell r="BV138">
            <v>0</v>
          </cell>
          <cell r="BW138">
            <v>0</v>
          </cell>
          <cell r="BY138" t="str">
            <v>yes</v>
          </cell>
          <cell r="BZ138" t="str">
            <v>yes</v>
          </cell>
          <cell r="CA138" t="str">
            <v>yes</v>
          </cell>
          <cell r="CB138" t="str">
            <v>yes</v>
          </cell>
          <cell r="CC138" t="str">
            <v>yes</v>
          </cell>
        </row>
        <row r="139">
          <cell r="A139" t="str">
            <v>Wakefield</v>
          </cell>
          <cell r="B139">
            <v>1</v>
          </cell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H139" t="str">
            <v>Wakefield</v>
          </cell>
          <cell r="I139">
            <v>1</v>
          </cell>
          <cell r="J139">
            <v>0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P139" t="str">
            <v>Yes</v>
          </cell>
          <cell r="Q139" t="str">
            <v>Yes</v>
          </cell>
          <cell r="R139" t="str">
            <v>Yes</v>
          </cell>
          <cell r="S139" t="str">
            <v>Yes</v>
          </cell>
          <cell r="T139" t="str">
            <v>Yes</v>
          </cell>
          <cell r="W139" t="str">
            <v>Wakefield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 t="str">
            <v>Yes</v>
          </cell>
          <cell r="AL139" t="str">
            <v>Yes</v>
          </cell>
          <cell r="AM139" t="str">
            <v>Yes</v>
          </cell>
          <cell r="AN139" t="str">
            <v>Yes</v>
          </cell>
          <cell r="AQ139" t="str">
            <v>Wakefield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Y139">
            <v>0</v>
          </cell>
          <cell r="BE139" t="str">
            <v>Yes</v>
          </cell>
          <cell r="BF139" t="str">
            <v>Yes</v>
          </cell>
          <cell r="BG139" t="str">
            <v>Yes</v>
          </cell>
          <cell r="BH139" t="str">
            <v>Yes</v>
          </cell>
          <cell r="BI139" t="str">
            <v>Yes</v>
          </cell>
          <cell r="BK139" t="str">
            <v>Wakefield</v>
          </cell>
          <cell r="BL139">
            <v>1</v>
          </cell>
          <cell r="BM139">
            <v>0</v>
          </cell>
          <cell r="BN139">
            <v>1</v>
          </cell>
          <cell r="BO139">
            <v>0</v>
          </cell>
          <cell r="BP139">
            <v>0</v>
          </cell>
          <cell r="BR139" t="str">
            <v>Wakefield</v>
          </cell>
          <cell r="BS139">
            <v>1</v>
          </cell>
          <cell r="BT139">
            <v>0</v>
          </cell>
          <cell r="BU139">
            <v>1</v>
          </cell>
          <cell r="BV139">
            <v>0</v>
          </cell>
          <cell r="BW139">
            <v>0</v>
          </cell>
          <cell r="BY139" t="str">
            <v>yes</v>
          </cell>
          <cell r="BZ139" t="str">
            <v>yes</v>
          </cell>
          <cell r="CA139" t="str">
            <v>yes</v>
          </cell>
          <cell r="CB139" t="str">
            <v>yes</v>
          </cell>
          <cell r="CC139" t="str">
            <v>yes</v>
          </cell>
        </row>
        <row r="140">
          <cell r="A140" t="str">
            <v>Walsall</v>
          </cell>
          <cell r="B140">
            <v>1</v>
          </cell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H140" t="str">
            <v>Walsall</v>
          </cell>
          <cell r="I140">
            <v>1</v>
          </cell>
          <cell r="J140">
            <v>1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P140" t="str">
            <v>Yes</v>
          </cell>
          <cell r="Q140" t="str">
            <v>Yes</v>
          </cell>
          <cell r="R140" t="str">
            <v>Yes</v>
          </cell>
          <cell r="S140" t="str">
            <v>Yes</v>
          </cell>
          <cell r="T140" t="str">
            <v>Yes</v>
          </cell>
          <cell r="W140" t="str">
            <v>Walsall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 t="str">
            <v>Yes</v>
          </cell>
          <cell r="AL140" t="str">
            <v>Yes</v>
          </cell>
          <cell r="AM140" t="str">
            <v>Yes</v>
          </cell>
          <cell r="AN140" t="str">
            <v>Yes</v>
          </cell>
          <cell r="AQ140" t="str">
            <v>Walsall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Y140">
            <v>0</v>
          </cell>
          <cell r="BE140" t="str">
            <v>Yes</v>
          </cell>
          <cell r="BF140" t="str">
            <v>Yes</v>
          </cell>
          <cell r="BG140" t="str">
            <v>Yes</v>
          </cell>
          <cell r="BH140" t="str">
            <v>Yes</v>
          </cell>
          <cell r="BI140" t="str">
            <v>Yes</v>
          </cell>
          <cell r="BK140" t="str">
            <v>Walsall</v>
          </cell>
          <cell r="BL140">
            <v>1</v>
          </cell>
          <cell r="BM140">
            <v>1</v>
          </cell>
          <cell r="BN140">
            <v>0</v>
          </cell>
          <cell r="BO140">
            <v>0</v>
          </cell>
          <cell r="BP140">
            <v>0</v>
          </cell>
          <cell r="BR140" t="str">
            <v>Walsall</v>
          </cell>
          <cell r="BS140">
            <v>1</v>
          </cell>
          <cell r="BT140">
            <v>1</v>
          </cell>
          <cell r="BU140">
            <v>0</v>
          </cell>
          <cell r="BV140">
            <v>0</v>
          </cell>
          <cell r="BW140">
            <v>0</v>
          </cell>
          <cell r="BY140" t="str">
            <v>yes</v>
          </cell>
          <cell r="BZ140" t="str">
            <v>yes</v>
          </cell>
          <cell r="CA140" t="str">
            <v>yes</v>
          </cell>
          <cell r="CB140" t="str">
            <v>yes</v>
          </cell>
          <cell r="CC140" t="str">
            <v>yes</v>
          </cell>
        </row>
        <row r="141">
          <cell r="A141" t="str">
            <v>Waltham Forest</v>
          </cell>
          <cell r="B141">
            <v>4</v>
          </cell>
          <cell r="C141">
            <v>1</v>
          </cell>
          <cell r="D141">
            <v>3</v>
          </cell>
          <cell r="E141">
            <v>0</v>
          </cell>
          <cell r="F141">
            <v>0</v>
          </cell>
          <cell r="H141" t="str">
            <v>Waltham Forest</v>
          </cell>
          <cell r="I141">
            <v>4</v>
          </cell>
          <cell r="J141">
            <v>1</v>
          </cell>
          <cell r="K141">
            <v>3</v>
          </cell>
          <cell r="L141">
            <v>0</v>
          </cell>
          <cell r="M141">
            <v>0</v>
          </cell>
          <cell r="N141">
            <v>0</v>
          </cell>
          <cell r="P141" t="str">
            <v>Yes</v>
          </cell>
          <cell r="Q141" t="str">
            <v>Yes</v>
          </cell>
          <cell r="R141" t="str">
            <v>Yes</v>
          </cell>
          <cell r="S141" t="str">
            <v>Yes</v>
          </cell>
          <cell r="T141" t="str">
            <v>Yes</v>
          </cell>
          <cell r="W141" t="str">
            <v>Waltham Forest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 t="str">
            <v>Yes</v>
          </cell>
          <cell r="AL141" t="str">
            <v>Yes</v>
          </cell>
          <cell r="AM141" t="str">
            <v>Yes</v>
          </cell>
          <cell r="AN141" t="str">
            <v>Yes</v>
          </cell>
          <cell r="AQ141" t="str">
            <v>Waltham Forest</v>
          </cell>
          <cell r="AR141">
            <v>1</v>
          </cell>
          <cell r="AS141">
            <v>0</v>
          </cell>
          <cell r="AT141">
            <v>1</v>
          </cell>
          <cell r="AU141">
            <v>0</v>
          </cell>
          <cell r="AV141">
            <v>0</v>
          </cell>
          <cell r="AX141" t="str">
            <v>Waltham Forest</v>
          </cell>
          <cell r="AY141">
            <v>1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E141" t="str">
            <v>Yes</v>
          </cell>
          <cell r="BF141" t="str">
            <v>Yes</v>
          </cell>
          <cell r="BG141" t="str">
            <v>Yes</v>
          </cell>
          <cell r="BH141" t="str">
            <v>Yes</v>
          </cell>
          <cell r="BI141" t="str">
            <v>Yes</v>
          </cell>
          <cell r="BK141" t="str">
            <v>Waltham Forest</v>
          </cell>
          <cell r="BL141">
            <v>3</v>
          </cell>
          <cell r="BM141">
            <v>1</v>
          </cell>
          <cell r="BN141">
            <v>2</v>
          </cell>
          <cell r="BO141">
            <v>0</v>
          </cell>
          <cell r="BP141">
            <v>0</v>
          </cell>
          <cell r="BR141" t="str">
            <v>Waltham Forest</v>
          </cell>
          <cell r="BS141">
            <v>3</v>
          </cell>
          <cell r="BT141">
            <v>1</v>
          </cell>
          <cell r="BU141">
            <v>2</v>
          </cell>
          <cell r="BV141">
            <v>0</v>
          </cell>
          <cell r="BW141">
            <v>0</v>
          </cell>
          <cell r="BY141" t="str">
            <v>yes</v>
          </cell>
          <cell r="BZ141" t="str">
            <v>yes</v>
          </cell>
          <cell r="CA141" t="str">
            <v>yes</v>
          </cell>
          <cell r="CB141" t="str">
            <v>yes</v>
          </cell>
          <cell r="CC141" t="str">
            <v>yes</v>
          </cell>
        </row>
        <row r="142">
          <cell r="A142" t="str">
            <v>Wandsworth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P142" t="str">
            <v>Yes</v>
          </cell>
          <cell r="Q142" t="str">
            <v>Yes</v>
          </cell>
          <cell r="R142" t="str">
            <v>Yes</v>
          </cell>
          <cell r="S142" t="str">
            <v>Yes</v>
          </cell>
          <cell r="T142" t="str">
            <v>Yes</v>
          </cell>
          <cell r="W142" t="str">
            <v>Wandsworth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 t="str">
            <v>Yes</v>
          </cell>
          <cell r="AL142" t="str">
            <v>Yes</v>
          </cell>
          <cell r="AM142" t="str">
            <v>Yes</v>
          </cell>
          <cell r="AN142" t="str">
            <v>Yes</v>
          </cell>
          <cell r="AQ142" t="str">
            <v>Wandsworth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Y142">
            <v>0</v>
          </cell>
          <cell r="BE142" t="str">
            <v>Yes</v>
          </cell>
          <cell r="BF142" t="str">
            <v>Yes</v>
          </cell>
          <cell r="BG142" t="str">
            <v>Yes</v>
          </cell>
          <cell r="BH142" t="str">
            <v>Yes</v>
          </cell>
          <cell r="BI142" t="str">
            <v>Yes</v>
          </cell>
          <cell r="BK142" t="str">
            <v>Wandsworth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Y142" t="str">
            <v>yes</v>
          </cell>
          <cell r="BZ142" t="str">
            <v>yes</v>
          </cell>
          <cell r="CA142" t="str">
            <v>yes</v>
          </cell>
          <cell r="CB142" t="str">
            <v>yes</v>
          </cell>
          <cell r="CC142" t="str">
            <v>yes</v>
          </cell>
        </row>
        <row r="143">
          <cell r="A143" t="str">
            <v>Warrington</v>
          </cell>
          <cell r="B143">
            <v>1</v>
          </cell>
          <cell r="C143">
            <v>0</v>
          </cell>
          <cell r="D143">
            <v>0</v>
          </cell>
          <cell r="E143">
            <v>1</v>
          </cell>
          <cell r="F143">
            <v>0</v>
          </cell>
          <cell r="H143" t="str">
            <v>Warrington</v>
          </cell>
          <cell r="I143">
            <v>1</v>
          </cell>
          <cell r="J143">
            <v>0</v>
          </cell>
          <cell r="K143">
            <v>0</v>
          </cell>
          <cell r="L143">
            <v>1</v>
          </cell>
          <cell r="M143">
            <v>0</v>
          </cell>
          <cell r="N143">
            <v>0</v>
          </cell>
          <cell r="P143" t="str">
            <v>Yes</v>
          </cell>
          <cell r="Q143" t="str">
            <v>Yes</v>
          </cell>
          <cell r="R143" t="str">
            <v>Yes</v>
          </cell>
          <cell r="S143" t="str">
            <v>Yes</v>
          </cell>
          <cell r="T143" t="str">
            <v>Yes</v>
          </cell>
          <cell r="W143" t="str">
            <v>Warrington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 t="str">
            <v>Yes</v>
          </cell>
          <cell r="AL143" t="str">
            <v>Yes</v>
          </cell>
          <cell r="AM143" t="str">
            <v>Yes</v>
          </cell>
          <cell r="AN143" t="str">
            <v>Yes</v>
          </cell>
          <cell r="AQ143" t="str">
            <v>Warrington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Y143">
            <v>0</v>
          </cell>
          <cell r="BE143" t="str">
            <v>Yes</v>
          </cell>
          <cell r="BF143" t="str">
            <v>Yes</v>
          </cell>
          <cell r="BG143" t="str">
            <v>Yes</v>
          </cell>
          <cell r="BH143" t="str">
            <v>Yes</v>
          </cell>
          <cell r="BI143" t="str">
            <v>Yes</v>
          </cell>
          <cell r="BK143" t="str">
            <v>Warrington</v>
          </cell>
          <cell r="BL143">
            <v>1</v>
          </cell>
          <cell r="BM143">
            <v>0</v>
          </cell>
          <cell r="BN143">
            <v>0</v>
          </cell>
          <cell r="BO143">
            <v>1</v>
          </cell>
          <cell r="BP143">
            <v>0</v>
          </cell>
          <cell r="BR143" t="str">
            <v>Warrington</v>
          </cell>
          <cell r="BS143">
            <v>1</v>
          </cell>
          <cell r="BT143">
            <v>0</v>
          </cell>
          <cell r="BU143">
            <v>0</v>
          </cell>
          <cell r="BV143">
            <v>1</v>
          </cell>
          <cell r="BW143">
            <v>0</v>
          </cell>
          <cell r="BY143" t="str">
            <v>yes</v>
          </cell>
          <cell r="BZ143" t="str">
            <v>yes</v>
          </cell>
          <cell r="CA143" t="str">
            <v>yes</v>
          </cell>
          <cell r="CB143" t="str">
            <v>yes</v>
          </cell>
          <cell r="CC143" t="str">
            <v>yes</v>
          </cell>
        </row>
        <row r="144">
          <cell r="A144" t="str">
            <v>Warwickshire</v>
          </cell>
          <cell r="B144">
            <v>5</v>
          </cell>
          <cell r="C144">
            <v>1</v>
          </cell>
          <cell r="D144">
            <v>4</v>
          </cell>
          <cell r="E144">
            <v>0</v>
          </cell>
          <cell r="F144">
            <v>0</v>
          </cell>
          <cell r="H144" t="str">
            <v>Warwickshire</v>
          </cell>
          <cell r="I144">
            <v>5</v>
          </cell>
          <cell r="J144">
            <v>1</v>
          </cell>
          <cell r="K144">
            <v>4</v>
          </cell>
          <cell r="L144">
            <v>0</v>
          </cell>
          <cell r="M144">
            <v>0</v>
          </cell>
          <cell r="P144" t="str">
            <v>Yes</v>
          </cell>
          <cell r="Q144" t="str">
            <v>Yes</v>
          </cell>
          <cell r="R144" t="str">
            <v>Yes</v>
          </cell>
          <cell r="S144" t="str">
            <v>Yes</v>
          </cell>
          <cell r="T144" t="str">
            <v>Yes</v>
          </cell>
          <cell r="W144" t="str">
            <v>Warwickshire</v>
          </cell>
          <cell r="Y144">
            <v>4</v>
          </cell>
          <cell r="Z144">
            <v>1</v>
          </cell>
          <cell r="AA144">
            <v>3</v>
          </cell>
          <cell r="AB144">
            <v>0</v>
          </cell>
          <cell r="AC144">
            <v>0</v>
          </cell>
          <cell r="AE144" t="str">
            <v>Warwickshire</v>
          </cell>
          <cell r="AF144">
            <v>4</v>
          </cell>
          <cell r="AG144">
            <v>1</v>
          </cell>
          <cell r="AH144">
            <v>3</v>
          </cell>
          <cell r="AI144">
            <v>0</v>
          </cell>
          <cell r="AJ144">
            <v>0</v>
          </cell>
          <cell r="AK144" t="str">
            <v>Yes</v>
          </cell>
          <cell r="AL144" t="str">
            <v>Yes</v>
          </cell>
          <cell r="AM144" t="str">
            <v>Yes</v>
          </cell>
          <cell r="AN144" t="str">
            <v>Yes</v>
          </cell>
          <cell r="AQ144" t="str">
            <v>Warwickshire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Y144">
            <v>0</v>
          </cell>
          <cell r="BE144" t="str">
            <v>Yes</v>
          </cell>
          <cell r="BF144" t="str">
            <v>Yes</v>
          </cell>
          <cell r="BG144" t="str">
            <v>Yes</v>
          </cell>
          <cell r="BH144" t="str">
            <v>Yes</v>
          </cell>
          <cell r="BI144" t="str">
            <v>Yes</v>
          </cell>
          <cell r="BK144" t="str">
            <v>Warwickshire</v>
          </cell>
          <cell r="BL144">
            <v>1</v>
          </cell>
          <cell r="BM144">
            <v>0</v>
          </cell>
          <cell r="BN144">
            <v>1</v>
          </cell>
          <cell r="BO144">
            <v>0</v>
          </cell>
          <cell r="BP144">
            <v>0</v>
          </cell>
          <cell r="BR144" t="str">
            <v>Warwickshire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0</v>
          </cell>
          <cell r="BY144" t="str">
            <v>yes</v>
          </cell>
          <cell r="BZ144" t="str">
            <v>yes</v>
          </cell>
          <cell r="CA144" t="str">
            <v>yes</v>
          </cell>
          <cell r="CB144" t="str">
            <v>yes</v>
          </cell>
          <cell r="CC144" t="str">
            <v>yes</v>
          </cell>
        </row>
        <row r="145">
          <cell r="A145" t="str">
            <v>West Berkshire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I145">
            <v>0</v>
          </cell>
          <cell r="P145" t="str">
            <v>Yes</v>
          </cell>
          <cell r="Q145" t="str">
            <v>Yes</v>
          </cell>
          <cell r="R145" t="str">
            <v>Yes</v>
          </cell>
          <cell r="S145" t="str">
            <v>Yes</v>
          </cell>
          <cell r="T145" t="str">
            <v>Yes</v>
          </cell>
          <cell r="W145" t="str">
            <v>West Berkshire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 t="str">
            <v>Yes</v>
          </cell>
          <cell r="AL145" t="str">
            <v>Yes</v>
          </cell>
          <cell r="AM145" t="str">
            <v>Yes</v>
          </cell>
          <cell r="AN145" t="str">
            <v>Yes</v>
          </cell>
          <cell r="AQ145" t="str">
            <v>West Berkshire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Y145">
            <v>0</v>
          </cell>
          <cell r="BE145" t="str">
            <v>Yes</v>
          </cell>
          <cell r="BF145" t="str">
            <v>Yes</v>
          </cell>
          <cell r="BG145" t="str">
            <v>Yes</v>
          </cell>
          <cell r="BH145" t="str">
            <v>Yes</v>
          </cell>
          <cell r="BI145" t="str">
            <v>Yes</v>
          </cell>
          <cell r="BK145" t="str">
            <v>West Berkshire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Y145" t="str">
            <v>yes</v>
          </cell>
          <cell r="BZ145" t="str">
            <v>yes</v>
          </cell>
          <cell r="CA145" t="str">
            <v>yes</v>
          </cell>
          <cell r="CB145" t="str">
            <v>yes</v>
          </cell>
          <cell r="CC145" t="str">
            <v>yes</v>
          </cell>
        </row>
        <row r="146">
          <cell r="A146" t="str">
            <v>West Sussex</v>
          </cell>
          <cell r="B146">
            <v>2</v>
          </cell>
          <cell r="C146">
            <v>0</v>
          </cell>
          <cell r="D146">
            <v>2</v>
          </cell>
          <cell r="E146">
            <v>0</v>
          </cell>
          <cell r="F146">
            <v>0</v>
          </cell>
          <cell r="H146" t="str">
            <v>West Sussex</v>
          </cell>
          <cell r="I146">
            <v>2</v>
          </cell>
          <cell r="J146">
            <v>0</v>
          </cell>
          <cell r="K146">
            <v>2</v>
          </cell>
          <cell r="L146">
            <v>0</v>
          </cell>
          <cell r="M146">
            <v>0</v>
          </cell>
          <cell r="P146" t="str">
            <v>Yes</v>
          </cell>
          <cell r="Q146" t="str">
            <v>Yes</v>
          </cell>
          <cell r="R146" t="str">
            <v>Yes</v>
          </cell>
          <cell r="S146" t="str">
            <v>Yes</v>
          </cell>
          <cell r="T146" t="str">
            <v>Yes</v>
          </cell>
          <cell r="W146" t="str">
            <v>West Sussex</v>
          </cell>
          <cell r="Y146">
            <v>1</v>
          </cell>
          <cell r="Z146">
            <v>0</v>
          </cell>
          <cell r="AA146">
            <v>1</v>
          </cell>
          <cell r="AB146">
            <v>0</v>
          </cell>
          <cell r="AC146">
            <v>0</v>
          </cell>
          <cell r="AE146" t="str">
            <v>West Sussex</v>
          </cell>
          <cell r="AF146">
            <v>1</v>
          </cell>
          <cell r="AG146">
            <v>0</v>
          </cell>
          <cell r="AH146">
            <v>1</v>
          </cell>
          <cell r="AI146">
            <v>0</v>
          </cell>
          <cell r="AJ146">
            <v>0</v>
          </cell>
          <cell r="AK146" t="str">
            <v>Yes</v>
          </cell>
          <cell r="AL146" t="str">
            <v>Yes</v>
          </cell>
          <cell r="AM146" t="str">
            <v>Yes</v>
          </cell>
          <cell r="AN146" t="str">
            <v>Yes</v>
          </cell>
          <cell r="AQ146" t="str">
            <v>West Sussex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Y146">
            <v>0</v>
          </cell>
          <cell r="BE146" t="str">
            <v>Yes</v>
          </cell>
          <cell r="BF146" t="str">
            <v>Yes</v>
          </cell>
          <cell r="BG146" t="str">
            <v>Yes</v>
          </cell>
          <cell r="BH146" t="str">
            <v>Yes</v>
          </cell>
          <cell r="BI146" t="str">
            <v>Yes</v>
          </cell>
          <cell r="BK146" t="str">
            <v>West Sussex</v>
          </cell>
          <cell r="BL146">
            <v>1</v>
          </cell>
          <cell r="BM146">
            <v>0</v>
          </cell>
          <cell r="BN146">
            <v>1</v>
          </cell>
          <cell r="BO146">
            <v>0</v>
          </cell>
          <cell r="BP146">
            <v>0</v>
          </cell>
          <cell r="BR146" t="str">
            <v>West Sussex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0</v>
          </cell>
          <cell r="BY146" t="str">
            <v>yes</v>
          </cell>
          <cell r="BZ146" t="str">
            <v>yes</v>
          </cell>
          <cell r="CA146" t="str">
            <v>yes</v>
          </cell>
          <cell r="CB146" t="str">
            <v>yes</v>
          </cell>
          <cell r="CC146" t="str">
            <v>yes</v>
          </cell>
        </row>
        <row r="147">
          <cell r="A147" t="str">
            <v>Westminster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I147">
            <v>0</v>
          </cell>
          <cell r="P147" t="str">
            <v>Yes</v>
          </cell>
          <cell r="Q147" t="str">
            <v>Yes</v>
          </cell>
          <cell r="R147" t="str">
            <v>Yes</v>
          </cell>
          <cell r="S147" t="str">
            <v>Yes</v>
          </cell>
          <cell r="T147" t="str">
            <v>Yes</v>
          </cell>
          <cell r="W147" t="str">
            <v>Westminster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 t="str">
            <v>Yes</v>
          </cell>
          <cell r="AL147" t="str">
            <v>Yes</v>
          </cell>
          <cell r="AM147" t="str">
            <v>Yes</v>
          </cell>
          <cell r="AN147" t="str">
            <v>Yes</v>
          </cell>
          <cell r="AQ147" t="str">
            <v>Westminster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Y147">
            <v>0</v>
          </cell>
          <cell r="BE147" t="str">
            <v>Yes</v>
          </cell>
          <cell r="BF147" t="str">
            <v>Yes</v>
          </cell>
          <cell r="BG147" t="str">
            <v>Yes</v>
          </cell>
          <cell r="BH147" t="str">
            <v>Yes</v>
          </cell>
          <cell r="BI147" t="str">
            <v>Yes</v>
          </cell>
          <cell r="BK147" t="str">
            <v>Westminster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Y147" t="str">
            <v>yes</v>
          </cell>
          <cell r="BZ147" t="str">
            <v>yes</v>
          </cell>
          <cell r="CA147" t="str">
            <v>yes</v>
          </cell>
          <cell r="CB147" t="str">
            <v>yes</v>
          </cell>
          <cell r="CC147" t="str">
            <v>yes</v>
          </cell>
        </row>
        <row r="148">
          <cell r="A148" t="str">
            <v>Wigan</v>
          </cell>
          <cell r="B148">
            <v>2</v>
          </cell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H148" t="str">
            <v>Wigan</v>
          </cell>
          <cell r="I148">
            <v>2</v>
          </cell>
          <cell r="J148">
            <v>2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P148" t="str">
            <v>Yes</v>
          </cell>
          <cell r="Q148" t="str">
            <v>Yes</v>
          </cell>
          <cell r="R148" t="str">
            <v>Yes</v>
          </cell>
          <cell r="S148" t="str">
            <v>Yes</v>
          </cell>
          <cell r="T148" t="str">
            <v>Yes</v>
          </cell>
          <cell r="W148" t="str">
            <v>Wigan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 t="str">
            <v>Yes</v>
          </cell>
          <cell r="AL148" t="str">
            <v>Yes</v>
          </cell>
          <cell r="AM148" t="str">
            <v>Yes</v>
          </cell>
          <cell r="AN148" t="str">
            <v>Yes</v>
          </cell>
          <cell r="AQ148" t="str">
            <v>Wigan</v>
          </cell>
          <cell r="AR148">
            <v>1</v>
          </cell>
          <cell r="AS148">
            <v>1</v>
          </cell>
          <cell r="AT148">
            <v>0</v>
          </cell>
          <cell r="AU148">
            <v>0</v>
          </cell>
          <cell r="AV148">
            <v>0</v>
          </cell>
          <cell r="AX148" t="str">
            <v>Wigan</v>
          </cell>
          <cell r="AY148">
            <v>1</v>
          </cell>
          <cell r="AZ148">
            <v>1</v>
          </cell>
          <cell r="BA148">
            <v>0</v>
          </cell>
          <cell r="BB148">
            <v>0</v>
          </cell>
          <cell r="BC148">
            <v>0</v>
          </cell>
          <cell r="BE148" t="str">
            <v>Yes</v>
          </cell>
          <cell r="BF148" t="str">
            <v>Yes</v>
          </cell>
          <cell r="BG148" t="str">
            <v>Yes</v>
          </cell>
          <cell r="BH148" t="str">
            <v>Yes</v>
          </cell>
          <cell r="BI148" t="str">
            <v>Yes</v>
          </cell>
          <cell r="BK148" t="str">
            <v>Wigan</v>
          </cell>
          <cell r="BL148">
            <v>1</v>
          </cell>
          <cell r="BM148">
            <v>1</v>
          </cell>
          <cell r="BN148">
            <v>0</v>
          </cell>
          <cell r="BO148">
            <v>0</v>
          </cell>
          <cell r="BP148">
            <v>0</v>
          </cell>
          <cell r="BR148" t="str">
            <v>Wigan</v>
          </cell>
          <cell r="BS148">
            <v>1</v>
          </cell>
          <cell r="BT148">
            <v>1</v>
          </cell>
          <cell r="BU148">
            <v>0</v>
          </cell>
          <cell r="BV148">
            <v>0</v>
          </cell>
          <cell r="BW148">
            <v>0</v>
          </cell>
          <cell r="BY148" t="str">
            <v>yes</v>
          </cell>
          <cell r="BZ148" t="str">
            <v>yes</v>
          </cell>
          <cell r="CA148" t="str">
            <v>yes</v>
          </cell>
          <cell r="CB148" t="str">
            <v>yes</v>
          </cell>
          <cell r="CC148" t="str">
            <v>yes</v>
          </cell>
        </row>
        <row r="149">
          <cell r="A149" t="str">
            <v>Wiltshire</v>
          </cell>
          <cell r="B149">
            <v>1</v>
          </cell>
          <cell r="C149">
            <v>0</v>
          </cell>
          <cell r="D149">
            <v>0</v>
          </cell>
          <cell r="E149">
            <v>1</v>
          </cell>
          <cell r="F149">
            <v>0</v>
          </cell>
          <cell r="H149" t="str">
            <v>Wiltshire</v>
          </cell>
          <cell r="I149">
            <v>1</v>
          </cell>
          <cell r="J149">
            <v>0</v>
          </cell>
          <cell r="K149">
            <v>0</v>
          </cell>
          <cell r="L149">
            <v>1</v>
          </cell>
          <cell r="M149">
            <v>0</v>
          </cell>
          <cell r="P149" t="str">
            <v>Yes</v>
          </cell>
          <cell r="Q149" t="str">
            <v>Yes</v>
          </cell>
          <cell r="R149" t="str">
            <v>Yes</v>
          </cell>
          <cell r="S149" t="str">
            <v>Yes</v>
          </cell>
          <cell r="T149" t="str">
            <v>Yes</v>
          </cell>
          <cell r="W149" t="str">
            <v>Wiltshire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 t="str">
            <v>Yes</v>
          </cell>
          <cell r="AL149" t="str">
            <v>Yes</v>
          </cell>
          <cell r="AM149" t="str">
            <v>Yes</v>
          </cell>
          <cell r="AN149" t="str">
            <v>Yes</v>
          </cell>
          <cell r="AQ149" t="str">
            <v>Wiltshire</v>
          </cell>
          <cell r="AR149">
            <v>1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X149" t="str">
            <v>Wiltshire</v>
          </cell>
          <cell r="AY149">
            <v>1</v>
          </cell>
          <cell r="AZ149">
            <v>0</v>
          </cell>
          <cell r="BA149">
            <v>0</v>
          </cell>
          <cell r="BB149">
            <v>1</v>
          </cell>
          <cell r="BC149">
            <v>0</v>
          </cell>
          <cell r="BE149" t="str">
            <v>Yes</v>
          </cell>
          <cell r="BF149" t="str">
            <v>Yes</v>
          </cell>
          <cell r="BG149" t="str">
            <v>Yes</v>
          </cell>
          <cell r="BH149" t="str">
            <v>Yes</v>
          </cell>
          <cell r="BI149" t="str">
            <v>Yes</v>
          </cell>
          <cell r="BK149" t="str">
            <v>Wiltshire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Y149" t="str">
            <v>yes</v>
          </cell>
          <cell r="BZ149" t="str">
            <v>yes</v>
          </cell>
          <cell r="CA149" t="str">
            <v>yes</v>
          </cell>
          <cell r="CB149" t="str">
            <v>yes</v>
          </cell>
          <cell r="CC149" t="str">
            <v>yes</v>
          </cell>
        </row>
        <row r="150">
          <cell r="A150" t="str">
            <v>Windsor and Maidenhead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I150">
            <v>0</v>
          </cell>
          <cell r="P150" t="str">
            <v>Yes</v>
          </cell>
          <cell r="Q150" t="str">
            <v>Yes</v>
          </cell>
          <cell r="R150" t="str">
            <v>Yes</v>
          </cell>
          <cell r="S150" t="str">
            <v>Yes</v>
          </cell>
          <cell r="T150" t="str">
            <v>Yes</v>
          </cell>
          <cell r="W150" t="str">
            <v>Windsor and Maidenhead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 t="str">
            <v>Yes</v>
          </cell>
          <cell r="AL150" t="str">
            <v>Yes</v>
          </cell>
          <cell r="AM150" t="str">
            <v>Yes</v>
          </cell>
          <cell r="AN150" t="str">
            <v>Yes</v>
          </cell>
          <cell r="AQ150" t="str">
            <v>Windsor and Maidenhead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Y150">
            <v>0</v>
          </cell>
          <cell r="BE150" t="str">
            <v>Yes</v>
          </cell>
          <cell r="BF150" t="str">
            <v>Yes</v>
          </cell>
          <cell r="BG150" t="str">
            <v>Yes</v>
          </cell>
          <cell r="BH150" t="str">
            <v>Yes</v>
          </cell>
          <cell r="BI150" t="str">
            <v>Yes</v>
          </cell>
          <cell r="BK150" t="str">
            <v>Windsor and Maidenhead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S150">
            <v>0</v>
          </cell>
          <cell r="BY150" t="str">
            <v>yes</v>
          </cell>
          <cell r="BZ150" t="str">
            <v>yes</v>
          </cell>
          <cell r="CA150" t="str">
            <v>yes</v>
          </cell>
          <cell r="CB150" t="str">
            <v>yes</v>
          </cell>
          <cell r="CC150" t="str">
            <v>yes</v>
          </cell>
        </row>
        <row r="151">
          <cell r="A151" t="str">
            <v>Wirral</v>
          </cell>
          <cell r="B151">
            <v>1</v>
          </cell>
          <cell r="C151">
            <v>0</v>
          </cell>
          <cell r="D151">
            <v>1</v>
          </cell>
          <cell r="E151">
            <v>0</v>
          </cell>
          <cell r="F151">
            <v>0</v>
          </cell>
          <cell r="H151" t="str">
            <v>Wirral</v>
          </cell>
          <cell r="I151">
            <v>1</v>
          </cell>
          <cell r="J151">
            <v>0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P151" t="str">
            <v>Yes</v>
          </cell>
          <cell r="Q151" t="str">
            <v>Yes</v>
          </cell>
          <cell r="R151" t="str">
            <v>Yes</v>
          </cell>
          <cell r="S151" t="str">
            <v>Yes</v>
          </cell>
          <cell r="T151" t="str">
            <v>Yes</v>
          </cell>
          <cell r="W151" t="str">
            <v>Wirral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 t="str">
            <v>Yes</v>
          </cell>
          <cell r="AL151" t="str">
            <v>Yes</v>
          </cell>
          <cell r="AM151" t="str">
            <v>Yes</v>
          </cell>
          <cell r="AN151" t="str">
            <v>Yes</v>
          </cell>
          <cell r="AQ151" t="str">
            <v>Wirral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Y151">
            <v>0</v>
          </cell>
          <cell r="BE151" t="str">
            <v>Yes</v>
          </cell>
          <cell r="BF151" t="str">
            <v>Yes</v>
          </cell>
          <cell r="BG151" t="str">
            <v>Yes</v>
          </cell>
          <cell r="BH151" t="str">
            <v>Yes</v>
          </cell>
          <cell r="BI151" t="str">
            <v>Yes</v>
          </cell>
          <cell r="BK151" t="str">
            <v>Wirral</v>
          </cell>
          <cell r="BL151">
            <v>1</v>
          </cell>
          <cell r="BM151">
            <v>0</v>
          </cell>
          <cell r="BN151">
            <v>1</v>
          </cell>
          <cell r="BO151">
            <v>0</v>
          </cell>
          <cell r="BP151">
            <v>0</v>
          </cell>
          <cell r="BR151" t="str">
            <v>Wirral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0</v>
          </cell>
          <cell r="BY151" t="str">
            <v>yes</v>
          </cell>
          <cell r="BZ151" t="str">
            <v>yes</v>
          </cell>
          <cell r="CA151" t="str">
            <v>yes</v>
          </cell>
          <cell r="CB151" t="str">
            <v>yes</v>
          </cell>
          <cell r="CC151" t="str">
            <v>yes</v>
          </cell>
        </row>
        <row r="152">
          <cell r="A152" t="str">
            <v>Wokingham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I152">
            <v>0</v>
          </cell>
          <cell r="P152" t="str">
            <v>Yes</v>
          </cell>
          <cell r="Q152" t="str">
            <v>Yes</v>
          </cell>
          <cell r="R152" t="str">
            <v>Yes</v>
          </cell>
          <cell r="S152" t="str">
            <v>Yes</v>
          </cell>
          <cell r="T152" t="str">
            <v>Yes</v>
          </cell>
          <cell r="W152" t="str">
            <v>Wokingham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 t="str">
            <v>Yes</v>
          </cell>
          <cell r="AL152" t="str">
            <v>Yes</v>
          </cell>
          <cell r="AM152" t="str">
            <v>Yes</v>
          </cell>
          <cell r="AN152" t="str">
            <v>Yes</v>
          </cell>
          <cell r="AQ152" t="str">
            <v>Wokingham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BE152" t="str">
            <v>Yes</v>
          </cell>
          <cell r="BF152" t="str">
            <v>Yes</v>
          </cell>
          <cell r="BG152" t="str">
            <v>Yes</v>
          </cell>
          <cell r="BH152" t="str">
            <v>Yes</v>
          </cell>
          <cell r="BI152" t="str">
            <v>Yes</v>
          </cell>
          <cell r="BK152" t="str">
            <v>Wokingham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Y152" t="str">
            <v>yes</v>
          </cell>
          <cell r="BZ152" t="str">
            <v>yes</v>
          </cell>
          <cell r="CA152" t="str">
            <v>yes</v>
          </cell>
          <cell r="CB152" t="str">
            <v>yes</v>
          </cell>
          <cell r="CC152" t="str">
            <v>yes</v>
          </cell>
        </row>
        <row r="153">
          <cell r="A153" t="str">
            <v>Wolverhampton</v>
          </cell>
          <cell r="B153">
            <v>3</v>
          </cell>
          <cell r="C153">
            <v>1</v>
          </cell>
          <cell r="D153">
            <v>2</v>
          </cell>
          <cell r="E153">
            <v>0</v>
          </cell>
          <cell r="F153">
            <v>0</v>
          </cell>
          <cell r="H153" t="str">
            <v>Wolverhampton</v>
          </cell>
          <cell r="I153">
            <v>3</v>
          </cell>
          <cell r="J153">
            <v>1</v>
          </cell>
          <cell r="K153">
            <v>2</v>
          </cell>
          <cell r="L153">
            <v>0</v>
          </cell>
          <cell r="M153">
            <v>0</v>
          </cell>
          <cell r="P153" t="str">
            <v>Yes</v>
          </cell>
          <cell r="Q153" t="str">
            <v>Yes</v>
          </cell>
          <cell r="R153" t="str">
            <v>Yes</v>
          </cell>
          <cell r="S153" t="str">
            <v>Yes</v>
          </cell>
          <cell r="T153" t="str">
            <v>Yes</v>
          </cell>
          <cell r="W153" t="str">
            <v>Wolverhampton</v>
          </cell>
          <cell r="Y153">
            <v>1</v>
          </cell>
          <cell r="Z153">
            <v>0</v>
          </cell>
          <cell r="AA153">
            <v>1</v>
          </cell>
          <cell r="AB153">
            <v>0</v>
          </cell>
          <cell r="AC153">
            <v>0</v>
          </cell>
          <cell r="AE153" t="str">
            <v>Wolverhampton</v>
          </cell>
          <cell r="AF153">
            <v>1</v>
          </cell>
          <cell r="AG153">
            <v>0</v>
          </cell>
          <cell r="AH153">
            <v>1</v>
          </cell>
          <cell r="AI153">
            <v>0</v>
          </cell>
          <cell r="AJ153">
            <v>0</v>
          </cell>
          <cell r="AK153" t="str">
            <v>Yes</v>
          </cell>
          <cell r="AL153" t="str">
            <v>Yes</v>
          </cell>
          <cell r="AM153" t="str">
            <v>Yes</v>
          </cell>
          <cell r="AN153" t="str">
            <v>Yes</v>
          </cell>
          <cell r="AQ153" t="str">
            <v>Wolverhampton</v>
          </cell>
          <cell r="AR153">
            <v>1</v>
          </cell>
          <cell r="AS153">
            <v>0</v>
          </cell>
          <cell r="AT153">
            <v>1</v>
          </cell>
          <cell r="AU153">
            <v>0</v>
          </cell>
          <cell r="AV153">
            <v>0</v>
          </cell>
          <cell r="AX153" t="str">
            <v>Wolverhampton</v>
          </cell>
          <cell r="AY153">
            <v>1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E153" t="str">
            <v>Yes</v>
          </cell>
          <cell r="BF153" t="str">
            <v>Yes</v>
          </cell>
          <cell r="BG153" t="str">
            <v>Yes</v>
          </cell>
          <cell r="BH153" t="str">
            <v>Yes</v>
          </cell>
          <cell r="BI153" t="str">
            <v>Yes</v>
          </cell>
          <cell r="BK153" t="str">
            <v>Wolverhampton</v>
          </cell>
          <cell r="BL153">
            <v>1</v>
          </cell>
          <cell r="BM153">
            <v>1</v>
          </cell>
          <cell r="BN153">
            <v>0</v>
          </cell>
          <cell r="BO153">
            <v>0</v>
          </cell>
          <cell r="BP153">
            <v>0</v>
          </cell>
          <cell r="BR153" t="str">
            <v>Wolverhampton</v>
          </cell>
          <cell r="BS153">
            <v>1</v>
          </cell>
          <cell r="BT153">
            <v>1</v>
          </cell>
          <cell r="BU153">
            <v>0</v>
          </cell>
          <cell r="BV153">
            <v>0</v>
          </cell>
          <cell r="BW153">
            <v>0</v>
          </cell>
          <cell r="BY153" t="str">
            <v>yes</v>
          </cell>
          <cell r="BZ153" t="str">
            <v>yes</v>
          </cell>
          <cell r="CA153" t="str">
            <v>yes</v>
          </cell>
          <cell r="CB153" t="str">
            <v>yes</v>
          </cell>
          <cell r="CC153" t="str">
            <v>yes</v>
          </cell>
        </row>
        <row r="154">
          <cell r="A154" t="str">
            <v>Worcestershire</v>
          </cell>
          <cell r="B154">
            <v>3</v>
          </cell>
          <cell r="C154">
            <v>0</v>
          </cell>
          <cell r="D154">
            <v>1</v>
          </cell>
          <cell r="E154">
            <v>2</v>
          </cell>
          <cell r="F154">
            <v>0</v>
          </cell>
          <cell r="H154" t="str">
            <v>Worcestershire</v>
          </cell>
          <cell r="I154">
            <v>3</v>
          </cell>
          <cell r="J154">
            <v>0</v>
          </cell>
          <cell r="K154">
            <v>1</v>
          </cell>
          <cell r="L154">
            <v>2</v>
          </cell>
          <cell r="M154">
            <v>0</v>
          </cell>
          <cell r="P154" t="str">
            <v>Yes</v>
          </cell>
          <cell r="Q154" t="str">
            <v>Yes</v>
          </cell>
          <cell r="R154" t="str">
            <v>Yes</v>
          </cell>
          <cell r="S154" t="str">
            <v>Yes</v>
          </cell>
          <cell r="T154" t="str">
            <v>Yes</v>
          </cell>
          <cell r="W154" t="str">
            <v>Worcestershire</v>
          </cell>
          <cell r="Y154">
            <v>2</v>
          </cell>
          <cell r="Z154">
            <v>0</v>
          </cell>
          <cell r="AA154">
            <v>1</v>
          </cell>
          <cell r="AB154">
            <v>1</v>
          </cell>
          <cell r="AC154">
            <v>0</v>
          </cell>
          <cell r="AE154" t="str">
            <v>Worcestershire</v>
          </cell>
          <cell r="AF154">
            <v>2</v>
          </cell>
          <cell r="AG154">
            <v>0</v>
          </cell>
          <cell r="AH154">
            <v>1</v>
          </cell>
          <cell r="AI154">
            <v>1</v>
          </cell>
          <cell r="AJ154">
            <v>0</v>
          </cell>
          <cell r="AK154" t="str">
            <v>Yes</v>
          </cell>
          <cell r="AL154" t="str">
            <v>Yes</v>
          </cell>
          <cell r="AM154" t="str">
            <v>Yes</v>
          </cell>
          <cell r="AN154" t="str">
            <v>Yes</v>
          </cell>
          <cell r="AQ154" t="str">
            <v>Worcestershire</v>
          </cell>
          <cell r="AR154">
            <v>1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X154" t="str">
            <v>Worcestershire</v>
          </cell>
          <cell r="AY154">
            <v>1</v>
          </cell>
          <cell r="AZ154">
            <v>0</v>
          </cell>
          <cell r="BA154">
            <v>0</v>
          </cell>
          <cell r="BB154">
            <v>1</v>
          </cell>
          <cell r="BC154">
            <v>0</v>
          </cell>
          <cell r="BE154" t="str">
            <v>Yes</v>
          </cell>
          <cell r="BF154" t="str">
            <v>Yes</v>
          </cell>
          <cell r="BG154" t="str">
            <v>Yes</v>
          </cell>
          <cell r="BH154" t="str">
            <v>Yes</v>
          </cell>
          <cell r="BI154" t="str">
            <v>Yes</v>
          </cell>
          <cell r="BK154" t="str">
            <v>Worcestershire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R154" t="str">
            <v>Worcestershire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Y154" t="str">
            <v>yes</v>
          </cell>
          <cell r="BZ154" t="str">
            <v>yes</v>
          </cell>
          <cell r="CA154" t="str">
            <v>yes</v>
          </cell>
          <cell r="CB154" t="str">
            <v>yes</v>
          </cell>
          <cell r="CC154" t="str">
            <v>yes</v>
          </cell>
        </row>
        <row r="155">
          <cell r="A155" t="str">
            <v>York</v>
          </cell>
          <cell r="B155">
            <v>1</v>
          </cell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H155" t="str">
            <v>York</v>
          </cell>
          <cell r="I155">
            <v>1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P155" t="str">
            <v>Yes</v>
          </cell>
          <cell r="Q155" t="str">
            <v>Yes</v>
          </cell>
          <cell r="R155" t="str">
            <v>Yes</v>
          </cell>
          <cell r="S155" t="str">
            <v>Yes</v>
          </cell>
          <cell r="T155" t="str">
            <v>Yes</v>
          </cell>
          <cell r="W155" t="str">
            <v>York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E155" t="str">
            <v>York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 t="str">
            <v>Yes</v>
          </cell>
          <cell r="AL155" t="str">
            <v>Yes</v>
          </cell>
          <cell r="AM155" t="str">
            <v>Yes</v>
          </cell>
          <cell r="AN155" t="str">
            <v>Yes</v>
          </cell>
          <cell r="AQ155" t="str">
            <v>York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X155" t="str">
            <v>York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E155" t="str">
            <v>Yes</v>
          </cell>
          <cell r="BF155" t="str">
            <v>Yes</v>
          </cell>
          <cell r="BG155" t="str">
            <v>Yes</v>
          </cell>
          <cell r="BH155" t="str">
            <v>Yes</v>
          </cell>
          <cell r="BI155" t="str">
            <v>Yes</v>
          </cell>
          <cell r="BK155" t="str">
            <v>York</v>
          </cell>
          <cell r="BL155">
            <v>1</v>
          </cell>
          <cell r="BM155">
            <v>0</v>
          </cell>
          <cell r="BN155">
            <v>1</v>
          </cell>
          <cell r="BO155">
            <v>0</v>
          </cell>
          <cell r="BP155">
            <v>0</v>
          </cell>
          <cell r="BR155" t="str">
            <v>York</v>
          </cell>
          <cell r="BS155">
            <v>1</v>
          </cell>
          <cell r="BT155">
            <v>0</v>
          </cell>
          <cell r="BU155">
            <v>1</v>
          </cell>
          <cell r="BV155">
            <v>0</v>
          </cell>
          <cell r="BW155">
            <v>0</v>
          </cell>
          <cell r="BY155" t="str">
            <v>yes</v>
          </cell>
          <cell r="BZ155" t="str">
            <v>yes</v>
          </cell>
          <cell r="CA155" t="str">
            <v>yes</v>
          </cell>
          <cell r="CB155" t="str">
            <v>yes</v>
          </cell>
          <cell r="CC155" t="str">
            <v>yes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hyperlink" Target="mailto:pressenquiries@ofsted.gov.uk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enquiries@ofsted.gov.uk" TargetMode="External"/><Relationship Id="rId5" Type="http://schemas.openxmlformats.org/officeDocument/2006/relationships/hyperlink" Target="http://www.ofsted.gov.uk/resources/official-statistics-children%E2%80%99s-centres-inspections-and-outcomes" TargetMode="External"/><Relationship Id="rId4" Type="http://schemas.openxmlformats.org/officeDocument/2006/relationships/hyperlink" Target="mailto:psi@nationalarchives.gsi.gov.uk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B1:N37"/>
  <sheetViews>
    <sheetView showRowColHeaders="0" tabSelected="1" zoomScale="75" zoomScaleNormal="100" workbookViewId="0"/>
  </sheetViews>
  <sheetFormatPr defaultRowHeight="12.75"/>
  <cols>
    <col min="1" max="1" width="2.85546875" style="1" customWidth="1"/>
    <col min="2" max="2" width="41.42578125" style="1" customWidth="1"/>
    <col min="3" max="3" width="72.85546875" style="1" customWidth="1"/>
    <col min="4" max="16384" width="9.140625" style="1"/>
  </cols>
  <sheetData>
    <row r="1" spans="2:3">
      <c r="B1" s="35"/>
      <c r="C1" s="35"/>
    </row>
    <row r="2" spans="2:3">
      <c r="B2" s="36"/>
      <c r="C2" s="37"/>
    </row>
    <row r="3" spans="2:3" ht="24.75" customHeight="1">
      <c r="B3" s="36"/>
      <c r="C3" s="37"/>
    </row>
    <row r="4" spans="2:3" ht="24.75" customHeight="1">
      <c r="B4" s="36"/>
      <c r="C4" s="37"/>
    </row>
    <row r="5" spans="2:3" ht="24.75" customHeight="1">
      <c r="B5" s="38"/>
      <c r="C5" s="39"/>
    </row>
    <row r="6" spans="2:3" ht="61.5" customHeight="1">
      <c r="B6" s="329" t="s">
        <v>181</v>
      </c>
      <c r="C6" s="329"/>
    </row>
    <row r="7" spans="2:3" ht="30" customHeight="1">
      <c r="B7" s="40" t="s">
        <v>182</v>
      </c>
      <c r="C7" s="190" t="s">
        <v>254</v>
      </c>
    </row>
    <row r="8" spans="2:3" ht="30" customHeight="1">
      <c r="B8" s="40" t="s">
        <v>183</v>
      </c>
      <c r="C8" s="190" t="s">
        <v>255</v>
      </c>
    </row>
    <row r="9" spans="2:3" ht="30" customHeight="1">
      <c r="B9" s="40" t="s">
        <v>184</v>
      </c>
      <c r="C9" s="191">
        <v>40794</v>
      </c>
    </row>
    <row r="10" spans="2:3" ht="30" customHeight="1">
      <c r="B10" s="40" t="s">
        <v>185</v>
      </c>
      <c r="C10" s="190" t="s">
        <v>256</v>
      </c>
    </row>
    <row r="11" spans="2:3" ht="30" customHeight="1">
      <c r="B11" s="40" t="s">
        <v>186</v>
      </c>
      <c r="C11" s="190" t="s">
        <v>290</v>
      </c>
    </row>
    <row r="12" spans="2:3" ht="41.25" customHeight="1">
      <c r="B12" s="40" t="s">
        <v>187</v>
      </c>
      <c r="C12" s="192" t="s">
        <v>318</v>
      </c>
    </row>
    <row r="13" spans="2:3" ht="30" customHeight="1">
      <c r="B13" s="330" t="s">
        <v>188</v>
      </c>
      <c r="C13" s="331" t="s">
        <v>257</v>
      </c>
    </row>
    <row r="14" spans="2:3" ht="21" customHeight="1">
      <c r="B14" s="330"/>
      <c r="C14" s="331"/>
    </row>
    <row r="15" spans="2:3" ht="17.25" customHeight="1">
      <c r="B15" s="330"/>
      <c r="C15" s="331"/>
    </row>
    <row r="16" spans="2:3" ht="21.75" customHeight="1">
      <c r="B16" s="330"/>
      <c r="C16" s="331"/>
    </row>
    <row r="17" spans="2:14" ht="30" customHeight="1">
      <c r="B17" s="41" t="s">
        <v>189</v>
      </c>
      <c r="C17" s="192" t="s">
        <v>258</v>
      </c>
    </row>
    <row r="18" spans="2:14" ht="30" customHeight="1">
      <c r="B18" s="41" t="s">
        <v>190</v>
      </c>
      <c r="C18" s="192" t="s">
        <v>329</v>
      </c>
    </row>
    <row r="19" spans="2:14" ht="30" customHeight="1">
      <c r="B19" s="41" t="s">
        <v>191</v>
      </c>
      <c r="C19" s="328" t="s">
        <v>259</v>
      </c>
    </row>
    <row r="20" spans="2:14" ht="30" customHeight="1">
      <c r="B20" s="41" t="s">
        <v>192</v>
      </c>
      <c r="C20" s="328" t="s">
        <v>260</v>
      </c>
    </row>
    <row r="21" spans="2:14" ht="42.75" customHeight="1">
      <c r="B21" s="41" t="s">
        <v>193</v>
      </c>
      <c r="C21" s="328" t="s">
        <v>261</v>
      </c>
    </row>
    <row r="22" spans="2:14" ht="30" customHeight="1">
      <c r="B22" s="41" t="s">
        <v>194</v>
      </c>
      <c r="C22" s="192" t="s">
        <v>262</v>
      </c>
    </row>
    <row r="23" spans="2:14" ht="30" customHeight="1">
      <c r="B23" s="41" t="s">
        <v>195</v>
      </c>
      <c r="C23" s="192" t="s">
        <v>263</v>
      </c>
    </row>
    <row r="24" spans="2:14" ht="30" customHeight="1">
      <c r="B24" s="41" t="s">
        <v>196</v>
      </c>
      <c r="C24" s="193" t="s">
        <v>264</v>
      </c>
    </row>
    <row r="25" spans="2:14">
      <c r="B25" s="36"/>
      <c r="C25" s="37"/>
    </row>
    <row r="26" spans="2:14">
      <c r="B26" s="42"/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2:14" ht="15">
      <c r="B27" s="46" t="s">
        <v>108</v>
      </c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5"/>
    </row>
    <row r="28" spans="2:14" ht="15">
      <c r="B28" s="49"/>
      <c r="C28" s="50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5"/>
    </row>
    <row r="29" spans="2:14" ht="15" customHeight="1">
      <c r="B29" s="51" t="s">
        <v>49</v>
      </c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45"/>
    </row>
    <row r="30" spans="2:14" ht="15">
      <c r="B30" s="51" t="s">
        <v>110</v>
      </c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45"/>
    </row>
    <row r="31" spans="2:14" ht="15">
      <c r="B31" s="54" t="s">
        <v>109</v>
      </c>
      <c r="C31" s="55"/>
      <c r="D31" s="56"/>
      <c r="E31" s="56"/>
      <c r="F31" s="56"/>
      <c r="G31" s="56"/>
      <c r="H31" s="56"/>
      <c r="I31" s="56"/>
      <c r="J31" s="48"/>
      <c r="K31" s="48"/>
      <c r="L31" s="48"/>
      <c r="M31" s="48"/>
      <c r="N31" s="45"/>
    </row>
    <row r="32" spans="2:14" ht="15">
      <c r="B32" s="49" t="s">
        <v>46</v>
      </c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5"/>
    </row>
    <row r="33" spans="2:14" ht="15">
      <c r="B33" s="49" t="s">
        <v>47</v>
      </c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5"/>
    </row>
    <row r="34" spans="2:14" ht="15">
      <c r="B34" s="54" t="s">
        <v>48</v>
      </c>
      <c r="C34" s="55"/>
      <c r="D34" s="56"/>
      <c r="E34" s="56"/>
      <c r="F34" s="48"/>
      <c r="G34" s="48"/>
      <c r="H34" s="48"/>
      <c r="I34" s="48"/>
      <c r="J34" s="48"/>
      <c r="K34" s="48"/>
      <c r="L34" s="48"/>
      <c r="M34" s="48"/>
      <c r="N34" s="45"/>
    </row>
    <row r="35" spans="2:14">
      <c r="B35" s="57"/>
      <c r="C35" s="5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2:14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2:14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</sheetData>
  <sheetProtection sheet="1" objects="1" scenarios="1"/>
  <mergeCells count="3">
    <mergeCell ref="B6:C6"/>
    <mergeCell ref="B13:B16"/>
    <mergeCell ref="C13:C16"/>
  </mergeCells>
  <phoneticPr fontId="18" type="noConversion"/>
  <hyperlinks>
    <hyperlink ref="B31:I31" r:id="rId1" display="visit http://www.nationalarchives.gov.uk/doc/open-government-licence/"/>
    <hyperlink ref="B31" r:id="rId2"/>
    <hyperlink ref="B34:E34" r:id="rId3" display="psi@nationalarchives.gsi.gov.uk"/>
    <hyperlink ref="B34" r:id="rId4"/>
    <hyperlink ref="C21" r:id="rId5"/>
    <hyperlink ref="C19" r:id="rId6"/>
    <hyperlink ref="C20" r:id="rId7"/>
  </hyperlinks>
  <pageMargins left="0.75" right="0.75" top="1" bottom="1" header="0.5" footer="0.5"/>
  <pageSetup paperSize="9" scale="58" fitToHeight="2" orientation="portrait" r:id="rId8"/>
  <headerFooter alignWithMargins="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M34"/>
  <sheetViews>
    <sheetView showRowColHeaders="0" zoomScaleNormal="100" workbookViewId="0"/>
  </sheetViews>
  <sheetFormatPr defaultRowHeight="12.75"/>
  <cols>
    <col min="1" max="1" width="3.7109375" style="92" customWidth="1"/>
    <col min="2" max="2" width="35.7109375" style="92" customWidth="1"/>
    <col min="3" max="3" width="13.28515625" style="92" customWidth="1"/>
    <col min="4" max="6" width="12.5703125" style="92" customWidth="1"/>
    <col min="7" max="7" width="12.5703125" style="136" customWidth="1"/>
    <col min="8" max="16384" width="9.140625" style="92"/>
  </cols>
  <sheetData>
    <row r="1" spans="2:13">
      <c r="B1" s="108"/>
    </row>
    <row r="2" spans="2:13" ht="12.75" customHeight="1">
      <c r="B2" s="338" t="str">
        <f>"Table 6: Overall effectiveness of children's centres inspected between 1 April 2010 and 30 June 2011, by quarter"&amp;CHAR(185)</f>
        <v>Table 6: Overall effectiveness of children's centres inspected between 1 April 2010 and 30 June 2011, by quarter¹</v>
      </c>
      <c r="C2" s="338"/>
      <c r="D2" s="338"/>
      <c r="E2" s="338"/>
      <c r="F2" s="338"/>
      <c r="G2" s="338"/>
      <c r="H2" s="338"/>
      <c r="I2" s="338"/>
      <c r="J2" s="338"/>
      <c r="K2" s="338"/>
      <c r="L2" s="98"/>
      <c r="M2" s="98"/>
    </row>
    <row r="3" spans="2:13">
      <c r="B3" s="98"/>
      <c r="C3" s="98"/>
      <c r="D3" s="98"/>
      <c r="E3" s="98"/>
      <c r="F3" s="98"/>
      <c r="G3" s="98"/>
      <c r="H3" s="98"/>
      <c r="I3" s="98"/>
    </row>
    <row r="4" spans="2:13">
      <c r="B4" s="112"/>
    </row>
    <row r="5" spans="2:13">
      <c r="B5" s="130"/>
      <c r="C5" s="130"/>
      <c r="D5" s="130"/>
      <c r="E5" s="130"/>
      <c r="F5" s="130"/>
    </row>
    <row r="6" spans="2:13">
      <c r="B6" s="354"/>
      <c r="C6" s="356" t="s">
        <v>228</v>
      </c>
      <c r="D6" s="358" t="s">
        <v>207</v>
      </c>
      <c r="E6" s="358" t="s">
        <v>208</v>
      </c>
      <c r="F6" s="358" t="s">
        <v>209</v>
      </c>
      <c r="G6" s="358" t="s">
        <v>210</v>
      </c>
    </row>
    <row r="7" spans="2:13">
      <c r="B7" s="355"/>
      <c r="C7" s="357"/>
      <c r="D7" s="359"/>
      <c r="E7" s="359"/>
      <c r="F7" s="359"/>
      <c r="G7" s="359"/>
    </row>
    <row r="8" spans="2:13" ht="3" customHeight="1">
      <c r="B8" s="137"/>
      <c r="C8" s="138"/>
      <c r="D8" s="139"/>
      <c r="E8" s="139"/>
      <c r="F8" s="139"/>
      <c r="G8" s="139"/>
    </row>
    <row r="9" spans="2:13" ht="14.25">
      <c r="B9" s="150" t="s">
        <v>239</v>
      </c>
      <c r="C9" s="148">
        <f>Datapack!B123</f>
        <v>148</v>
      </c>
      <c r="D9" s="149">
        <f>Datapack!C123</f>
        <v>21</v>
      </c>
      <c r="E9" s="149">
        <f>Datapack!D123</f>
        <v>82</v>
      </c>
      <c r="F9" s="149">
        <f>Datapack!E123</f>
        <v>44</v>
      </c>
      <c r="G9" s="149">
        <f>Datapack!F123</f>
        <v>1</v>
      </c>
    </row>
    <row r="10" spans="2:13">
      <c r="B10" s="108" t="s">
        <v>229</v>
      </c>
      <c r="C10" s="148">
        <f>Datapack!B124</f>
        <v>256</v>
      </c>
      <c r="D10" s="149">
        <f>Datapack!C124</f>
        <v>39</v>
      </c>
      <c r="E10" s="149">
        <f>Datapack!D124</f>
        <v>152</v>
      </c>
      <c r="F10" s="149">
        <f>Datapack!E124</f>
        <v>59</v>
      </c>
      <c r="G10" s="149">
        <f>Datapack!F124</f>
        <v>6</v>
      </c>
    </row>
    <row r="11" spans="2:13">
      <c r="B11" s="108" t="s">
        <v>235</v>
      </c>
      <c r="C11" s="148">
        <f>Datapack!B125</f>
        <v>164</v>
      </c>
      <c r="D11" s="149">
        <f>Datapack!C125</f>
        <v>20</v>
      </c>
      <c r="E11" s="149">
        <f>Datapack!D125</f>
        <v>103</v>
      </c>
      <c r="F11" s="149">
        <f>Datapack!E125</f>
        <v>40</v>
      </c>
      <c r="G11" s="149">
        <f>Datapack!F125</f>
        <v>1</v>
      </c>
    </row>
    <row r="12" spans="2:13" ht="14.25">
      <c r="B12" s="108" t="s">
        <v>316</v>
      </c>
      <c r="C12" s="148">
        <f>Datapack!B126</f>
        <v>60</v>
      </c>
      <c r="D12" s="149">
        <f>Datapack!C126</f>
        <v>8</v>
      </c>
      <c r="E12" s="149">
        <f>Datapack!D126</f>
        <v>34</v>
      </c>
      <c r="F12" s="149">
        <f>Datapack!E126</f>
        <v>16</v>
      </c>
      <c r="G12" s="149">
        <f>Datapack!F126</f>
        <v>2</v>
      </c>
      <c r="H12" s="136"/>
    </row>
    <row r="13" spans="2:13" ht="14.25">
      <c r="B13" s="108" t="s">
        <v>317</v>
      </c>
      <c r="C13" s="148">
        <f>Datapack!B127</f>
        <v>23</v>
      </c>
      <c r="D13" s="149">
        <f>Datapack!C127</f>
        <v>3</v>
      </c>
      <c r="E13" s="149">
        <f>Datapack!D127</f>
        <v>9</v>
      </c>
      <c r="F13" s="149">
        <f>Datapack!E127</f>
        <v>8</v>
      </c>
      <c r="G13" s="149">
        <f>Datapack!F127</f>
        <v>3</v>
      </c>
      <c r="H13" s="136"/>
    </row>
    <row r="14" spans="2:13" ht="3" customHeight="1">
      <c r="B14" s="141"/>
      <c r="C14" s="141"/>
      <c r="D14" s="141"/>
      <c r="E14" s="141"/>
      <c r="F14" s="141"/>
      <c r="G14" s="141"/>
    </row>
    <row r="15" spans="2:13">
      <c r="B15" s="108"/>
      <c r="C15" s="140"/>
      <c r="D15" s="140"/>
      <c r="E15" s="140"/>
      <c r="F15" s="353" t="s">
        <v>222</v>
      </c>
      <c r="G15" s="353"/>
      <c r="H15" s="94"/>
    </row>
    <row r="16" spans="2:13">
      <c r="C16" s="142"/>
      <c r="D16" s="142"/>
      <c r="E16" s="143"/>
      <c r="F16" s="143"/>
      <c r="G16" s="144"/>
      <c r="H16" s="94"/>
    </row>
    <row r="17" spans="1:8">
      <c r="A17" s="145"/>
      <c r="B17" s="130" t="s">
        <v>230</v>
      </c>
      <c r="C17" s="146"/>
      <c r="D17" s="146"/>
      <c r="E17" s="146"/>
      <c r="F17" s="146"/>
      <c r="G17" s="108"/>
      <c r="H17" s="94"/>
    </row>
    <row r="18" spans="1:8">
      <c r="A18" s="145"/>
      <c r="B18" s="312" t="s">
        <v>313</v>
      </c>
      <c r="C18" s="146"/>
      <c r="D18" s="146"/>
      <c r="E18" s="94"/>
      <c r="F18" s="146"/>
      <c r="G18" s="146"/>
      <c r="H18" s="94"/>
    </row>
    <row r="19" spans="1:8">
      <c r="A19" s="145"/>
      <c r="B19" s="142" t="s">
        <v>314</v>
      </c>
      <c r="C19" s="146"/>
      <c r="D19" s="146"/>
      <c r="E19" s="94"/>
      <c r="F19" s="146"/>
      <c r="G19" s="146"/>
      <c r="H19" s="94"/>
    </row>
    <row r="20" spans="1:8">
      <c r="A20" s="145"/>
      <c r="B20" s="130" t="s">
        <v>315</v>
      </c>
      <c r="C20" s="111"/>
      <c r="D20" s="111"/>
      <c r="E20" s="111"/>
      <c r="F20" s="111"/>
      <c r="G20" s="147"/>
      <c r="H20" s="111"/>
    </row>
    <row r="21" spans="1:8">
      <c r="A21" s="145"/>
      <c r="B21" s="111"/>
      <c r="C21" s="111"/>
      <c r="D21" s="111"/>
      <c r="E21" s="111"/>
      <c r="F21" s="111"/>
      <c r="G21" s="147"/>
      <c r="H21" s="111"/>
    </row>
    <row r="22" spans="1:8">
      <c r="G22" s="92"/>
      <c r="H22" s="111"/>
    </row>
    <row r="23" spans="1:8">
      <c r="G23" s="92"/>
      <c r="H23" s="111"/>
    </row>
    <row r="24" spans="1:8">
      <c r="G24" s="92"/>
      <c r="H24" s="111"/>
    </row>
    <row r="25" spans="1:8">
      <c r="G25" s="92"/>
    </row>
    <row r="33" spans="6:7">
      <c r="F33" s="136"/>
      <c r="G33" s="92"/>
    </row>
    <row r="34" spans="6:7">
      <c r="F34" s="136"/>
      <c r="G34" s="92"/>
    </row>
  </sheetData>
  <sheetProtection sheet="1" objects="1" scenarios="1"/>
  <mergeCells count="8">
    <mergeCell ref="B2:K2"/>
    <mergeCell ref="F15:G15"/>
    <mergeCell ref="B6:B7"/>
    <mergeCell ref="C6:C7"/>
    <mergeCell ref="D6:D7"/>
    <mergeCell ref="E6:E7"/>
    <mergeCell ref="F6:F7"/>
    <mergeCell ref="G6:G7"/>
  </mergeCells>
  <phoneticPr fontId="18" type="noConversion"/>
  <dataValidations count="1">
    <dataValidation type="list" allowBlank="1" showInputMessage="1" showErrorMessage="1" sqref="I4:M4">
      <formula1>Date</formula1>
    </dataValidation>
  </dataValidations>
  <pageMargins left="0.75" right="0.75" top="1" bottom="1" header="0.5" footer="0.5"/>
  <pageSetup paperSize="9" scale="67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B1:R183"/>
  <sheetViews>
    <sheetView showRowColHeaders="0"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4.140625" style="1" customWidth="1"/>
    <col min="7" max="7" width="1.5703125" style="1" customWidth="1"/>
    <col min="8" max="8" width="10.85546875" style="1" customWidth="1"/>
    <col min="9" max="9" width="1.5703125" style="1" customWidth="1"/>
    <col min="10" max="10" width="10.85546875" style="1" customWidth="1"/>
    <col min="11" max="11" width="1.5703125" style="1" customWidth="1"/>
    <col min="12" max="12" width="10.85546875" style="1" customWidth="1"/>
    <col min="13" max="13" width="1.5703125" style="1" customWidth="1"/>
    <col min="14" max="14" width="10.85546875" style="1" customWidth="1"/>
    <col min="15" max="16384" width="9.140625" style="1"/>
  </cols>
  <sheetData>
    <row r="1" spans="2:18">
      <c r="B1" s="2"/>
    </row>
    <row r="2" spans="2:18" ht="12.75" customHeight="1">
      <c r="B2" s="360" t="str">
        <f>"Table 7: Overall effectiveness of children's centres inspected "&amp;IF('Table 7'!G4=Dates1!$B$3,"between "&amp;Dates1!$B$3,IF('Table 7'!G4=Dates1!$B$4,"in "&amp;Dates1!$B$4,IF('Table 7'!G4=Dates1!$B$5,"in "&amp;Dates1!$B$5,IF('Table 7'!G4=Dates1!$B$6,"in "&amp;Dates1!$B$6,IF('Table 7'!G4=Dates1!$B$7,"in "&amp;Dates1!$B$7)))))&amp;", by local authority (provisional)"</f>
        <v>Table 7: Overall effectiveness of children's centres inspected between 1 April 2011 and 30 June 2011, by local authority (provisional)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2:18" ht="14.25" customHeight="1">
      <c r="B3" s="107"/>
      <c r="C3" s="107"/>
      <c r="D3" s="107"/>
      <c r="E3" s="107"/>
      <c r="F3" s="107"/>
      <c r="G3" s="107"/>
      <c r="H3" s="107"/>
      <c r="I3" s="107"/>
      <c r="J3" s="107"/>
      <c r="K3" s="163"/>
      <c r="L3" s="163"/>
      <c r="M3" s="163"/>
      <c r="N3" s="163"/>
      <c r="O3" s="163"/>
      <c r="P3" s="163"/>
      <c r="Q3" s="163"/>
    </row>
    <row r="4" spans="2:18" ht="12.75" customHeight="1">
      <c r="B4" s="26"/>
      <c r="C4" s="8"/>
      <c r="F4" s="84" t="s">
        <v>58</v>
      </c>
      <c r="G4" s="364" t="s">
        <v>311</v>
      </c>
      <c r="H4" s="365"/>
      <c r="I4" s="365"/>
      <c r="J4" s="365"/>
      <c r="K4" s="365"/>
      <c r="L4" s="366"/>
      <c r="M4" s="163"/>
      <c r="N4" s="163"/>
      <c r="O4" s="163"/>
      <c r="P4" s="163"/>
      <c r="Q4" s="163"/>
    </row>
    <row r="5" spans="2:18">
      <c r="B5" s="26"/>
      <c r="C5" s="8"/>
      <c r="D5" s="8"/>
      <c r="E5" s="8"/>
      <c r="F5" s="83"/>
      <c r="G5" s="83"/>
      <c r="H5" s="8"/>
      <c r="I5" s="8"/>
      <c r="J5" s="8"/>
    </row>
    <row r="6" spans="2:18" ht="12.75" customHeight="1">
      <c r="E6" s="234"/>
      <c r="F6" s="345" t="s">
        <v>228</v>
      </c>
      <c r="G6" s="308"/>
      <c r="H6" s="361" t="s">
        <v>207</v>
      </c>
      <c r="I6" s="308"/>
      <c r="J6" s="361" t="s">
        <v>208</v>
      </c>
      <c r="K6" s="308"/>
      <c r="L6" s="361" t="s">
        <v>209</v>
      </c>
      <c r="M6" s="308"/>
      <c r="N6" s="361" t="s">
        <v>210</v>
      </c>
    </row>
    <row r="7" spans="2:18">
      <c r="B7" s="17"/>
      <c r="C7" s="7"/>
      <c r="D7" s="7"/>
      <c r="E7" s="7"/>
      <c r="F7" s="346"/>
      <c r="G7" s="72"/>
      <c r="H7" s="362"/>
      <c r="I7" s="72"/>
      <c r="J7" s="362"/>
      <c r="K7" s="72"/>
      <c r="L7" s="362"/>
      <c r="M7" s="72"/>
      <c r="N7" s="362"/>
    </row>
    <row r="8" spans="2:18">
      <c r="B8" s="367" t="s">
        <v>133</v>
      </c>
      <c r="C8" s="367"/>
      <c r="D8" s="367"/>
      <c r="E8" s="6"/>
      <c r="F8" s="87">
        <f>SUM(H8,J8,L8,N8)</f>
        <v>148</v>
      </c>
      <c r="G8" s="87"/>
      <c r="H8" s="87">
        <f>SUM(H11:H22,H25:H47,H50:H64,H67:H75,H78:H91,H94:H104,H107:H139,H142:H160,H163:H178)</f>
        <v>21</v>
      </c>
      <c r="J8" s="87">
        <f>SUM(J11:J22,J25:J47,J50:J64,J67:J75,J78:J91,J94:J104,J107:J139,J142:J160,J163:J178)</f>
        <v>82</v>
      </c>
      <c r="K8" s="87"/>
      <c r="L8" s="87">
        <f>SUM(L11:L22,L25:L47,L50:L64,L67:L75,L78:L91,L94:L104,L107:L139,L142:L160,L163:L178)</f>
        <v>44</v>
      </c>
      <c r="N8" s="87">
        <f>SUM(N11:N22,N25:N47,N50:N64,N67:N75,N78:N91,N94:N104,N107:N139,N142:N160,N163:N178)</f>
        <v>1</v>
      </c>
    </row>
    <row r="9" spans="2:18">
      <c r="B9" s="27"/>
      <c r="C9" s="8"/>
      <c r="D9" s="8"/>
      <c r="E9" s="8"/>
      <c r="F9" s="86"/>
      <c r="G9" s="92"/>
      <c r="H9" s="86"/>
      <c r="J9" s="92"/>
      <c r="L9" s="86"/>
    </row>
    <row r="10" spans="2:18">
      <c r="B10" s="367" t="s">
        <v>134</v>
      </c>
      <c r="C10" s="367"/>
      <c r="D10" s="367"/>
      <c r="E10" s="6"/>
      <c r="F10" s="93">
        <f>SUM(H10:N10)</f>
        <v>10</v>
      </c>
      <c r="G10" s="93"/>
      <c r="H10" s="93">
        <f>SUM(H11:H22)</f>
        <v>2</v>
      </c>
      <c r="J10" s="93">
        <f>SUM(J11:J22)</f>
        <v>7</v>
      </c>
      <c r="K10" s="93"/>
      <c r="L10" s="93">
        <f>SUM(L11:L22)</f>
        <v>1</v>
      </c>
      <c r="N10" s="93">
        <f>SUM(N11:N22)</f>
        <v>0</v>
      </c>
    </row>
    <row r="11" spans="2:18">
      <c r="B11" s="363" t="s">
        <v>170</v>
      </c>
      <c r="C11" s="363"/>
      <c r="D11" s="363"/>
      <c r="E11" s="8"/>
      <c r="F11" s="86">
        <f>IF($G$4=Dates1!$B$3,Datapack!G135,IF($G$4=Dates1!$B$4,Datapack!L135,IF($G$4=Dates1!$B$5,Datapack!Q135,IF($G$4=Dates1!$B$6,Datapack!V135,IF($G$4=Dates1!$B$7,Datapack!B135)))))</f>
        <v>0</v>
      </c>
      <c r="G11" s="93"/>
      <c r="H11" s="86">
        <f>IF($G$4=Dates1!$B$3,Datapack!H135,IF($G$4=Dates1!$B$4,Datapack!M135,IF($G$4=Dates1!$B$5,Datapack!R135,IF($G$4=Dates1!$B$6,Datapack!W135,IF($G$4=Dates1!$B$7,Datapack!C135)))))</f>
        <v>0</v>
      </c>
      <c r="J11" s="86">
        <f>IF($G$4=Dates1!$B$3,Datapack!I135,IF($G$4=Dates1!$B$4,Datapack!N135,IF($G$4=Dates1!$B$5,Datapack!S135,IF($G$4=Dates1!$B$6,Datapack!X135,IF($G$4=Dates1!$B$7,Datapack!D135)))))</f>
        <v>0</v>
      </c>
      <c r="L11" s="86">
        <f>IF($G$4=Dates1!$B$3,Datapack!J135,IF($G$4=Dates1!$B$4,Datapack!O135,IF($G$4=Dates1!$B$5,Datapack!T135,IF($G$4=Dates1!$B$6,Datapack!Y135,IF($G$4=Dates1!$B$7,Datapack!E135)))))</f>
        <v>0</v>
      </c>
      <c r="N11" s="86">
        <f>IF($G$4=Dates1!$B$3,Datapack!K135,IF($G$4=Dates1!$B$4,Datapack!P135,IF($G$4=Dates1!$B$5,Datapack!U135,IF($G$4=Dates1!$B$6,Datapack!Z135,IF($G$4=Dates1!$B$7,Datapack!F135)))))</f>
        <v>0</v>
      </c>
    </row>
    <row r="12" spans="2:18">
      <c r="B12" s="363" t="s">
        <v>1</v>
      </c>
      <c r="C12" s="363"/>
      <c r="D12" s="363"/>
      <c r="E12" s="8"/>
      <c r="F12" s="86">
        <f>IF($G$4=Dates1!$B$3,Datapack!G136,IF($G$4=Dates1!$B$4,Datapack!L136,IF($G$4=Dates1!$B$5,Datapack!Q136,IF($G$4=Dates1!$B$6,Datapack!V136,IF($G$4=Dates1!$B$7,Datapack!B136)))))</f>
        <v>3</v>
      </c>
      <c r="G12" s="93"/>
      <c r="H12" s="86">
        <f>IF($G$4=Dates1!$B$3,Datapack!H136,IF($G$4=Dates1!$B$4,Datapack!M136,IF($G$4=Dates1!$B$5,Datapack!R136,IF($G$4=Dates1!$B$6,Datapack!W136,IF($G$4=Dates1!$B$7,Datapack!C136)))))</f>
        <v>0</v>
      </c>
      <c r="J12" s="86">
        <f>IF($G$4=Dates1!$B$3,Datapack!I136,IF($G$4=Dates1!$B$4,Datapack!N136,IF($G$4=Dates1!$B$5,Datapack!S136,IF($G$4=Dates1!$B$6,Datapack!X136,IF($G$4=Dates1!$B$7,Datapack!D136)))))</f>
        <v>2</v>
      </c>
      <c r="L12" s="86">
        <f>IF($G$4=Dates1!$B$3,Datapack!J136,IF($G$4=Dates1!$B$4,Datapack!O136,IF($G$4=Dates1!$B$5,Datapack!T136,IF($G$4=Dates1!$B$6,Datapack!Y136,IF($G$4=Dates1!$B$7,Datapack!E136)))))</f>
        <v>1</v>
      </c>
      <c r="N12" s="86">
        <f>IF($G$4=Dates1!$B$3,Datapack!K136,IF($G$4=Dates1!$B$4,Datapack!P136,IF($G$4=Dates1!$B$5,Datapack!U136,IF($G$4=Dates1!$B$6,Datapack!Z136,IF($G$4=Dates1!$B$7,Datapack!F136)))))</f>
        <v>0</v>
      </c>
    </row>
    <row r="13" spans="2:18">
      <c r="B13" s="363" t="s">
        <v>63</v>
      </c>
      <c r="C13" s="363"/>
      <c r="D13" s="363"/>
      <c r="E13" s="8"/>
      <c r="F13" s="86">
        <f>IF($G$4=Dates1!$B$3,Datapack!G137,IF($G$4=Dates1!$B$4,Datapack!L137,IF($G$4=Dates1!$B$5,Datapack!Q137,IF($G$4=Dates1!$B$6,Datapack!V137,IF($G$4=Dates1!$B$7,Datapack!B137)))))</f>
        <v>0</v>
      </c>
      <c r="G13" s="93"/>
      <c r="H13" s="86">
        <f>IF($G$4=Dates1!$B$3,Datapack!H137,IF($G$4=Dates1!$B$4,Datapack!M137,IF($G$4=Dates1!$B$5,Datapack!R137,IF($G$4=Dates1!$B$6,Datapack!W137,IF($G$4=Dates1!$B$7,Datapack!C137)))))</f>
        <v>0</v>
      </c>
      <c r="J13" s="86">
        <f>IF($G$4=Dates1!$B$3,Datapack!I137,IF($G$4=Dates1!$B$4,Datapack!N137,IF($G$4=Dates1!$B$5,Datapack!S137,IF($G$4=Dates1!$B$6,Datapack!X137,IF($G$4=Dates1!$B$7,Datapack!D137)))))</f>
        <v>0</v>
      </c>
      <c r="L13" s="86">
        <f>IF($G$4=Dates1!$B$3,Datapack!J137,IF($G$4=Dates1!$B$4,Datapack!O137,IF($G$4=Dates1!$B$5,Datapack!T137,IF($G$4=Dates1!$B$6,Datapack!Y137,IF($G$4=Dates1!$B$7,Datapack!E137)))))</f>
        <v>0</v>
      </c>
      <c r="N13" s="86">
        <f>IF($G$4=Dates1!$B$3,Datapack!K137,IF($G$4=Dates1!$B$4,Datapack!P137,IF($G$4=Dates1!$B$5,Datapack!U137,IF($G$4=Dates1!$B$6,Datapack!Z137,IF($G$4=Dates1!$B$7,Datapack!F137)))))</f>
        <v>0</v>
      </c>
    </row>
    <row r="14" spans="2:18">
      <c r="B14" s="363" t="s">
        <v>153</v>
      </c>
      <c r="C14" s="363"/>
      <c r="D14" s="363"/>
      <c r="E14" s="8"/>
      <c r="F14" s="86">
        <f>IF($G$4=Dates1!$B$3,Datapack!G138,IF($G$4=Dates1!$B$4,Datapack!K138,IF($G$4=Dates1!$B$5,Datapack!Q138,IF($G$4=Dates1!$B$6,Datapack!V138,IF($G$4=Dates1!$B$7,Datapack!B138)))))</f>
        <v>0</v>
      </c>
      <c r="G14" s="93"/>
      <c r="H14" s="86">
        <f>IF($G$4=Dates1!$B$3,Datapack!H138,IF($G$4=Dates1!$B$4,Datapack!M138,IF($G$4=Dates1!$B$5,Datapack!R138,IF($G$4=Dates1!$B$6,Datapack!W138,IF($G$4=Dates1!$B$7,Datapack!C138)))))</f>
        <v>0</v>
      </c>
      <c r="J14" s="86">
        <f>IF($G$4=Dates1!$B$3,Datapack!I138,IF($G$4=Dates1!$B$4,Datapack!N138,IF($G$4=Dates1!$B$5,Datapack!S138,IF($G$4=Dates1!$B$6,Datapack!X138,IF($G$4=Dates1!$B$7,Datapack!D138)))))</f>
        <v>0</v>
      </c>
      <c r="L14" s="86">
        <f>IF($G$4=Dates1!$B$3,Datapack!J138,IF($G$4=Dates1!$B$4,Datapack!O138,IF($G$4=Dates1!$B$5,Datapack!T138,IF($G$4=Dates1!$B$6,Datapack!Y138,IF($G$4=Dates1!$B$7,Datapack!E138)))))</f>
        <v>0</v>
      </c>
      <c r="N14" s="86">
        <f>IF($G$4=Dates1!$B$3,Datapack!K138,IF($G$4=Dates1!$B$4,Datapack!P138,IF($G$4=Dates1!$B$5,Datapack!U138,IF($G$4=Dates1!$B$6,Datapack!Z138,IF($G$4=Dates1!$B$7,Datapack!F138)))))</f>
        <v>0</v>
      </c>
    </row>
    <row r="15" spans="2:18">
      <c r="B15" s="363" t="s">
        <v>155</v>
      </c>
      <c r="C15" s="363"/>
      <c r="D15" s="363"/>
      <c r="E15" s="8"/>
      <c r="F15" s="86">
        <f>IF($G$4=Dates1!$B$3,Datapack!G139,IF($G$4=Dates1!$B$4,Datapack!K139,IF($G$4=Dates1!$B$5,Datapack!Q139,IF($G$4=Dates1!$B$6,Datapack!V139,IF($G$4=Dates1!$B$7,Datapack!B139)))))</f>
        <v>1</v>
      </c>
      <c r="G15" s="93"/>
      <c r="H15" s="86">
        <f>IF($G$4=Dates1!$B$3,Datapack!H139,IF($G$4=Dates1!$B$4,Datapack!M139,IF($G$4=Dates1!$B$5,Datapack!R139,IF($G$4=Dates1!$B$6,Datapack!W139,IF($G$4=Dates1!$B$7,Datapack!C139)))))</f>
        <v>0</v>
      </c>
      <c r="J15" s="86">
        <f>IF($G$4=Dates1!$B$3,Datapack!I139,IF($G$4=Dates1!$B$4,Datapack!N139,IF($G$4=Dates1!$B$5,Datapack!S139,IF($G$4=Dates1!$B$6,Datapack!X139,IF($G$4=Dates1!$B$7,Datapack!D139)))))</f>
        <v>1</v>
      </c>
      <c r="L15" s="86">
        <f>IF($G$4=Dates1!$B$3,Datapack!J139,IF($G$4=Dates1!$B$4,Datapack!O139,IF($G$4=Dates1!$B$5,Datapack!T139,IF($G$4=Dates1!$B$6,Datapack!Y139,IF($G$4=Dates1!$B$7,Datapack!E139)))))</f>
        <v>0</v>
      </c>
      <c r="N15" s="86">
        <f>IF($G$4=Dates1!$B$3,Datapack!K139,IF($G$4=Dates1!$B$4,Datapack!P139,IF($G$4=Dates1!$B$5,Datapack!U139,IF($G$4=Dates1!$B$6,Datapack!Z139,IF($G$4=Dates1!$B$7,Datapack!F139)))))</f>
        <v>0</v>
      </c>
    </row>
    <row r="16" spans="2:18">
      <c r="B16" s="363" t="s">
        <v>125</v>
      </c>
      <c r="C16" s="363"/>
      <c r="D16" s="363"/>
      <c r="E16" s="8"/>
      <c r="F16" s="86">
        <f>IF($G$4=Dates1!$B$3,Datapack!G140,IF($G$4=Dates1!$B$4,Datapack!K140,IF($G$4=Dates1!$B$5,Datapack!Q140,IF($G$4=Dates1!$B$6,Datapack!V140,IF($G$4=Dates1!$B$7,Datapack!B140)))))</f>
        <v>0</v>
      </c>
      <c r="G16" s="93"/>
      <c r="H16" s="86">
        <f>IF($G$4=Dates1!$B$3,Datapack!H140,IF($G$4=Dates1!$B$4,Datapack!M140,IF($G$4=Dates1!$B$5,Datapack!R140,IF($G$4=Dates1!$B$6,Datapack!W140,IF($G$4=Dates1!$B$7,Datapack!C140)))))</f>
        <v>0</v>
      </c>
      <c r="J16" s="86">
        <f>IF($G$4=Dates1!$B$3,Datapack!I140,IF($G$4=Dates1!$B$4,Datapack!N140,IF($G$4=Dates1!$B$5,Datapack!S140,IF($G$4=Dates1!$B$6,Datapack!X140,IF($G$4=Dates1!$B$7,Datapack!D140)))))</f>
        <v>0</v>
      </c>
      <c r="L16" s="86">
        <f>IF($G$4=Dates1!$B$3,Datapack!J140,IF($G$4=Dates1!$B$4,Datapack!O140,IF($G$4=Dates1!$B$5,Datapack!T140,IF($G$4=Dates1!$B$6,Datapack!Y140,IF($G$4=Dates1!$B$7,Datapack!E140)))))</f>
        <v>0</v>
      </c>
      <c r="N16" s="86">
        <f>IF($G$4=Dates1!$B$3,Datapack!K140,IF($G$4=Dates1!$B$4,Datapack!P140,IF($G$4=Dates1!$B$5,Datapack!U140,IF($G$4=Dates1!$B$6,Datapack!Z140,IF($G$4=Dates1!$B$7,Datapack!F140)))))</f>
        <v>0</v>
      </c>
    </row>
    <row r="17" spans="2:14">
      <c r="B17" s="363" t="s">
        <v>136</v>
      </c>
      <c r="C17" s="363"/>
      <c r="D17" s="363"/>
      <c r="E17" s="8"/>
      <c r="F17" s="86">
        <f>IF($G$4=Dates1!$B$3,Datapack!G141,IF($G$4=Dates1!$B$4,Datapack!K141,IF($G$4=Dates1!$B$5,Datapack!Q141,IF($G$4=Dates1!$B$6,Datapack!V141,IF($G$4=Dates1!$B$7,Datapack!B141)))))</f>
        <v>3</v>
      </c>
      <c r="G17" s="93"/>
      <c r="H17" s="86">
        <f>IF($G$4=Dates1!$B$3,Datapack!H141,IF($G$4=Dates1!$B$4,Datapack!M141,IF($G$4=Dates1!$B$5,Datapack!R141,IF($G$4=Dates1!$B$6,Datapack!W141,IF($G$4=Dates1!$B$7,Datapack!C141)))))</f>
        <v>2</v>
      </c>
      <c r="J17" s="86">
        <f>IF($G$4=Dates1!$B$3,Datapack!I141,IF($G$4=Dates1!$B$4,Datapack!N141,IF($G$4=Dates1!$B$5,Datapack!S141,IF($G$4=Dates1!$B$6,Datapack!X141,IF($G$4=Dates1!$B$7,Datapack!D141)))))</f>
        <v>1</v>
      </c>
      <c r="L17" s="86">
        <f>IF($G$4=Dates1!$B$3,Datapack!J141,IF($G$4=Dates1!$B$4,Datapack!O141,IF($G$4=Dates1!$B$5,Datapack!T141,IF($G$4=Dates1!$B$6,Datapack!Y141,IF($G$4=Dates1!$B$7,Datapack!E141)))))</f>
        <v>0</v>
      </c>
      <c r="N17" s="86">
        <f>IF($G$4=Dates1!$B$3,Datapack!K141,IF($G$4=Dates1!$B$4,Datapack!P141,IF($G$4=Dates1!$B$5,Datapack!U141,IF($G$4=Dates1!$B$6,Datapack!Z141,IF($G$4=Dates1!$B$7,Datapack!F141)))))</f>
        <v>0</v>
      </c>
    </row>
    <row r="18" spans="2:14">
      <c r="B18" s="363" t="s">
        <v>123</v>
      </c>
      <c r="C18" s="363"/>
      <c r="D18" s="363"/>
      <c r="E18" s="8"/>
      <c r="F18" s="86">
        <f>IF($G$4=Dates1!$B$3,Datapack!G142,IF($G$4=Dates1!$B$4,Datapack!K142,IF($G$4=Dates1!$B$5,Datapack!Q142,IF($G$4=Dates1!$B$6,Datapack!V142,IF($G$4=Dates1!$B$7,Datapack!B142)))))</f>
        <v>0</v>
      </c>
      <c r="G18" s="93"/>
      <c r="H18" s="86">
        <f>IF($G$4=Dates1!$B$3,Datapack!H142,IF($G$4=Dates1!$B$4,Datapack!M142,IF($G$4=Dates1!$B$5,Datapack!R142,IF($G$4=Dates1!$B$6,Datapack!W142,IF($G$4=Dates1!$B$7,Datapack!C142)))))</f>
        <v>0</v>
      </c>
      <c r="J18" s="86">
        <f>IF($G$4=Dates1!$B$3,Datapack!I142,IF($G$4=Dates1!$B$4,Datapack!N142,IF($G$4=Dates1!$B$5,Datapack!S142,IF($G$4=Dates1!$B$6,Datapack!X142,IF($G$4=Dates1!$B$7,Datapack!D142)))))</f>
        <v>0</v>
      </c>
      <c r="L18" s="86">
        <f>IF($G$4=Dates1!$B$3,Datapack!J142,IF($G$4=Dates1!$B$4,Datapack!O142,IF($G$4=Dates1!$B$5,Datapack!T142,IF($G$4=Dates1!$B$6,Datapack!Y142,IF($G$4=Dates1!$B$7,Datapack!E142)))))</f>
        <v>0</v>
      </c>
      <c r="N18" s="86">
        <f>IF($G$4=Dates1!$B$3,Datapack!K142,IF($G$4=Dates1!$B$4,Datapack!P142,IF($G$4=Dates1!$B$5,Datapack!U142,IF($G$4=Dates1!$B$6,Datapack!Z142,IF($G$4=Dates1!$B$7,Datapack!F142)))))</f>
        <v>0</v>
      </c>
    </row>
    <row r="19" spans="2:14">
      <c r="B19" s="363" t="s">
        <v>156</v>
      </c>
      <c r="C19" s="363"/>
      <c r="D19" s="363"/>
      <c r="E19" s="8"/>
      <c r="F19" s="86">
        <f>IF($G$4=Dates1!$B$3,Datapack!G143,IF($G$4=Dates1!$B$4,Datapack!K143,IF($G$4=Dates1!$B$5,Datapack!Q143,IF($G$4=Dates1!$B$6,Datapack!V143,IF($G$4=Dates1!$B$7,Datapack!B143)))))</f>
        <v>0</v>
      </c>
      <c r="G19" s="93"/>
      <c r="H19" s="86">
        <f>IF($G$4=Dates1!$B$3,Datapack!H143,IF($G$4=Dates1!$B$4,Datapack!M143,IF($G$4=Dates1!$B$5,Datapack!R143,IF($G$4=Dates1!$B$6,Datapack!W143,IF($G$4=Dates1!$B$7,Datapack!C143)))))</f>
        <v>0</v>
      </c>
      <c r="J19" s="86">
        <f>IF($G$4=Dates1!$B$3,Datapack!I143,IF($G$4=Dates1!$B$4,Datapack!N143,IF($G$4=Dates1!$B$5,Datapack!S143,IF($G$4=Dates1!$B$6,Datapack!X143,IF($G$4=Dates1!$B$7,Datapack!D143)))))</f>
        <v>0</v>
      </c>
      <c r="L19" s="86">
        <f>IF($G$4=Dates1!$B$3,Datapack!J143,IF($G$4=Dates1!$B$4,Datapack!O143,IF($G$4=Dates1!$B$5,Datapack!T143,IF($G$4=Dates1!$B$6,Datapack!Y143,IF($G$4=Dates1!$B$7,Datapack!E143)))))</f>
        <v>0</v>
      </c>
      <c r="N19" s="86">
        <f>IF($G$4=Dates1!$B$3,Datapack!K143,IF($G$4=Dates1!$B$4,Datapack!P143,IF($G$4=Dates1!$B$5,Datapack!U143,IF($G$4=Dates1!$B$6,Datapack!Z143,IF($G$4=Dates1!$B$7,Datapack!F143)))))</f>
        <v>0</v>
      </c>
    </row>
    <row r="20" spans="2:14">
      <c r="B20" s="363" t="s">
        <v>111</v>
      </c>
      <c r="C20" s="363"/>
      <c r="D20" s="363"/>
      <c r="E20" s="8"/>
      <c r="F20" s="86">
        <f>IF($G$4=Dates1!$B$3,Datapack!G144,IF($G$4=Dates1!$B$4,Datapack!K144,IF($G$4=Dates1!$B$5,Datapack!Q144,IF($G$4=Dates1!$B$6,Datapack!V144,IF($G$4=Dates1!$B$7,Datapack!B144)))))</f>
        <v>1</v>
      </c>
      <c r="G20" s="93"/>
      <c r="H20" s="86">
        <f>IF($G$4=Dates1!$B$3,Datapack!H144,IF($G$4=Dates1!$B$4,Datapack!M144,IF($G$4=Dates1!$B$5,Datapack!R144,IF($G$4=Dates1!$B$6,Datapack!W144,IF($G$4=Dates1!$B$7,Datapack!C144)))))</f>
        <v>0</v>
      </c>
      <c r="J20" s="86">
        <f>IF($G$4=Dates1!$B$3,Datapack!I144,IF($G$4=Dates1!$B$4,Datapack!N144,IF($G$4=Dates1!$B$5,Datapack!S144,IF($G$4=Dates1!$B$6,Datapack!X144,IF($G$4=Dates1!$B$7,Datapack!D144)))))</f>
        <v>1</v>
      </c>
      <c r="L20" s="86">
        <f>IF($G$4=Dates1!$B$3,Datapack!J144,IF($G$4=Dates1!$B$4,Datapack!O144,IF($G$4=Dates1!$B$5,Datapack!T144,IF($G$4=Dates1!$B$6,Datapack!Y144,IF($G$4=Dates1!$B$7,Datapack!E144)))))</f>
        <v>0</v>
      </c>
      <c r="N20" s="86">
        <f>IF($G$4=Dates1!$B$3,Datapack!K144,IF($G$4=Dates1!$B$4,Datapack!P144,IF($G$4=Dates1!$B$5,Datapack!U144,IF($G$4=Dates1!$B$6,Datapack!Z144,IF($G$4=Dates1!$B$7,Datapack!F144)))))</f>
        <v>0</v>
      </c>
    </row>
    <row r="21" spans="2:14">
      <c r="B21" s="363" t="s">
        <v>154</v>
      </c>
      <c r="C21" s="363"/>
      <c r="D21" s="363"/>
      <c r="E21" s="8"/>
      <c r="F21" s="86">
        <f>IF($G$4=Dates1!$B$3,Datapack!G145,IF($G$4=Dates1!$B$4,Datapack!K145,IF($G$4=Dates1!$B$5,Datapack!Q145,IF($G$4=Dates1!$B$6,Datapack!V145,IF($G$4=Dates1!$B$7,Datapack!B145)))))</f>
        <v>2</v>
      </c>
      <c r="G21" s="93"/>
      <c r="H21" s="86">
        <f>IF($G$4=Dates1!$B$3,Datapack!H145,IF($G$4=Dates1!$B$4,Datapack!M145,IF($G$4=Dates1!$B$5,Datapack!R145,IF($G$4=Dates1!$B$6,Datapack!W145,IF($G$4=Dates1!$B$7,Datapack!C145)))))</f>
        <v>0</v>
      </c>
      <c r="J21" s="86">
        <f>IF($G$4=Dates1!$B$3,Datapack!I145,IF($G$4=Dates1!$B$4,Datapack!N145,IF($G$4=Dates1!$B$5,Datapack!S145,IF($G$4=Dates1!$B$6,Datapack!X145,IF($G$4=Dates1!$B$7,Datapack!D145)))))</f>
        <v>2</v>
      </c>
      <c r="L21" s="86">
        <f>IF($G$4=Dates1!$B$3,Datapack!J145,IF($G$4=Dates1!$B$4,Datapack!O145,IF($G$4=Dates1!$B$5,Datapack!T145,IF($G$4=Dates1!$B$6,Datapack!Y145,IF($G$4=Dates1!$B$7,Datapack!E145)))))</f>
        <v>0</v>
      </c>
      <c r="N21" s="86">
        <f>IF($G$4=Dates1!$B$3,Datapack!K145,IF($G$4=Dates1!$B$4,Datapack!P145,IF($G$4=Dates1!$B$5,Datapack!U145,IF($G$4=Dates1!$B$6,Datapack!Z145,IF($G$4=Dates1!$B$7,Datapack!F145)))))</f>
        <v>0</v>
      </c>
    </row>
    <row r="22" spans="2:14">
      <c r="B22" s="363" t="s">
        <v>57</v>
      </c>
      <c r="C22" s="363"/>
      <c r="D22" s="363"/>
      <c r="E22" s="8"/>
      <c r="F22" s="86">
        <f>IF($G$4=Dates1!$B$3,Datapack!G146,IF($G$4=Dates1!$B$4,Datapack!K146,IF($G$4=Dates1!$B$5,Datapack!Q146,IF($G$4=Dates1!$B$6,Datapack!V146,IF($G$4=Dates1!$B$7,Datapack!B146)))))</f>
        <v>0</v>
      </c>
      <c r="G22" s="93"/>
      <c r="H22" s="86">
        <f>IF($G$4=Dates1!$B$3,Datapack!H146,IF($G$4=Dates1!$B$4,Datapack!M146,IF($G$4=Dates1!$B$5,Datapack!R146,IF($G$4=Dates1!$B$6,Datapack!W146,IF($G$4=Dates1!$B$7,Datapack!C146)))))</f>
        <v>0</v>
      </c>
      <c r="J22" s="86">
        <f>IF($G$4=Dates1!$B$3,Datapack!I146,IF($G$4=Dates1!$B$4,Datapack!N146,IF($G$4=Dates1!$B$5,Datapack!S146,IF($G$4=Dates1!$B$6,Datapack!X146,IF($G$4=Dates1!$B$7,Datapack!D146)))))</f>
        <v>0</v>
      </c>
      <c r="L22" s="86">
        <f>IF($G$4=Dates1!$B$3,Datapack!J146,IF($G$4=Dates1!$B$4,Datapack!O146,IF($G$4=Dates1!$B$5,Datapack!T146,IF($G$4=Dates1!$B$6,Datapack!Y146,IF($G$4=Dates1!$B$7,Datapack!E146)))))</f>
        <v>0</v>
      </c>
      <c r="N22" s="86">
        <f>IF($G$4=Dates1!$B$3,Datapack!K146,IF($G$4=Dates1!$B$4,Datapack!P146,IF($G$4=Dates1!$B$5,Datapack!U146,IF($G$4=Dates1!$B$6,Datapack!Z146,IF($G$4=Dates1!$B$7,Datapack!F146)))))</f>
        <v>0</v>
      </c>
    </row>
    <row r="23" spans="2:14">
      <c r="B23" s="28"/>
      <c r="C23" s="10"/>
      <c r="D23" s="9"/>
      <c r="E23" s="9"/>
      <c r="F23" s="86"/>
      <c r="G23" s="95"/>
      <c r="H23" s="86"/>
      <c r="J23" s="86"/>
      <c r="L23" s="86"/>
      <c r="N23" s="86"/>
    </row>
    <row r="24" spans="2:14">
      <c r="B24" s="367" t="s">
        <v>145</v>
      </c>
      <c r="C24" s="367"/>
      <c r="D24" s="367"/>
      <c r="E24" s="9"/>
      <c r="F24" s="86">
        <f>H24+J24+L24+N24</f>
        <v>21</v>
      </c>
      <c r="G24" s="86"/>
      <c r="H24" s="86">
        <f>SUM(H25:H47)</f>
        <v>2</v>
      </c>
      <c r="J24" s="86">
        <f>SUM(J25:J47)</f>
        <v>11</v>
      </c>
      <c r="K24" s="86"/>
      <c r="L24" s="86">
        <f>SUM(L25:L47)</f>
        <v>8</v>
      </c>
      <c r="N24" s="86">
        <f>SUM(N25:N47)</f>
        <v>0</v>
      </c>
    </row>
    <row r="25" spans="2:14">
      <c r="B25" s="368" t="s">
        <v>78</v>
      </c>
      <c r="C25" s="368"/>
      <c r="D25" s="368"/>
      <c r="E25" s="8"/>
      <c r="F25" s="86">
        <f>IF($G$4=Dates1!$B$3,Datapack!G149,IF($G$4=Dates1!$B$4,Datapack!K149,IF($G$4=Dates1!$B$5,Datapack!Q149,IF($G$4=Dates1!$B$6,Datapack!V149,IF($G$4=Dates1!$B$7,Datapack!B149)))))</f>
        <v>1</v>
      </c>
      <c r="G25" s="93"/>
      <c r="H25" s="86">
        <f>IF($G$4=Dates1!$B$3,Datapack!H149,IF($G$4=Dates1!$B$4,Datapack!M149,IF($G$4=Dates1!$B$5,Datapack!R149,IF($G$4=Dates1!$B$6,Datapack!W149,IF($G$4=Dates1!$B$7,Datapack!C149)))))</f>
        <v>0</v>
      </c>
      <c r="J25" s="86">
        <f>IF($G$4=Dates1!$B$3,Datapack!I149,IF($G$4=Dates1!$B$4,Datapack!N149,IF($G$4=Dates1!$B$5,Datapack!S149,IF($G$4=Dates1!$B$6,Datapack!X149,IF($G$4=Dates1!$B$7,Datapack!D149)))))</f>
        <v>0</v>
      </c>
      <c r="L25" s="86">
        <f>IF($G$4=Dates1!$B$3,Datapack!J149,IF($G$4=Dates1!$B$4,Datapack!O149,IF($G$4=Dates1!$B$5,Datapack!T149,IF($G$4=Dates1!$B$6,Datapack!Y149,IF($G$4=Dates1!$B$7,Datapack!E149)))))</f>
        <v>1</v>
      </c>
      <c r="N25" s="86">
        <f>IF($G$4=Dates1!$B$3,Datapack!K149,IF($G$4=Dates1!$B$4,Datapack!P149,IF($G$4=Dates1!$B$5,Datapack!U149,IF($G$4=Dates1!$B$6,Datapack!Z149,IF($G$4=Dates1!$B$7,Datapack!F149)))))</f>
        <v>0</v>
      </c>
    </row>
    <row r="26" spans="2:14">
      <c r="B26" s="368" t="s">
        <v>6</v>
      </c>
      <c r="C26" s="368"/>
      <c r="D26" s="368"/>
      <c r="E26" s="8"/>
      <c r="F26" s="86">
        <f>IF($G$4=Dates1!$B$3,Datapack!G150,IF($G$4=Dates1!$B$4,Datapack!K150,IF($G$4=Dates1!$B$5,Datapack!Q150,IF($G$4=Dates1!$B$6,Datapack!V150,IF($G$4=Dates1!$B$7,Datapack!B150)))))</f>
        <v>1</v>
      </c>
      <c r="G26" s="93"/>
      <c r="H26" s="86">
        <f>IF($G$4=Dates1!$B$3,Datapack!H150,IF($G$4=Dates1!$B$4,Datapack!M150,IF($G$4=Dates1!$B$5,Datapack!R150,IF($G$4=Dates1!$B$6,Datapack!W150,IF($G$4=Dates1!$B$7,Datapack!C150)))))</f>
        <v>1</v>
      </c>
      <c r="J26" s="86">
        <f>IF($G$4=Dates1!$B$3,Datapack!I150,IF($G$4=Dates1!$B$4,Datapack!N150,IF($G$4=Dates1!$B$5,Datapack!S150,IF($G$4=Dates1!$B$6,Datapack!X150,IF($G$4=Dates1!$B$7,Datapack!D150)))))</f>
        <v>0</v>
      </c>
      <c r="L26" s="86">
        <f>IF($G$4=Dates1!$B$3,Datapack!J150,IF($G$4=Dates1!$B$4,Datapack!O150,IF($G$4=Dates1!$B$5,Datapack!T150,IF($G$4=Dates1!$B$6,Datapack!Y150,IF($G$4=Dates1!$B$7,Datapack!E150)))))</f>
        <v>0</v>
      </c>
      <c r="N26" s="86">
        <f>IF($G$4=Dates1!$B$3,Datapack!K150,IF($G$4=Dates1!$B$4,Datapack!P150,IF($G$4=Dates1!$B$5,Datapack!U150,IF($G$4=Dates1!$B$6,Datapack!Z150,IF($G$4=Dates1!$B$7,Datapack!F150)))))</f>
        <v>0</v>
      </c>
    </row>
    <row r="27" spans="2:14">
      <c r="B27" s="368" t="s">
        <v>112</v>
      </c>
      <c r="C27" s="368"/>
      <c r="D27" s="368"/>
      <c r="E27" s="8"/>
      <c r="F27" s="86">
        <f>IF($G$4=Dates1!$B$3,Datapack!G151,IF($G$4=Dates1!$B$4,Datapack!K151,IF($G$4=Dates1!$B$5,Datapack!Q151,IF($G$4=Dates1!$B$6,Datapack!V151,IF($G$4=Dates1!$B$7,Datapack!B151)))))</f>
        <v>0</v>
      </c>
      <c r="G27" s="93"/>
      <c r="H27" s="86">
        <f>IF($G$4=Dates1!$B$3,Datapack!H151,IF($G$4=Dates1!$B$4,Datapack!M151,IF($G$4=Dates1!$B$5,Datapack!R151,IF($G$4=Dates1!$B$6,Datapack!W151,IF($G$4=Dates1!$B$7,Datapack!C151)))))</f>
        <v>0</v>
      </c>
      <c r="J27" s="86">
        <f>IF($G$4=Dates1!$B$3,Datapack!I151,IF($G$4=Dates1!$B$4,Datapack!N151,IF($G$4=Dates1!$B$5,Datapack!S151,IF($G$4=Dates1!$B$6,Datapack!X151,IF($G$4=Dates1!$B$7,Datapack!D151)))))</f>
        <v>0</v>
      </c>
      <c r="L27" s="86">
        <f>IF($G$4=Dates1!$B$3,Datapack!J151,IF($G$4=Dates1!$B$4,Datapack!O151,IF($G$4=Dates1!$B$5,Datapack!T151,IF($G$4=Dates1!$B$6,Datapack!Y151,IF($G$4=Dates1!$B$7,Datapack!E151)))))</f>
        <v>0</v>
      </c>
      <c r="N27" s="86">
        <f>IF($G$4=Dates1!$B$3,Datapack!K151,IF($G$4=Dates1!$B$4,Datapack!P151,IF($G$4=Dates1!$B$5,Datapack!U151,IF($G$4=Dates1!$B$6,Datapack!Z151,IF($G$4=Dates1!$B$7,Datapack!F151)))))</f>
        <v>0</v>
      </c>
    </row>
    <row r="28" spans="2:14">
      <c r="B28" s="368" t="s">
        <v>7</v>
      </c>
      <c r="C28" s="368"/>
      <c r="D28" s="368"/>
      <c r="E28" s="8"/>
      <c r="F28" s="86">
        <f>IF($G$4=Dates1!$B$3,Datapack!G152,IF($G$4=Dates1!$B$4,Datapack!K152,IF($G$4=Dates1!$B$5,Datapack!Q152,IF($G$4=Dates1!$B$6,Datapack!V152,IF($G$4=Dates1!$B$7,Datapack!B152)))))</f>
        <v>3</v>
      </c>
      <c r="G28" s="93"/>
      <c r="H28" s="86">
        <f>IF($G$4=Dates1!$B$3,Datapack!H152,IF($G$4=Dates1!$B$4,Datapack!M152,IF($G$4=Dates1!$B$5,Datapack!R152,IF($G$4=Dates1!$B$6,Datapack!W152,IF($G$4=Dates1!$B$7,Datapack!C152)))))</f>
        <v>0</v>
      </c>
      <c r="J28" s="86">
        <f>IF($G$4=Dates1!$B$3,Datapack!I152,IF($G$4=Dates1!$B$4,Datapack!N152,IF($G$4=Dates1!$B$5,Datapack!S152,IF($G$4=Dates1!$B$6,Datapack!X152,IF($G$4=Dates1!$B$7,Datapack!D152)))))</f>
        <v>2</v>
      </c>
      <c r="L28" s="86">
        <f>IF($G$4=Dates1!$B$3,Datapack!J152,IF($G$4=Dates1!$B$4,Datapack!O152,IF($G$4=Dates1!$B$5,Datapack!T152,IF($G$4=Dates1!$B$6,Datapack!Y152,IF($G$4=Dates1!$B$7,Datapack!E152)))))</f>
        <v>1</v>
      </c>
      <c r="N28" s="86">
        <f>IF($G$4=Dates1!$B$3,Datapack!K152,IF($G$4=Dates1!$B$4,Datapack!P152,IF($G$4=Dates1!$B$5,Datapack!U152,IF($G$4=Dates1!$B$6,Datapack!Z152,IF($G$4=Dates1!$B$7,Datapack!F152)))))</f>
        <v>0</v>
      </c>
    </row>
    <row r="29" spans="2:14">
      <c r="B29" s="368" t="s">
        <v>20</v>
      </c>
      <c r="C29" s="368"/>
      <c r="D29" s="368"/>
      <c r="E29" s="8"/>
      <c r="F29" s="86">
        <f>IF($G$4=Dates1!$B$3,Datapack!G153,IF($G$4=Dates1!$B$4,Datapack!K153,IF($G$4=Dates1!$B$5,Datapack!Q153,IF($G$4=Dates1!$B$6,Datapack!V153,IF($G$4=Dates1!$B$7,Datapack!B153)))))</f>
        <v>0</v>
      </c>
      <c r="G29" s="93"/>
      <c r="H29" s="86">
        <f>IF($G$4=Dates1!$B$3,Datapack!H153,IF($G$4=Dates1!$B$4,Datapack!M153,IF($G$4=Dates1!$B$5,Datapack!R153,IF($G$4=Dates1!$B$6,Datapack!W153,IF($G$4=Dates1!$B$7,Datapack!C153)))))</f>
        <v>0</v>
      </c>
      <c r="J29" s="86">
        <f>IF($G$4=Dates1!$B$3,Datapack!I153,IF($G$4=Dates1!$B$4,Datapack!N153,IF($G$4=Dates1!$B$5,Datapack!S153,IF($G$4=Dates1!$B$6,Datapack!X153,IF($G$4=Dates1!$B$7,Datapack!D153)))))</f>
        <v>0</v>
      </c>
      <c r="L29" s="86">
        <f>IF($G$4=Dates1!$B$3,Datapack!J153,IF($G$4=Dates1!$B$4,Datapack!O153,IF($G$4=Dates1!$B$5,Datapack!T153,IF($G$4=Dates1!$B$6,Datapack!Y153,IF($G$4=Dates1!$B$7,Datapack!E153)))))</f>
        <v>0</v>
      </c>
      <c r="N29" s="86">
        <f>IF($G$4=Dates1!$B$3,Datapack!K153,IF($G$4=Dates1!$B$4,Datapack!P153,IF($G$4=Dates1!$B$5,Datapack!U153,IF($G$4=Dates1!$B$6,Datapack!Z153,IF($G$4=Dates1!$B$7,Datapack!F153)))))</f>
        <v>0</v>
      </c>
    </row>
    <row r="30" spans="2:14">
      <c r="B30" s="368" t="s">
        <v>19</v>
      </c>
      <c r="C30" s="368"/>
      <c r="D30" s="368"/>
      <c r="E30" s="8"/>
      <c r="F30" s="86">
        <f>IF($G$4=Dates1!$B$3,Datapack!G154,IF($G$4=Dates1!$B$4,Datapack!K154,IF($G$4=Dates1!$B$5,Datapack!Q154,IF($G$4=Dates1!$B$6,Datapack!V154,IF($G$4=Dates1!$B$7,Datapack!B154)))))</f>
        <v>1</v>
      </c>
      <c r="G30" s="93"/>
      <c r="H30" s="86">
        <f>IF($G$4=Dates1!$B$3,Datapack!H154,IF($G$4=Dates1!$B$4,Datapack!M154,IF($G$4=Dates1!$B$5,Datapack!R154,IF($G$4=Dates1!$B$6,Datapack!W154,IF($G$4=Dates1!$B$7,Datapack!C154)))))</f>
        <v>0</v>
      </c>
      <c r="J30" s="86">
        <f>IF($G$4=Dates1!$B$3,Datapack!I154,IF($G$4=Dates1!$B$4,Datapack!N154,IF($G$4=Dates1!$B$5,Datapack!S154,IF($G$4=Dates1!$B$6,Datapack!X154,IF($G$4=Dates1!$B$7,Datapack!D154)))))</f>
        <v>1</v>
      </c>
      <c r="L30" s="86">
        <f>IF($G$4=Dates1!$B$3,Datapack!J154,IF($G$4=Dates1!$B$4,Datapack!O154,IF($G$4=Dates1!$B$5,Datapack!T154,IF($G$4=Dates1!$B$6,Datapack!Y154,IF($G$4=Dates1!$B$7,Datapack!E154)))))</f>
        <v>0</v>
      </c>
      <c r="N30" s="86">
        <f>IF($G$4=Dates1!$B$3,Datapack!K154,IF($G$4=Dates1!$B$4,Datapack!P154,IF($G$4=Dates1!$B$5,Datapack!U154,IF($G$4=Dates1!$B$6,Datapack!Z154,IF($G$4=Dates1!$B$7,Datapack!F154)))))</f>
        <v>0</v>
      </c>
    </row>
    <row r="31" spans="2:14">
      <c r="B31" s="368" t="s">
        <v>127</v>
      </c>
      <c r="C31" s="368"/>
      <c r="D31" s="368"/>
      <c r="E31" s="8"/>
      <c r="F31" s="86">
        <f>IF($G$4=Dates1!$B$3,Datapack!G155,IF($G$4=Dates1!$B$4,Datapack!K155,IF($G$4=Dates1!$B$5,Datapack!Q155,IF($G$4=Dates1!$B$6,Datapack!V155,IF($G$4=Dates1!$B$7,Datapack!B155)))))</f>
        <v>2</v>
      </c>
      <c r="G31" s="93"/>
      <c r="H31" s="86">
        <f>IF($G$4=Dates1!$B$3,Datapack!H155,IF($G$4=Dates1!$B$4,Datapack!M155,IF($G$4=Dates1!$B$5,Datapack!R155,IF($G$4=Dates1!$B$6,Datapack!W155,IF($G$4=Dates1!$B$7,Datapack!C155)))))</f>
        <v>0</v>
      </c>
      <c r="J31" s="86">
        <f>IF($G$4=Dates1!$B$3,Datapack!I155,IF($G$4=Dates1!$B$4,Datapack!N155,IF($G$4=Dates1!$B$5,Datapack!S155,IF($G$4=Dates1!$B$6,Datapack!X155,IF($G$4=Dates1!$B$7,Datapack!D155)))))</f>
        <v>2</v>
      </c>
      <c r="L31" s="86">
        <f>IF($G$4=Dates1!$B$3,Datapack!J155,IF($G$4=Dates1!$B$4,Datapack!O155,IF($G$4=Dates1!$B$5,Datapack!T155,IF($G$4=Dates1!$B$6,Datapack!Y155,IF($G$4=Dates1!$B$7,Datapack!E155)))))</f>
        <v>0</v>
      </c>
      <c r="N31" s="86">
        <f>IF($G$4=Dates1!$B$3,Datapack!K155,IF($G$4=Dates1!$B$4,Datapack!P155,IF($G$4=Dates1!$B$5,Datapack!U155,IF($G$4=Dates1!$B$6,Datapack!Z155,IF($G$4=Dates1!$B$7,Datapack!F155)))))</f>
        <v>0</v>
      </c>
    </row>
    <row r="32" spans="2:14">
      <c r="B32" s="368" t="s">
        <v>18</v>
      </c>
      <c r="C32" s="368"/>
      <c r="D32" s="368"/>
      <c r="E32" s="8"/>
      <c r="F32" s="86">
        <f>IF($G$4=Dates1!$B$3,Datapack!G156,IF($G$4=Dates1!$B$4,Datapack!K156,IF($G$4=Dates1!$B$5,Datapack!Q156,IF($G$4=Dates1!$B$6,Datapack!V156,IF($G$4=Dates1!$B$7,Datapack!B156)))))</f>
        <v>0</v>
      </c>
      <c r="G32" s="93"/>
      <c r="H32" s="86">
        <f>IF($G$4=Dates1!$B$3,Datapack!H156,IF($G$4=Dates1!$B$4,Datapack!M156,IF($G$4=Dates1!$B$5,Datapack!R156,IF($G$4=Dates1!$B$6,Datapack!W156,IF($G$4=Dates1!$B$7,Datapack!C156)))))</f>
        <v>0</v>
      </c>
      <c r="J32" s="86">
        <f>IF($G$4=Dates1!$B$3,Datapack!I156,IF($G$4=Dates1!$B$4,Datapack!N156,IF($G$4=Dates1!$B$5,Datapack!S156,IF($G$4=Dates1!$B$6,Datapack!X156,IF($G$4=Dates1!$B$7,Datapack!D156)))))</f>
        <v>0</v>
      </c>
      <c r="L32" s="86">
        <f>IF($G$4=Dates1!$B$3,Datapack!J156,IF($G$4=Dates1!$B$4,Datapack!O156,IF($G$4=Dates1!$B$5,Datapack!T156,IF($G$4=Dates1!$B$6,Datapack!Y156,IF($G$4=Dates1!$B$7,Datapack!E156)))))</f>
        <v>0</v>
      </c>
      <c r="N32" s="86">
        <f>IF($G$4=Dates1!$B$3,Datapack!K156,IF($G$4=Dates1!$B$4,Datapack!P156,IF($G$4=Dates1!$B$5,Datapack!U156,IF($G$4=Dates1!$B$6,Datapack!Z156,IF($G$4=Dates1!$B$7,Datapack!F156)))))</f>
        <v>0</v>
      </c>
    </row>
    <row r="33" spans="2:14">
      <c r="B33" s="368" t="s">
        <v>2</v>
      </c>
      <c r="C33" s="368"/>
      <c r="D33" s="368"/>
      <c r="E33" s="8"/>
      <c r="F33" s="86">
        <f>IF($G$4=Dates1!$B$3,Datapack!G157,IF($G$4=Dates1!$B$4,Datapack!K157,IF($G$4=Dates1!$B$5,Datapack!Q157,IF($G$4=Dates1!$B$6,Datapack!V157,IF($G$4=Dates1!$B$7,Datapack!B157)))))</f>
        <v>0</v>
      </c>
      <c r="G33" s="93"/>
      <c r="H33" s="86">
        <f>IF($G$4=Dates1!$B$3,Datapack!H157,IF($G$4=Dates1!$B$4,Datapack!M157,IF($G$4=Dates1!$B$5,Datapack!R157,IF($G$4=Dates1!$B$6,Datapack!W157,IF($G$4=Dates1!$B$7,Datapack!C157)))))</f>
        <v>0</v>
      </c>
      <c r="J33" s="86">
        <f>IF($G$4=Dates1!$B$3,Datapack!I157,IF($G$4=Dates1!$B$4,Datapack!N157,IF($G$4=Dates1!$B$5,Datapack!S157,IF($G$4=Dates1!$B$6,Datapack!X157,IF($G$4=Dates1!$B$7,Datapack!D157)))))</f>
        <v>0</v>
      </c>
      <c r="L33" s="86">
        <f>IF($G$4=Dates1!$B$3,Datapack!J157,IF($G$4=Dates1!$B$4,Datapack!O157,IF($G$4=Dates1!$B$5,Datapack!T157,IF($G$4=Dates1!$B$6,Datapack!Y157,IF($G$4=Dates1!$B$7,Datapack!E157)))))</f>
        <v>0</v>
      </c>
      <c r="N33" s="86">
        <f>IF($G$4=Dates1!$B$3,Datapack!K157,IF($G$4=Dates1!$B$4,Datapack!P157,IF($G$4=Dates1!$B$5,Datapack!U157,IF($G$4=Dates1!$B$6,Datapack!Z157,IF($G$4=Dates1!$B$7,Datapack!F157)))))</f>
        <v>0</v>
      </c>
    </row>
    <row r="34" spans="2:14">
      <c r="B34" s="368" t="s">
        <v>25</v>
      </c>
      <c r="C34" s="368"/>
      <c r="D34" s="368"/>
      <c r="E34" s="8"/>
      <c r="F34" s="86">
        <f>IF($G$4=Dates1!$B$3,Datapack!G158,IF($G$4=Dates1!$B$4,Datapack!K158,IF($G$4=Dates1!$B$5,Datapack!Q158,IF($G$4=Dates1!$B$6,Datapack!V158,IF($G$4=Dates1!$B$7,Datapack!B158)))))</f>
        <v>3</v>
      </c>
      <c r="G34" s="93"/>
      <c r="H34" s="86">
        <f>IF($G$4=Dates1!$B$3,Datapack!H158,IF($G$4=Dates1!$B$4,Datapack!M158,IF($G$4=Dates1!$B$5,Datapack!R158,IF($G$4=Dates1!$B$6,Datapack!W158,IF($G$4=Dates1!$B$7,Datapack!C158)))))</f>
        <v>1</v>
      </c>
      <c r="J34" s="86">
        <f>IF($G$4=Dates1!$B$3,Datapack!I158,IF($G$4=Dates1!$B$4,Datapack!N158,IF($G$4=Dates1!$B$5,Datapack!S158,IF($G$4=Dates1!$B$6,Datapack!X158,IF($G$4=Dates1!$B$7,Datapack!D158)))))</f>
        <v>1</v>
      </c>
      <c r="L34" s="86">
        <f>IF($G$4=Dates1!$B$3,Datapack!J158,IF($G$4=Dates1!$B$4,Datapack!O158,IF($G$4=Dates1!$B$5,Datapack!T158,IF($G$4=Dates1!$B$6,Datapack!Y158,IF($G$4=Dates1!$B$7,Datapack!E158)))))</f>
        <v>1</v>
      </c>
      <c r="N34" s="86">
        <f>IF($G$4=Dates1!$B$3,Datapack!K158,IF($G$4=Dates1!$B$4,Datapack!P158,IF($G$4=Dates1!$B$5,Datapack!U158,IF($G$4=Dates1!$B$6,Datapack!Z158,IF($G$4=Dates1!$B$7,Datapack!F158)))))</f>
        <v>0</v>
      </c>
    </row>
    <row r="35" spans="2:14">
      <c r="B35" s="368" t="s">
        <v>3</v>
      </c>
      <c r="C35" s="368"/>
      <c r="D35" s="368"/>
      <c r="E35" s="8"/>
      <c r="F35" s="86">
        <f>IF($G$4=Dates1!$B$3,Datapack!G159,IF($G$4=Dates1!$B$4,Datapack!K159,IF($G$4=Dates1!$B$5,Datapack!Q159,IF($G$4=Dates1!$B$6,Datapack!V159,IF($G$4=Dates1!$B$7,Datapack!B159)))))</f>
        <v>1</v>
      </c>
      <c r="G35" s="93"/>
      <c r="H35" s="86">
        <f>IF($G$4=Dates1!$B$3,Datapack!H159,IF($G$4=Dates1!$B$4,Datapack!M159,IF($G$4=Dates1!$B$5,Datapack!R159,IF($G$4=Dates1!$B$6,Datapack!W159,IF($G$4=Dates1!$B$7,Datapack!C159)))))</f>
        <v>0</v>
      </c>
      <c r="J35" s="86">
        <f>IF($G$4=Dates1!$B$3,Datapack!I159,IF($G$4=Dates1!$B$4,Datapack!N159,IF($G$4=Dates1!$B$5,Datapack!S159,IF($G$4=Dates1!$B$6,Datapack!X159,IF($G$4=Dates1!$B$7,Datapack!D159)))))</f>
        <v>1</v>
      </c>
      <c r="L35" s="86">
        <f>IF($G$4=Dates1!$B$3,Datapack!J159,IF($G$4=Dates1!$B$4,Datapack!O159,IF($G$4=Dates1!$B$5,Datapack!T159,IF($G$4=Dates1!$B$6,Datapack!Y159,IF($G$4=Dates1!$B$7,Datapack!E159)))))</f>
        <v>0</v>
      </c>
      <c r="N35" s="86">
        <f>IF($G$4=Dates1!$B$3,Datapack!K159,IF($G$4=Dates1!$B$4,Datapack!P159,IF($G$4=Dates1!$B$5,Datapack!U159,IF($G$4=Dates1!$B$6,Datapack!Z159,IF($G$4=Dates1!$B$7,Datapack!F159)))))</f>
        <v>0</v>
      </c>
    </row>
    <row r="36" spans="2:14">
      <c r="B36" s="368" t="s">
        <v>205</v>
      </c>
      <c r="C36" s="368"/>
      <c r="D36" s="368"/>
      <c r="E36" s="8"/>
      <c r="F36" s="86">
        <f>IF($G$4=Dates1!$B$3,Datapack!G160,IF($G$4=Dates1!$B$4,Datapack!K160,IF($G$4=Dates1!$B$5,Datapack!Q160,IF($G$4=Dates1!$B$6,Datapack!V160,IF($G$4=Dates1!$B$7,Datapack!B160)))))</f>
        <v>5</v>
      </c>
      <c r="G36" s="93"/>
      <c r="H36" s="86">
        <f>IF($G$4=Dates1!$B$3,Datapack!H160,IF($G$4=Dates1!$B$4,Datapack!M160,IF($G$4=Dates1!$B$5,Datapack!R160,IF($G$4=Dates1!$B$6,Datapack!W160,IF($G$4=Dates1!$B$7,Datapack!C160)))))</f>
        <v>0</v>
      </c>
      <c r="J36" s="86">
        <f>IF($G$4=Dates1!$B$3,Datapack!I160,IF($G$4=Dates1!$B$4,Datapack!N160,IF($G$4=Dates1!$B$5,Datapack!S160,IF($G$4=Dates1!$B$6,Datapack!X160,IF($G$4=Dates1!$B$7,Datapack!D160)))))</f>
        <v>1</v>
      </c>
      <c r="L36" s="86">
        <f>IF($G$4=Dates1!$B$3,Datapack!J160,IF($G$4=Dates1!$B$4,Datapack!O160,IF($G$4=Dates1!$B$5,Datapack!T160,IF($G$4=Dates1!$B$6,Datapack!Y160,IF($G$4=Dates1!$B$7,Datapack!E160)))))</f>
        <v>4</v>
      </c>
      <c r="N36" s="86">
        <f>IF($G$4=Dates1!$B$3,Datapack!K160,IF($G$4=Dates1!$B$4,Datapack!P160,IF($G$4=Dates1!$B$5,Datapack!U160,IF($G$4=Dates1!$B$6,Datapack!Z160,IF($G$4=Dates1!$B$7,Datapack!F160)))))</f>
        <v>0</v>
      </c>
    </row>
    <row r="37" spans="2:14">
      <c r="B37" s="368" t="s">
        <v>4</v>
      </c>
      <c r="C37" s="368"/>
      <c r="D37" s="368"/>
      <c r="E37" s="8"/>
      <c r="F37" s="86">
        <f>IF($G$4=Dates1!$B$3,Datapack!G161,IF($G$4=Dates1!$B$4,Datapack!K161,IF($G$4=Dates1!$B$5,Datapack!Q161,IF($G$4=Dates1!$B$6,Datapack!V161,IF($G$4=Dates1!$B$7,Datapack!B161)))))</f>
        <v>0</v>
      </c>
      <c r="G37" s="92"/>
      <c r="H37" s="86">
        <f>IF($G$4=Dates1!$B$3,Datapack!H161,IF($G$4=Dates1!$B$4,Datapack!M161,IF($G$4=Dates1!$B$5,Datapack!R161,IF($G$4=Dates1!$B$6,Datapack!W161,IF($G$4=Dates1!$B$7,Datapack!C161)))))</f>
        <v>0</v>
      </c>
      <c r="J37" s="86">
        <f>IF($G$4=Dates1!$B$3,Datapack!I161,IF($G$4=Dates1!$B$4,Datapack!N161,IF($G$4=Dates1!$B$5,Datapack!S161,IF($G$4=Dates1!$B$6,Datapack!X161,IF($G$4=Dates1!$B$7,Datapack!D161)))))</f>
        <v>0</v>
      </c>
      <c r="L37" s="86">
        <f>IF($G$4=Dates1!$B$3,Datapack!J161,IF($G$4=Dates1!$B$4,Datapack!O161,IF($G$4=Dates1!$B$5,Datapack!T161,IF($G$4=Dates1!$B$6,Datapack!Y161,IF($G$4=Dates1!$B$7,Datapack!E161)))))</f>
        <v>0</v>
      </c>
      <c r="N37" s="86">
        <f>IF($G$4=Dates1!$B$3,Datapack!K161,IF($G$4=Dates1!$B$4,Datapack!P161,IF($G$4=Dates1!$B$5,Datapack!U161,IF($G$4=Dates1!$B$6,Datapack!Z161,IF($G$4=Dates1!$B$7,Datapack!F161)))))</f>
        <v>0</v>
      </c>
    </row>
    <row r="38" spans="2:14">
      <c r="B38" s="368" t="s">
        <v>212</v>
      </c>
      <c r="C38" s="368"/>
      <c r="D38" s="368"/>
      <c r="E38" s="8"/>
      <c r="F38" s="86">
        <f>IF($G$4=Dates1!$B$3,Datapack!G162,IF($G$4=Dates1!$B$4,Datapack!K162,IF($G$4=Dates1!$B$5,Datapack!Q162,IF($G$4=Dates1!$B$6,Datapack!V162,IF($G$4=Dates1!$B$7,Datapack!B162)))))</f>
        <v>2</v>
      </c>
      <c r="G38" s="90"/>
      <c r="H38" s="86">
        <f>IF($G$4=Dates1!$B$3,Datapack!H162,IF($G$4=Dates1!$B$4,Datapack!M162,IF($G$4=Dates1!$B$5,Datapack!R162,IF($G$4=Dates1!$B$6,Datapack!W162,IF($G$4=Dates1!$B$7,Datapack!C162)))))</f>
        <v>0</v>
      </c>
      <c r="J38" s="86">
        <f>IF($G$4=Dates1!$B$3,Datapack!I162,IF($G$4=Dates1!$B$4,Datapack!N162,IF($G$4=Dates1!$B$5,Datapack!S162,IF($G$4=Dates1!$B$6,Datapack!X162,IF($G$4=Dates1!$B$7,Datapack!D162)))))</f>
        <v>1</v>
      </c>
      <c r="L38" s="86">
        <f>IF($G$4=Dates1!$B$3,Datapack!J162,IF($G$4=Dates1!$B$4,Datapack!O162,IF($G$4=Dates1!$B$5,Datapack!T162,IF($G$4=Dates1!$B$6,Datapack!Y162,IF($G$4=Dates1!$B$7,Datapack!E162)))))</f>
        <v>1</v>
      </c>
      <c r="N38" s="86">
        <f>IF($G$4=Dates1!$B$3,Datapack!K162,IF($G$4=Dates1!$B$4,Datapack!P162,IF($G$4=Dates1!$B$5,Datapack!U162,IF($G$4=Dates1!$B$6,Datapack!Z162,IF($G$4=Dates1!$B$7,Datapack!F162)))))</f>
        <v>0</v>
      </c>
    </row>
    <row r="39" spans="2:14">
      <c r="B39" s="368" t="s">
        <v>122</v>
      </c>
      <c r="C39" s="368"/>
      <c r="D39" s="368"/>
      <c r="E39" s="8"/>
      <c r="F39" s="86">
        <f>IF($G$4=Dates1!$B$3,Datapack!G163,IF($G$4=Dates1!$B$4,Datapack!K163,IF($G$4=Dates1!$B$5,Datapack!Q163,IF($G$4=Dates1!$B$6,Datapack!V163,IF($G$4=Dates1!$B$7,Datapack!B163)))))</f>
        <v>0</v>
      </c>
      <c r="G39" s="96"/>
      <c r="H39" s="86">
        <f>IF($G$4=Dates1!$B$3,Datapack!H163,IF($G$4=Dates1!$B$4,Datapack!M163,IF($G$4=Dates1!$B$5,Datapack!R163,IF($G$4=Dates1!$B$6,Datapack!W163,IF($G$4=Dates1!$B$7,Datapack!C163)))))</f>
        <v>0</v>
      </c>
      <c r="J39" s="86">
        <f>IF($G$4=Dates1!$B$3,Datapack!I163,IF($G$4=Dates1!$B$4,Datapack!N163,IF($G$4=Dates1!$B$5,Datapack!S163,IF($G$4=Dates1!$B$6,Datapack!X163,IF($G$4=Dates1!$B$7,Datapack!D163)))))</f>
        <v>0</v>
      </c>
      <c r="L39" s="86">
        <f>IF($G$4=Dates1!$B$3,Datapack!J163,IF($G$4=Dates1!$B$4,Datapack!O163,IF($G$4=Dates1!$B$5,Datapack!T163,IF($G$4=Dates1!$B$6,Datapack!Y163,IF($G$4=Dates1!$B$7,Datapack!E163)))))</f>
        <v>0</v>
      </c>
      <c r="N39" s="86">
        <f>IF($G$4=Dates1!$B$3,Datapack!K163,IF($G$4=Dates1!$B$4,Datapack!P163,IF($G$4=Dates1!$B$5,Datapack!U163,IF($G$4=Dates1!$B$6,Datapack!Z163,IF($G$4=Dates1!$B$7,Datapack!F163)))))</f>
        <v>0</v>
      </c>
    </row>
    <row r="40" spans="2:14">
      <c r="B40" s="368" t="s">
        <v>77</v>
      </c>
      <c r="C40" s="368"/>
      <c r="D40" s="368"/>
      <c r="E40" s="8"/>
      <c r="F40" s="86">
        <f>IF($G$4=Dates1!$B$3,Datapack!G164,IF($G$4=Dates1!$B$4,Datapack!K164,IF($G$4=Dates1!$B$5,Datapack!Q164,IF($G$4=Dates1!$B$6,Datapack!V164,IF($G$4=Dates1!$B$7,Datapack!B164)))))</f>
        <v>0</v>
      </c>
      <c r="G40" s="96"/>
      <c r="H40" s="86">
        <f>IF($G$4=Dates1!$B$3,Datapack!H164,IF($G$4=Dates1!$B$4,Datapack!M164,IF($G$4=Dates1!$B$5,Datapack!R164,IF($G$4=Dates1!$B$6,Datapack!W164,IF($G$4=Dates1!$B$7,Datapack!C164)))))</f>
        <v>0</v>
      </c>
      <c r="J40" s="86">
        <f>IF($G$4=Dates1!$B$3,Datapack!I164,IF($G$4=Dates1!$B$4,Datapack!N164,IF($G$4=Dates1!$B$5,Datapack!S164,IF($G$4=Dates1!$B$6,Datapack!X164,IF($G$4=Dates1!$B$7,Datapack!D164)))))</f>
        <v>0</v>
      </c>
      <c r="L40" s="86">
        <f>IF($G$4=Dates1!$B$3,Datapack!J164,IF($G$4=Dates1!$B$4,Datapack!O164,IF($G$4=Dates1!$B$5,Datapack!T164,IF($G$4=Dates1!$B$6,Datapack!Y164,IF($G$4=Dates1!$B$7,Datapack!E164)))))</f>
        <v>0</v>
      </c>
      <c r="N40" s="86">
        <f>IF($G$4=Dates1!$B$3,Datapack!K164,IF($G$4=Dates1!$B$4,Datapack!P164,IF($G$4=Dates1!$B$5,Datapack!U164,IF($G$4=Dates1!$B$6,Datapack!Z164,IF($G$4=Dates1!$B$7,Datapack!F164)))))</f>
        <v>0</v>
      </c>
    </row>
    <row r="41" spans="2:14">
      <c r="B41" s="368" t="s">
        <v>62</v>
      </c>
      <c r="C41" s="368"/>
      <c r="D41" s="368"/>
      <c r="E41" s="8"/>
      <c r="F41" s="86">
        <f>IF($G$4=Dates1!$B$3,Datapack!G165,IF($G$4=Dates1!$B$4,Datapack!K165,IF($G$4=Dates1!$B$5,Datapack!Q165,IF($G$4=Dates1!$B$6,Datapack!V165,IF($G$4=Dates1!$B$7,Datapack!B165)))))</f>
        <v>0</v>
      </c>
      <c r="G41" s="96"/>
      <c r="H41" s="86">
        <f>IF($G$4=Dates1!$B$3,Datapack!H165,IF($G$4=Dates1!$B$4,Datapack!M165,IF($G$4=Dates1!$B$5,Datapack!R165,IF($G$4=Dates1!$B$6,Datapack!W165,IF($G$4=Dates1!$B$7,Datapack!C165)))))</f>
        <v>0</v>
      </c>
      <c r="J41" s="86">
        <f>IF($G$4=Dates1!$B$3,Datapack!I165,IF($G$4=Dates1!$B$4,Datapack!N165,IF($G$4=Dates1!$B$5,Datapack!S165,IF($G$4=Dates1!$B$6,Datapack!X165,IF($G$4=Dates1!$B$7,Datapack!D165)))))</f>
        <v>0</v>
      </c>
      <c r="L41" s="86">
        <f>IF($G$4=Dates1!$B$3,Datapack!J165,IF($G$4=Dates1!$B$4,Datapack!O165,IF($G$4=Dates1!$B$5,Datapack!T165,IF($G$4=Dates1!$B$6,Datapack!Y165,IF($G$4=Dates1!$B$7,Datapack!E165)))))</f>
        <v>0</v>
      </c>
      <c r="N41" s="86">
        <f>IF($G$4=Dates1!$B$3,Datapack!K165,IF($G$4=Dates1!$B$4,Datapack!P165,IF($G$4=Dates1!$B$5,Datapack!U165,IF($G$4=Dates1!$B$6,Datapack!Z165,IF($G$4=Dates1!$B$7,Datapack!F165)))))</f>
        <v>0</v>
      </c>
    </row>
    <row r="42" spans="2:14">
      <c r="B42" s="368" t="s">
        <v>137</v>
      </c>
      <c r="C42" s="368"/>
      <c r="D42" s="368"/>
      <c r="E42" s="8"/>
      <c r="F42" s="86">
        <f>IF($G$4=Dates1!$B$3,Datapack!G166,IF($G$4=Dates1!$B$4,Datapack!K166,IF($G$4=Dates1!$B$5,Datapack!Q166,IF($G$4=Dates1!$B$6,Datapack!V166,IF($G$4=Dates1!$B$7,Datapack!B166)))))</f>
        <v>0</v>
      </c>
      <c r="G42" s="96"/>
      <c r="H42" s="86">
        <f>IF($G$4=Dates1!$B$3,Datapack!H166,IF($G$4=Dates1!$B$4,Datapack!M166,IF($G$4=Dates1!$B$5,Datapack!R166,IF($G$4=Dates1!$B$6,Datapack!W166,IF($G$4=Dates1!$B$7,Datapack!C166)))))</f>
        <v>0</v>
      </c>
      <c r="J42" s="86">
        <f>IF($G$4=Dates1!$B$3,Datapack!I166,IF($G$4=Dates1!$B$4,Datapack!N166,IF($G$4=Dates1!$B$5,Datapack!S166,IF($G$4=Dates1!$B$6,Datapack!X166,IF($G$4=Dates1!$B$7,Datapack!D166)))))</f>
        <v>0</v>
      </c>
      <c r="L42" s="86">
        <f>IF($G$4=Dates1!$B$3,Datapack!J166,IF($G$4=Dates1!$B$4,Datapack!O166,IF($G$4=Dates1!$B$5,Datapack!T166,IF($G$4=Dates1!$B$6,Datapack!Y166,IF($G$4=Dates1!$B$7,Datapack!E166)))))</f>
        <v>0</v>
      </c>
      <c r="N42" s="86">
        <f>IF($G$4=Dates1!$B$3,Datapack!K166,IF($G$4=Dates1!$B$4,Datapack!P166,IF($G$4=Dates1!$B$5,Datapack!U166,IF($G$4=Dates1!$B$6,Datapack!Z166,IF($G$4=Dates1!$B$7,Datapack!F166)))))</f>
        <v>0</v>
      </c>
    </row>
    <row r="43" spans="2:14">
      <c r="B43" s="368" t="s">
        <v>59</v>
      </c>
      <c r="C43" s="368"/>
      <c r="D43" s="368"/>
      <c r="E43" s="8"/>
      <c r="F43" s="86">
        <f>IF($G$4=Dates1!$B$3,Datapack!G167,IF($G$4=Dates1!$B$4,Datapack!K167,IF($G$4=Dates1!$B$5,Datapack!Q167,IF($G$4=Dates1!$B$6,Datapack!V167,IF($G$4=Dates1!$B$7,Datapack!B167)))))</f>
        <v>0</v>
      </c>
      <c r="G43" s="96"/>
      <c r="H43" s="86">
        <f>IF($G$4=Dates1!$B$3,Datapack!H167,IF($G$4=Dates1!$B$4,Datapack!M167,IF($G$4=Dates1!$B$5,Datapack!R167,IF($G$4=Dates1!$B$6,Datapack!W167,IF($G$4=Dates1!$B$7,Datapack!C167)))))</f>
        <v>0</v>
      </c>
      <c r="J43" s="86">
        <f>IF($G$4=Dates1!$B$3,Datapack!I167,IF($G$4=Dates1!$B$4,Datapack!N167,IF($G$4=Dates1!$B$5,Datapack!S167,IF($G$4=Dates1!$B$6,Datapack!X167,IF($G$4=Dates1!$B$7,Datapack!D167)))))</f>
        <v>0</v>
      </c>
      <c r="L43" s="86">
        <f>IF($G$4=Dates1!$B$3,Datapack!J167,IF($G$4=Dates1!$B$4,Datapack!O167,IF($G$4=Dates1!$B$5,Datapack!T167,IF($G$4=Dates1!$B$6,Datapack!Y167,IF($G$4=Dates1!$B$7,Datapack!E167)))))</f>
        <v>0</v>
      </c>
      <c r="N43" s="86">
        <f>IF($G$4=Dates1!$B$3,Datapack!K167,IF($G$4=Dates1!$B$4,Datapack!P167,IF($G$4=Dates1!$B$5,Datapack!U167,IF($G$4=Dates1!$B$6,Datapack!Z167,IF($G$4=Dates1!$B$7,Datapack!F167)))))</f>
        <v>0</v>
      </c>
    </row>
    <row r="44" spans="2:14">
      <c r="B44" s="369" t="s">
        <v>52</v>
      </c>
      <c r="C44" s="369"/>
      <c r="D44" s="369"/>
      <c r="E44" s="11"/>
      <c r="F44" s="86">
        <f>IF($G$4=Dates1!$B$3,Datapack!G168,IF($G$4=Dates1!$B$4,Datapack!K168,IF($G$4=Dates1!$B$5,Datapack!Q168,IF($G$4=Dates1!$B$6,Datapack!V168,IF($G$4=Dates1!$B$7,Datapack!B168)))))</f>
        <v>0</v>
      </c>
      <c r="G44" s="97"/>
      <c r="H44" s="86">
        <f>IF($G$4=Dates1!$B$3,Datapack!H168,IF($G$4=Dates1!$B$4,Datapack!M168,IF($G$4=Dates1!$B$5,Datapack!R168,IF($G$4=Dates1!$B$6,Datapack!W168,IF($G$4=Dates1!$B$7,Datapack!C168)))))</f>
        <v>0</v>
      </c>
      <c r="J44" s="86">
        <f>IF($G$4=Dates1!$B$3,Datapack!I168,IF($G$4=Dates1!$B$4,Datapack!N168,IF($G$4=Dates1!$B$5,Datapack!S168,IF($G$4=Dates1!$B$6,Datapack!X168,IF($G$4=Dates1!$B$7,Datapack!D168)))))</f>
        <v>0</v>
      </c>
      <c r="L44" s="86">
        <f>IF($G$4=Dates1!$B$3,Datapack!J168,IF($G$4=Dates1!$B$4,Datapack!O168,IF($G$4=Dates1!$B$5,Datapack!T168,IF($G$4=Dates1!$B$6,Datapack!Y168,IF($G$4=Dates1!$B$7,Datapack!E168)))))</f>
        <v>0</v>
      </c>
      <c r="N44" s="86">
        <f>IF($G$4=Dates1!$B$3,Datapack!K168,IF($G$4=Dates1!$B$4,Datapack!P168,IF($G$4=Dates1!$B$5,Datapack!U168,IF($G$4=Dates1!$B$6,Datapack!Z168,IF($G$4=Dates1!$B$7,Datapack!F168)))))</f>
        <v>0</v>
      </c>
    </row>
    <row r="45" spans="2:14">
      <c r="B45" s="369" t="s">
        <v>29</v>
      </c>
      <c r="C45" s="369"/>
      <c r="D45" s="369"/>
      <c r="E45" s="11"/>
      <c r="F45" s="86">
        <f>IF($G$4=Dates1!$B$3,Datapack!G169,IF($G$4=Dates1!$B$4,Datapack!K169,IF($G$4=Dates1!$B$5,Datapack!Q169,IF($G$4=Dates1!$B$6,Datapack!V169,IF($G$4=Dates1!$B$7,Datapack!B169)))))</f>
        <v>0</v>
      </c>
      <c r="G45" s="97"/>
      <c r="H45" s="86">
        <f>IF($G$4=Dates1!$B$3,Datapack!H169,IF($G$4=Dates1!$B$4,Datapack!M169,IF($G$4=Dates1!$B$5,Datapack!R169,IF($G$4=Dates1!$B$6,Datapack!W169,IF($G$4=Dates1!$B$7,Datapack!C169)))))</f>
        <v>0</v>
      </c>
      <c r="J45" s="86">
        <f>IF($G$4=Dates1!$B$3,Datapack!I169,IF($G$4=Dates1!$B$4,Datapack!N169,IF($G$4=Dates1!$B$5,Datapack!S169,IF($G$4=Dates1!$B$6,Datapack!X169,IF($G$4=Dates1!$B$7,Datapack!D169)))))</f>
        <v>0</v>
      </c>
      <c r="L45" s="86">
        <f>IF($G$4=Dates1!$B$3,Datapack!J169,IF($G$4=Dates1!$B$4,Datapack!O169,IF($G$4=Dates1!$B$5,Datapack!T169,IF($G$4=Dates1!$B$6,Datapack!Y169,IF($G$4=Dates1!$B$7,Datapack!E169)))))</f>
        <v>0</v>
      </c>
      <c r="N45" s="86">
        <f>IF($G$4=Dates1!$B$3,Datapack!K169,IF($G$4=Dates1!$B$4,Datapack!P169,IF($G$4=Dates1!$B$5,Datapack!U169,IF($G$4=Dates1!$B$6,Datapack!Z169,IF($G$4=Dates1!$B$7,Datapack!F169)))))</f>
        <v>0</v>
      </c>
    </row>
    <row r="46" spans="2:14">
      <c r="B46" s="368" t="s">
        <v>5</v>
      </c>
      <c r="C46" s="368"/>
      <c r="D46" s="368"/>
      <c r="E46" s="11"/>
      <c r="F46" s="86">
        <f>IF($G$4=Dates1!$B$3,Datapack!G170,IF($G$4=Dates1!$B$4,Datapack!K170,IF($G$4=Dates1!$B$5,Datapack!Q170,IF($G$4=Dates1!$B$6,Datapack!V170,IF($G$4=Dates1!$B$7,Datapack!B170)))))</f>
        <v>0</v>
      </c>
      <c r="G46" s="97"/>
      <c r="H46" s="86">
        <f>IF($G$4=Dates1!$B$3,Datapack!H170,IF($G$4=Dates1!$B$4,Datapack!M170,IF($G$4=Dates1!$B$5,Datapack!R170,IF($G$4=Dates1!$B$6,Datapack!W170,IF($G$4=Dates1!$B$7,Datapack!C170)))))</f>
        <v>0</v>
      </c>
      <c r="J46" s="86">
        <f>IF($G$4=Dates1!$B$3,Datapack!I170,IF($G$4=Dates1!$B$4,Datapack!N170,IF($G$4=Dates1!$B$5,Datapack!S170,IF($G$4=Dates1!$B$6,Datapack!X170,IF($G$4=Dates1!$B$7,Datapack!D170)))))</f>
        <v>0</v>
      </c>
      <c r="L46" s="86">
        <f>IF($G$4=Dates1!$B$3,Datapack!J170,IF($G$4=Dates1!$B$4,Datapack!O170,IF($G$4=Dates1!$B$5,Datapack!T170,IF($G$4=Dates1!$B$6,Datapack!Y170,IF($G$4=Dates1!$B$7,Datapack!E170)))))</f>
        <v>0</v>
      </c>
      <c r="N46" s="86">
        <f>IF($G$4=Dates1!$B$3,Datapack!K170,IF($G$4=Dates1!$B$4,Datapack!P170,IF($G$4=Dates1!$B$5,Datapack!U170,IF($G$4=Dates1!$B$6,Datapack!Z170,IF($G$4=Dates1!$B$7,Datapack!F170)))))</f>
        <v>0</v>
      </c>
    </row>
    <row r="47" spans="2:14">
      <c r="B47" s="368" t="s">
        <v>61</v>
      </c>
      <c r="C47" s="368"/>
      <c r="D47" s="368"/>
      <c r="E47" s="8"/>
      <c r="F47" s="86">
        <f>IF($G$4=Dates1!$B$3,Datapack!G171,IF($G$4=Dates1!$B$4,Datapack!K171,IF($G$4=Dates1!$B$5,Datapack!Q171,IF($G$4=Dates1!$B$6,Datapack!V171,IF($G$4=Dates1!$B$7,Datapack!B171)))))</f>
        <v>2</v>
      </c>
      <c r="G47" s="96"/>
      <c r="H47" s="86">
        <f>IF($G$4=Dates1!$B$3,Datapack!H171,IF($G$4=Dates1!$B$4,Datapack!M171,IF($G$4=Dates1!$B$5,Datapack!R171,IF($G$4=Dates1!$B$6,Datapack!W171,IF($G$4=Dates1!$B$7,Datapack!C171)))))</f>
        <v>0</v>
      </c>
      <c r="J47" s="86">
        <f>IF($G$4=Dates1!$B$3,Datapack!I171,IF($G$4=Dates1!$B$4,Datapack!N171,IF($G$4=Dates1!$B$5,Datapack!S171,IF($G$4=Dates1!$B$6,Datapack!X171,IF($G$4=Dates1!$B$7,Datapack!D171)))))</f>
        <v>2</v>
      </c>
      <c r="L47" s="86">
        <f>IF($G$4=Dates1!$B$3,Datapack!J171,IF($G$4=Dates1!$B$4,Datapack!O171,IF($G$4=Dates1!$B$5,Datapack!T171,IF($G$4=Dates1!$B$6,Datapack!Y171,IF($G$4=Dates1!$B$7,Datapack!E171)))))</f>
        <v>0</v>
      </c>
      <c r="N47" s="86">
        <f>IF($G$4=Dates1!$B$3,Datapack!K171,IF($G$4=Dates1!$B$4,Datapack!P171,IF($G$4=Dates1!$B$5,Datapack!U171,IF($G$4=Dates1!$B$6,Datapack!Z171,IF($G$4=Dates1!$B$7,Datapack!F171)))))</f>
        <v>0</v>
      </c>
    </row>
    <row r="48" spans="2:14">
      <c r="B48" s="29"/>
      <c r="C48" s="11"/>
      <c r="D48" s="8"/>
      <c r="E48" s="8"/>
      <c r="F48" s="86"/>
      <c r="G48" s="11"/>
      <c r="H48" s="86"/>
      <c r="J48" s="86"/>
      <c r="L48" s="86"/>
      <c r="N48" s="86"/>
    </row>
    <row r="49" spans="2:14">
      <c r="B49" s="370" t="s">
        <v>146</v>
      </c>
      <c r="C49" s="370"/>
      <c r="D49" s="370"/>
      <c r="E49" s="8"/>
      <c r="F49" s="86">
        <f>SUM(H49,J49,L49,N49)</f>
        <v>37</v>
      </c>
      <c r="G49" s="86"/>
      <c r="H49" s="87">
        <f>SUM(H50:H64)</f>
        <v>1</v>
      </c>
      <c r="J49" s="86">
        <f>SUM(J50:J64)</f>
        <v>16</v>
      </c>
      <c r="K49" s="86"/>
      <c r="L49" s="86">
        <f>SUM(J50:L64)</f>
        <v>19</v>
      </c>
      <c r="N49" s="86">
        <f>SUM(N50:N64)</f>
        <v>1</v>
      </c>
    </row>
    <row r="50" spans="2:14">
      <c r="B50" s="368" t="s">
        <v>213</v>
      </c>
      <c r="C50" s="368"/>
      <c r="D50" s="368"/>
      <c r="E50" s="8"/>
      <c r="F50" s="86">
        <f>IF($G$4=Dates1!$B$3,Datapack!G174,IF($G$4=Dates1!$B$4,Datapack!K174,IF($G$4=Dates1!$B$5,Datapack!Q174,IF($G$4=Dates1!$B$6,Datapack!V174,IF($G$4=Dates1!$B$7,Datapack!B174)))))</f>
        <v>0</v>
      </c>
      <c r="G50" s="96"/>
      <c r="H50" s="86">
        <f>IF($G$4=Dates1!$B$3,Datapack!H174,IF($G$4=Dates1!$B$4,Datapack!M174,IF($G$4=Dates1!$B$5,Datapack!R174,IF($G$4=Dates1!$B$6,Datapack!W174,IF($G$4=Dates1!$B$7,Datapack!C174)))))</f>
        <v>0</v>
      </c>
      <c r="J50" s="86">
        <f>IF($G$4=Dates1!$B$3,Datapack!I174,IF($G$4=Dates1!$B$4,Datapack!N174,IF($G$4=Dates1!$B$5,Datapack!S174,IF($G$4=Dates1!$B$6,Datapack!X174,IF($G$4=Dates1!$B$7,Datapack!D174)))))</f>
        <v>0</v>
      </c>
      <c r="L50" s="86">
        <f>IF($G$4=Dates1!$B$3,Datapack!J174,IF($G$4=Dates1!$B$4,Datapack!O174,IF($G$4=Dates1!$B$5,Datapack!T174,IF($G$4=Dates1!$B$6,Datapack!Y174,IF($G$4=Dates1!$B$7,Datapack!E174)))))</f>
        <v>0</v>
      </c>
      <c r="N50" s="86">
        <f>IF($G$4=Dates1!$B$3,Datapack!K174,IF($G$4=Dates1!$B$4,Datapack!P174,IF($G$4=Dates1!$B$5,Datapack!U174,IF($G$4=Dates1!$B$6,Datapack!Z174,IF($G$4=Dates1!$B$7,Datapack!F174)))))</f>
        <v>0</v>
      </c>
    </row>
    <row r="51" spans="2:14">
      <c r="B51" s="368" t="s">
        <v>30</v>
      </c>
      <c r="C51" s="368"/>
      <c r="D51" s="368"/>
      <c r="E51" s="8"/>
      <c r="F51" s="86">
        <f>IF($G$4=Dates1!$B$3,Datapack!G175,IF($G$4=Dates1!$B$4,Datapack!K175,IF($G$4=Dates1!$B$5,Datapack!Q175,IF($G$4=Dates1!$B$6,Datapack!V175,IF($G$4=Dates1!$B$7,Datapack!B175)))))</f>
        <v>3</v>
      </c>
      <c r="G51" s="96"/>
      <c r="H51" s="86">
        <f>IF($G$4=Dates1!$B$3,Datapack!H175,IF($G$4=Dates1!$B$4,Datapack!M175,IF($G$4=Dates1!$B$5,Datapack!R175,IF($G$4=Dates1!$B$6,Datapack!W175,IF($G$4=Dates1!$B$7,Datapack!C175)))))</f>
        <v>0</v>
      </c>
      <c r="J51" s="86">
        <f>IF($G$4=Dates1!$B$3,Datapack!I175,IF($G$4=Dates1!$B$4,Datapack!N175,IF($G$4=Dates1!$B$5,Datapack!S175,IF($G$4=Dates1!$B$6,Datapack!X175,IF($G$4=Dates1!$B$7,Datapack!D175)))))</f>
        <v>3</v>
      </c>
      <c r="L51" s="86">
        <f>IF($G$4=Dates1!$B$3,Datapack!J175,IF($G$4=Dates1!$B$4,Datapack!O175,IF($G$4=Dates1!$B$5,Datapack!T175,IF($G$4=Dates1!$B$6,Datapack!Y175,IF($G$4=Dates1!$B$7,Datapack!E175)))))</f>
        <v>0</v>
      </c>
      <c r="N51" s="86">
        <f>IF($G$4=Dates1!$B$3,Datapack!K175,IF($G$4=Dates1!$B$4,Datapack!P175,IF($G$4=Dates1!$B$5,Datapack!U175,IF($G$4=Dates1!$B$6,Datapack!Z175,IF($G$4=Dates1!$B$7,Datapack!F175)))))</f>
        <v>0</v>
      </c>
    </row>
    <row r="52" spans="2:14">
      <c r="B52" s="368" t="s">
        <v>199</v>
      </c>
      <c r="C52" s="368"/>
      <c r="D52" s="368"/>
      <c r="E52" s="11"/>
      <c r="F52" s="86">
        <f>IF($G$4=Dates1!$B$3,Datapack!G176,IF($G$4=Dates1!$B$4,Datapack!K176,IF($G$4=Dates1!$B$5,Datapack!Q176,IF($G$4=Dates1!$B$6,Datapack!V176,IF($G$4=Dates1!$B$7,Datapack!B176)))))</f>
        <v>1</v>
      </c>
      <c r="G52" s="97"/>
      <c r="H52" s="86">
        <f>IF($G$4=Dates1!$B$3,Datapack!H176,IF($G$4=Dates1!$B$4,Datapack!M176,IF($G$4=Dates1!$B$5,Datapack!R176,IF($G$4=Dates1!$B$6,Datapack!W176,IF($G$4=Dates1!$B$7,Datapack!C176)))))</f>
        <v>0</v>
      </c>
      <c r="J52" s="86">
        <f>IF($G$4=Dates1!$B$3,Datapack!I176,IF($G$4=Dates1!$B$4,Datapack!N176,IF($G$4=Dates1!$B$5,Datapack!S176,IF($G$4=Dates1!$B$6,Datapack!X176,IF($G$4=Dates1!$B$7,Datapack!D176)))))</f>
        <v>1</v>
      </c>
      <c r="L52" s="86">
        <f>IF($G$4=Dates1!$B$3,Datapack!J176,IF($G$4=Dates1!$B$4,Datapack!O176,IF($G$4=Dates1!$B$5,Datapack!T176,IF($G$4=Dates1!$B$6,Datapack!Y176,IF($G$4=Dates1!$B$7,Datapack!E176)))))</f>
        <v>0</v>
      </c>
      <c r="N52" s="86">
        <f>IF($G$4=Dates1!$B$3,Datapack!K176,IF($G$4=Dates1!$B$4,Datapack!P176,IF($G$4=Dates1!$B$5,Datapack!U176,IF($G$4=Dates1!$B$6,Datapack!Z176,IF($G$4=Dates1!$B$7,Datapack!F176)))))</f>
        <v>0</v>
      </c>
    </row>
    <row r="53" spans="2:14">
      <c r="B53" s="368" t="s">
        <v>173</v>
      </c>
      <c r="C53" s="368"/>
      <c r="D53" s="368"/>
      <c r="E53" s="11"/>
      <c r="F53" s="86">
        <f>IF($G$4=Dates1!$B$3,Datapack!G177,IF($G$4=Dates1!$B$4,Datapack!K177,IF($G$4=Dates1!$B$5,Datapack!Q177,IF($G$4=Dates1!$B$6,Datapack!V177,IF($G$4=Dates1!$B$7,Datapack!B177)))))</f>
        <v>1</v>
      </c>
      <c r="G53" s="97"/>
      <c r="H53" s="86">
        <f>IF($G$4=Dates1!$B$3,Datapack!H177,IF($G$4=Dates1!$B$4,Datapack!M177,IF($G$4=Dates1!$B$5,Datapack!R177,IF($G$4=Dates1!$B$6,Datapack!W177,IF($G$4=Dates1!$B$7,Datapack!C177)))))</f>
        <v>0</v>
      </c>
      <c r="J53" s="86">
        <f>IF($G$4=Dates1!$B$3,Datapack!I177,IF($G$4=Dates1!$B$4,Datapack!N177,IF($G$4=Dates1!$B$5,Datapack!S177,IF($G$4=Dates1!$B$6,Datapack!X177,IF($G$4=Dates1!$B$7,Datapack!D177)))))</f>
        <v>1</v>
      </c>
      <c r="L53" s="86">
        <f>IF($G$4=Dates1!$B$3,Datapack!J177,IF($G$4=Dates1!$B$4,Datapack!O177,IF($G$4=Dates1!$B$5,Datapack!T177,IF($G$4=Dates1!$B$6,Datapack!Y177,IF($G$4=Dates1!$B$7,Datapack!E177)))))</f>
        <v>0</v>
      </c>
      <c r="N53" s="86">
        <f>IF($G$4=Dates1!$B$3,Datapack!K177,IF($G$4=Dates1!$B$4,Datapack!P177,IF($G$4=Dates1!$B$5,Datapack!U177,IF($G$4=Dates1!$B$6,Datapack!Z177,IF($G$4=Dates1!$B$7,Datapack!F177)))))</f>
        <v>0</v>
      </c>
    </row>
    <row r="54" spans="2:14">
      <c r="B54" s="368" t="s">
        <v>124</v>
      </c>
      <c r="C54" s="368"/>
      <c r="D54" s="368"/>
      <c r="E54" s="11"/>
      <c r="F54" s="86">
        <f>IF($G$4=Dates1!$B$3,Datapack!G178,IF($G$4=Dates1!$B$4,Datapack!K178,IF($G$4=Dates1!$B$5,Datapack!Q178,IF($G$4=Dates1!$B$6,Datapack!V178,IF($G$4=Dates1!$B$7,Datapack!B178)))))</f>
        <v>2</v>
      </c>
      <c r="G54" s="97"/>
      <c r="H54" s="86">
        <f>IF($G$4=Dates1!$B$3,Datapack!H178,IF($G$4=Dates1!$B$4,Datapack!M178,IF($G$4=Dates1!$B$5,Datapack!R178,IF($G$4=Dates1!$B$6,Datapack!W178,IF($G$4=Dates1!$B$7,Datapack!C178)))))</f>
        <v>0</v>
      </c>
      <c r="J54" s="86">
        <f>IF($G$4=Dates1!$B$3,Datapack!I178,IF($G$4=Dates1!$B$4,Datapack!N178,IF($G$4=Dates1!$B$5,Datapack!S178,IF($G$4=Dates1!$B$6,Datapack!X178,IF($G$4=Dates1!$B$7,Datapack!D178)))))</f>
        <v>2</v>
      </c>
      <c r="L54" s="86">
        <f>IF($G$4=Dates1!$B$3,Datapack!J178,IF($G$4=Dates1!$B$4,Datapack!O178,IF($G$4=Dates1!$B$5,Datapack!T178,IF($G$4=Dates1!$B$6,Datapack!Y178,IF($G$4=Dates1!$B$7,Datapack!E178)))))</f>
        <v>0</v>
      </c>
      <c r="N54" s="86">
        <f>IF($G$4=Dates1!$B$3,Datapack!K178,IF($G$4=Dates1!$B$4,Datapack!P178,IF($G$4=Dates1!$B$5,Datapack!U178,IF($G$4=Dates1!$B$6,Datapack!Z178,IF($G$4=Dates1!$B$7,Datapack!F178)))))</f>
        <v>0</v>
      </c>
    </row>
    <row r="55" spans="2:14">
      <c r="B55" s="368" t="s">
        <v>159</v>
      </c>
      <c r="C55" s="368"/>
      <c r="D55" s="368"/>
      <c r="E55" s="11"/>
      <c r="F55" s="86">
        <f>IF($G$4=Dates1!$B$3,Datapack!G179,IF($G$4=Dates1!$B$4,Datapack!K179,IF($G$4=Dates1!$B$5,Datapack!Q179,IF($G$4=Dates1!$B$6,Datapack!V179,IF($G$4=Dates1!$B$7,Datapack!B179)))))</f>
        <v>1</v>
      </c>
      <c r="G55" s="97"/>
      <c r="H55" s="86">
        <f>IF($G$4=Dates1!$B$3,Datapack!H179,IF($G$4=Dates1!$B$4,Datapack!M179,IF($G$4=Dates1!$B$5,Datapack!R179,IF($G$4=Dates1!$B$6,Datapack!W179,IF($G$4=Dates1!$B$7,Datapack!C179)))))</f>
        <v>0</v>
      </c>
      <c r="J55" s="86">
        <f>IF($G$4=Dates1!$B$3,Datapack!I179,IF($G$4=Dates1!$B$4,Datapack!N179,IF($G$4=Dates1!$B$5,Datapack!S179,IF($G$4=Dates1!$B$6,Datapack!X179,IF($G$4=Dates1!$B$7,Datapack!D179)))))</f>
        <v>0</v>
      </c>
      <c r="L55" s="86">
        <f>IF($G$4=Dates1!$B$3,Datapack!J179,IF($G$4=Dates1!$B$4,Datapack!O179,IF($G$4=Dates1!$B$5,Datapack!T179,IF($G$4=Dates1!$B$6,Datapack!Y179,IF($G$4=Dates1!$B$7,Datapack!E179)))))</f>
        <v>0</v>
      </c>
      <c r="N55" s="86">
        <f>IF($G$4=Dates1!$B$3,Datapack!K179,IF($G$4=Dates1!$B$4,Datapack!P179,IF($G$4=Dates1!$B$5,Datapack!U179,IF($G$4=Dates1!$B$6,Datapack!Z179,IF($G$4=Dates1!$B$7,Datapack!F179)))))</f>
        <v>1</v>
      </c>
    </row>
    <row r="56" spans="2:14">
      <c r="B56" s="368" t="s">
        <v>201</v>
      </c>
      <c r="C56" s="368"/>
      <c r="D56" s="368"/>
      <c r="E56" s="8"/>
      <c r="F56" s="86">
        <f>IF($G$4=Dates1!$B$3,Datapack!G180,IF($G$4=Dates1!$B$4,Datapack!K180,IF($G$4=Dates1!$B$5,Datapack!Q180,IF($G$4=Dates1!$B$6,Datapack!V180,IF($G$4=Dates1!$B$7,Datapack!B180)))))</f>
        <v>2</v>
      </c>
      <c r="G56" s="92"/>
      <c r="H56" s="86">
        <f>IF($G$4=Dates1!$B$3,Datapack!H180,IF($G$4=Dates1!$B$4,Datapack!M180,IF($G$4=Dates1!$B$5,Datapack!R180,IF($G$4=Dates1!$B$6,Datapack!W180,IF($G$4=Dates1!$B$7,Datapack!C180)))))</f>
        <v>0</v>
      </c>
      <c r="J56" s="86">
        <f>IF($G$4=Dates1!$B$3,Datapack!I180,IF($G$4=Dates1!$B$4,Datapack!N180,IF($G$4=Dates1!$B$5,Datapack!S180,IF($G$4=Dates1!$B$6,Datapack!X180,IF($G$4=Dates1!$B$7,Datapack!D180)))))</f>
        <v>2</v>
      </c>
      <c r="L56" s="86">
        <f>IF($G$4=Dates1!$B$3,Datapack!J180,IF($G$4=Dates1!$B$4,Datapack!O180,IF($G$4=Dates1!$B$5,Datapack!T180,IF($G$4=Dates1!$B$6,Datapack!Y180,IF($G$4=Dates1!$B$7,Datapack!E180)))))</f>
        <v>0</v>
      </c>
      <c r="N56" s="86">
        <f>IF($G$4=Dates1!$B$3,Datapack!K180,IF($G$4=Dates1!$B$4,Datapack!P180,IF($G$4=Dates1!$B$5,Datapack!U180,IF($G$4=Dates1!$B$6,Datapack!Z180,IF($G$4=Dates1!$B$7,Datapack!F180)))))</f>
        <v>0</v>
      </c>
    </row>
    <row r="57" spans="2:14">
      <c r="B57" s="368" t="s">
        <v>8</v>
      </c>
      <c r="C57" s="368"/>
      <c r="D57" s="368"/>
      <c r="E57" s="6"/>
      <c r="F57" s="86">
        <f>IF($G$4=Dates1!$B$3,Datapack!G181,IF($G$4=Dates1!$B$4,Datapack!K181,IF($G$4=Dates1!$B$5,Datapack!Q181,IF($G$4=Dates1!$B$6,Datapack!V181,IF($G$4=Dates1!$B$7,Datapack!B181)))))</f>
        <v>2</v>
      </c>
      <c r="G57" s="91"/>
      <c r="H57" s="86">
        <f>IF($G$4=Dates1!$B$3,Datapack!H181,IF($G$4=Dates1!$B$4,Datapack!M181,IF($G$4=Dates1!$B$5,Datapack!R181,IF($G$4=Dates1!$B$6,Datapack!W181,IF($G$4=Dates1!$B$7,Datapack!C181)))))</f>
        <v>0</v>
      </c>
      <c r="J57" s="86">
        <f>IF($G$4=Dates1!$B$3,Datapack!I181,IF($G$4=Dates1!$B$4,Datapack!N181,IF($G$4=Dates1!$B$5,Datapack!S181,IF($G$4=Dates1!$B$6,Datapack!X181,IF($G$4=Dates1!$B$7,Datapack!D181)))))</f>
        <v>1</v>
      </c>
      <c r="L57" s="86">
        <f>IF($G$4=Dates1!$B$3,Datapack!J181,IF($G$4=Dates1!$B$4,Datapack!O181,IF($G$4=Dates1!$B$5,Datapack!T181,IF($G$4=Dates1!$B$6,Datapack!Y181,IF($G$4=Dates1!$B$7,Datapack!E181)))))</f>
        <v>1</v>
      </c>
      <c r="N57" s="86">
        <f>IF($G$4=Dates1!$B$3,Datapack!K181,IF($G$4=Dates1!$B$4,Datapack!P181,IF($G$4=Dates1!$B$5,Datapack!U181,IF($G$4=Dates1!$B$6,Datapack!Z181,IF($G$4=Dates1!$B$7,Datapack!F181)))))</f>
        <v>0</v>
      </c>
    </row>
    <row r="58" spans="2:14">
      <c r="B58" s="368" t="s">
        <v>172</v>
      </c>
      <c r="C58" s="368"/>
      <c r="D58" s="368"/>
      <c r="E58" s="11"/>
      <c r="F58" s="86">
        <f>IF($G$4=Dates1!$B$3,Datapack!G182,IF($G$4=Dates1!$B$4,Datapack!K182,IF($G$4=Dates1!$B$5,Datapack!Q182,IF($G$4=Dates1!$B$6,Datapack!V182,IF($G$4=Dates1!$B$7,Datapack!B182)))))</f>
        <v>1</v>
      </c>
      <c r="G58" s="97"/>
      <c r="H58" s="86">
        <f>IF($G$4=Dates1!$B$3,Datapack!H182,IF($G$4=Dates1!$B$4,Datapack!M182,IF($G$4=Dates1!$B$5,Datapack!R182,IF($G$4=Dates1!$B$6,Datapack!W182,IF($G$4=Dates1!$B$7,Datapack!C182)))))</f>
        <v>1</v>
      </c>
      <c r="J58" s="86">
        <f>IF($G$4=Dates1!$B$3,Datapack!I182,IF($G$4=Dates1!$B$4,Datapack!N182,IF($G$4=Dates1!$B$5,Datapack!S182,IF($G$4=Dates1!$B$6,Datapack!X182,IF($G$4=Dates1!$B$7,Datapack!D182)))))</f>
        <v>0</v>
      </c>
      <c r="L58" s="86">
        <f>IF($G$4=Dates1!$B$3,Datapack!J182,IF($G$4=Dates1!$B$4,Datapack!O182,IF($G$4=Dates1!$B$5,Datapack!T182,IF($G$4=Dates1!$B$6,Datapack!Y182,IF($G$4=Dates1!$B$7,Datapack!E182)))))</f>
        <v>0</v>
      </c>
      <c r="N58" s="86">
        <f>IF($G$4=Dates1!$B$3,Datapack!K182,IF($G$4=Dates1!$B$4,Datapack!P182,IF($G$4=Dates1!$B$5,Datapack!U182,IF($G$4=Dates1!$B$6,Datapack!Z182,IF($G$4=Dates1!$B$7,Datapack!F182)))))</f>
        <v>0</v>
      </c>
    </row>
    <row r="59" spans="2:14">
      <c r="B59" s="368" t="s">
        <v>160</v>
      </c>
      <c r="C59" s="368"/>
      <c r="D59" s="368"/>
      <c r="E59" s="11"/>
      <c r="F59" s="86">
        <f>IF($G$4=Dates1!$B$3,Datapack!G183,IF($G$4=Dates1!$B$4,Datapack!K183,IF($G$4=Dates1!$B$5,Datapack!Q183,IF($G$4=Dates1!$B$6,Datapack!V183,IF($G$4=Dates1!$B$7,Datapack!B183)))))</f>
        <v>0</v>
      </c>
      <c r="G59" s="97"/>
      <c r="H59" s="86">
        <f>IF($G$4=Dates1!$B$3,Datapack!H183,IF($G$4=Dates1!$B$4,Datapack!M183,IF($G$4=Dates1!$B$5,Datapack!R183,IF($G$4=Dates1!$B$6,Datapack!W183,IF($G$4=Dates1!$B$7,Datapack!C183)))))</f>
        <v>0</v>
      </c>
      <c r="J59" s="86">
        <f>IF($G$4=Dates1!$B$3,Datapack!I183,IF($G$4=Dates1!$B$4,Datapack!N183,IF($G$4=Dates1!$B$5,Datapack!S183,IF($G$4=Dates1!$B$6,Datapack!X183,IF($G$4=Dates1!$B$7,Datapack!D183)))))</f>
        <v>0</v>
      </c>
      <c r="L59" s="86">
        <f>IF($G$4=Dates1!$B$3,Datapack!J183,IF($G$4=Dates1!$B$4,Datapack!O183,IF($G$4=Dates1!$B$5,Datapack!T183,IF($G$4=Dates1!$B$6,Datapack!Y183,IF($G$4=Dates1!$B$7,Datapack!E183)))))</f>
        <v>0</v>
      </c>
      <c r="N59" s="86">
        <f>IF($G$4=Dates1!$B$3,Datapack!K183,IF($G$4=Dates1!$B$4,Datapack!P183,IF($G$4=Dates1!$B$5,Datapack!U183,IF($G$4=Dates1!$B$6,Datapack!Z183,IF($G$4=Dates1!$B$7,Datapack!F183)))))</f>
        <v>0</v>
      </c>
    </row>
    <row r="60" spans="2:14">
      <c r="B60" s="368" t="s">
        <v>174</v>
      </c>
      <c r="C60" s="368"/>
      <c r="D60" s="368"/>
      <c r="E60" s="11"/>
      <c r="F60" s="86">
        <f>IF($G$4=Dates1!$B$3,Datapack!G184,IF($G$4=Dates1!$B$4,Datapack!K184,IF($G$4=Dates1!$B$5,Datapack!Q184,IF($G$4=Dates1!$B$6,Datapack!V184,IF($G$4=Dates1!$B$7,Datapack!B184)))))</f>
        <v>1</v>
      </c>
      <c r="G60" s="97"/>
      <c r="H60" s="86">
        <f>IF($G$4=Dates1!$B$3,Datapack!H184,IF($G$4=Dates1!$B$4,Datapack!M184,IF($G$4=Dates1!$B$5,Datapack!R184,IF($G$4=Dates1!$B$6,Datapack!W184,IF($G$4=Dates1!$B$7,Datapack!C184)))))</f>
        <v>0</v>
      </c>
      <c r="J60" s="86">
        <f>IF($G$4=Dates1!$B$3,Datapack!I184,IF($G$4=Dates1!$B$4,Datapack!N184,IF($G$4=Dates1!$B$5,Datapack!S184,IF($G$4=Dates1!$B$6,Datapack!X184,IF($G$4=Dates1!$B$7,Datapack!D184)))))</f>
        <v>1</v>
      </c>
      <c r="L60" s="86">
        <f>IF($G$4=Dates1!$B$3,Datapack!J184,IF($G$4=Dates1!$B$4,Datapack!O184,IF($G$4=Dates1!$B$5,Datapack!T184,IF($G$4=Dates1!$B$6,Datapack!Y184,IF($G$4=Dates1!$B$7,Datapack!E184)))))</f>
        <v>0</v>
      </c>
      <c r="N60" s="86">
        <f>IF($G$4=Dates1!$B$3,Datapack!K184,IF($G$4=Dates1!$B$4,Datapack!P184,IF($G$4=Dates1!$B$5,Datapack!U184,IF($G$4=Dates1!$B$6,Datapack!Z184,IF($G$4=Dates1!$B$7,Datapack!F184)))))</f>
        <v>0</v>
      </c>
    </row>
    <row r="61" spans="2:14">
      <c r="B61" s="368" t="s">
        <v>40</v>
      </c>
      <c r="C61" s="368"/>
      <c r="D61" s="368"/>
      <c r="E61" s="11"/>
      <c r="F61" s="86">
        <f>IF($G$4=Dates1!$B$3,Datapack!G185,IF($G$4=Dates1!$B$4,Datapack!K185,IF($G$4=Dates1!$B$5,Datapack!Q185,IF($G$4=Dates1!$B$6,Datapack!V185,IF($G$4=Dates1!$B$7,Datapack!B185)))))</f>
        <v>0</v>
      </c>
      <c r="G61" s="97"/>
      <c r="H61" s="86">
        <f>IF($G$4=Dates1!$B$3,Datapack!H185,IF($G$4=Dates1!$B$4,Datapack!M185,IF($G$4=Dates1!$B$5,Datapack!R185,IF($G$4=Dates1!$B$6,Datapack!W185,IF($G$4=Dates1!$B$7,Datapack!C185)))))</f>
        <v>0</v>
      </c>
      <c r="J61" s="86">
        <f>IF($G$4=Dates1!$B$3,Datapack!I185,IF($G$4=Dates1!$B$4,Datapack!N185,IF($G$4=Dates1!$B$5,Datapack!S185,IF($G$4=Dates1!$B$6,Datapack!X185,IF($G$4=Dates1!$B$7,Datapack!D185)))))</f>
        <v>0</v>
      </c>
      <c r="L61" s="86">
        <f>IF($G$4=Dates1!$B$3,Datapack!J185,IF($G$4=Dates1!$B$4,Datapack!O185,IF($G$4=Dates1!$B$5,Datapack!T185,IF($G$4=Dates1!$B$6,Datapack!Y185,IF($G$4=Dates1!$B$7,Datapack!E185)))))</f>
        <v>0</v>
      </c>
      <c r="N61" s="86">
        <f>IF($G$4=Dates1!$B$3,Datapack!K185,IF($G$4=Dates1!$B$4,Datapack!P185,IF($G$4=Dates1!$B$5,Datapack!U185,IF($G$4=Dates1!$B$6,Datapack!Z185,IF($G$4=Dates1!$B$7,Datapack!F185)))))</f>
        <v>0</v>
      </c>
    </row>
    <row r="62" spans="2:14">
      <c r="B62" s="368" t="s">
        <v>41</v>
      </c>
      <c r="C62" s="368"/>
      <c r="D62" s="368"/>
      <c r="E62" s="11"/>
      <c r="F62" s="86">
        <f>IF($G$4=Dates1!$B$3,Datapack!G186,IF($G$4=Dates1!$B$4,Datapack!K186,IF($G$4=Dates1!$B$5,Datapack!Q186,IF($G$4=Dates1!$B$6,Datapack!V186,IF($G$4=Dates1!$B$7,Datapack!B186)))))</f>
        <v>1</v>
      </c>
      <c r="G62" s="97"/>
      <c r="H62" s="86">
        <f>IF($G$4=Dates1!$B$3,Datapack!H186,IF($G$4=Dates1!$B$4,Datapack!M186,IF($G$4=Dates1!$B$5,Datapack!R186,IF($G$4=Dates1!$B$6,Datapack!W186,IF($G$4=Dates1!$B$7,Datapack!C186)))))</f>
        <v>0</v>
      </c>
      <c r="J62" s="86">
        <f>IF($G$4=Dates1!$B$3,Datapack!I186,IF($G$4=Dates1!$B$4,Datapack!N186,IF($G$4=Dates1!$B$5,Datapack!S186,IF($G$4=Dates1!$B$6,Datapack!X186,IF($G$4=Dates1!$B$7,Datapack!D186)))))</f>
        <v>0</v>
      </c>
      <c r="L62" s="86">
        <f>IF($G$4=Dates1!$B$3,Datapack!J186,IF($G$4=Dates1!$B$4,Datapack!O186,IF($G$4=Dates1!$B$5,Datapack!T186,IF($G$4=Dates1!$B$6,Datapack!Y186,IF($G$4=Dates1!$B$7,Datapack!E186)))))</f>
        <v>1</v>
      </c>
      <c r="N62" s="86">
        <f>IF($G$4=Dates1!$B$3,Datapack!K186,IF($G$4=Dates1!$B$4,Datapack!P186,IF($G$4=Dates1!$B$5,Datapack!U186,IF($G$4=Dates1!$B$6,Datapack!Z186,IF($G$4=Dates1!$B$7,Datapack!F186)))))</f>
        <v>0</v>
      </c>
    </row>
    <row r="63" spans="2:14">
      <c r="B63" s="368" t="s">
        <v>9</v>
      </c>
      <c r="C63" s="368"/>
      <c r="D63" s="368"/>
      <c r="E63" s="11"/>
      <c r="F63" s="86">
        <f>IF($G$4=Dates1!$B$3,Datapack!G187,IF($G$4=Dates1!$B$4,Datapack!K187,IF($G$4=Dates1!$B$5,Datapack!Q187,IF($G$4=Dates1!$B$6,Datapack!V187,IF($G$4=Dates1!$B$7,Datapack!B187)))))</f>
        <v>3</v>
      </c>
      <c r="G63" s="97"/>
      <c r="H63" s="86">
        <f>IF($G$4=Dates1!$B$3,Datapack!H187,IF($G$4=Dates1!$B$4,Datapack!M187,IF($G$4=Dates1!$B$5,Datapack!R187,IF($G$4=Dates1!$B$6,Datapack!W187,IF($G$4=Dates1!$B$7,Datapack!C187)))))</f>
        <v>0</v>
      </c>
      <c r="J63" s="86">
        <f>IF($G$4=Dates1!$B$3,Datapack!I187,IF($G$4=Dates1!$B$4,Datapack!N187,IF($G$4=Dates1!$B$5,Datapack!S187,IF($G$4=Dates1!$B$6,Datapack!X187,IF($G$4=Dates1!$B$7,Datapack!D187)))))</f>
        <v>3</v>
      </c>
      <c r="L63" s="86">
        <f>IF($G$4=Dates1!$B$3,Datapack!J187,IF($G$4=Dates1!$B$4,Datapack!O187,IF($G$4=Dates1!$B$5,Datapack!T187,IF($G$4=Dates1!$B$6,Datapack!Y187,IF($G$4=Dates1!$B$7,Datapack!E187)))))</f>
        <v>0</v>
      </c>
      <c r="N63" s="86">
        <f>IF($G$4=Dates1!$B$3,Datapack!K187,IF($G$4=Dates1!$B$4,Datapack!P187,IF($G$4=Dates1!$B$5,Datapack!U187,IF($G$4=Dates1!$B$6,Datapack!Z187,IF($G$4=Dates1!$B$7,Datapack!F187)))))</f>
        <v>0</v>
      </c>
    </row>
    <row r="64" spans="2:14">
      <c r="B64" s="368" t="s">
        <v>200</v>
      </c>
      <c r="C64" s="368"/>
      <c r="D64" s="368"/>
      <c r="E64" s="11"/>
      <c r="F64" s="86">
        <f>IF($G$4=Dates1!$B$3,Datapack!G188,IF($G$4=Dates1!$B$4,Datapack!K188,IF($G$4=Dates1!$B$5,Datapack!Q188,IF($G$4=Dates1!$B$6,Datapack!V188,IF($G$4=Dates1!$B$7,Datapack!B188)))))</f>
        <v>3</v>
      </c>
      <c r="G64" s="97"/>
      <c r="H64" s="86">
        <f>IF($G$4=Dates1!$B$3,Datapack!H188,IF($G$4=Dates1!$B$4,Datapack!M188,IF($G$4=Dates1!$B$5,Datapack!R188,IF($G$4=Dates1!$B$6,Datapack!W188,IF($G$4=Dates1!$B$7,Datapack!C188)))))</f>
        <v>0</v>
      </c>
      <c r="J64" s="86">
        <f>IF($G$4=Dates1!$B$3,Datapack!I188,IF($G$4=Dates1!$B$4,Datapack!N188,IF($G$4=Dates1!$B$5,Datapack!S188,IF($G$4=Dates1!$B$6,Datapack!X188,IF($G$4=Dates1!$B$7,Datapack!D188)))))</f>
        <v>2</v>
      </c>
      <c r="L64" s="86">
        <f>IF($G$4=Dates1!$B$3,Datapack!J188,IF($G$4=Dates1!$B$4,Datapack!O188,IF($G$4=Dates1!$B$5,Datapack!T188,IF($G$4=Dates1!$B$6,Datapack!Y188,IF($G$4=Dates1!$B$7,Datapack!E188)))))</f>
        <v>1</v>
      </c>
      <c r="N64" s="86">
        <f>IF($G$4=Dates1!$B$3,Datapack!K188,IF($G$4=Dates1!$B$4,Datapack!P188,IF($G$4=Dates1!$B$5,Datapack!U188,IF($G$4=Dates1!$B$6,Datapack!Z188,IF($G$4=Dates1!$B$7,Datapack!F188)))))</f>
        <v>0</v>
      </c>
    </row>
    <row r="65" spans="2:14">
      <c r="B65" s="30"/>
      <c r="C65" s="12"/>
      <c r="D65" s="11"/>
      <c r="E65" s="11"/>
      <c r="F65" s="86"/>
      <c r="G65" s="97"/>
      <c r="H65" s="86"/>
      <c r="J65" s="86"/>
      <c r="L65" s="86"/>
      <c r="N65" s="86"/>
    </row>
    <row r="66" spans="2:14">
      <c r="B66" s="371" t="s">
        <v>147</v>
      </c>
      <c r="C66" s="371"/>
      <c r="D66" s="371"/>
      <c r="E66" s="11"/>
      <c r="F66" s="86">
        <f>SUM(H66,J66,L66)</f>
        <v>10</v>
      </c>
      <c r="G66" s="86"/>
      <c r="H66" s="86">
        <f>SUM(H67:H75)</f>
        <v>3</v>
      </c>
      <c r="J66" s="86">
        <f>SUM(J67:J75)</f>
        <v>2</v>
      </c>
      <c r="K66" s="86"/>
      <c r="L66" s="86">
        <f>SUM(L67:L75)</f>
        <v>5</v>
      </c>
      <c r="N66" s="86">
        <f>SUM(N67:N75)</f>
        <v>0</v>
      </c>
    </row>
    <row r="67" spans="2:14">
      <c r="B67" s="368" t="s">
        <v>23</v>
      </c>
      <c r="C67" s="368"/>
      <c r="D67" s="368"/>
      <c r="E67" s="11"/>
      <c r="F67" s="86">
        <f>IF($G$4=Dates1!$B$3,Datapack!G191,IF($G$4=Dates1!$B$4,Datapack!K191,IF($G$4=Dates1!$B$5,Datapack!Q191,IF($G$4=Dates1!$B$6,Datapack!V191,IF($G$4=Dates1!$B$7,Datapack!B191)))))</f>
        <v>1</v>
      </c>
      <c r="G67" s="97"/>
      <c r="H67" s="86">
        <f>IF($G$4=Dates1!$B$3,Datapack!H191,IF($G$4=Dates1!$B$4,Datapack!M191,IF($G$4=Dates1!$B$5,Datapack!R191,IF($G$4=Dates1!$B$6,Datapack!W191,IF($G$4=Dates1!$B$7,Datapack!C191)))))</f>
        <v>0</v>
      </c>
      <c r="J67" s="86">
        <f>IF($G$4=Dates1!$B$3,Datapack!I191,IF($G$4=Dates1!$B$4,Datapack!N191,IF($G$4=Dates1!$B$5,Datapack!S191,IF($G$4=Dates1!$B$6,Datapack!X191,IF($G$4=Dates1!$B$7,Datapack!D191)))))</f>
        <v>0</v>
      </c>
      <c r="L67" s="86">
        <f>IF($G$4=Dates1!$B$3,Datapack!J191,IF($G$4=Dates1!$B$4,Datapack!O191,IF($G$4=Dates1!$B$5,Datapack!T191,IF($G$4=Dates1!$B$6,Datapack!Y191,IF($G$4=Dates1!$B$7,Datapack!E191)))))</f>
        <v>1</v>
      </c>
      <c r="N67" s="86">
        <f>IF($G$4=Dates1!$B$3,Datapack!K191,IF($G$4=Dates1!$B$4,Datapack!P191,IF($G$4=Dates1!$B$5,Datapack!U191,IF($G$4=Dates1!$B$6,Datapack!Z191,IF($G$4=Dates1!$B$7,Datapack!F191)))))</f>
        <v>0</v>
      </c>
    </row>
    <row r="68" spans="2:14">
      <c r="B68" s="368" t="s">
        <v>28</v>
      </c>
      <c r="C68" s="368"/>
      <c r="D68" s="368"/>
      <c r="E68" s="11"/>
      <c r="F68" s="86">
        <f>IF($G$4=Dates1!$B$3,Datapack!G192,IF($G$4=Dates1!$B$4,Datapack!K192,IF($G$4=Dates1!$B$5,Datapack!Q192,IF($G$4=Dates1!$B$6,Datapack!V192,IF($G$4=Dates1!$B$7,Datapack!B192)))))</f>
        <v>1</v>
      </c>
      <c r="G68" s="97"/>
      <c r="H68" s="86">
        <f>IF($G$4=Dates1!$B$3,Datapack!H192,IF($G$4=Dates1!$B$4,Datapack!M192,IF($G$4=Dates1!$B$5,Datapack!R192,IF($G$4=Dates1!$B$6,Datapack!W192,IF($G$4=Dates1!$B$7,Datapack!C192)))))</f>
        <v>0</v>
      </c>
      <c r="J68" s="86">
        <f>IF($G$4=Dates1!$B$3,Datapack!I192,IF($G$4=Dates1!$B$4,Datapack!N192,IF($G$4=Dates1!$B$5,Datapack!S192,IF($G$4=Dates1!$B$6,Datapack!X192,IF($G$4=Dates1!$B$7,Datapack!D192)))))</f>
        <v>0</v>
      </c>
      <c r="L68" s="86">
        <f>IF($G$4=Dates1!$B$3,Datapack!J192,IF($G$4=Dates1!$B$4,Datapack!O192,IF($G$4=Dates1!$B$5,Datapack!T192,IF($G$4=Dates1!$B$6,Datapack!Y192,IF($G$4=Dates1!$B$7,Datapack!E192)))))</f>
        <v>1</v>
      </c>
      <c r="N68" s="86">
        <f>IF($G$4=Dates1!$B$3,Datapack!K192,IF($G$4=Dates1!$B$4,Datapack!P192,IF($G$4=Dates1!$B$5,Datapack!U192,IF($G$4=Dates1!$B$6,Datapack!Z192,IF($G$4=Dates1!$B$7,Datapack!F192)))))</f>
        <v>0</v>
      </c>
    </row>
    <row r="69" spans="2:14">
      <c r="B69" s="368" t="s">
        <v>43</v>
      </c>
      <c r="C69" s="368"/>
      <c r="D69" s="368"/>
      <c r="E69" s="11"/>
      <c r="F69" s="86">
        <f>IF($G$4=Dates1!$B$3,Datapack!G193,IF($G$4=Dates1!$B$4,Datapack!K193,IF($G$4=Dates1!$B$5,Datapack!Q193,IF($G$4=Dates1!$B$6,Datapack!V193,IF($G$4=Dates1!$B$7,Datapack!B193)))))</f>
        <v>0</v>
      </c>
      <c r="G69" s="97"/>
      <c r="H69" s="86">
        <f>IF($G$4=Dates1!$B$3,Datapack!H193,IF($G$4=Dates1!$B$4,Datapack!M193,IF($G$4=Dates1!$B$5,Datapack!R193,IF($G$4=Dates1!$B$6,Datapack!W193,IF($G$4=Dates1!$B$7,Datapack!C193)))))</f>
        <v>0</v>
      </c>
      <c r="J69" s="86">
        <f>IF($G$4=Dates1!$B$3,Datapack!I193,IF($G$4=Dates1!$B$4,Datapack!N193,IF($G$4=Dates1!$B$5,Datapack!S193,IF($G$4=Dates1!$B$6,Datapack!X193,IF($G$4=Dates1!$B$7,Datapack!D193)))))</f>
        <v>0</v>
      </c>
      <c r="L69" s="86">
        <f>IF($G$4=Dates1!$B$3,Datapack!J193,IF($G$4=Dates1!$B$4,Datapack!O193,IF($G$4=Dates1!$B$5,Datapack!T193,IF($G$4=Dates1!$B$6,Datapack!Y193,IF($G$4=Dates1!$B$7,Datapack!E193)))))</f>
        <v>0</v>
      </c>
      <c r="N69" s="86">
        <f>IF($G$4=Dates1!$B$3,Datapack!K193,IF($G$4=Dates1!$B$4,Datapack!P193,IF($G$4=Dates1!$B$5,Datapack!U193,IF($G$4=Dates1!$B$6,Datapack!Z193,IF($G$4=Dates1!$B$7,Datapack!F193)))))</f>
        <v>0</v>
      </c>
    </row>
    <row r="70" spans="2:14">
      <c r="B70" s="368" t="s">
        <v>42</v>
      </c>
      <c r="C70" s="368"/>
      <c r="D70" s="368"/>
      <c r="E70" s="6"/>
      <c r="F70" s="86">
        <f>IF($G$4=Dates1!$B$3,Datapack!G194,IF($G$4=Dates1!$B$4,Datapack!K194,IF($G$4=Dates1!$B$5,Datapack!Q194,IF($G$4=Dates1!$B$6,Datapack!V194,IF($G$4=Dates1!$B$7,Datapack!B194)))))</f>
        <v>1</v>
      </c>
      <c r="G70" s="91"/>
      <c r="H70" s="86">
        <f>IF($G$4=Dates1!$B$3,Datapack!H194,IF($G$4=Dates1!$B$4,Datapack!M194,IF($G$4=Dates1!$B$5,Datapack!R194,IF($G$4=Dates1!$B$6,Datapack!W194,IF($G$4=Dates1!$B$7,Datapack!C194)))))</f>
        <v>0</v>
      </c>
      <c r="J70" s="86">
        <f>IF($G$4=Dates1!$B$3,Datapack!I194,IF($G$4=Dates1!$B$4,Datapack!N194,IF($G$4=Dates1!$B$5,Datapack!S194,IF($G$4=Dates1!$B$6,Datapack!X194,IF($G$4=Dates1!$B$7,Datapack!D194)))))</f>
        <v>0</v>
      </c>
      <c r="L70" s="86">
        <f>IF($G$4=Dates1!$B$3,Datapack!J194,IF($G$4=Dates1!$B$4,Datapack!O194,IF($G$4=Dates1!$B$5,Datapack!T194,IF($G$4=Dates1!$B$6,Datapack!Y194,IF($G$4=Dates1!$B$7,Datapack!E194)))))</f>
        <v>1</v>
      </c>
      <c r="N70" s="86">
        <f>IF($G$4=Dates1!$B$3,Datapack!K194,IF($G$4=Dates1!$B$4,Datapack!P194,IF($G$4=Dates1!$B$5,Datapack!U194,IF($G$4=Dates1!$B$6,Datapack!Z194,IF($G$4=Dates1!$B$7,Datapack!F194)))))</f>
        <v>0</v>
      </c>
    </row>
    <row r="71" spans="2:14">
      <c r="B71" s="368" t="s">
        <v>45</v>
      </c>
      <c r="C71" s="368"/>
      <c r="D71" s="368"/>
      <c r="E71" s="9"/>
      <c r="F71" s="86">
        <f>IF($G$4=Dates1!$B$3,Datapack!G195,IF($G$4=Dates1!$B$4,Datapack!K195,IF($G$4=Dates1!$B$5,Datapack!Q195,IF($G$4=Dates1!$B$6,Datapack!V195,IF($G$4=Dates1!$B$7,Datapack!B195)))))</f>
        <v>0</v>
      </c>
      <c r="G71" s="95"/>
      <c r="H71" s="86">
        <f>IF($G$4=Dates1!$B$3,Datapack!H195,IF($G$4=Dates1!$B$4,Datapack!M195,IF($G$4=Dates1!$B$5,Datapack!R195,IF($G$4=Dates1!$B$6,Datapack!W195,IF($G$4=Dates1!$B$7,Datapack!C195)))))</f>
        <v>0</v>
      </c>
      <c r="J71" s="86">
        <f>IF($G$4=Dates1!$B$3,Datapack!I195,IF($G$4=Dates1!$B$4,Datapack!N195,IF($G$4=Dates1!$B$5,Datapack!S195,IF($G$4=Dates1!$B$6,Datapack!X195,IF($G$4=Dates1!$B$7,Datapack!D195)))))</f>
        <v>0</v>
      </c>
      <c r="L71" s="86">
        <f>IF($G$4=Dates1!$B$3,Datapack!J195,IF($G$4=Dates1!$B$4,Datapack!O195,IF($G$4=Dates1!$B$5,Datapack!T195,IF($G$4=Dates1!$B$6,Datapack!Y195,IF($G$4=Dates1!$B$7,Datapack!E195)))))</f>
        <v>0</v>
      </c>
      <c r="N71" s="86">
        <f>IF($G$4=Dates1!$B$3,Datapack!K195,IF($G$4=Dates1!$B$4,Datapack!P195,IF($G$4=Dates1!$B$5,Datapack!U195,IF($G$4=Dates1!$B$6,Datapack!Z195,IF($G$4=Dates1!$B$7,Datapack!F195)))))</f>
        <v>0</v>
      </c>
    </row>
    <row r="72" spans="2:14">
      <c r="B72" s="368" t="s">
        <v>26</v>
      </c>
      <c r="C72" s="368"/>
      <c r="D72" s="368"/>
      <c r="E72" s="9"/>
      <c r="F72" s="86">
        <f>IF($G$4=Dates1!$B$3,Datapack!G196,IF($G$4=Dates1!$B$4,Datapack!K196,IF($G$4=Dates1!$B$5,Datapack!Q196,IF($G$4=Dates1!$B$6,Datapack!V196,IF($G$4=Dates1!$B$7,Datapack!B196)))))</f>
        <v>1</v>
      </c>
      <c r="G72" s="95"/>
      <c r="H72" s="86">
        <f>IF($G$4=Dates1!$B$3,Datapack!H196,IF($G$4=Dates1!$B$4,Datapack!M196,IF($G$4=Dates1!$B$5,Datapack!R196,IF($G$4=Dates1!$B$6,Datapack!W196,IF($G$4=Dates1!$B$7,Datapack!C196)))))</f>
        <v>0</v>
      </c>
      <c r="J72" s="86">
        <f>IF($G$4=Dates1!$B$3,Datapack!I196,IF($G$4=Dates1!$B$4,Datapack!N196,IF($G$4=Dates1!$B$5,Datapack!S196,IF($G$4=Dates1!$B$6,Datapack!X196,IF($G$4=Dates1!$B$7,Datapack!D196)))))</f>
        <v>0</v>
      </c>
      <c r="L72" s="86">
        <f>IF($G$4=Dates1!$B$3,Datapack!J196,IF($G$4=Dates1!$B$4,Datapack!O196,IF($G$4=Dates1!$B$5,Datapack!T196,IF($G$4=Dates1!$B$6,Datapack!Y196,IF($G$4=Dates1!$B$7,Datapack!E196)))))</f>
        <v>1</v>
      </c>
      <c r="N72" s="86">
        <f>IF($G$4=Dates1!$B$3,Datapack!K196,IF($G$4=Dates1!$B$4,Datapack!P196,IF($G$4=Dates1!$B$5,Datapack!U196,IF($G$4=Dates1!$B$6,Datapack!Z196,IF($G$4=Dates1!$B$7,Datapack!F196)))))</f>
        <v>0</v>
      </c>
    </row>
    <row r="73" spans="2:14">
      <c r="B73" s="368" t="s">
        <v>12</v>
      </c>
      <c r="C73" s="368"/>
      <c r="D73" s="368"/>
      <c r="E73" s="9"/>
      <c r="F73" s="86">
        <f>IF($G$4=Dates1!$B$3,Datapack!G197,IF($G$4=Dates1!$B$4,Datapack!K197,IF($G$4=Dates1!$B$5,Datapack!Q197,IF($G$4=Dates1!$B$6,Datapack!V197,IF($G$4=Dates1!$B$7,Datapack!B197)))))</f>
        <v>2</v>
      </c>
      <c r="G73" s="95"/>
      <c r="H73" s="86">
        <f>IF($G$4=Dates1!$B$3,Datapack!H197,IF($G$4=Dates1!$B$4,Datapack!M197,IF($G$4=Dates1!$B$5,Datapack!R197,IF($G$4=Dates1!$B$6,Datapack!W197,IF($G$4=Dates1!$B$7,Datapack!C197)))))</f>
        <v>1</v>
      </c>
      <c r="J73" s="86">
        <f>IF($G$4=Dates1!$B$3,Datapack!I197,IF($G$4=Dates1!$B$4,Datapack!N197,IF($G$4=Dates1!$B$5,Datapack!S197,IF($G$4=Dates1!$B$6,Datapack!X197,IF($G$4=Dates1!$B$7,Datapack!D197)))))</f>
        <v>1</v>
      </c>
      <c r="L73" s="86">
        <f>IF($G$4=Dates1!$B$3,Datapack!J197,IF($G$4=Dates1!$B$4,Datapack!O197,IF($G$4=Dates1!$B$5,Datapack!T197,IF($G$4=Dates1!$B$6,Datapack!Y197,IF($G$4=Dates1!$B$7,Datapack!E197)))))</f>
        <v>0</v>
      </c>
      <c r="N73" s="86">
        <f>IF($G$4=Dates1!$B$3,Datapack!K197,IF($G$4=Dates1!$B$4,Datapack!P197,IF($G$4=Dates1!$B$5,Datapack!U197,IF($G$4=Dates1!$B$6,Datapack!Z197,IF($G$4=Dates1!$B$7,Datapack!F197)))))</f>
        <v>0</v>
      </c>
    </row>
    <row r="74" spans="2:14">
      <c r="B74" s="368" t="s">
        <v>11</v>
      </c>
      <c r="C74" s="368"/>
      <c r="D74" s="368"/>
      <c r="E74" s="9"/>
      <c r="F74" s="86">
        <f>IF($G$4=Dates1!$B$3,Datapack!G198,IF($G$4=Dates1!$B$4,Datapack!K198,IF($G$4=Dates1!$B$5,Datapack!Q198,IF($G$4=Dates1!$B$6,Datapack!V198,IF($G$4=Dates1!$B$7,Datapack!B198)))))</f>
        <v>4</v>
      </c>
      <c r="G74" s="95"/>
      <c r="H74" s="86">
        <f>IF($G$4=Dates1!$B$3,Datapack!H198,IF($G$4=Dates1!$B$4,Datapack!M198,IF($G$4=Dates1!$B$5,Datapack!R198,IF($G$4=Dates1!$B$6,Datapack!W198,IF($G$4=Dates1!$B$7,Datapack!C198)))))</f>
        <v>2</v>
      </c>
      <c r="J74" s="86">
        <f>IF($G$4=Dates1!$B$3,Datapack!I198,IF($G$4=Dates1!$B$4,Datapack!N198,IF($G$4=Dates1!$B$5,Datapack!S198,IF($G$4=Dates1!$B$6,Datapack!X198,IF($G$4=Dates1!$B$7,Datapack!D198)))))</f>
        <v>1</v>
      </c>
      <c r="L74" s="86">
        <f>IF($G$4=Dates1!$B$3,Datapack!J198,IF($G$4=Dates1!$B$4,Datapack!O198,IF($G$4=Dates1!$B$5,Datapack!T198,IF($G$4=Dates1!$B$6,Datapack!Y198,IF($G$4=Dates1!$B$7,Datapack!E198)))))</f>
        <v>1</v>
      </c>
      <c r="N74" s="86">
        <f>IF($G$4=Dates1!$B$3,Datapack!K198,IF($G$4=Dates1!$B$4,Datapack!P198,IF($G$4=Dates1!$B$5,Datapack!U198,IF($G$4=Dates1!$B$6,Datapack!Z198,IF($G$4=Dates1!$B$7,Datapack!F198)))))</f>
        <v>0</v>
      </c>
    </row>
    <row r="75" spans="2:14">
      <c r="B75" s="368" t="s">
        <v>44</v>
      </c>
      <c r="C75" s="368"/>
      <c r="D75" s="368"/>
      <c r="E75" s="9"/>
      <c r="F75" s="86">
        <f>IF($G$4=Dates1!$B$3,Datapack!G199,IF($G$4=Dates1!$B$4,Datapack!K199,IF($G$4=Dates1!$B$5,Datapack!Q199,IF($G$4=Dates1!$B$6,Datapack!V199,IF($G$4=Dates1!$B$7,Datapack!B199)))))</f>
        <v>0</v>
      </c>
      <c r="G75" s="95"/>
      <c r="H75" s="86">
        <f>IF($G$4=Dates1!$B$3,Datapack!H199,IF($G$4=Dates1!$B$4,Datapack!M199,IF($G$4=Dates1!$B$5,Datapack!R199,IF($G$4=Dates1!$B$6,Datapack!W199,IF($G$4=Dates1!$B$7,Datapack!C199)))))</f>
        <v>0</v>
      </c>
      <c r="J75" s="86">
        <f>IF($G$4=Dates1!$B$3,Datapack!I199,IF($G$4=Dates1!$B$4,Datapack!N199,IF($G$4=Dates1!$B$5,Datapack!S199,IF($G$4=Dates1!$B$6,Datapack!X199,IF($G$4=Dates1!$B$7,Datapack!D199)))))</f>
        <v>0</v>
      </c>
      <c r="L75" s="86">
        <f>IF($G$4=Dates1!$B$3,Datapack!J199,IF($G$4=Dates1!$B$4,Datapack!O199,IF($G$4=Dates1!$B$5,Datapack!T199,IF($G$4=Dates1!$B$6,Datapack!Y199,IF($G$4=Dates1!$B$7,Datapack!E199)))))</f>
        <v>0</v>
      </c>
      <c r="N75" s="86">
        <f>IF($G$4=Dates1!$B$3,Datapack!K199,IF($G$4=Dates1!$B$4,Datapack!P199,IF($G$4=Dates1!$B$5,Datapack!U199,IF($G$4=Dates1!$B$6,Datapack!Z199,IF($G$4=Dates1!$B$7,Datapack!F199)))))</f>
        <v>0</v>
      </c>
    </row>
    <row r="76" spans="2:14">
      <c r="B76" s="10"/>
      <c r="C76" s="10"/>
      <c r="D76" s="9"/>
      <c r="E76" s="9"/>
      <c r="F76" s="86"/>
      <c r="G76" s="95"/>
      <c r="H76" s="86"/>
      <c r="J76" s="86"/>
      <c r="L76" s="86"/>
      <c r="N76" s="86"/>
    </row>
    <row r="77" spans="2:14">
      <c r="B77" s="372" t="s">
        <v>148</v>
      </c>
      <c r="C77" s="372"/>
      <c r="D77" s="372"/>
      <c r="E77" s="9"/>
      <c r="F77" s="86">
        <f>SUM(H77,J77,L77,N77)</f>
        <v>9</v>
      </c>
      <c r="G77" s="86"/>
      <c r="H77" s="86">
        <f>SUM(H78:H86)</f>
        <v>1</v>
      </c>
      <c r="J77" s="86">
        <f>SUM(J78:J86)</f>
        <v>4</v>
      </c>
      <c r="K77" s="86"/>
      <c r="L77" s="86">
        <f>SUM(L78:L86)</f>
        <v>4</v>
      </c>
      <c r="N77" s="86">
        <f>SUM(N78:N86)</f>
        <v>0</v>
      </c>
    </row>
    <row r="78" spans="2:14">
      <c r="B78" s="368" t="s">
        <v>38</v>
      </c>
      <c r="C78" s="368"/>
      <c r="D78" s="368"/>
      <c r="E78" s="9"/>
      <c r="F78" s="86">
        <f>IF($G$4=Dates1!$B$3,Datapack!G202,IF($G$4=Dates1!$B$4,Datapack!K202,IF($G$4=Dates1!$B$5,Datapack!Q202,IF($G$4=Dates1!$B$6,Datapack!V202,IF($G$4=Dates1!$B$7,Datapack!B202)))))</f>
        <v>4</v>
      </c>
      <c r="G78" s="95"/>
      <c r="H78" s="86">
        <f>IF($G$4=Dates1!$B$3,Datapack!H202,IF($G$4=Dates1!$B$4,Datapack!M202,IF($G$4=Dates1!$B$5,Datapack!R202,IF($G$4=Dates1!$B$6,Datapack!W202,IF($G$4=Dates1!$B$7,Datapack!C202)))))</f>
        <v>1</v>
      </c>
      <c r="J78" s="86">
        <f>IF($G$4=Dates1!$B$3,Datapack!I202,IF($G$4=Dates1!$B$4,Datapack!N202,IF($G$4=Dates1!$B$5,Datapack!S202,IF($G$4=Dates1!$B$6,Datapack!X202,IF($G$4=Dates1!$B$7,Datapack!D202)))))</f>
        <v>1</v>
      </c>
      <c r="L78" s="86">
        <f>IF($G$4=Dates1!$B$3,Datapack!J202,IF($G$4=Dates1!$B$4,Datapack!O202,IF($G$4=Dates1!$B$5,Datapack!T202,IF($G$4=Dates1!$B$6,Datapack!Y202,IF($G$4=Dates1!$B$7,Datapack!E202)))))</f>
        <v>2</v>
      </c>
      <c r="N78" s="86">
        <f>IF($G$4=Dates1!$B$3,Datapack!K202,IF($G$4=Dates1!$B$4,Datapack!P202,IF($G$4=Dates1!$B$5,Datapack!U202,IF($G$4=Dates1!$B$6,Datapack!Z202,IF($G$4=Dates1!$B$7,Datapack!F202)))))</f>
        <v>0</v>
      </c>
    </row>
    <row r="79" spans="2:14">
      <c r="B79" s="368" t="s">
        <v>54</v>
      </c>
      <c r="C79" s="368"/>
      <c r="D79" s="368"/>
      <c r="E79" s="9"/>
      <c r="F79" s="86">
        <f>IF($G$4=Dates1!$B$3,Datapack!G203,IF($G$4=Dates1!$B$4,Datapack!K203,IF($G$4=Dates1!$B$5,Datapack!Q203,IF($G$4=Dates1!$B$6,Datapack!V203,IF($G$4=Dates1!$B$7,Datapack!B203)))))</f>
        <v>1</v>
      </c>
      <c r="G79" s="95"/>
      <c r="H79" s="86">
        <f>IF($G$4=Dates1!$B$3,Datapack!H203,IF($G$4=Dates1!$B$4,Datapack!M203,IF($G$4=Dates1!$B$5,Datapack!R203,IF($G$4=Dates1!$B$6,Datapack!W203,IF($G$4=Dates1!$B$7,Datapack!C203)))))</f>
        <v>0</v>
      </c>
      <c r="J79" s="86">
        <f>IF($G$4=Dates1!$B$3,Datapack!I203,IF($G$4=Dates1!$B$4,Datapack!N203,IF($G$4=Dates1!$B$5,Datapack!S203,IF($G$4=Dates1!$B$6,Datapack!X203,IF($G$4=Dates1!$B$7,Datapack!D203)))))</f>
        <v>0</v>
      </c>
      <c r="L79" s="86">
        <f>IF($G$4=Dates1!$B$3,Datapack!J203,IF($G$4=Dates1!$B$4,Datapack!O203,IF($G$4=Dates1!$B$5,Datapack!T203,IF($G$4=Dates1!$B$6,Datapack!Y203,IF($G$4=Dates1!$B$7,Datapack!E203)))))</f>
        <v>1</v>
      </c>
      <c r="N79" s="86">
        <f>IF($G$4=Dates1!$B$3,Datapack!K203,IF($G$4=Dates1!$B$4,Datapack!P203,IF($G$4=Dates1!$B$5,Datapack!U203,IF($G$4=Dates1!$B$6,Datapack!Z203,IF($G$4=Dates1!$B$7,Datapack!F203)))))</f>
        <v>0</v>
      </c>
    </row>
    <row r="80" spans="2:14">
      <c r="B80" s="368" t="s">
        <v>121</v>
      </c>
      <c r="C80" s="368"/>
      <c r="D80" s="368"/>
      <c r="E80" s="9"/>
      <c r="F80" s="86">
        <f>IF($G$4=Dates1!$B$3,Datapack!G204,IF($G$4=Dates1!$B$4,Datapack!K204,IF($G$4=Dates1!$B$5,Datapack!Q204,IF($G$4=Dates1!$B$6,Datapack!V204,IF($G$4=Dates1!$B$7,Datapack!B204)))))</f>
        <v>0</v>
      </c>
      <c r="G80" s="95"/>
      <c r="H80" s="86">
        <f>IF($G$4=Dates1!$B$3,Datapack!H204,IF($G$4=Dates1!$B$4,Datapack!M204,IF($G$4=Dates1!$B$5,Datapack!R204,IF($G$4=Dates1!$B$6,Datapack!W204,IF($G$4=Dates1!$B$7,Datapack!C204)))))</f>
        <v>0</v>
      </c>
      <c r="J80" s="86">
        <f>IF($G$4=Dates1!$B$3,Datapack!I204,IF($G$4=Dates1!$B$4,Datapack!N204,IF($G$4=Dates1!$B$5,Datapack!S204,IF($G$4=Dates1!$B$6,Datapack!X204,IF($G$4=Dates1!$B$7,Datapack!D204)))))</f>
        <v>0</v>
      </c>
      <c r="L80" s="86">
        <f>IF($G$4=Dates1!$B$3,Datapack!J204,IF($G$4=Dates1!$B$4,Datapack!O204,IF($G$4=Dates1!$B$5,Datapack!T204,IF($G$4=Dates1!$B$6,Datapack!Y204,IF($G$4=Dates1!$B$7,Datapack!E204)))))</f>
        <v>0</v>
      </c>
      <c r="N80" s="86">
        <f>IF($G$4=Dates1!$B$3,Datapack!K204,IF($G$4=Dates1!$B$4,Datapack!P204,IF($G$4=Dates1!$B$5,Datapack!U204,IF($G$4=Dates1!$B$6,Datapack!Z204,IF($G$4=Dates1!$B$7,Datapack!F204)))))</f>
        <v>0</v>
      </c>
    </row>
    <row r="81" spans="2:14">
      <c r="B81" s="368" t="s">
        <v>142</v>
      </c>
      <c r="C81" s="368"/>
      <c r="D81" s="368"/>
      <c r="E81" s="9"/>
      <c r="F81" s="86">
        <f>IF($G$4=Dates1!$B$3,Datapack!G205,IF($G$4=Dates1!$B$4,Datapack!K205,IF($G$4=Dates1!$B$5,Datapack!Q205,IF($G$4=Dates1!$B$6,Datapack!V205,IF($G$4=Dates1!$B$7,Datapack!B205)))))</f>
        <v>1</v>
      </c>
      <c r="G81" s="95"/>
      <c r="H81" s="86">
        <f>IF($G$4=Dates1!$B$3,Datapack!H205,IF($G$4=Dates1!$B$4,Datapack!M205,IF($G$4=Dates1!$B$5,Datapack!R205,IF($G$4=Dates1!$B$6,Datapack!W205,IF($G$4=Dates1!$B$7,Datapack!C205)))))</f>
        <v>0</v>
      </c>
      <c r="J81" s="86">
        <f>IF($G$4=Dates1!$B$3,Datapack!I205,IF($G$4=Dates1!$B$4,Datapack!N205,IF($G$4=Dates1!$B$5,Datapack!S205,IF($G$4=Dates1!$B$6,Datapack!X205,IF($G$4=Dates1!$B$7,Datapack!D205)))))</f>
        <v>1</v>
      </c>
      <c r="L81" s="86">
        <f>IF($G$4=Dates1!$B$3,Datapack!J205,IF($G$4=Dates1!$B$4,Datapack!O205,IF($G$4=Dates1!$B$5,Datapack!T205,IF($G$4=Dates1!$B$6,Datapack!Y205,IF($G$4=Dates1!$B$7,Datapack!E205)))))</f>
        <v>0</v>
      </c>
      <c r="N81" s="86">
        <f>IF($G$4=Dates1!$B$3,Datapack!K205,IF($G$4=Dates1!$B$4,Datapack!P205,IF($G$4=Dates1!$B$5,Datapack!U205,IF($G$4=Dates1!$B$6,Datapack!Z205,IF($G$4=Dates1!$B$7,Datapack!F205)))))</f>
        <v>0</v>
      </c>
    </row>
    <row r="82" spans="2:14">
      <c r="B82" s="368" t="s">
        <v>140</v>
      </c>
      <c r="C82" s="368"/>
      <c r="D82" s="368"/>
      <c r="E82" s="8"/>
      <c r="F82" s="86">
        <f>IF($G$4=Dates1!$B$3,Datapack!G206,IF($G$4=Dates1!$B$4,Datapack!K206,IF($G$4=Dates1!$B$5,Datapack!Q206,IF($G$4=Dates1!$B$6,Datapack!V206,IF($G$4=Dates1!$B$7,Datapack!B206)))))</f>
        <v>0</v>
      </c>
      <c r="G82" s="92"/>
      <c r="H82" s="86">
        <f>IF($G$4=Dates1!$B$3,Datapack!H206,IF($G$4=Dates1!$B$4,Datapack!M206,IF($G$4=Dates1!$B$5,Datapack!R206,IF($G$4=Dates1!$B$6,Datapack!W206,IF($G$4=Dates1!$B$7,Datapack!C206)))))</f>
        <v>0</v>
      </c>
      <c r="J82" s="86">
        <f>IF($G$4=Dates1!$B$3,Datapack!I206,IF($G$4=Dates1!$B$4,Datapack!N206,IF($G$4=Dates1!$B$5,Datapack!S206,IF($G$4=Dates1!$B$6,Datapack!X206,IF($G$4=Dates1!$B$7,Datapack!D206)))))</f>
        <v>0</v>
      </c>
      <c r="L82" s="86">
        <f>IF($G$4=Dates1!$B$3,Datapack!J206,IF($G$4=Dates1!$B$4,Datapack!O206,IF($G$4=Dates1!$B$5,Datapack!T206,IF($G$4=Dates1!$B$6,Datapack!Y206,IF($G$4=Dates1!$B$7,Datapack!E206)))))</f>
        <v>0</v>
      </c>
      <c r="N82" s="86">
        <f>IF($G$4=Dates1!$B$3,Datapack!K206,IF($G$4=Dates1!$B$4,Datapack!P206,IF($G$4=Dates1!$B$5,Datapack!U206,IF($G$4=Dates1!$B$6,Datapack!Z206,IF($G$4=Dates1!$B$7,Datapack!F206)))))</f>
        <v>0</v>
      </c>
    </row>
    <row r="83" spans="2:14">
      <c r="B83" s="368" t="s">
        <v>171</v>
      </c>
      <c r="C83" s="368"/>
      <c r="D83" s="368"/>
      <c r="E83" s="6"/>
      <c r="F83" s="86">
        <f>IF($G$4=Dates1!$B$3,Datapack!G207,IF($G$4=Dates1!$B$4,Datapack!K207,IF($G$4=Dates1!$B$5,Datapack!Q207,IF($G$4=Dates1!$B$6,Datapack!V207,IF($G$4=Dates1!$B$7,Datapack!B207)))))</f>
        <v>0</v>
      </c>
      <c r="G83" s="91"/>
      <c r="H83" s="86">
        <f>IF($G$4=Dates1!$B$3,Datapack!H207,IF($G$4=Dates1!$B$4,Datapack!M207,IF($G$4=Dates1!$B$5,Datapack!R207,IF($G$4=Dates1!$B$6,Datapack!W207,IF($G$4=Dates1!$B$7,Datapack!C207)))))</f>
        <v>0</v>
      </c>
      <c r="J83" s="86">
        <f>IF($G$4=Dates1!$B$3,Datapack!I207,IF($G$4=Dates1!$B$4,Datapack!N207,IF($G$4=Dates1!$B$5,Datapack!S207,IF($G$4=Dates1!$B$6,Datapack!X207,IF($G$4=Dates1!$B$7,Datapack!D207)))))</f>
        <v>0</v>
      </c>
      <c r="L83" s="86">
        <f>IF($G$4=Dates1!$B$3,Datapack!J207,IF($G$4=Dates1!$B$4,Datapack!O207,IF($G$4=Dates1!$B$5,Datapack!T207,IF($G$4=Dates1!$B$6,Datapack!Y207,IF($G$4=Dates1!$B$7,Datapack!E207)))))</f>
        <v>0</v>
      </c>
      <c r="N83" s="86">
        <f>IF($G$4=Dates1!$B$3,Datapack!K207,IF($G$4=Dates1!$B$4,Datapack!P207,IF($G$4=Dates1!$B$5,Datapack!U207,IF($G$4=Dates1!$B$6,Datapack!Z207,IF($G$4=Dates1!$B$7,Datapack!F207)))))</f>
        <v>0</v>
      </c>
    </row>
    <row r="84" spans="2:14">
      <c r="B84" s="368" t="s">
        <v>53</v>
      </c>
      <c r="C84" s="368"/>
      <c r="D84" s="368"/>
      <c r="E84" s="9"/>
      <c r="F84" s="86">
        <f>IF($G$4=Dates1!$B$3,Datapack!G208,IF($G$4=Dates1!$B$4,Datapack!K208,IF($G$4=Dates1!$B$5,Datapack!Q208,IF($G$4=Dates1!$B$6,Datapack!V208,IF($G$4=Dates1!$B$7,Datapack!B208)))))</f>
        <v>1</v>
      </c>
      <c r="G84" s="95"/>
      <c r="H84" s="86">
        <f>IF($G$4=Dates1!$B$3,Datapack!H208,IF($G$4=Dates1!$B$4,Datapack!M208,IF($G$4=Dates1!$B$5,Datapack!R208,IF($G$4=Dates1!$B$6,Datapack!W208,IF($G$4=Dates1!$B$7,Datapack!C208)))))</f>
        <v>0</v>
      </c>
      <c r="J84" s="86">
        <f>IF($G$4=Dates1!$B$3,Datapack!I208,IF($G$4=Dates1!$B$4,Datapack!N208,IF($G$4=Dates1!$B$5,Datapack!S208,IF($G$4=Dates1!$B$6,Datapack!X208,IF($G$4=Dates1!$B$7,Datapack!D208)))))</f>
        <v>1</v>
      </c>
      <c r="L84" s="86">
        <f>IF($G$4=Dates1!$B$3,Datapack!J208,IF($G$4=Dates1!$B$4,Datapack!O208,IF($G$4=Dates1!$B$5,Datapack!T208,IF($G$4=Dates1!$B$6,Datapack!Y208,IF($G$4=Dates1!$B$7,Datapack!E208)))))</f>
        <v>0</v>
      </c>
      <c r="N84" s="86">
        <f>IF($G$4=Dates1!$B$3,Datapack!K208,IF($G$4=Dates1!$B$4,Datapack!P208,IF($G$4=Dates1!$B$5,Datapack!U208,IF($G$4=Dates1!$B$6,Datapack!Z208,IF($G$4=Dates1!$B$7,Datapack!F208)))))</f>
        <v>0</v>
      </c>
    </row>
    <row r="85" spans="2:14">
      <c r="B85" s="368" t="s">
        <v>0</v>
      </c>
      <c r="C85" s="368"/>
      <c r="D85" s="368"/>
      <c r="E85" s="9"/>
      <c r="F85" s="86">
        <f>IF($G$4=Dates1!$B$3,Datapack!G209,IF($G$4=Dates1!$B$4,Datapack!K209,IF($G$4=Dates1!$B$5,Datapack!Q209,IF($G$4=Dates1!$B$6,Datapack!V209,IF($G$4=Dates1!$B$7,Datapack!B209)))))</f>
        <v>1</v>
      </c>
      <c r="G85" s="95"/>
      <c r="H85" s="86">
        <f>IF($G$4=Dates1!$B$3,Datapack!H209,IF($G$4=Dates1!$B$4,Datapack!M209,IF($G$4=Dates1!$B$5,Datapack!R209,IF($G$4=Dates1!$B$6,Datapack!W209,IF($G$4=Dates1!$B$7,Datapack!C209)))))</f>
        <v>0</v>
      </c>
      <c r="J85" s="86">
        <f>IF($G$4=Dates1!$B$3,Datapack!I209,IF($G$4=Dates1!$B$4,Datapack!N209,IF($G$4=Dates1!$B$5,Datapack!S209,IF($G$4=Dates1!$B$6,Datapack!X209,IF($G$4=Dates1!$B$7,Datapack!D209)))))</f>
        <v>1</v>
      </c>
      <c r="L85" s="86">
        <f>IF($G$4=Dates1!$B$3,Datapack!J209,IF($G$4=Dates1!$B$4,Datapack!O209,IF($G$4=Dates1!$B$5,Datapack!T209,IF($G$4=Dates1!$B$6,Datapack!Y209,IF($G$4=Dates1!$B$7,Datapack!E209)))))</f>
        <v>0</v>
      </c>
      <c r="N85" s="86">
        <f>IF($G$4=Dates1!$B$3,Datapack!K209,IF($G$4=Dates1!$B$4,Datapack!P209,IF($G$4=Dates1!$B$5,Datapack!U209,IF($G$4=Dates1!$B$6,Datapack!Z209,IF($G$4=Dates1!$B$7,Datapack!F209)))))</f>
        <v>0</v>
      </c>
    </row>
    <row r="86" spans="2:14">
      <c r="B86" s="368" t="s">
        <v>103</v>
      </c>
      <c r="C86" s="368"/>
      <c r="D86" s="368"/>
      <c r="E86" s="9"/>
      <c r="F86" s="86">
        <f>IF($G$4=Dates1!$B$3,Datapack!G210,IF($G$4=Dates1!$B$4,Datapack!K210,IF($G$4=Dates1!$B$5,Datapack!Q210,IF($G$4=Dates1!$B$6,Datapack!V210,IF($G$4=Dates1!$B$7,Datapack!B210)))))</f>
        <v>1</v>
      </c>
      <c r="G86" s="95"/>
      <c r="H86" s="86">
        <f>IF($G$4=Dates1!$B$3,Datapack!H210,IF($G$4=Dates1!$B$4,Datapack!M210,IF($G$4=Dates1!$B$5,Datapack!R210,IF($G$4=Dates1!$B$6,Datapack!W210,IF($G$4=Dates1!$B$7,Datapack!C210)))))</f>
        <v>0</v>
      </c>
      <c r="J86" s="86">
        <f>IF($G$4=Dates1!$B$3,Datapack!I210,IF($G$4=Dates1!$B$4,Datapack!N210,IF($G$4=Dates1!$B$5,Datapack!S210,IF($G$4=Dates1!$B$6,Datapack!X210,IF($G$4=Dates1!$B$7,Datapack!D210)))))</f>
        <v>0</v>
      </c>
      <c r="L86" s="86">
        <f>IF($G$4=Dates1!$B$3,Datapack!J210,IF($G$4=Dates1!$B$4,Datapack!O210,IF($G$4=Dates1!$B$5,Datapack!T210,IF($G$4=Dates1!$B$6,Datapack!Y210,IF($G$4=Dates1!$B$7,Datapack!E210)))))</f>
        <v>1</v>
      </c>
      <c r="N86" s="86">
        <f>IF($G$4=Dates1!$B$3,Datapack!K210,IF($G$4=Dates1!$B$4,Datapack!P210,IF($G$4=Dates1!$B$5,Datapack!U210,IF($G$4=Dates1!$B$6,Datapack!Z210,IF($G$4=Dates1!$B$7,Datapack!F210)))))</f>
        <v>0</v>
      </c>
    </row>
    <row r="87" spans="2:14">
      <c r="B87" s="368" t="s">
        <v>169</v>
      </c>
      <c r="C87" s="368"/>
      <c r="D87" s="368"/>
      <c r="E87" s="9"/>
      <c r="F87" s="86">
        <f>IF($G$4=Dates1!$B$3,Datapack!G211,IF($G$4=Dates1!$B$4,Datapack!K211,IF($G$4=Dates1!$B$5,Datapack!Q211,IF($G$4=Dates1!$B$6,Datapack!V211,IF($G$4=Dates1!$B$7,Datapack!B211)))))</f>
        <v>2</v>
      </c>
      <c r="G87" s="95"/>
      <c r="H87" s="86">
        <f>IF($G$4=Dates1!$B$3,Datapack!H211,IF($G$4=Dates1!$B$4,Datapack!M211,IF($G$4=Dates1!$B$5,Datapack!R211,IF($G$4=Dates1!$B$6,Datapack!W211,IF($G$4=Dates1!$B$7,Datapack!C211)))))</f>
        <v>1</v>
      </c>
      <c r="J87" s="86">
        <f>IF($G$4=Dates1!$B$3,Datapack!I211,IF($G$4=Dates1!$B$4,Datapack!N211,IF($G$4=Dates1!$B$5,Datapack!S211,IF($G$4=Dates1!$B$6,Datapack!X211,IF($G$4=Dates1!$B$7,Datapack!D211)))))</f>
        <v>1</v>
      </c>
      <c r="L87" s="86">
        <f>IF($G$4=Dates1!$B$3,Datapack!J211,IF($G$4=Dates1!$B$4,Datapack!O211,IF($G$4=Dates1!$B$5,Datapack!T211,IF($G$4=Dates1!$B$6,Datapack!Y211,IF($G$4=Dates1!$B$7,Datapack!E211)))))</f>
        <v>0</v>
      </c>
      <c r="N87" s="86">
        <f>IF($G$4=Dates1!$B$3,Datapack!K211,IF($G$4=Dates1!$B$4,Datapack!P211,IF($G$4=Dates1!$B$5,Datapack!U211,IF($G$4=Dates1!$B$6,Datapack!Z211,IF($G$4=Dates1!$B$7,Datapack!F211)))))</f>
        <v>0</v>
      </c>
    </row>
    <row r="88" spans="2:14">
      <c r="B88" s="368" t="s">
        <v>141</v>
      </c>
      <c r="C88" s="368"/>
      <c r="D88" s="368"/>
      <c r="E88" s="9"/>
      <c r="F88" s="86">
        <f>IF($G$4=Dates1!$B$3,Datapack!G212,IF($G$4=Dates1!$B$4,Datapack!K212,IF($G$4=Dates1!$B$5,Datapack!Q212,IF($G$4=Dates1!$B$6,Datapack!V212,IF($G$4=Dates1!$B$7,Datapack!B212)))))</f>
        <v>0</v>
      </c>
      <c r="G88" s="95"/>
      <c r="H88" s="86">
        <f>IF($G$4=Dates1!$B$3,Datapack!H212,IF($G$4=Dates1!$B$4,Datapack!M212,IF($G$4=Dates1!$B$5,Datapack!R212,IF($G$4=Dates1!$B$6,Datapack!W212,IF($G$4=Dates1!$B$7,Datapack!C212)))))</f>
        <v>0</v>
      </c>
      <c r="J88" s="86">
        <f>IF($G$4=Dates1!$B$3,Datapack!I212,IF($G$4=Dates1!$B$4,Datapack!N212,IF($G$4=Dates1!$B$5,Datapack!S212,IF($G$4=Dates1!$B$6,Datapack!X212,IF($G$4=Dates1!$B$7,Datapack!D212)))))</f>
        <v>0</v>
      </c>
      <c r="L88" s="86">
        <f>IF($G$4=Dates1!$B$3,Datapack!J212,IF($G$4=Dates1!$B$4,Datapack!O212,IF($G$4=Dates1!$B$5,Datapack!T212,IF($G$4=Dates1!$B$6,Datapack!Y212,IF($G$4=Dates1!$B$7,Datapack!E212)))))</f>
        <v>0</v>
      </c>
      <c r="N88" s="86">
        <f>IF($G$4=Dates1!$B$3,Datapack!K212,IF($G$4=Dates1!$B$4,Datapack!P212,IF($G$4=Dates1!$B$5,Datapack!U212,IF($G$4=Dates1!$B$6,Datapack!Z212,IF($G$4=Dates1!$B$7,Datapack!F212)))))</f>
        <v>0</v>
      </c>
    </row>
    <row r="89" spans="2:14">
      <c r="B89" s="368" t="s">
        <v>164</v>
      </c>
      <c r="C89" s="368"/>
      <c r="D89" s="368"/>
      <c r="E89" s="9"/>
      <c r="F89" s="86">
        <f>IF($G$4=Dates1!$B$3,Datapack!G213,IF($G$4=Dates1!$B$4,Datapack!K213,IF($G$4=Dates1!$B$5,Datapack!Q213,IF($G$4=Dates1!$B$6,Datapack!V213,IF($G$4=Dates1!$B$7,Datapack!B213)))))</f>
        <v>2</v>
      </c>
      <c r="G89" s="95"/>
      <c r="H89" s="86">
        <f>IF($G$4=Dates1!$B$3,Datapack!H213,IF($G$4=Dates1!$B$4,Datapack!M213,IF($G$4=Dates1!$B$5,Datapack!R213,IF($G$4=Dates1!$B$6,Datapack!W213,IF($G$4=Dates1!$B$7,Datapack!C213)))))</f>
        <v>2</v>
      </c>
      <c r="J89" s="86">
        <f>IF($G$4=Dates1!$B$3,Datapack!I213,IF($G$4=Dates1!$B$4,Datapack!N213,IF($G$4=Dates1!$B$5,Datapack!S213,IF($G$4=Dates1!$B$6,Datapack!X213,IF($G$4=Dates1!$B$7,Datapack!D213)))))</f>
        <v>0</v>
      </c>
      <c r="L89" s="86">
        <f>IF($G$4=Dates1!$B$3,Datapack!J213,IF($G$4=Dates1!$B$4,Datapack!O213,IF($G$4=Dates1!$B$5,Datapack!T213,IF($G$4=Dates1!$B$6,Datapack!Y213,IF($G$4=Dates1!$B$7,Datapack!E213)))))</f>
        <v>0</v>
      </c>
      <c r="N89" s="86">
        <f>IF($G$4=Dates1!$B$3,Datapack!K213,IF($G$4=Dates1!$B$4,Datapack!P213,IF($G$4=Dates1!$B$5,Datapack!U213,IF($G$4=Dates1!$B$6,Datapack!Z213,IF($G$4=Dates1!$B$7,Datapack!F213)))))</f>
        <v>0</v>
      </c>
    </row>
    <row r="90" spans="2:14">
      <c r="B90" s="368" t="s">
        <v>206</v>
      </c>
      <c r="C90" s="368"/>
      <c r="D90" s="368"/>
      <c r="E90" s="9"/>
      <c r="F90" s="86">
        <f>IF($G$4=Dates1!$B$3,Datapack!G214,IF($G$4=Dates1!$B$4,Datapack!K214,IF($G$4=Dates1!$B$5,Datapack!Q214,IF($G$4=Dates1!$B$6,Datapack!V214,IF($G$4=Dates1!$B$7,Datapack!B214)))))</f>
        <v>0</v>
      </c>
      <c r="G90" s="95"/>
      <c r="H90" s="86">
        <f>IF($G$4=Dates1!$B$3,Datapack!H214,IF($G$4=Dates1!$B$4,Datapack!M214,IF($G$4=Dates1!$B$5,Datapack!R214,IF($G$4=Dates1!$B$6,Datapack!W214,IF($G$4=Dates1!$B$7,Datapack!C214)))))</f>
        <v>0</v>
      </c>
      <c r="J90" s="86">
        <f>IF($G$4=Dates1!$B$3,Datapack!I214,IF($G$4=Dates1!$B$4,Datapack!N214,IF($G$4=Dates1!$B$5,Datapack!S214,IF($G$4=Dates1!$B$6,Datapack!X214,IF($G$4=Dates1!$B$7,Datapack!D214)))))</f>
        <v>0</v>
      </c>
      <c r="L90" s="86">
        <f>IF($G$4=Dates1!$B$3,Datapack!J214,IF($G$4=Dates1!$B$4,Datapack!O214,IF($G$4=Dates1!$B$5,Datapack!T214,IF($G$4=Dates1!$B$6,Datapack!Y214,IF($G$4=Dates1!$B$7,Datapack!E214)))))</f>
        <v>0</v>
      </c>
      <c r="N90" s="86">
        <f>IF($G$4=Dates1!$B$3,Datapack!K214,IF($G$4=Dates1!$B$4,Datapack!P214,IF($G$4=Dates1!$B$5,Datapack!U214,IF($G$4=Dates1!$B$6,Datapack!Z214,IF($G$4=Dates1!$B$7,Datapack!F214)))))</f>
        <v>0</v>
      </c>
    </row>
    <row r="91" spans="2:14">
      <c r="B91" s="368" t="s">
        <v>143</v>
      </c>
      <c r="C91" s="368"/>
      <c r="D91" s="368"/>
      <c r="E91" s="9"/>
      <c r="F91" s="86">
        <f>IF($G$4=Dates1!$B$3,Datapack!G215,IF($G$4=Dates1!$B$4,Datapack!K215,IF($G$4=Dates1!$B$5,Datapack!Q215,IF($G$4=Dates1!$B$6,Datapack!V215,IF($G$4=Dates1!$B$7,Datapack!B215)))))</f>
        <v>1</v>
      </c>
      <c r="G91" s="95"/>
      <c r="H91" s="86">
        <f>IF($G$4=Dates1!$B$3,Datapack!H215,IF($G$4=Dates1!$B$4,Datapack!M215,IF($G$4=Dates1!$B$5,Datapack!R215,IF($G$4=Dates1!$B$6,Datapack!W215,IF($G$4=Dates1!$B$7,Datapack!C215)))))</f>
        <v>0</v>
      </c>
      <c r="J91" s="86">
        <f>IF($G$4=Dates1!$B$3,Datapack!I215,IF($G$4=Dates1!$B$4,Datapack!N215,IF($G$4=Dates1!$B$5,Datapack!S215,IF($G$4=Dates1!$B$6,Datapack!X215,IF($G$4=Dates1!$B$7,Datapack!D215)))))</f>
        <v>1</v>
      </c>
      <c r="L91" s="86">
        <f>IF($G$4=Dates1!$B$3,Datapack!J215,IF($G$4=Dates1!$B$4,Datapack!O215,IF($G$4=Dates1!$B$5,Datapack!T215,IF($G$4=Dates1!$B$6,Datapack!Y215,IF($G$4=Dates1!$B$7,Datapack!E215)))))</f>
        <v>0</v>
      </c>
      <c r="N91" s="86">
        <f>IF($G$4=Dates1!$B$3,Datapack!K215,IF($G$4=Dates1!$B$4,Datapack!P215,IF($G$4=Dates1!$B$5,Datapack!U215,IF($G$4=Dates1!$B$6,Datapack!Z215,IF($G$4=Dates1!$B$7,Datapack!F215)))))</f>
        <v>0</v>
      </c>
    </row>
    <row r="92" spans="2:14">
      <c r="B92" s="30"/>
      <c r="C92" s="10"/>
      <c r="D92" s="9"/>
      <c r="E92" s="9"/>
      <c r="F92" s="86"/>
      <c r="G92" s="95"/>
      <c r="H92" s="86"/>
      <c r="J92" s="86"/>
      <c r="L92" s="86"/>
      <c r="N92" s="86"/>
    </row>
    <row r="93" spans="2:14">
      <c r="B93" s="370" t="s">
        <v>149</v>
      </c>
      <c r="C93" s="370"/>
      <c r="D93" s="370"/>
      <c r="E93" s="9"/>
      <c r="F93" s="86">
        <f>SUM(H93,J93,L93,N93)</f>
        <v>0</v>
      </c>
      <c r="G93" s="86"/>
      <c r="H93" s="86">
        <f>IF($G$4=Dates1!$B$3,Datapack!H217,IF($G$4=Dates1!$B$4,Datapack!M217,IF($G$4=Dates1!$B$5,Datapack!R217,IF($G$4=Dates1!$B$6,Datapack!W217,IF($G$4=Dates1!$B$7,Datapack!C217)))))</f>
        <v>0</v>
      </c>
      <c r="J93" s="86">
        <f>IF($G$4=Dates1!$B$3,Datapack!I217,IF($G$4=Dates1!$B$4,Datapack!N217,IF($G$4=Dates1!$B$5,Datapack!S217,IF($G$4=Dates1!$B$6,Datapack!X217,IF($G$4=Dates1!$B$7,Datapack!D217)))))</f>
        <v>0</v>
      </c>
      <c r="K93" s="86"/>
      <c r="L93" s="86">
        <f>IF($G$4=Dates1!$B$3,Datapack!J217,IF($G$4=Dates1!$B$4,Datapack!O217,IF($G$4=Dates1!$B$5,Datapack!T217,IF($G$4=Dates1!$B$6,Datapack!Y217,IF($G$4=Dates1!$B$7,Datapack!E217)))))</f>
        <v>0</v>
      </c>
      <c r="N93" s="86">
        <f>IF($G$4=Dates1!$B$3,Datapack!K217,IF($G$4=Dates1!$B$4,Datapack!P217,IF($G$4=Dates1!$B$5,Datapack!U217,IF($G$4=Dates1!$B$6,Datapack!Z217,IF($G$4=Dates1!$B$7,Datapack!F217)))))</f>
        <v>0</v>
      </c>
    </row>
    <row r="94" spans="2:14">
      <c r="B94" s="368" t="s">
        <v>14</v>
      </c>
      <c r="C94" s="368"/>
      <c r="D94" s="368"/>
      <c r="E94" s="9"/>
      <c r="F94" s="86">
        <f>IF($G$4=Dates1!$B$3,Datapack!G218,IF($G$4=Dates1!$B$4,Datapack!K218,IF($G$4=Dates1!$B$5,Datapack!Q218,IF($G$4=Dates1!$B$6,Datapack!V218,IF($G$4=Dates1!$B$7,Datapack!B218)))))</f>
        <v>0</v>
      </c>
      <c r="G94" s="95"/>
      <c r="H94" s="86">
        <f>IF($G$4=Dates1!$B$3,Datapack!H218,IF($G$4=Dates1!$B$4,Datapack!M218,IF($G$4=Dates1!$B$5,Datapack!R218,IF($G$4=Dates1!$B$6,Datapack!W218,IF($G$4=Dates1!$B$7,Datapack!C218)))))</f>
        <v>0</v>
      </c>
      <c r="J94" s="86">
        <f>IF($G$4=Dates1!$B$3,Datapack!I218,IF($G$4=Dates1!$B$4,Datapack!N218,IF($G$4=Dates1!$B$5,Datapack!S218,IF($G$4=Dates1!$B$6,Datapack!X218,IF($G$4=Dates1!$B$7,Datapack!D218)))))</f>
        <v>0</v>
      </c>
      <c r="L94" s="86">
        <f>IF($G$4=Dates1!$B$3,Datapack!J218,IF($G$4=Dates1!$B$4,Datapack!O218,IF($G$4=Dates1!$B$5,Datapack!T218,IF($G$4=Dates1!$B$6,Datapack!Y218,IF($G$4=Dates1!$B$7,Datapack!E218)))))</f>
        <v>0</v>
      </c>
      <c r="N94" s="86">
        <f>IF($G$4=Dates1!$B$3,Datapack!K218,IF($G$4=Dates1!$B$4,Datapack!P218,IF($G$4=Dates1!$B$5,Datapack!U218,IF($G$4=Dates1!$B$6,Datapack!Z218,IF($G$4=Dates1!$B$7,Datapack!F218)))))</f>
        <v>0</v>
      </c>
    </row>
    <row r="95" spans="2:14">
      <c r="B95" s="368" t="s">
        <v>31</v>
      </c>
      <c r="C95" s="368"/>
      <c r="D95" s="368"/>
      <c r="E95" s="9"/>
      <c r="F95" s="86">
        <f>IF($G$4=Dates1!$B$3,Datapack!G219,IF($G$4=Dates1!$B$4,Datapack!K219,IF($G$4=Dates1!$B$5,Datapack!Q219,IF($G$4=Dates1!$B$6,Datapack!V219,IF($G$4=Dates1!$B$7,Datapack!B219)))))</f>
        <v>1</v>
      </c>
      <c r="G95" s="95"/>
      <c r="H95" s="86">
        <f>IF($G$4=Dates1!$B$3,Datapack!H219,IF($G$4=Dates1!$B$4,Datapack!M219,IF($G$4=Dates1!$B$5,Datapack!R219,IF($G$4=Dates1!$B$6,Datapack!W219,IF($G$4=Dates1!$B$7,Datapack!C219)))))</f>
        <v>0</v>
      </c>
      <c r="J95" s="86">
        <f>IF($G$4=Dates1!$B$3,Datapack!I219,IF($G$4=Dates1!$B$4,Datapack!N219,IF($G$4=Dates1!$B$5,Datapack!S219,IF($G$4=Dates1!$B$6,Datapack!X219,IF($G$4=Dates1!$B$7,Datapack!D219)))))</f>
        <v>0</v>
      </c>
      <c r="L95" s="86">
        <f>IF($G$4=Dates1!$B$3,Datapack!J219,IF($G$4=Dates1!$B$4,Datapack!O219,IF($G$4=Dates1!$B$5,Datapack!T219,IF($G$4=Dates1!$B$6,Datapack!Y219,IF($G$4=Dates1!$B$7,Datapack!E219)))))</f>
        <v>1</v>
      </c>
      <c r="N95" s="86">
        <f>IF($G$4=Dates1!$B$3,Datapack!K219,IF($G$4=Dates1!$B$4,Datapack!P219,IF($G$4=Dates1!$B$5,Datapack!U219,IF($G$4=Dates1!$B$6,Datapack!Z219,IF($G$4=Dates1!$B$7,Datapack!F219)))))</f>
        <v>0</v>
      </c>
    </row>
    <row r="96" spans="2:14">
      <c r="B96" s="368" t="s">
        <v>13</v>
      </c>
      <c r="C96" s="368"/>
      <c r="D96" s="368"/>
      <c r="E96" s="8"/>
      <c r="F96" s="86">
        <f>IF($G$4=Dates1!$B$3,Datapack!G220,IF($G$4=Dates1!$B$4,Datapack!K220,IF($G$4=Dates1!$B$5,Datapack!Q220,IF($G$4=Dates1!$B$6,Datapack!V220,IF($G$4=Dates1!$B$7,Datapack!B220)))))</f>
        <v>0</v>
      </c>
      <c r="G96" s="92"/>
      <c r="H96" s="86">
        <f>IF($G$4=Dates1!$B$3,Datapack!H220,IF($G$4=Dates1!$B$4,Datapack!M220,IF($G$4=Dates1!$B$5,Datapack!R220,IF($G$4=Dates1!$B$6,Datapack!W220,IF($G$4=Dates1!$B$7,Datapack!C220)))))</f>
        <v>0</v>
      </c>
      <c r="J96" s="86">
        <f>IF($G$4=Dates1!$B$3,Datapack!I220,IF($G$4=Dates1!$B$4,Datapack!N220,IF($G$4=Dates1!$B$5,Datapack!S220,IF($G$4=Dates1!$B$6,Datapack!X220,IF($G$4=Dates1!$B$7,Datapack!D220)))))</f>
        <v>0</v>
      </c>
      <c r="L96" s="86">
        <f>IF($G$4=Dates1!$B$3,Datapack!J220,IF($G$4=Dates1!$B$4,Datapack!O220,IF($G$4=Dates1!$B$5,Datapack!T220,IF($G$4=Dates1!$B$6,Datapack!Y220,IF($G$4=Dates1!$B$7,Datapack!E220)))))</f>
        <v>0</v>
      </c>
      <c r="N96" s="86">
        <f>IF($G$4=Dates1!$B$3,Datapack!K220,IF($G$4=Dates1!$B$4,Datapack!P220,IF($G$4=Dates1!$B$5,Datapack!U220,IF($G$4=Dates1!$B$6,Datapack!Z220,IF($G$4=Dates1!$B$7,Datapack!F220)))))</f>
        <v>0</v>
      </c>
    </row>
    <row r="97" spans="2:14">
      <c r="B97" s="368" t="s">
        <v>120</v>
      </c>
      <c r="C97" s="368"/>
      <c r="D97" s="368"/>
      <c r="E97" s="6"/>
      <c r="F97" s="86">
        <f>IF($G$4=Dates1!$B$3,Datapack!G221,IF($G$4=Dates1!$B$4,Datapack!K221,IF($G$4=Dates1!$B$5,Datapack!Q221,IF($G$4=Dates1!$B$6,Datapack!V221,IF($G$4=Dates1!$B$7,Datapack!B221)))))</f>
        <v>3</v>
      </c>
      <c r="G97" s="91"/>
      <c r="H97" s="86">
        <f>IF($G$4=Dates1!$B$3,Datapack!H221,IF($G$4=Dates1!$B$4,Datapack!M221,IF($G$4=Dates1!$B$5,Datapack!R221,IF($G$4=Dates1!$B$6,Datapack!W221,IF($G$4=Dates1!$B$7,Datapack!C221)))))</f>
        <v>0</v>
      </c>
      <c r="J97" s="86">
        <f>IF($G$4=Dates1!$B$3,Datapack!I221,IF($G$4=Dates1!$B$4,Datapack!N221,IF($G$4=Dates1!$B$5,Datapack!S221,IF($G$4=Dates1!$B$6,Datapack!X221,IF($G$4=Dates1!$B$7,Datapack!D221)))))</f>
        <v>1</v>
      </c>
      <c r="L97" s="86">
        <f>IF($G$4=Dates1!$B$3,Datapack!J221,IF($G$4=Dates1!$B$4,Datapack!O221,IF($G$4=Dates1!$B$5,Datapack!T221,IF($G$4=Dates1!$B$6,Datapack!Y221,IF($G$4=Dates1!$B$7,Datapack!E221)))))</f>
        <v>2</v>
      </c>
      <c r="N97" s="86">
        <f>IF($G$4=Dates1!$B$3,Datapack!K221,IF($G$4=Dates1!$B$4,Datapack!P221,IF($G$4=Dates1!$B$5,Datapack!U221,IF($G$4=Dates1!$B$6,Datapack!Z221,IF($G$4=Dates1!$B$7,Datapack!F221)))))</f>
        <v>0</v>
      </c>
    </row>
    <row r="98" spans="2:14">
      <c r="B98" s="368" t="s">
        <v>158</v>
      </c>
      <c r="C98" s="368"/>
      <c r="D98" s="368"/>
      <c r="E98" s="9"/>
      <c r="F98" s="86">
        <f>IF($G$4=Dates1!$B$3,Datapack!G222,IF($G$4=Dates1!$B$4,Datapack!K222,IF($G$4=Dates1!$B$5,Datapack!Q222,IF($G$4=Dates1!$B$6,Datapack!V222,IF($G$4=Dates1!$B$7,Datapack!B222)))))</f>
        <v>1</v>
      </c>
      <c r="G98" s="95"/>
      <c r="H98" s="86">
        <f>IF($G$4=Dates1!$B$3,Datapack!H222,IF($G$4=Dates1!$B$4,Datapack!M222,IF($G$4=Dates1!$B$5,Datapack!R222,IF($G$4=Dates1!$B$6,Datapack!W222,IF($G$4=Dates1!$B$7,Datapack!C222)))))</f>
        <v>0</v>
      </c>
      <c r="J98" s="86">
        <f>IF($G$4=Dates1!$B$3,Datapack!I222,IF($G$4=Dates1!$B$4,Datapack!N222,IF($G$4=Dates1!$B$5,Datapack!S222,IF($G$4=Dates1!$B$6,Datapack!X222,IF($G$4=Dates1!$B$7,Datapack!D222)))))</f>
        <v>1</v>
      </c>
      <c r="L98" s="86">
        <f>IF($G$4=Dates1!$B$3,Datapack!J222,IF($G$4=Dates1!$B$4,Datapack!O222,IF($G$4=Dates1!$B$5,Datapack!T222,IF($G$4=Dates1!$B$6,Datapack!Y222,IF($G$4=Dates1!$B$7,Datapack!E222)))))</f>
        <v>0</v>
      </c>
      <c r="N98" s="86">
        <f>IF($G$4=Dates1!$B$3,Datapack!K222,IF($G$4=Dates1!$B$4,Datapack!P222,IF($G$4=Dates1!$B$5,Datapack!U222,IF($G$4=Dates1!$B$6,Datapack!Z222,IF($G$4=Dates1!$B$7,Datapack!F222)))))</f>
        <v>0</v>
      </c>
    </row>
    <row r="99" spans="2:14">
      <c r="B99" s="368" t="s">
        <v>15</v>
      </c>
      <c r="C99" s="368"/>
      <c r="D99" s="368"/>
      <c r="E99" s="9"/>
      <c r="F99" s="86">
        <f>IF($G$4=Dates1!$B$3,Datapack!G223,IF($G$4=Dates1!$B$4,Datapack!K223,IF($G$4=Dates1!$B$5,Datapack!Q223,IF($G$4=Dates1!$B$6,Datapack!V223,IF($G$4=Dates1!$B$7,Datapack!B223)))))</f>
        <v>2</v>
      </c>
      <c r="G99" s="95"/>
      <c r="H99" s="86">
        <f>IF($G$4=Dates1!$B$3,Datapack!H223,IF($G$4=Dates1!$B$4,Datapack!M223,IF($G$4=Dates1!$B$5,Datapack!R223,IF($G$4=Dates1!$B$6,Datapack!W223,IF($G$4=Dates1!$B$7,Datapack!C223)))))</f>
        <v>0</v>
      </c>
      <c r="J99" s="86">
        <f>IF($G$4=Dates1!$B$3,Datapack!I223,IF($G$4=Dates1!$B$4,Datapack!N223,IF($G$4=Dates1!$B$5,Datapack!S223,IF($G$4=Dates1!$B$6,Datapack!X223,IF($G$4=Dates1!$B$7,Datapack!D223)))))</f>
        <v>2</v>
      </c>
      <c r="L99" s="86">
        <f>IF($G$4=Dates1!$B$3,Datapack!J223,IF($G$4=Dates1!$B$4,Datapack!O223,IF($G$4=Dates1!$B$5,Datapack!T223,IF($G$4=Dates1!$B$6,Datapack!Y223,IF($G$4=Dates1!$B$7,Datapack!E223)))))</f>
        <v>0</v>
      </c>
      <c r="N99" s="86">
        <f>IF($G$4=Dates1!$B$3,Datapack!K223,IF($G$4=Dates1!$B$4,Datapack!P223,IF($G$4=Dates1!$B$5,Datapack!U223,IF($G$4=Dates1!$B$6,Datapack!Z223,IF($G$4=Dates1!$B$7,Datapack!F223)))))</f>
        <v>0</v>
      </c>
    </row>
    <row r="100" spans="2:14">
      <c r="B100" s="368" t="s">
        <v>135</v>
      </c>
      <c r="C100" s="368"/>
      <c r="D100" s="368"/>
      <c r="E100" s="9"/>
      <c r="F100" s="86">
        <f>IF($G$4=Dates1!$B$3,Datapack!G224,IF($G$4=Dates1!$B$4,Datapack!K224,IF($G$4=Dates1!$B$5,Datapack!Q224,IF($G$4=Dates1!$B$6,Datapack!V224,IF($G$4=Dates1!$B$7,Datapack!B224)))))</f>
        <v>1</v>
      </c>
      <c r="G100" s="95"/>
      <c r="H100" s="86">
        <f>IF($G$4=Dates1!$B$3,Datapack!H224,IF($G$4=Dates1!$B$4,Datapack!M224,IF($G$4=Dates1!$B$5,Datapack!R224,IF($G$4=Dates1!$B$6,Datapack!W224,IF($G$4=Dates1!$B$7,Datapack!C224)))))</f>
        <v>1</v>
      </c>
      <c r="J100" s="86">
        <f>IF($G$4=Dates1!$B$3,Datapack!I224,IF($G$4=Dates1!$B$4,Datapack!N224,IF($G$4=Dates1!$B$5,Datapack!S224,IF($G$4=Dates1!$B$6,Datapack!X224,IF($G$4=Dates1!$B$7,Datapack!D224)))))</f>
        <v>0</v>
      </c>
      <c r="L100" s="86">
        <f>IF($G$4=Dates1!$B$3,Datapack!J224,IF($G$4=Dates1!$B$4,Datapack!O224,IF($G$4=Dates1!$B$5,Datapack!T224,IF($G$4=Dates1!$B$6,Datapack!Y224,IF($G$4=Dates1!$B$7,Datapack!E224)))))</f>
        <v>0</v>
      </c>
      <c r="N100" s="86">
        <f>IF($G$4=Dates1!$B$3,Datapack!K224,IF($G$4=Dates1!$B$4,Datapack!P224,IF($G$4=Dates1!$B$5,Datapack!U224,IF($G$4=Dates1!$B$6,Datapack!Z224,IF($G$4=Dates1!$B$7,Datapack!F224)))))</f>
        <v>0</v>
      </c>
    </row>
    <row r="101" spans="2:14">
      <c r="B101" s="368" t="s">
        <v>32</v>
      </c>
      <c r="C101" s="368"/>
      <c r="D101" s="368"/>
      <c r="E101" s="9"/>
      <c r="F101" s="86">
        <f>IF($G$4=Dates1!$B$3,Datapack!G225,IF($G$4=Dates1!$B$4,Datapack!K225,IF($G$4=Dates1!$B$5,Datapack!Q225,IF($G$4=Dates1!$B$6,Datapack!V225,IF($G$4=Dates1!$B$7,Datapack!B225)))))</f>
        <v>4</v>
      </c>
      <c r="G101" s="95"/>
      <c r="H101" s="86">
        <f>IF($G$4=Dates1!$B$3,Datapack!H225,IF($G$4=Dates1!$B$4,Datapack!M225,IF($G$4=Dates1!$B$5,Datapack!R225,IF($G$4=Dates1!$B$6,Datapack!W225,IF($G$4=Dates1!$B$7,Datapack!C225)))))</f>
        <v>0</v>
      </c>
      <c r="J101" s="86">
        <f>IF($G$4=Dates1!$B$3,Datapack!I225,IF($G$4=Dates1!$B$4,Datapack!N225,IF($G$4=Dates1!$B$5,Datapack!S225,IF($G$4=Dates1!$B$6,Datapack!X225,IF($G$4=Dates1!$B$7,Datapack!D225)))))</f>
        <v>1</v>
      </c>
      <c r="L101" s="86">
        <f>IF($G$4=Dates1!$B$3,Datapack!J225,IF($G$4=Dates1!$B$4,Datapack!O225,IF($G$4=Dates1!$B$5,Datapack!T225,IF($G$4=Dates1!$B$6,Datapack!Y225,IF($G$4=Dates1!$B$7,Datapack!E225)))))</f>
        <v>3</v>
      </c>
      <c r="N101" s="86">
        <f>IF($G$4=Dates1!$B$3,Datapack!K225,IF($G$4=Dates1!$B$4,Datapack!P225,IF($G$4=Dates1!$B$5,Datapack!U225,IF($G$4=Dates1!$B$6,Datapack!Z225,IF($G$4=Dates1!$B$7,Datapack!F225)))))</f>
        <v>0</v>
      </c>
    </row>
    <row r="102" spans="2:14">
      <c r="B102" s="368" t="s">
        <v>39</v>
      </c>
      <c r="C102" s="368"/>
      <c r="D102" s="368"/>
      <c r="E102" s="9"/>
      <c r="F102" s="86">
        <f>IF($G$4=Dates1!$B$3,Datapack!G226,IF($G$4=Dates1!$B$4,Datapack!K226,IF($G$4=Dates1!$B$5,Datapack!Q226,IF($G$4=Dates1!$B$6,Datapack!V226,IF($G$4=Dates1!$B$7,Datapack!B226)))))</f>
        <v>0</v>
      </c>
      <c r="G102" s="95"/>
      <c r="H102" s="86">
        <f>IF($G$4=Dates1!$B$3,Datapack!H226,IF($G$4=Dates1!$B$4,Datapack!M226,IF($G$4=Dates1!$B$5,Datapack!R226,IF($G$4=Dates1!$B$6,Datapack!W226,IF($G$4=Dates1!$B$7,Datapack!C226)))))</f>
        <v>0</v>
      </c>
      <c r="J102" s="86">
        <f>IF($G$4=Dates1!$B$3,Datapack!I226,IF($G$4=Dates1!$B$4,Datapack!N226,IF($G$4=Dates1!$B$5,Datapack!S226,IF($G$4=Dates1!$B$6,Datapack!X226,IF($G$4=Dates1!$B$7,Datapack!D226)))))</f>
        <v>0</v>
      </c>
      <c r="L102" s="86">
        <f>IF($G$4=Dates1!$B$3,Datapack!J226,IF($G$4=Dates1!$B$4,Datapack!O226,IF($G$4=Dates1!$B$5,Datapack!T226,IF($G$4=Dates1!$B$6,Datapack!Y226,IF($G$4=Dates1!$B$7,Datapack!E226)))))</f>
        <v>0</v>
      </c>
      <c r="N102" s="86">
        <f>IF($G$4=Dates1!$B$3,Datapack!K226,IF($G$4=Dates1!$B$4,Datapack!P226,IF($G$4=Dates1!$B$5,Datapack!U226,IF($G$4=Dates1!$B$6,Datapack!Z226,IF($G$4=Dates1!$B$7,Datapack!F226)))))</f>
        <v>0</v>
      </c>
    </row>
    <row r="103" spans="2:14">
      <c r="B103" s="368" t="s">
        <v>131</v>
      </c>
      <c r="C103" s="368"/>
      <c r="D103" s="368"/>
      <c r="E103" s="9"/>
      <c r="F103" s="86">
        <f>IF($G$4=Dates1!$B$3,Datapack!G227,IF($G$4=Dates1!$B$4,Datapack!K227,IF($G$4=Dates1!$B$5,Datapack!Q227,IF($G$4=Dates1!$B$6,Datapack!V227,IF($G$4=Dates1!$B$7,Datapack!B227)))))</f>
        <v>1</v>
      </c>
      <c r="G103" s="95"/>
      <c r="H103" s="86">
        <f>IF($G$4=Dates1!$B$3,Datapack!H227,IF($G$4=Dates1!$B$4,Datapack!M227,IF($G$4=Dates1!$B$5,Datapack!R227,IF($G$4=Dates1!$B$6,Datapack!W227,IF($G$4=Dates1!$B$7,Datapack!C227)))))</f>
        <v>0</v>
      </c>
      <c r="J103" s="86">
        <f>IF($G$4=Dates1!$B$3,Datapack!I227,IF($G$4=Dates1!$B$4,Datapack!N227,IF($G$4=Dates1!$B$5,Datapack!S227,IF($G$4=Dates1!$B$6,Datapack!X227,IF($G$4=Dates1!$B$7,Datapack!D227)))))</f>
        <v>0</v>
      </c>
      <c r="L103" s="86">
        <f>IF($G$4=Dates1!$B$3,Datapack!J227,IF($G$4=Dates1!$B$4,Datapack!O227,IF($G$4=Dates1!$B$5,Datapack!T227,IF($G$4=Dates1!$B$6,Datapack!Y227,IF($G$4=Dates1!$B$7,Datapack!E227)))))</f>
        <v>1</v>
      </c>
      <c r="N103" s="86">
        <f>IF($G$4=Dates1!$B$3,Datapack!K227,IF($G$4=Dates1!$B$4,Datapack!P227,IF($G$4=Dates1!$B$5,Datapack!U227,IF($G$4=Dates1!$B$6,Datapack!Z227,IF($G$4=Dates1!$B$7,Datapack!F227)))))</f>
        <v>0</v>
      </c>
    </row>
    <row r="104" spans="2:14">
      <c r="B104" s="368" t="s">
        <v>65</v>
      </c>
      <c r="C104" s="368"/>
      <c r="D104" s="368"/>
      <c r="E104" s="9"/>
      <c r="F104" s="86">
        <f>IF($G$4=Dates1!$B$3,Datapack!G228,IF($G$4=Dates1!$B$4,Datapack!K228,IF($G$4=Dates1!$B$5,Datapack!Q228,IF($G$4=Dates1!$B$6,Datapack!V228,IF($G$4=Dates1!$B$7,Datapack!B228)))))</f>
        <v>0</v>
      </c>
      <c r="G104" s="95"/>
      <c r="H104" s="86">
        <f>IF($G$4=Dates1!$B$3,Datapack!H228,IF($G$4=Dates1!$B$4,Datapack!M228,IF($G$4=Dates1!$B$5,Datapack!R228,IF($G$4=Dates1!$B$6,Datapack!W228,IF($G$4=Dates1!$B$7,Datapack!C228)))))</f>
        <v>0</v>
      </c>
      <c r="J104" s="86">
        <f>IF($G$4=Dates1!$B$3,Datapack!I228,IF($G$4=Dates1!$B$4,Datapack!N228,IF($G$4=Dates1!$B$5,Datapack!S228,IF($G$4=Dates1!$B$6,Datapack!X228,IF($G$4=Dates1!$B$7,Datapack!D228)))))</f>
        <v>0</v>
      </c>
      <c r="L104" s="86">
        <f>IF($G$4=Dates1!$B$3,Datapack!J228,IF($G$4=Dates1!$B$4,Datapack!O228,IF($G$4=Dates1!$B$5,Datapack!T228,IF($G$4=Dates1!$B$6,Datapack!Y228,IF($G$4=Dates1!$B$7,Datapack!E228)))))</f>
        <v>0</v>
      </c>
      <c r="N104" s="86">
        <f>IF($G$4=Dates1!$B$3,Datapack!K228,IF($G$4=Dates1!$B$4,Datapack!P228,IF($G$4=Dates1!$B$5,Datapack!U228,IF($G$4=Dates1!$B$6,Datapack!Z228,IF($G$4=Dates1!$B$7,Datapack!F228)))))</f>
        <v>0</v>
      </c>
    </row>
    <row r="105" spans="2:14">
      <c r="B105" s="30"/>
      <c r="C105" s="10"/>
      <c r="D105" s="9"/>
      <c r="E105" s="9"/>
      <c r="F105" s="86"/>
      <c r="G105" s="95"/>
      <c r="H105" s="86"/>
      <c r="J105" s="86"/>
      <c r="L105" s="86"/>
      <c r="N105" s="86"/>
    </row>
    <row r="106" spans="2:14">
      <c r="B106" s="370" t="s">
        <v>150</v>
      </c>
      <c r="C106" s="370"/>
      <c r="D106" s="370"/>
      <c r="E106" s="9"/>
      <c r="F106" s="86">
        <f>SUM(H106,J106,L106,N106)</f>
        <v>32</v>
      </c>
      <c r="G106" s="86"/>
      <c r="H106" s="86">
        <f>SUM(H107:H139)</f>
        <v>6</v>
      </c>
      <c r="J106" s="87">
        <f>SUM(I107:J139)</f>
        <v>14</v>
      </c>
      <c r="K106" s="86"/>
      <c r="L106" s="86">
        <f>SUM(L107:L139)</f>
        <v>6</v>
      </c>
      <c r="N106" s="86">
        <f>SUM(K107:N139)</f>
        <v>6</v>
      </c>
    </row>
    <row r="107" spans="2:14">
      <c r="B107" s="368" t="s">
        <v>106</v>
      </c>
      <c r="C107" s="368"/>
      <c r="D107" s="368"/>
      <c r="E107" s="9"/>
      <c r="F107" s="86">
        <f>IF($G$4=Dates1!$B$3,Datapack!G231,IF($G$4=Dates1!$B$4,Datapack!K231,IF($G$4=Dates1!$B$5,Datapack!Q231,IF($G$4=Dates1!$B$6,Datapack!V231,IF($G$4=Dates1!$B$7,Datapack!B231)))))</f>
        <v>1</v>
      </c>
      <c r="G107" s="95"/>
      <c r="H107" s="86">
        <f>IF($G$4=Dates1!$B$3,Datapack!H231,IF($G$4=Dates1!$B$4,Datapack!M231,IF($G$4=Dates1!$B$5,Datapack!R231,IF($G$4=Dates1!$B$6,Datapack!W231,IF($G$4=Dates1!$B$7,Datapack!C231)))))</f>
        <v>1</v>
      </c>
      <c r="J107" s="86">
        <f>IF($G$4=Dates1!$B$3,Datapack!I231,IF($G$4=Dates1!$B$4,Datapack!N231,IF($G$4=Dates1!$B$5,Datapack!S231,IF($G$4=Dates1!$B$6,Datapack!X231,IF($G$4=Dates1!$B$7,Datapack!D231)))))</f>
        <v>0</v>
      </c>
      <c r="L107" s="86">
        <f>IF($G$4=Dates1!$B$3,Datapack!J231,IF($G$4=Dates1!$B$4,Datapack!O231,IF($G$4=Dates1!$B$5,Datapack!T231,IF($G$4=Dates1!$B$6,Datapack!Y231,IF($G$4=Dates1!$B$7,Datapack!E231)))))</f>
        <v>0</v>
      </c>
      <c r="N107" s="86">
        <f>IF($G$4=Dates1!$B$3,Datapack!K231,IF($G$4=Dates1!$B$4,Datapack!P231,IF($G$4=Dates1!$B$5,Datapack!U231,IF($G$4=Dates1!$B$6,Datapack!Z231,IF($G$4=Dates1!$B$7,Datapack!F231)))))</f>
        <v>0</v>
      </c>
    </row>
    <row r="108" spans="2:14">
      <c r="B108" s="368" t="s">
        <v>107</v>
      </c>
      <c r="C108" s="368"/>
      <c r="D108" s="368"/>
      <c r="E108" s="9"/>
      <c r="F108" s="86">
        <f>IF($G$4=Dates1!$B$3,Datapack!G232,IF($G$4=Dates1!$B$4,Datapack!K232,IF($G$4=Dates1!$B$5,Datapack!Q232,IF($G$4=Dates1!$B$6,Datapack!V232,IF($G$4=Dates1!$B$7,Datapack!B232)))))</f>
        <v>2</v>
      </c>
      <c r="G108" s="95"/>
      <c r="H108" s="86">
        <f>IF($G$4=Dates1!$B$3,Datapack!H232,IF($G$4=Dates1!$B$4,Datapack!M232,IF($G$4=Dates1!$B$5,Datapack!R232,IF($G$4=Dates1!$B$6,Datapack!W232,IF($G$4=Dates1!$B$7,Datapack!C232)))))</f>
        <v>0</v>
      </c>
      <c r="J108" s="86">
        <f>IF($G$4=Dates1!$B$3,Datapack!I232,IF($G$4=Dates1!$B$4,Datapack!N232,IF($G$4=Dates1!$B$5,Datapack!S232,IF($G$4=Dates1!$B$6,Datapack!X232,IF($G$4=Dates1!$B$7,Datapack!D232)))))</f>
        <v>2</v>
      </c>
      <c r="L108" s="86">
        <f>IF($G$4=Dates1!$B$3,Datapack!J232,IF($G$4=Dates1!$B$4,Datapack!O232,IF($G$4=Dates1!$B$5,Datapack!T232,IF($G$4=Dates1!$B$6,Datapack!Y232,IF($G$4=Dates1!$B$7,Datapack!E232)))))</f>
        <v>0</v>
      </c>
      <c r="N108" s="86">
        <f>IF($G$4=Dates1!$B$3,Datapack!K232,IF($G$4=Dates1!$B$4,Datapack!P232,IF($G$4=Dates1!$B$5,Datapack!U232,IF($G$4=Dates1!$B$6,Datapack!Z232,IF($G$4=Dates1!$B$7,Datapack!F232)))))</f>
        <v>0</v>
      </c>
    </row>
    <row r="109" spans="2:14">
      <c r="B109" s="368" t="s">
        <v>202</v>
      </c>
      <c r="C109" s="368"/>
      <c r="D109" s="368"/>
      <c r="E109" s="9"/>
      <c r="F109" s="86">
        <f>IF($G$4=Dates1!$B$3,Datapack!G233,IF($G$4=Dates1!$B$4,Datapack!K233,IF($G$4=Dates1!$B$5,Datapack!Q233,IF($G$4=Dates1!$B$6,Datapack!V233,IF($G$4=Dates1!$B$7,Datapack!B233)))))</f>
        <v>0</v>
      </c>
      <c r="G109" s="95"/>
      <c r="H109" s="86">
        <f>IF($G$4=Dates1!$B$3,Datapack!H233,IF($G$4=Dates1!$B$4,Datapack!M233,IF($G$4=Dates1!$B$5,Datapack!R233,IF($G$4=Dates1!$B$6,Datapack!W233,IF($G$4=Dates1!$B$7,Datapack!C233)))))</f>
        <v>0</v>
      </c>
      <c r="J109" s="86">
        <f>IF($G$4=Dates1!$B$3,Datapack!I233,IF($G$4=Dates1!$B$4,Datapack!N233,IF($G$4=Dates1!$B$5,Datapack!S233,IF($G$4=Dates1!$B$6,Datapack!X233,IF($G$4=Dates1!$B$7,Datapack!D233)))))</f>
        <v>0</v>
      </c>
      <c r="L109" s="86">
        <f>IF($G$4=Dates1!$B$3,Datapack!J233,IF($G$4=Dates1!$B$4,Datapack!O233,IF($G$4=Dates1!$B$5,Datapack!T233,IF($G$4=Dates1!$B$6,Datapack!Y233,IF($G$4=Dates1!$B$7,Datapack!E233)))))</f>
        <v>0</v>
      </c>
      <c r="N109" s="86">
        <f>IF($G$4=Dates1!$B$3,Datapack!K233,IF($G$4=Dates1!$B$4,Datapack!P233,IF($G$4=Dates1!$B$5,Datapack!U233,IF($G$4=Dates1!$B$6,Datapack!Z233,IF($G$4=Dates1!$B$7,Datapack!F233)))))</f>
        <v>0</v>
      </c>
    </row>
    <row r="110" spans="2:14">
      <c r="B110" s="368" t="s">
        <v>113</v>
      </c>
      <c r="C110" s="368"/>
      <c r="D110" s="368"/>
      <c r="E110" s="9"/>
      <c r="F110" s="86">
        <f>IF($G$4=Dates1!$B$3,Datapack!G234,IF($G$4=Dates1!$B$4,Datapack!K234,IF($G$4=Dates1!$B$5,Datapack!Q234,IF($G$4=Dates1!$B$6,Datapack!V234,IF($G$4=Dates1!$B$7,Datapack!B234)))))</f>
        <v>0</v>
      </c>
      <c r="G110" s="95"/>
      <c r="H110" s="86">
        <f>IF($G$4=Dates1!$B$3,Datapack!H234,IF($G$4=Dates1!$B$4,Datapack!M234,IF($G$4=Dates1!$B$5,Datapack!R234,IF($G$4=Dates1!$B$6,Datapack!W234,IF($G$4=Dates1!$B$7,Datapack!C234)))))</f>
        <v>0</v>
      </c>
      <c r="J110" s="86">
        <f>IF($G$4=Dates1!$B$3,Datapack!I234,IF($G$4=Dates1!$B$4,Datapack!N234,IF($G$4=Dates1!$B$5,Datapack!S234,IF($G$4=Dates1!$B$6,Datapack!X234,IF($G$4=Dates1!$B$7,Datapack!D234)))))</f>
        <v>0</v>
      </c>
      <c r="L110" s="86">
        <f>IF($G$4=Dates1!$B$3,Datapack!J234,IF($G$4=Dates1!$B$4,Datapack!O234,IF($G$4=Dates1!$B$5,Datapack!T234,IF($G$4=Dates1!$B$6,Datapack!Y234,IF($G$4=Dates1!$B$7,Datapack!E234)))))</f>
        <v>0</v>
      </c>
      <c r="N110" s="86">
        <f>IF($G$4=Dates1!$B$3,Datapack!K234,IF($G$4=Dates1!$B$4,Datapack!P234,IF($G$4=Dates1!$B$5,Datapack!U234,IF($G$4=Dates1!$B$6,Datapack!Z234,IF($G$4=Dates1!$B$7,Datapack!F234)))))</f>
        <v>0</v>
      </c>
    </row>
    <row r="111" spans="2:14">
      <c r="B111" s="368" t="s">
        <v>176</v>
      </c>
      <c r="C111" s="368"/>
      <c r="D111" s="368"/>
      <c r="E111" s="9"/>
      <c r="F111" s="86">
        <f>IF($G$4=Dates1!$B$3,Datapack!G235,IF($G$4=Dates1!$B$4,Datapack!K235,IF($G$4=Dates1!$B$5,Datapack!Q235,IF($G$4=Dates1!$B$6,Datapack!V235,IF($G$4=Dates1!$B$7,Datapack!B235)))))</f>
        <v>0</v>
      </c>
      <c r="G111" s="95"/>
      <c r="H111" s="86">
        <f>IF($G$4=Dates1!$B$3,Datapack!H235,IF($G$4=Dates1!$B$4,Datapack!M235,IF($G$4=Dates1!$B$5,Datapack!R235,IF($G$4=Dates1!$B$6,Datapack!W235,IF($G$4=Dates1!$B$7,Datapack!C235)))))</f>
        <v>0</v>
      </c>
      <c r="J111" s="86">
        <f>IF($G$4=Dates1!$B$3,Datapack!I235,IF($G$4=Dates1!$B$4,Datapack!N235,IF($G$4=Dates1!$B$5,Datapack!S235,IF($G$4=Dates1!$B$6,Datapack!X235,IF($G$4=Dates1!$B$7,Datapack!D235)))))</f>
        <v>0</v>
      </c>
      <c r="L111" s="86">
        <f>IF($G$4=Dates1!$B$3,Datapack!J235,IF($G$4=Dates1!$B$4,Datapack!O235,IF($G$4=Dates1!$B$5,Datapack!T235,IF($G$4=Dates1!$B$6,Datapack!Y235,IF($G$4=Dates1!$B$7,Datapack!E235)))))</f>
        <v>0</v>
      </c>
      <c r="N111" s="86">
        <f>IF($G$4=Dates1!$B$3,Datapack!K235,IF($G$4=Dates1!$B$4,Datapack!P235,IF($G$4=Dates1!$B$5,Datapack!U235,IF($G$4=Dates1!$B$6,Datapack!Z235,IF($G$4=Dates1!$B$7,Datapack!F235)))))</f>
        <v>0</v>
      </c>
    </row>
    <row r="112" spans="2:14">
      <c r="B112" s="368" t="s">
        <v>126</v>
      </c>
      <c r="C112" s="368"/>
      <c r="D112" s="368"/>
      <c r="E112" s="9"/>
      <c r="F112" s="86">
        <f>IF($G$4=Dates1!$B$3,Datapack!G236,IF($G$4=Dates1!$B$4,Datapack!K236,IF($G$4=Dates1!$B$5,Datapack!Q236,IF($G$4=Dates1!$B$6,Datapack!V236,IF($G$4=Dates1!$B$7,Datapack!B236)))))</f>
        <v>0</v>
      </c>
      <c r="G112" s="95"/>
      <c r="H112" s="86">
        <f>IF($G$4=Dates1!$B$3,Datapack!H236,IF($G$4=Dates1!$B$4,Datapack!M236,IF($G$4=Dates1!$B$5,Datapack!R236,IF($G$4=Dates1!$B$6,Datapack!W236,IF($G$4=Dates1!$B$7,Datapack!C236)))))</f>
        <v>0</v>
      </c>
      <c r="J112" s="86">
        <f>IF($G$4=Dates1!$B$3,Datapack!I236,IF($G$4=Dates1!$B$4,Datapack!N236,IF($G$4=Dates1!$B$5,Datapack!S236,IF($G$4=Dates1!$B$6,Datapack!X236,IF($G$4=Dates1!$B$7,Datapack!D236)))))</f>
        <v>0</v>
      </c>
      <c r="L112" s="86">
        <f>IF($G$4=Dates1!$B$3,Datapack!J236,IF($G$4=Dates1!$B$4,Datapack!O236,IF($G$4=Dates1!$B$5,Datapack!T236,IF($G$4=Dates1!$B$6,Datapack!Y236,IF($G$4=Dates1!$B$7,Datapack!E236)))))</f>
        <v>0</v>
      </c>
      <c r="N112" s="86">
        <f>IF($G$4=Dates1!$B$3,Datapack!K236,IF($G$4=Dates1!$B$4,Datapack!P236,IF($G$4=Dates1!$B$5,Datapack!U236,IF($G$4=Dates1!$B$6,Datapack!Z236,IF($G$4=Dates1!$B$7,Datapack!F236)))))</f>
        <v>0</v>
      </c>
    </row>
    <row r="113" spans="2:14">
      <c r="B113" s="368" t="s">
        <v>73</v>
      </c>
      <c r="C113" s="368"/>
      <c r="D113" s="368"/>
      <c r="E113" s="9"/>
      <c r="F113" s="86">
        <f>IF($G$4=Dates1!$B$3,Datapack!G237,IF($G$4=Dates1!$B$4,Datapack!K237,IF($G$4=Dates1!$B$5,Datapack!Q237,IF($G$4=Dates1!$B$6,Datapack!V237,IF($G$4=Dates1!$B$7,Datapack!B237)))))</f>
        <v>0</v>
      </c>
      <c r="G113" s="95"/>
      <c r="H113" s="86">
        <f>IF($G$4=Dates1!$B$3,Datapack!H237,IF($G$4=Dates1!$B$4,Datapack!M237,IF($G$4=Dates1!$B$5,Datapack!R237,IF($G$4=Dates1!$B$6,Datapack!W237,IF($G$4=Dates1!$B$7,Datapack!C237)))))</f>
        <v>0</v>
      </c>
      <c r="J113" s="86">
        <f>IF($G$4=Dates1!$B$3,Datapack!I237,IF($G$4=Dates1!$B$4,Datapack!N237,IF($G$4=Dates1!$B$5,Datapack!S237,IF($G$4=Dates1!$B$6,Datapack!X237,IF($G$4=Dates1!$B$7,Datapack!D237)))))</f>
        <v>0</v>
      </c>
      <c r="L113" s="86">
        <f>IF($G$4=Dates1!$B$3,Datapack!J237,IF($G$4=Dates1!$B$4,Datapack!O237,IF($G$4=Dates1!$B$5,Datapack!T237,IF($G$4=Dates1!$B$6,Datapack!Y237,IF($G$4=Dates1!$B$7,Datapack!E237)))))</f>
        <v>0</v>
      </c>
      <c r="N113" s="86">
        <f>IF($G$4=Dates1!$B$3,Datapack!K237,IF($G$4=Dates1!$B$4,Datapack!P237,IF($G$4=Dates1!$B$5,Datapack!U237,IF($G$4=Dates1!$B$6,Datapack!Z237,IF($G$4=Dates1!$B$7,Datapack!F237)))))</f>
        <v>0</v>
      </c>
    </row>
    <row r="114" spans="2:14">
      <c r="B114" s="368" t="s">
        <v>215</v>
      </c>
      <c r="C114" s="368"/>
      <c r="D114" s="368"/>
      <c r="E114" s="9"/>
      <c r="F114" s="86">
        <f>IF($G$4=Dates1!$B$3,Datapack!G238,IF($G$4=Dates1!$B$4,Datapack!K238,IF($G$4=Dates1!$B$5,Datapack!Q238,IF($G$4=Dates1!$B$6,Datapack!V238,IF($G$4=Dates1!$B$7,Datapack!B238)))))</f>
        <v>3</v>
      </c>
      <c r="G114" s="95"/>
      <c r="H114" s="86">
        <f>IF($G$4=Dates1!$B$3,Datapack!H238,IF($G$4=Dates1!$B$4,Datapack!M238,IF($G$4=Dates1!$B$5,Datapack!R238,IF($G$4=Dates1!$B$6,Datapack!W238,IF($G$4=Dates1!$B$7,Datapack!C238)))))</f>
        <v>1</v>
      </c>
      <c r="J114" s="86">
        <f>IF($G$4=Dates1!$B$3,Datapack!I238,IF($G$4=Dates1!$B$4,Datapack!N238,IF($G$4=Dates1!$B$5,Datapack!S238,IF($G$4=Dates1!$B$6,Datapack!X238,IF($G$4=Dates1!$B$7,Datapack!D238)))))</f>
        <v>1</v>
      </c>
      <c r="L114" s="86">
        <f>IF($G$4=Dates1!$B$3,Datapack!J238,IF($G$4=Dates1!$B$4,Datapack!O238,IF($G$4=Dates1!$B$5,Datapack!T238,IF($G$4=Dates1!$B$6,Datapack!Y238,IF($G$4=Dates1!$B$7,Datapack!E238)))))</f>
        <v>1</v>
      </c>
      <c r="N114" s="86">
        <f>IF($G$4=Dates1!$B$3,Datapack!K238,IF($G$4=Dates1!$B$4,Datapack!P238,IF($G$4=Dates1!$B$5,Datapack!U238,IF($G$4=Dates1!$B$6,Datapack!Z238,IF($G$4=Dates1!$B$7,Datapack!F238)))))</f>
        <v>0</v>
      </c>
    </row>
    <row r="115" spans="2:14">
      <c r="B115" s="368" t="s">
        <v>55</v>
      </c>
      <c r="C115" s="368"/>
      <c r="D115" s="368"/>
      <c r="E115" s="9"/>
      <c r="F115" s="86">
        <f>IF($G$4=Dates1!$B$3,Datapack!G239,IF($G$4=Dates1!$B$4,Datapack!K239,IF($G$4=Dates1!$B$5,Datapack!Q239,IF($G$4=Dates1!$B$6,Datapack!V239,IF($G$4=Dates1!$B$7,Datapack!B239)))))</f>
        <v>1</v>
      </c>
      <c r="G115" s="95"/>
      <c r="H115" s="86">
        <f>IF($G$4=Dates1!$B$3,Datapack!H239,IF($G$4=Dates1!$B$4,Datapack!M239,IF($G$4=Dates1!$B$5,Datapack!R239,IF($G$4=Dates1!$B$6,Datapack!W239,IF($G$4=Dates1!$B$7,Datapack!C239)))))</f>
        <v>1</v>
      </c>
      <c r="J115" s="86">
        <f>IF($G$4=Dates1!$B$3,Datapack!I239,IF($G$4=Dates1!$B$4,Datapack!N239,IF($G$4=Dates1!$B$5,Datapack!S239,IF($G$4=Dates1!$B$6,Datapack!X239,IF($G$4=Dates1!$B$7,Datapack!D239)))))</f>
        <v>0</v>
      </c>
      <c r="L115" s="86">
        <f>IF($G$4=Dates1!$B$3,Datapack!J239,IF($G$4=Dates1!$B$4,Datapack!O239,IF($G$4=Dates1!$B$5,Datapack!T239,IF($G$4=Dates1!$B$6,Datapack!Y239,IF($G$4=Dates1!$B$7,Datapack!E239)))))</f>
        <v>0</v>
      </c>
      <c r="N115" s="86">
        <f>IF($G$4=Dates1!$B$3,Datapack!K239,IF($G$4=Dates1!$B$4,Datapack!P239,IF($G$4=Dates1!$B$5,Datapack!U239,IF($G$4=Dates1!$B$6,Datapack!Z239,IF($G$4=Dates1!$B$7,Datapack!F239)))))</f>
        <v>0</v>
      </c>
    </row>
    <row r="116" spans="2:14">
      <c r="B116" s="368" t="s">
        <v>157</v>
      </c>
      <c r="C116" s="368"/>
      <c r="D116" s="368"/>
      <c r="E116" s="9"/>
      <c r="F116" s="86">
        <f>IF($G$4=Dates1!$B$3,Datapack!G240,IF($G$4=Dates1!$B$4,Datapack!K240,IF($G$4=Dates1!$B$5,Datapack!Q240,IF($G$4=Dates1!$B$6,Datapack!V240,IF($G$4=Dates1!$B$7,Datapack!B240)))))</f>
        <v>0</v>
      </c>
      <c r="G116" s="95"/>
      <c r="H116" s="86">
        <f>IF($G$4=Dates1!$B$3,Datapack!H240,IF($G$4=Dates1!$B$4,Datapack!M240,IF($G$4=Dates1!$B$5,Datapack!R240,IF($G$4=Dates1!$B$6,Datapack!W240,IF($G$4=Dates1!$B$7,Datapack!C240)))))</f>
        <v>0</v>
      </c>
      <c r="J116" s="86">
        <f>IF($G$4=Dates1!$B$3,Datapack!I240,IF($G$4=Dates1!$B$4,Datapack!N240,IF($G$4=Dates1!$B$5,Datapack!S240,IF($G$4=Dates1!$B$6,Datapack!X240,IF($G$4=Dates1!$B$7,Datapack!D240)))))</f>
        <v>0</v>
      </c>
      <c r="L116" s="86">
        <f>IF($G$4=Dates1!$B$3,Datapack!J240,IF($G$4=Dates1!$B$4,Datapack!O240,IF($G$4=Dates1!$B$5,Datapack!T240,IF($G$4=Dates1!$B$6,Datapack!Y240,IF($G$4=Dates1!$B$7,Datapack!E240)))))</f>
        <v>0</v>
      </c>
      <c r="N116" s="86">
        <f>IF($G$4=Dates1!$B$3,Datapack!K240,IF($G$4=Dates1!$B$4,Datapack!P240,IF($G$4=Dates1!$B$5,Datapack!U240,IF($G$4=Dates1!$B$6,Datapack!Z240,IF($G$4=Dates1!$B$7,Datapack!F240)))))</f>
        <v>0</v>
      </c>
    </row>
    <row r="117" spans="2:14">
      <c r="B117" s="368" t="s">
        <v>175</v>
      </c>
      <c r="C117" s="368"/>
      <c r="D117" s="368"/>
      <c r="E117" s="9"/>
      <c r="F117" s="86">
        <f>IF($G$4=Dates1!$B$3,Datapack!G241,IF($G$4=Dates1!$B$4,Datapack!K241,IF($G$4=Dates1!$B$5,Datapack!Q241,IF($G$4=Dates1!$B$6,Datapack!V241,IF($G$4=Dates1!$B$7,Datapack!B241)))))</f>
        <v>1</v>
      </c>
      <c r="G117" s="95"/>
      <c r="H117" s="86">
        <f>IF($G$4=Dates1!$B$3,Datapack!H241,IF($G$4=Dates1!$B$4,Datapack!M241,IF($G$4=Dates1!$B$5,Datapack!R241,IF($G$4=Dates1!$B$6,Datapack!W241,IF($G$4=Dates1!$B$7,Datapack!C241)))))</f>
        <v>0</v>
      </c>
      <c r="J117" s="86">
        <f>IF($G$4=Dates1!$B$3,Datapack!I241,IF($G$4=Dates1!$B$4,Datapack!N241,IF($G$4=Dates1!$B$5,Datapack!S241,IF($G$4=Dates1!$B$6,Datapack!X241,IF($G$4=Dates1!$B$7,Datapack!D241)))))</f>
        <v>0</v>
      </c>
      <c r="L117" s="86">
        <f>IF($G$4=Dates1!$B$3,Datapack!J241,IF($G$4=Dates1!$B$4,Datapack!O241,IF($G$4=Dates1!$B$5,Datapack!T241,IF($G$4=Dates1!$B$6,Datapack!Y241,IF($G$4=Dates1!$B$7,Datapack!E241)))))</f>
        <v>1</v>
      </c>
      <c r="N117" s="86">
        <f>IF($G$4=Dates1!$B$3,Datapack!K241,IF($G$4=Dates1!$B$4,Datapack!P241,IF($G$4=Dates1!$B$5,Datapack!U241,IF($G$4=Dates1!$B$6,Datapack!Z241,IF($G$4=Dates1!$B$7,Datapack!F241)))))</f>
        <v>0</v>
      </c>
    </row>
    <row r="118" spans="2:14">
      <c r="B118" s="368" t="s">
        <v>50</v>
      </c>
      <c r="C118" s="368"/>
      <c r="D118" s="368"/>
      <c r="E118" s="9"/>
      <c r="F118" s="86">
        <f>IF($G$4=Dates1!$B$3,Datapack!G242,IF($G$4=Dates1!$B$4,Datapack!K242,IF($G$4=Dates1!$B$5,Datapack!Q242,IF($G$4=Dates1!$B$6,Datapack!V242,IF($G$4=Dates1!$B$7,Datapack!B242)))))</f>
        <v>1</v>
      </c>
      <c r="G118" s="95"/>
      <c r="H118" s="86">
        <f>IF($G$4=Dates1!$B$3,Datapack!H242,IF($G$4=Dates1!$B$4,Datapack!M242,IF($G$4=Dates1!$B$5,Datapack!R242,IF($G$4=Dates1!$B$6,Datapack!W242,IF($G$4=Dates1!$B$7,Datapack!C242)))))</f>
        <v>0</v>
      </c>
      <c r="J118" s="86">
        <f>IF($G$4=Dates1!$B$3,Datapack!I242,IF($G$4=Dates1!$B$4,Datapack!N242,IF($G$4=Dates1!$B$5,Datapack!S242,IF($G$4=Dates1!$B$6,Datapack!X242,IF($G$4=Dates1!$B$7,Datapack!D242)))))</f>
        <v>1</v>
      </c>
      <c r="L118" s="86">
        <f>IF($G$4=Dates1!$B$3,Datapack!J242,IF($G$4=Dates1!$B$4,Datapack!O242,IF($G$4=Dates1!$B$5,Datapack!T242,IF($G$4=Dates1!$B$6,Datapack!Y242,IF($G$4=Dates1!$B$7,Datapack!E242)))))</f>
        <v>0</v>
      </c>
      <c r="N118" s="86">
        <f>IF($G$4=Dates1!$B$3,Datapack!K242,IF($G$4=Dates1!$B$4,Datapack!P242,IF($G$4=Dates1!$B$5,Datapack!U242,IF($G$4=Dates1!$B$6,Datapack!Z242,IF($G$4=Dates1!$B$7,Datapack!F242)))))</f>
        <v>0</v>
      </c>
    </row>
    <row r="119" spans="2:14">
      <c r="B119" s="368" t="s">
        <v>51</v>
      </c>
      <c r="C119" s="368"/>
      <c r="D119" s="368"/>
      <c r="E119" s="9"/>
      <c r="F119" s="86">
        <f>IF($G$4=Dates1!$B$3,Datapack!G243,IF($G$4=Dates1!$B$4,Datapack!K243,IF($G$4=Dates1!$B$5,Datapack!Q243,IF($G$4=Dates1!$B$6,Datapack!V243,IF($G$4=Dates1!$B$7,Datapack!B243)))))</f>
        <v>0</v>
      </c>
      <c r="G119" s="95"/>
      <c r="H119" s="86">
        <f>IF($G$4=Dates1!$B$3,Datapack!H243,IF($G$4=Dates1!$B$4,Datapack!M243,IF($G$4=Dates1!$B$5,Datapack!R243,IF($G$4=Dates1!$B$6,Datapack!W243,IF($G$4=Dates1!$B$7,Datapack!C243)))))</f>
        <v>0</v>
      </c>
      <c r="J119" s="86">
        <f>IF($G$4=Dates1!$B$3,Datapack!I243,IF($G$4=Dates1!$B$4,Datapack!N243,IF($G$4=Dates1!$B$5,Datapack!S243,IF($G$4=Dates1!$B$6,Datapack!X243,IF($G$4=Dates1!$B$7,Datapack!D243)))))</f>
        <v>0</v>
      </c>
      <c r="L119" s="86">
        <f>IF($G$4=Dates1!$B$3,Datapack!J243,IF($G$4=Dates1!$B$4,Datapack!O243,IF($G$4=Dates1!$B$5,Datapack!T243,IF($G$4=Dates1!$B$6,Datapack!Y243,IF($G$4=Dates1!$B$7,Datapack!E243)))))</f>
        <v>0</v>
      </c>
      <c r="N119" s="86">
        <f>IF($G$4=Dates1!$B$3,Datapack!K243,IF($G$4=Dates1!$B$4,Datapack!P243,IF($G$4=Dates1!$B$5,Datapack!U243,IF($G$4=Dates1!$B$6,Datapack!Z243,IF($G$4=Dates1!$B$7,Datapack!F243)))))</f>
        <v>0</v>
      </c>
    </row>
    <row r="120" spans="2:14">
      <c r="B120" s="368" t="s">
        <v>177</v>
      </c>
      <c r="C120" s="368"/>
      <c r="D120" s="368"/>
      <c r="E120" s="9"/>
      <c r="F120" s="86">
        <f>IF($G$4=Dates1!$B$3,Datapack!G244,IF($G$4=Dates1!$B$4,Datapack!K244,IF($G$4=Dates1!$B$5,Datapack!Q244,IF($G$4=Dates1!$B$6,Datapack!V244,IF($G$4=Dates1!$B$7,Datapack!B244)))))</f>
        <v>1</v>
      </c>
      <c r="G120" s="95"/>
      <c r="H120" s="86">
        <f>IF($G$4=Dates1!$B$3,Datapack!H244,IF($G$4=Dates1!$B$4,Datapack!M244,IF($G$4=Dates1!$B$5,Datapack!R244,IF($G$4=Dates1!$B$6,Datapack!W244,IF($G$4=Dates1!$B$7,Datapack!C244)))))</f>
        <v>0</v>
      </c>
      <c r="J120" s="86">
        <f>IF($G$4=Dates1!$B$3,Datapack!I244,IF($G$4=Dates1!$B$4,Datapack!N244,IF($G$4=Dates1!$B$5,Datapack!S244,IF($G$4=Dates1!$B$6,Datapack!X244,IF($G$4=Dates1!$B$7,Datapack!D244)))))</f>
        <v>1</v>
      </c>
      <c r="L120" s="86">
        <f>IF($G$4=Dates1!$B$3,Datapack!J244,IF($G$4=Dates1!$B$4,Datapack!O244,IF($G$4=Dates1!$B$5,Datapack!T244,IF($G$4=Dates1!$B$6,Datapack!Y244,IF($G$4=Dates1!$B$7,Datapack!E244)))))</f>
        <v>0</v>
      </c>
      <c r="N120" s="86">
        <f>IF($G$4=Dates1!$B$3,Datapack!K244,IF($G$4=Dates1!$B$4,Datapack!P244,IF($G$4=Dates1!$B$5,Datapack!U244,IF($G$4=Dates1!$B$6,Datapack!Z244,IF($G$4=Dates1!$B$7,Datapack!F244)))))</f>
        <v>0</v>
      </c>
    </row>
    <row r="121" spans="2:14">
      <c r="B121" s="368" t="s">
        <v>60</v>
      </c>
      <c r="C121" s="368"/>
      <c r="D121" s="368"/>
      <c r="E121" s="9"/>
      <c r="F121" s="86">
        <f>IF($G$4=Dates1!$B$3,Datapack!G245,IF($G$4=Dates1!$B$4,Datapack!K245,IF($G$4=Dates1!$B$5,Datapack!Q245,IF($G$4=Dates1!$B$6,Datapack!V245,IF($G$4=Dates1!$B$7,Datapack!B245)))))</f>
        <v>2</v>
      </c>
      <c r="G121" s="95"/>
      <c r="H121" s="86">
        <f>IF($G$4=Dates1!$B$3,Datapack!H245,IF($G$4=Dates1!$B$4,Datapack!M245,IF($G$4=Dates1!$B$5,Datapack!R245,IF($G$4=Dates1!$B$6,Datapack!W245,IF($G$4=Dates1!$B$7,Datapack!C245)))))</f>
        <v>0</v>
      </c>
      <c r="J121" s="86">
        <f>IF($G$4=Dates1!$B$3,Datapack!I245,IF($G$4=Dates1!$B$4,Datapack!N245,IF($G$4=Dates1!$B$5,Datapack!S245,IF($G$4=Dates1!$B$6,Datapack!X245,IF($G$4=Dates1!$B$7,Datapack!D245)))))</f>
        <v>0</v>
      </c>
      <c r="L121" s="86">
        <f>IF($G$4=Dates1!$B$3,Datapack!J245,IF($G$4=Dates1!$B$4,Datapack!O245,IF($G$4=Dates1!$B$5,Datapack!T245,IF($G$4=Dates1!$B$6,Datapack!Y245,IF($G$4=Dates1!$B$7,Datapack!E245)))))</f>
        <v>2</v>
      </c>
      <c r="N121" s="86">
        <f>IF($G$4=Dates1!$B$3,Datapack!K245,IF($G$4=Dates1!$B$4,Datapack!P245,IF($G$4=Dates1!$B$5,Datapack!U245,IF($G$4=Dates1!$B$6,Datapack!Z245,IF($G$4=Dates1!$B$7,Datapack!F245)))))</f>
        <v>0</v>
      </c>
    </row>
    <row r="122" spans="2:14">
      <c r="B122" s="368" t="s">
        <v>203</v>
      </c>
      <c r="C122" s="368"/>
      <c r="D122" s="368"/>
      <c r="E122" s="9"/>
      <c r="F122" s="86">
        <f>IF($G$4=Dates1!$B$3,Datapack!G246,IF($G$4=Dates1!$B$4,Datapack!K246,IF($G$4=Dates1!$B$5,Datapack!Q246,IF($G$4=Dates1!$B$6,Datapack!V246,IF($G$4=Dates1!$B$7,Datapack!B246)))))</f>
        <v>1</v>
      </c>
      <c r="G122" s="95"/>
      <c r="H122" s="86">
        <f>IF($G$4=Dates1!$B$3,Datapack!H246,IF($G$4=Dates1!$B$4,Datapack!M246,IF($G$4=Dates1!$B$5,Datapack!R246,IF($G$4=Dates1!$B$6,Datapack!W246,IF($G$4=Dates1!$B$7,Datapack!C246)))))</f>
        <v>0</v>
      </c>
      <c r="J122" s="86">
        <f>IF($G$4=Dates1!$B$3,Datapack!I246,IF($G$4=Dates1!$B$4,Datapack!N246,IF($G$4=Dates1!$B$5,Datapack!S246,IF($G$4=Dates1!$B$6,Datapack!X246,IF($G$4=Dates1!$B$7,Datapack!D246)))))</f>
        <v>1</v>
      </c>
      <c r="L122" s="86">
        <f>IF($G$4=Dates1!$B$3,Datapack!J246,IF($G$4=Dates1!$B$4,Datapack!O246,IF($G$4=Dates1!$B$5,Datapack!T246,IF($G$4=Dates1!$B$6,Datapack!Y246,IF($G$4=Dates1!$B$7,Datapack!E246)))))</f>
        <v>0</v>
      </c>
      <c r="N122" s="86">
        <f>IF($G$4=Dates1!$B$3,Datapack!K246,IF($G$4=Dates1!$B$4,Datapack!P246,IF($G$4=Dates1!$B$5,Datapack!U246,IF($G$4=Dates1!$B$6,Datapack!Z246,IF($G$4=Dates1!$B$7,Datapack!F246)))))</f>
        <v>0</v>
      </c>
    </row>
    <row r="123" spans="2:14">
      <c r="B123" s="368" t="s">
        <v>204</v>
      </c>
      <c r="C123" s="368"/>
      <c r="D123" s="368"/>
      <c r="E123" s="9"/>
      <c r="F123" s="86">
        <f>IF($G$4=Dates1!$B$3,Datapack!G247,IF($G$4=Dates1!$B$4,Datapack!K247,IF($G$4=Dates1!$B$5,Datapack!Q247,IF($G$4=Dates1!$B$6,Datapack!V247,IF($G$4=Dates1!$B$7,Datapack!B247)))))</f>
        <v>0</v>
      </c>
      <c r="G123" s="95"/>
      <c r="H123" s="86">
        <f>IF($G$4=Dates1!$B$3,Datapack!H247,IF($G$4=Dates1!$B$4,Datapack!M247,IF($G$4=Dates1!$B$5,Datapack!R247,IF($G$4=Dates1!$B$6,Datapack!W247,IF($G$4=Dates1!$B$7,Datapack!C247)))))</f>
        <v>0</v>
      </c>
      <c r="J123" s="86">
        <f>IF($G$4=Dates1!$B$3,Datapack!I247,IF($G$4=Dates1!$B$4,Datapack!N247,IF($G$4=Dates1!$B$5,Datapack!S247,IF($G$4=Dates1!$B$6,Datapack!X247,IF($G$4=Dates1!$B$7,Datapack!D247)))))</f>
        <v>0</v>
      </c>
      <c r="L123" s="86">
        <f>IF($G$4=Dates1!$B$3,Datapack!J247,IF($G$4=Dates1!$B$4,Datapack!O247,IF($G$4=Dates1!$B$5,Datapack!T247,IF($G$4=Dates1!$B$6,Datapack!Y247,IF($G$4=Dates1!$B$7,Datapack!E247)))))</f>
        <v>0</v>
      </c>
      <c r="N123" s="86">
        <f>IF($G$4=Dates1!$B$3,Datapack!K247,IF($G$4=Dates1!$B$4,Datapack!P247,IF($G$4=Dates1!$B$5,Datapack!U247,IF($G$4=Dates1!$B$6,Datapack!Z247,IF($G$4=Dates1!$B$7,Datapack!F247)))))</f>
        <v>0</v>
      </c>
    </row>
    <row r="124" spans="2:14">
      <c r="B124" s="368" t="s">
        <v>33</v>
      </c>
      <c r="C124" s="368"/>
      <c r="D124" s="368"/>
      <c r="E124" s="9"/>
      <c r="F124" s="86">
        <f>IF($G$4=Dates1!$B$3,Datapack!G248,IF($G$4=Dates1!$B$4,Datapack!K248,IF($G$4=Dates1!$B$5,Datapack!Q248,IF($G$4=Dates1!$B$6,Datapack!V248,IF($G$4=Dates1!$B$7,Datapack!B248)))))</f>
        <v>2</v>
      </c>
      <c r="G124" s="95"/>
      <c r="H124" s="86">
        <f>IF($G$4=Dates1!$B$3,Datapack!H248,IF($G$4=Dates1!$B$4,Datapack!M248,IF($G$4=Dates1!$B$5,Datapack!R248,IF($G$4=Dates1!$B$6,Datapack!W248,IF($G$4=Dates1!$B$7,Datapack!C248)))))</f>
        <v>1</v>
      </c>
      <c r="J124" s="86">
        <f>IF($G$4=Dates1!$B$3,Datapack!I248,IF($G$4=Dates1!$B$4,Datapack!N248,IF($G$4=Dates1!$B$5,Datapack!S248,IF($G$4=Dates1!$B$6,Datapack!X248,IF($G$4=Dates1!$B$7,Datapack!D248)))))</f>
        <v>1</v>
      </c>
      <c r="L124" s="86">
        <f>IF($G$4=Dates1!$B$3,Datapack!J248,IF($G$4=Dates1!$B$4,Datapack!O248,IF($G$4=Dates1!$B$5,Datapack!T248,IF($G$4=Dates1!$B$6,Datapack!Y248,IF($G$4=Dates1!$B$7,Datapack!E248)))))</f>
        <v>0</v>
      </c>
      <c r="N124" s="86">
        <f>IF($G$4=Dates1!$B$3,Datapack!K248,IF($G$4=Dates1!$B$4,Datapack!P248,IF($G$4=Dates1!$B$5,Datapack!U248,IF($G$4=Dates1!$B$6,Datapack!Z248,IF($G$4=Dates1!$B$7,Datapack!F248)))))</f>
        <v>0</v>
      </c>
    </row>
    <row r="125" spans="2:14">
      <c r="B125" s="368" t="s">
        <v>138</v>
      </c>
      <c r="C125" s="368"/>
      <c r="D125" s="368"/>
      <c r="E125" s="9"/>
      <c r="F125" s="86">
        <f>IF($G$4=Dates1!$B$3,Datapack!G249,IF($G$4=Dates1!$B$4,Datapack!K249,IF($G$4=Dates1!$B$5,Datapack!Q249,IF($G$4=Dates1!$B$6,Datapack!V249,IF($G$4=Dates1!$B$7,Datapack!B249)))))</f>
        <v>0</v>
      </c>
      <c r="G125" s="95"/>
      <c r="H125" s="86">
        <f>IF($G$4=Dates1!$B$3,Datapack!H249,IF($G$4=Dates1!$B$4,Datapack!M249,IF($G$4=Dates1!$B$5,Datapack!R249,IF($G$4=Dates1!$B$6,Datapack!W249,IF($G$4=Dates1!$B$7,Datapack!C249)))))</f>
        <v>0</v>
      </c>
      <c r="J125" s="86">
        <f>IF($G$4=Dates1!$B$3,Datapack!I249,IF($G$4=Dates1!$B$4,Datapack!N249,IF($G$4=Dates1!$B$5,Datapack!S249,IF($G$4=Dates1!$B$6,Datapack!X249,IF($G$4=Dates1!$B$7,Datapack!D249)))))</f>
        <v>0</v>
      </c>
      <c r="L125" s="86">
        <f>IF($G$4=Dates1!$B$3,Datapack!J249,IF($G$4=Dates1!$B$4,Datapack!O249,IF($G$4=Dates1!$B$5,Datapack!T249,IF($G$4=Dates1!$B$6,Datapack!Y249,IF($G$4=Dates1!$B$7,Datapack!E249)))))</f>
        <v>0</v>
      </c>
      <c r="N125" s="86">
        <f>IF($G$4=Dates1!$B$3,Datapack!K249,IF($G$4=Dates1!$B$4,Datapack!P249,IF($G$4=Dates1!$B$5,Datapack!U249,IF($G$4=Dates1!$B$6,Datapack!Z249,IF($G$4=Dates1!$B$7,Datapack!F249)))))</f>
        <v>0</v>
      </c>
    </row>
    <row r="126" spans="2:14">
      <c r="B126" s="368" t="s">
        <v>161</v>
      </c>
      <c r="C126" s="368"/>
      <c r="D126" s="368"/>
      <c r="E126" s="9"/>
      <c r="F126" s="86">
        <f>IF($G$4=Dates1!$B$3,Datapack!G250,IF($G$4=Dates1!$B$4,Datapack!K250,IF($G$4=Dates1!$B$5,Datapack!Q250,IF($G$4=Dates1!$B$6,Datapack!V250,IF($G$4=Dates1!$B$7,Datapack!B250)))))</f>
        <v>2</v>
      </c>
      <c r="G126" s="95"/>
      <c r="H126" s="86">
        <f>IF($G$4=Dates1!$B$3,Datapack!H250,IF($G$4=Dates1!$B$4,Datapack!M250,IF($G$4=Dates1!$B$5,Datapack!R250,IF($G$4=Dates1!$B$6,Datapack!W250,IF($G$4=Dates1!$B$7,Datapack!C250)))))</f>
        <v>1</v>
      </c>
      <c r="J126" s="86">
        <f>IF($G$4=Dates1!$B$3,Datapack!I250,IF($G$4=Dates1!$B$4,Datapack!N250,IF($G$4=Dates1!$B$5,Datapack!S250,IF($G$4=Dates1!$B$6,Datapack!X250,IF($G$4=Dates1!$B$7,Datapack!D250)))))</f>
        <v>1</v>
      </c>
      <c r="L126" s="86">
        <f>IF($G$4=Dates1!$B$3,Datapack!J250,IF($G$4=Dates1!$B$4,Datapack!O250,IF($G$4=Dates1!$B$5,Datapack!T250,IF($G$4=Dates1!$B$6,Datapack!Y250,IF($G$4=Dates1!$B$7,Datapack!E250)))))</f>
        <v>0</v>
      </c>
      <c r="N126" s="86">
        <f>IF($G$4=Dates1!$B$3,Datapack!K250,IF($G$4=Dates1!$B$4,Datapack!P250,IF($G$4=Dates1!$B$5,Datapack!U250,IF($G$4=Dates1!$B$6,Datapack!Z250,IF($G$4=Dates1!$B$7,Datapack!F250)))))</f>
        <v>0</v>
      </c>
    </row>
    <row r="127" spans="2:14">
      <c r="B127" s="368" t="s">
        <v>34</v>
      </c>
      <c r="C127" s="368"/>
      <c r="D127" s="368"/>
      <c r="E127" s="9"/>
      <c r="F127" s="86">
        <f>IF($G$4=Dates1!$B$3,Datapack!G251,IF($G$4=Dates1!$B$4,Datapack!K251,IF($G$4=Dates1!$B$5,Datapack!Q251,IF($G$4=Dates1!$B$6,Datapack!V251,IF($G$4=Dates1!$B$7,Datapack!B251)))))</f>
        <v>0</v>
      </c>
      <c r="G127" s="95"/>
      <c r="H127" s="86">
        <f>IF($G$4=Dates1!$B$3,Datapack!H251,IF($G$4=Dates1!$B$4,Datapack!M251,IF($G$4=Dates1!$B$5,Datapack!R251,IF($G$4=Dates1!$B$6,Datapack!W251,IF($G$4=Dates1!$B$7,Datapack!C251)))))</f>
        <v>0</v>
      </c>
      <c r="J127" s="86">
        <f>IF($G$4=Dates1!$B$3,Datapack!I251,IF($G$4=Dates1!$B$4,Datapack!N251,IF($G$4=Dates1!$B$5,Datapack!S251,IF($G$4=Dates1!$B$6,Datapack!X251,IF($G$4=Dates1!$B$7,Datapack!D251)))))</f>
        <v>0</v>
      </c>
      <c r="L127" s="86">
        <f>IF($G$4=Dates1!$B$3,Datapack!J251,IF($G$4=Dates1!$B$4,Datapack!O251,IF($G$4=Dates1!$B$5,Datapack!T251,IF($G$4=Dates1!$B$6,Datapack!Y251,IF($G$4=Dates1!$B$7,Datapack!E251)))))</f>
        <v>0</v>
      </c>
      <c r="N127" s="86">
        <f>IF($G$4=Dates1!$B$3,Datapack!K251,IF($G$4=Dates1!$B$4,Datapack!P251,IF($G$4=Dates1!$B$5,Datapack!U251,IF($G$4=Dates1!$B$6,Datapack!Z251,IF($G$4=Dates1!$B$7,Datapack!F251)))))</f>
        <v>0</v>
      </c>
    </row>
    <row r="128" spans="2:14">
      <c r="B128" s="368" t="s">
        <v>162</v>
      </c>
      <c r="C128" s="368"/>
      <c r="D128" s="368"/>
      <c r="E128" s="9"/>
      <c r="F128" s="86">
        <f>IF($G$4=Dates1!$B$3,Datapack!G252,IF($G$4=Dates1!$B$4,Datapack!K252,IF($G$4=Dates1!$B$5,Datapack!Q252,IF($G$4=Dates1!$B$6,Datapack!V252,IF($G$4=Dates1!$B$7,Datapack!B252)))))</f>
        <v>0</v>
      </c>
      <c r="G128" s="95"/>
      <c r="H128" s="86">
        <f>IF($G$4=Dates1!$B$3,Datapack!H252,IF($G$4=Dates1!$B$4,Datapack!M252,IF($G$4=Dates1!$B$5,Datapack!R252,IF($G$4=Dates1!$B$6,Datapack!W252,IF($G$4=Dates1!$B$7,Datapack!C252)))))</f>
        <v>0</v>
      </c>
      <c r="J128" s="86">
        <f>IF($G$4=Dates1!$B$3,Datapack!I252,IF($G$4=Dates1!$B$4,Datapack!N252,IF($G$4=Dates1!$B$5,Datapack!S252,IF($G$4=Dates1!$B$6,Datapack!X252,IF($G$4=Dates1!$B$7,Datapack!D252)))))</f>
        <v>0</v>
      </c>
      <c r="L128" s="86">
        <f>IF($G$4=Dates1!$B$3,Datapack!J252,IF($G$4=Dates1!$B$4,Datapack!O252,IF($G$4=Dates1!$B$5,Datapack!T252,IF($G$4=Dates1!$B$6,Datapack!Y252,IF($G$4=Dates1!$B$7,Datapack!E252)))))</f>
        <v>0</v>
      </c>
      <c r="N128" s="86">
        <f>IF($G$4=Dates1!$B$3,Datapack!K252,IF($G$4=Dates1!$B$4,Datapack!P252,IF($G$4=Dates1!$B$5,Datapack!U252,IF($G$4=Dates1!$B$6,Datapack!Z252,IF($G$4=Dates1!$B$7,Datapack!F252)))))</f>
        <v>0</v>
      </c>
    </row>
    <row r="129" spans="2:14">
      <c r="B129" s="368" t="s">
        <v>163</v>
      </c>
      <c r="C129" s="368"/>
      <c r="D129" s="368"/>
      <c r="E129" s="9"/>
      <c r="F129" s="86">
        <f>IF($G$4=Dates1!$B$3,Datapack!G253,IF($G$4=Dates1!$B$4,Datapack!K253,IF($G$4=Dates1!$B$5,Datapack!Q253,IF($G$4=Dates1!$B$6,Datapack!V253,IF($G$4=Dates1!$B$7,Datapack!B253)))))</f>
        <v>1</v>
      </c>
      <c r="G129" s="95"/>
      <c r="H129" s="86">
        <f>IF($G$4=Dates1!$B$3,Datapack!H253,IF($G$4=Dates1!$B$4,Datapack!M253,IF($G$4=Dates1!$B$5,Datapack!R253,IF($G$4=Dates1!$B$6,Datapack!W253,IF($G$4=Dates1!$B$7,Datapack!C253)))))</f>
        <v>0</v>
      </c>
      <c r="J129" s="86">
        <f>IF($G$4=Dates1!$B$3,Datapack!I253,IF($G$4=Dates1!$B$4,Datapack!N253,IF($G$4=Dates1!$B$5,Datapack!S253,IF($G$4=Dates1!$B$6,Datapack!X253,IF($G$4=Dates1!$B$7,Datapack!D253)))))</f>
        <v>1</v>
      </c>
      <c r="L129" s="86">
        <f>IF($G$4=Dates1!$B$3,Datapack!J253,IF($G$4=Dates1!$B$4,Datapack!O253,IF($G$4=Dates1!$B$5,Datapack!T253,IF($G$4=Dates1!$B$6,Datapack!Y253,IF($G$4=Dates1!$B$7,Datapack!E253)))))</f>
        <v>0</v>
      </c>
      <c r="N129" s="86">
        <f>IF($G$4=Dates1!$B$3,Datapack!K253,IF($G$4=Dates1!$B$4,Datapack!P253,IF($G$4=Dates1!$B$5,Datapack!U253,IF($G$4=Dates1!$B$6,Datapack!Z253,IF($G$4=Dates1!$B$7,Datapack!F253)))))</f>
        <v>0</v>
      </c>
    </row>
    <row r="130" spans="2:14">
      <c r="B130" s="368" t="s">
        <v>198</v>
      </c>
      <c r="C130" s="368"/>
      <c r="D130" s="368"/>
      <c r="E130" s="9"/>
      <c r="F130" s="86">
        <f>IF($G$4=Dates1!$B$3,Datapack!G254,IF($G$4=Dates1!$B$4,Datapack!K254,IF($G$4=Dates1!$B$5,Datapack!Q254,IF($G$4=Dates1!$B$6,Datapack!V254,IF($G$4=Dates1!$B$7,Datapack!B254)))))</f>
        <v>0</v>
      </c>
      <c r="G130" s="95"/>
      <c r="H130" s="86">
        <f>IF($G$4=Dates1!$B$3,Datapack!H254,IF($G$4=Dates1!$B$4,Datapack!M254,IF($G$4=Dates1!$B$5,Datapack!R254,IF($G$4=Dates1!$B$6,Datapack!W254,IF($G$4=Dates1!$B$7,Datapack!C254)))))</f>
        <v>0</v>
      </c>
      <c r="J130" s="86">
        <f>IF($G$4=Dates1!$B$3,Datapack!I254,IF($G$4=Dates1!$B$4,Datapack!N254,IF($G$4=Dates1!$B$5,Datapack!S254,IF($G$4=Dates1!$B$6,Datapack!X254,IF($G$4=Dates1!$B$7,Datapack!D254)))))</f>
        <v>0</v>
      </c>
      <c r="L130" s="86">
        <f>IF($G$4=Dates1!$B$3,Datapack!J254,IF($G$4=Dates1!$B$4,Datapack!O254,IF($G$4=Dates1!$B$5,Datapack!T254,IF($G$4=Dates1!$B$6,Datapack!Y254,IF($G$4=Dates1!$B$7,Datapack!E254)))))</f>
        <v>0</v>
      </c>
      <c r="N130" s="86">
        <f>IF($G$4=Dates1!$B$3,Datapack!K254,IF($G$4=Dates1!$B$4,Datapack!P254,IF($G$4=Dates1!$B$5,Datapack!U254,IF($G$4=Dates1!$B$6,Datapack!Z254,IF($G$4=Dates1!$B$7,Datapack!F254)))))</f>
        <v>0</v>
      </c>
    </row>
    <row r="131" spans="2:14">
      <c r="B131" s="368" t="s">
        <v>35</v>
      </c>
      <c r="C131" s="368"/>
      <c r="D131" s="368"/>
      <c r="E131" s="9"/>
      <c r="F131" s="86">
        <f>IF($G$4=Dates1!$B$3,Datapack!G255,IF($G$4=Dates1!$B$4,Datapack!K255,IF($G$4=Dates1!$B$5,Datapack!Q255,IF($G$4=Dates1!$B$6,Datapack!V255,IF($G$4=Dates1!$B$7,Datapack!B255)))))</f>
        <v>2</v>
      </c>
      <c r="G131" s="95"/>
      <c r="H131" s="86">
        <f>IF($G$4=Dates1!$B$3,Datapack!H255,IF($G$4=Dates1!$B$4,Datapack!M255,IF($G$4=Dates1!$B$5,Datapack!R255,IF($G$4=Dates1!$B$6,Datapack!W255,IF($G$4=Dates1!$B$7,Datapack!C255)))))</f>
        <v>1</v>
      </c>
      <c r="J131" s="86">
        <f>IF($G$4=Dates1!$B$3,Datapack!I255,IF($G$4=Dates1!$B$4,Datapack!N255,IF($G$4=Dates1!$B$5,Datapack!S255,IF($G$4=Dates1!$B$6,Datapack!X255,IF($G$4=Dates1!$B$7,Datapack!D255)))))</f>
        <v>0</v>
      </c>
      <c r="L131" s="86">
        <f>IF($G$4=Dates1!$B$3,Datapack!J255,IF($G$4=Dates1!$B$4,Datapack!O255,IF($G$4=Dates1!$B$5,Datapack!T255,IF($G$4=Dates1!$B$6,Datapack!Y255,IF($G$4=Dates1!$B$7,Datapack!E255)))))</f>
        <v>1</v>
      </c>
      <c r="N131" s="86">
        <f>IF($G$4=Dates1!$B$3,Datapack!K255,IF($G$4=Dates1!$B$4,Datapack!P255,IF($G$4=Dates1!$B$5,Datapack!U255,IF($G$4=Dates1!$B$6,Datapack!Z255,IF($G$4=Dates1!$B$7,Datapack!F255)))))</f>
        <v>0</v>
      </c>
    </row>
    <row r="132" spans="2:14">
      <c r="B132" s="368" t="s">
        <v>66</v>
      </c>
      <c r="C132" s="368"/>
      <c r="D132" s="368"/>
      <c r="E132" s="8"/>
      <c r="F132" s="86">
        <f>IF($G$4=Dates1!$B$3,Datapack!G256,IF($G$4=Dates1!$B$4,Datapack!K256,IF($G$4=Dates1!$B$5,Datapack!Q256,IF($G$4=Dates1!$B$6,Datapack!V256,IF($G$4=Dates1!$B$7,Datapack!B256)))))</f>
        <v>0</v>
      </c>
      <c r="G132" s="95"/>
      <c r="H132" s="86">
        <f>IF($G$4=Dates1!$B$3,Datapack!H256,IF($G$4=Dates1!$B$4,Datapack!M256,IF($G$4=Dates1!$B$5,Datapack!R256,IF($G$4=Dates1!$B$6,Datapack!W256,IF($G$4=Dates1!$B$7,Datapack!C256)))))</f>
        <v>0</v>
      </c>
      <c r="J132" s="86">
        <f>IF($G$4=Dates1!$B$3,Datapack!I256,IF($G$4=Dates1!$B$4,Datapack!N256,IF($G$4=Dates1!$B$5,Datapack!S256,IF($G$4=Dates1!$B$6,Datapack!X256,IF($G$4=Dates1!$B$7,Datapack!D256)))))</f>
        <v>0</v>
      </c>
      <c r="L132" s="86">
        <f>IF($G$4=Dates1!$B$3,Datapack!J256,IF($G$4=Dates1!$B$4,Datapack!O256,IF($G$4=Dates1!$B$5,Datapack!T256,IF($G$4=Dates1!$B$6,Datapack!Y256,IF($G$4=Dates1!$B$7,Datapack!E256)))))</f>
        <v>0</v>
      </c>
      <c r="N132" s="86">
        <f>IF($G$4=Dates1!$B$3,Datapack!K256,IF($G$4=Dates1!$B$4,Datapack!P256,IF($G$4=Dates1!$B$5,Datapack!U256,IF($G$4=Dates1!$B$6,Datapack!Z256,IF($G$4=Dates1!$B$7,Datapack!F256)))))</f>
        <v>0</v>
      </c>
    </row>
    <row r="133" spans="2:14">
      <c r="B133" s="368" t="s">
        <v>67</v>
      </c>
      <c r="C133" s="368"/>
      <c r="D133" s="368"/>
      <c r="E133" s="6"/>
      <c r="F133" s="86">
        <f>IF($G$4=Dates1!$B$3,Datapack!G257,IF($G$4=Dates1!$B$4,Datapack!K257,IF($G$4=Dates1!$B$5,Datapack!Q257,IF($G$4=Dates1!$B$6,Datapack!V257,IF($G$4=Dates1!$B$7,Datapack!B257)))))</f>
        <v>0</v>
      </c>
      <c r="G133" s="95"/>
      <c r="H133" s="86">
        <f>IF($G$4=Dates1!$B$3,Datapack!H257,IF($G$4=Dates1!$B$4,Datapack!M257,IF($G$4=Dates1!$B$5,Datapack!R257,IF($G$4=Dates1!$B$6,Datapack!W257,IF($G$4=Dates1!$B$7,Datapack!C257)))))</f>
        <v>0</v>
      </c>
      <c r="J133" s="86">
        <f>IF($G$4=Dates1!$B$3,Datapack!I257,IF($G$4=Dates1!$B$4,Datapack!N257,IF($G$4=Dates1!$B$5,Datapack!S257,IF($G$4=Dates1!$B$6,Datapack!X257,IF($G$4=Dates1!$B$7,Datapack!D257)))))</f>
        <v>0</v>
      </c>
      <c r="L133" s="86">
        <f>IF($G$4=Dates1!$B$3,Datapack!J257,IF($G$4=Dates1!$B$4,Datapack!O257,IF($G$4=Dates1!$B$5,Datapack!T257,IF($G$4=Dates1!$B$6,Datapack!Y257,IF($G$4=Dates1!$B$7,Datapack!E257)))))</f>
        <v>0</v>
      </c>
      <c r="N133" s="86">
        <f>IF($G$4=Dates1!$B$3,Datapack!K257,IF($G$4=Dates1!$B$4,Datapack!P257,IF($G$4=Dates1!$B$5,Datapack!U257,IF($G$4=Dates1!$B$6,Datapack!Z257,IF($G$4=Dates1!$B$7,Datapack!F257)))))</f>
        <v>0</v>
      </c>
    </row>
    <row r="134" spans="2:14">
      <c r="B134" s="368" t="s">
        <v>104</v>
      </c>
      <c r="C134" s="368"/>
      <c r="D134" s="368"/>
      <c r="E134" s="9"/>
      <c r="F134" s="86">
        <f>IF($G$4=Dates1!$B$3,Datapack!G258,IF($G$4=Dates1!$B$4,Datapack!K258,IF($G$4=Dates1!$B$5,Datapack!Q258,IF($G$4=Dates1!$B$6,Datapack!V258,IF($G$4=Dates1!$B$7,Datapack!B258)))))</f>
        <v>1</v>
      </c>
      <c r="G134" s="95"/>
      <c r="H134" s="86">
        <f>IF($G$4=Dates1!$B$3,Datapack!H258,IF($G$4=Dates1!$B$4,Datapack!M258,IF($G$4=Dates1!$B$5,Datapack!R258,IF($G$4=Dates1!$B$6,Datapack!W258,IF($G$4=Dates1!$B$7,Datapack!C258)))))</f>
        <v>0</v>
      </c>
      <c r="J134" s="86">
        <f>IF($G$4=Dates1!$B$3,Datapack!I258,IF($G$4=Dates1!$B$4,Datapack!N258,IF($G$4=Dates1!$B$5,Datapack!S258,IF($G$4=Dates1!$B$6,Datapack!X258,IF($G$4=Dates1!$B$7,Datapack!D258)))))</f>
        <v>1</v>
      </c>
      <c r="L134" s="86">
        <f>IF($G$4=Dates1!$B$3,Datapack!J258,IF($G$4=Dates1!$B$4,Datapack!O258,IF($G$4=Dates1!$B$5,Datapack!T258,IF($G$4=Dates1!$B$6,Datapack!Y258,IF($G$4=Dates1!$B$7,Datapack!E258)))))</f>
        <v>0</v>
      </c>
      <c r="N134" s="86">
        <f>IF($G$4=Dates1!$B$3,Datapack!K258,IF($G$4=Dates1!$B$4,Datapack!P258,IF($G$4=Dates1!$B$5,Datapack!U258,IF($G$4=Dates1!$B$6,Datapack!Z258,IF($G$4=Dates1!$B$7,Datapack!F258)))))</f>
        <v>0</v>
      </c>
    </row>
    <row r="135" spans="2:14">
      <c r="B135" s="368" t="s">
        <v>36</v>
      </c>
      <c r="C135" s="368"/>
      <c r="D135" s="368"/>
      <c r="E135" s="9"/>
      <c r="F135" s="86">
        <f>IF($G$4=Dates1!$B$3,Datapack!G259,IF($G$4=Dates1!$B$4,Datapack!K259,IF($G$4=Dates1!$B$5,Datapack!Q259,IF($G$4=Dates1!$B$6,Datapack!V259,IF($G$4=Dates1!$B$7,Datapack!B259)))))</f>
        <v>2</v>
      </c>
      <c r="G135" s="95"/>
      <c r="H135" s="86">
        <f>IF($G$4=Dates1!$B$3,Datapack!H259,IF($G$4=Dates1!$B$4,Datapack!M259,IF($G$4=Dates1!$B$5,Datapack!R259,IF($G$4=Dates1!$B$6,Datapack!W259,IF($G$4=Dates1!$B$7,Datapack!C259)))))</f>
        <v>0</v>
      </c>
      <c r="J135" s="86">
        <f>IF($G$4=Dates1!$B$3,Datapack!I259,IF($G$4=Dates1!$B$4,Datapack!N259,IF($G$4=Dates1!$B$5,Datapack!S259,IF($G$4=Dates1!$B$6,Datapack!X259,IF($G$4=Dates1!$B$7,Datapack!D259)))))</f>
        <v>1</v>
      </c>
      <c r="L135" s="86">
        <f>IF($G$4=Dates1!$B$3,Datapack!J259,IF($G$4=Dates1!$B$4,Datapack!O259,IF($G$4=Dates1!$B$5,Datapack!T259,IF($G$4=Dates1!$B$6,Datapack!Y259,IF($G$4=Dates1!$B$7,Datapack!E259)))))</f>
        <v>1</v>
      </c>
      <c r="N135" s="86">
        <f>IF($G$4=Dates1!$B$3,Datapack!K259,IF($G$4=Dates1!$B$4,Datapack!P259,IF($G$4=Dates1!$B$5,Datapack!U259,IF($G$4=Dates1!$B$6,Datapack!Z259,IF($G$4=Dates1!$B$7,Datapack!F259)))))</f>
        <v>0</v>
      </c>
    </row>
    <row r="136" spans="2:14">
      <c r="B136" s="368" t="s">
        <v>105</v>
      </c>
      <c r="C136" s="368"/>
      <c r="D136" s="368"/>
      <c r="E136" s="9"/>
      <c r="F136" s="86">
        <f>IF($G$4=Dates1!$B$3,Datapack!G260,IF($G$4=Dates1!$B$4,Datapack!K260,IF($G$4=Dates1!$B$5,Datapack!Q260,IF($G$4=Dates1!$B$6,Datapack!V260,IF($G$4=Dates1!$B$7,Datapack!B260)))))</f>
        <v>1</v>
      </c>
      <c r="G136" s="95"/>
      <c r="H136" s="86">
        <f>IF($G$4=Dates1!$B$3,Datapack!H260,IF($G$4=Dates1!$B$4,Datapack!M260,IF($G$4=Dates1!$B$5,Datapack!R260,IF($G$4=Dates1!$B$6,Datapack!W260,IF($G$4=Dates1!$B$7,Datapack!C260)))))</f>
        <v>0</v>
      </c>
      <c r="J136" s="86">
        <f>IF($G$4=Dates1!$B$3,Datapack!I260,IF($G$4=Dates1!$B$4,Datapack!N260,IF($G$4=Dates1!$B$5,Datapack!S260,IF($G$4=Dates1!$B$6,Datapack!X260,IF($G$4=Dates1!$B$7,Datapack!D260)))))</f>
        <v>1</v>
      </c>
      <c r="L136" s="86">
        <f>IF($G$4=Dates1!$B$3,Datapack!J260,IF($G$4=Dates1!$B$4,Datapack!O260,IF($G$4=Dates1!$B$5,Datapack!T260,IF($G$4=Dates1!$B$6,Datapack!Y260,IF($G$4=Dates1!$B$7,Datapack!E260)))))</f>
        <v>0</v>
      </c>
      <c r="N136" s="86">
        <f>IF($G$4=Dates1!$B$3,Datapack!K260,IF($G$4=Dates1!$B$4,Datapack!P260,IF($G$4=Dates1!$B$5,Datapack!U260,IF($G$4=Dates1!$B$6,Datapack!Z260,IF($G$4=Dates1!$B$7,Datapack!F260)))))</f>
        <v>0</v>
      </c>
    </row>
    <row r="137" spans="2:14">
      <c r="B137" s="368" t="s">
        <v>37</v>
      </c>
      <c r="C137" s="368"/>
      <c r="D137" s="368"/>
      <c r="E137" s="9"/>
      <c r="F137" s="86">
        <f>IF($G$4=Dates1!$B$3,Datapack!G261,IF($G$4=Dates1!$B$4,Datapack!K261,IF($G$4=Dates1!$B$5,Datapack!Q261,IF($G$4=Dates1!$B$6,Datapack!V261,IF($G$4=Dates1!$B$7,Datapack!B261)))))</f>
        <v>1</v>
      </c>
      <c r="G137" s="95"/>
      <c r="H137" s="86">
        <f>IF($G$4=Dates1!$B$3,Datapack!H261,IF($G$4=Dates1!$B$4,Datapack!M261,IF($G$4=Dates1!$B$5,Datapack!R261,IF($G$4=Dates1!$B$6,Datapack!W261,IF($G$4=Dates1!$B$7,Datapack!C261)))))</f>
        <v>0</v>
      </c>
      <c r="J137" s="86">
        <f>IF($G$4=Dates1!$B$3,Datapack!I261,IF($G$4=Dates1!$B$4,Datapack!N261,IF($G$4=Dates1!$B$5,Datapack!S261,IF($G$4=Dates1!$B$6,Datapack!X261,IF($G$4=Dates1!$B$7,Datapack!D261)))))</f>
        <v>1</v>
      </c>
      <c r="L137" s="86">
        <f>IF($G$4=Dates1!$B$3,Datapack!J261,IF($G$4=Dates1!$B$4,Datapack!O261,IF($G$4=Dates1!$B$5,Datapack!T261,IF($G$4=Dates1!$B$6,Datapack!Y261,IF($G$4=Dates1!$B$7,Datapack!E261)))))</f>
        <v>0</v>
      </c>
      <c r="N137" s="86">
        <f>IF($G$4=Dates1!$B$3,Datapack!K261,IF($G$4=Dates1!$B$4,Datapack!P261,IF($G$4=Dates1!$B$5,Datapack!U261,IF($G$4=Dates1!$B$6,Datapack!Z261,IF($G$4=Dates1!$B$7,Datapack!F261)))))</f>
        <v>0</v>
      </c>
    </row>
    <row r="138" spans="2:14">
      <c r="B138" s="368" t="s">
        <v>68</v>
      </c>
      <c r="C138" s="368"/>
      <c r="D138" s="368"/>
      <c r="E138" s="9"/>
      <c r="F138" s="86">
        <f>IF($G$4=Dates1!$B$3,Datapack!G262,IF($G$4=Dates1!$B$4,Datapack!K262,IF($G$4=Dates1!$B$5,Datapack!Q262,IF($G$4=Dates1!$B$6,Datapack!V262,IF($G$4=Dates1!$B$7,Datapack!B262)))))</f>
        <v>1</v>
      </c>
      <c r="G138" s="95"/>
      <c r="H138" s="86">
        <f>IF($G$4=Dates1!$B$3,Datapack!H262,IF($G$4=Dates1!$B$4,Datapack!M262,IF($G$4=Dates1!$B$5,Datapack!R262,IF($G$4=Dates1!$B$6,Datapack!W262,IF($G$4=Dates1!$B$7,Datapack!C262)))))</f>
        <v>0</v>
      </c>
      <c r="J138" s="86">
        <f>IF($G$4=Dates1!$B$3,Datapack!I262,IF($G$4=Dates1!$B$4,Datapack!N262,IF($G$4=Dates1!$B$5,Datapack!S262,IF($G$4=Dates1!$B$6,Datapack!X262,IF($G$4=Dates1!$B$7,Datapack!D262)))))</f>
        <v>1</v>
      </c>
      <c r="L138" s="86">
        <f>IF($G$4=Dates1!$B$3,Datapack!J262,IF($G$4=Dates1!$B$4,Datapack!O262,IF($G$4=Dates1!$B$5,Datapack!T262,IF($G$4=Dates1!$B$6,Datapack!Y262,IF($G$4=Dates1!$B$7,Datapack!E262)))))</f>
        <v>0</v>
      </c>
      <c r="N138" s="86">
        <f>IF($G$4=Dates1!$B$3,Datapack!K262,IF($G$4=Dates1!$B$4,Datapack!P262,IF($G$4=Dates1!$B$5,Datapack!U262,IF($G$4=Dates1!$B$6,Datapack!Z262,IF($G$4=Dates1!$B$7,Datapack!F262)))))</f>
        <v>0</v>
      </c>
    </row>
    <row r="139" spans="2:14">
      <c r="B139" s="368" t="s">
        <v>69</v>
      </c>
      <c r="C139" s="368"/>
      <c r="D139" s="368"/>
      <c r="E139" s="9"/>
      <c r="F139" s="86">
        <f>IF($G$4=Dates1!$B$3,Datapack!G263,IF($G$4=Dates1!$B$4,Datapack!K263,IF($G$4=Dates1!$B$5,Datapack!Q263,IF($G$4=Dates1!$B$6,Datapack!V263,IF($G$4=Dates1!$B$7,Datapack!B263)))))</f>
        <v>0</v>
      </c>
      <c r="G139" s="95"/>
      <c r="H139" s="86">
        <f>IF($G$4=Dates1!$B$3,Datapack!H263,IF($G$4=Dates1!$B$4,Datapack!M263,IF($G$4=Dates1!$B$5,Datapack!R263,IF($G$4=Dates1!$B$6,Datapack!W263,IF($G$4=Dates1!$B$7,Datapack!C263)))))</f>
        <v>0</v>
      </c>
      <c r="J139" s="86">
        <f>IF($G$4=Dates1!$B$3,Datapack!I263,IF($G$4=Dates1!$B$4,Datapack!N263,IF($G$4=Dates1!$B$5,Datapack!S263,IF($G$4=Dates1!$B$6,Datapack!X263,IF($G$4=Dates1!$B$7,Datapack!D263)))))</f>
        <v>0</v>
      </c>
      <c r="L139" s="86">
        <f>IF($G$4=Dates1!$B$3,Datapack!J263,IF($G$4=Dates1!$B$4,Datapack!O263,IF($G$4=Dates1!$B$5,Datapack!T263,IF($G$4=Dates1!$B$6,Datapack!Y263,IF($G$4=Dates1!$B$7,Datapack!E263)))))</f>
        <v>0</v>
      </c>
      <c r="N139" s="86">
        <f>IF($G$4=Dates1!$B$3,Datapack!K263,IF($G$4=Dates1!$B$4,Datapack!P263,IF($G$4=Dates1!$B$5,Datapack!U263,IF($G$4=Dates1!$B$6,Datapack!Z263,IF($G$4=Dates1!$B$7,Datapack!F263)))))</f>
        <v>0</v>
      </c>
    </row>
    <row r="140" spans="2:14">
      <c r="B140" s="30"/>
      <c r="C140" s="10"/>
      <c r="D140" s="9"/>
      <c r="E140" s="9"/>
      <c r="F140" s="86"/>
      <c r="G140" s="95"/>
      <c r="H140" s="86"/>
      <c r="J140" s="86"/>
      <c r="L140" s="86"/>
      <c r="N140" s="86"/>
    </row>
    <row r="141" spans="2:14">
      <c r="B141" s="370" t="s">
        <v>151</v>
      </c>
      <c r="C141" s="370"/>
      <c r="D141" s="370"/>
      <c r="E141" s="9"/>
      <c r="F141" s="87">
        <f>SUM(H141,J141,L141,N141)</f>
        <v>18</v>
      </c>
      <c r="G141" s="87"/>
      <c r="H141" s="86">
        <f>SUM(G142:H160)</f>
        <v>2</v>
      </c>
      <c r="J141" s="87">
        <f>SUM(I142:J160)</f>
        <v>11</v>
      </c>
      <c r="K141" s="86"/>
      <c r="L141" s="86">
        <f>SUM(L142:L160)</f>
        <v>5</v>
      </c>
      <c r="N141" s="86">
        <f>SUM(N142:N160)</f>
        <v>0</v>
      </c>
    </row>
    <row r="142" spans="2:14">
      <c r="B142" s="368" t="s">
        <v>167</v>
      </c>
      <c r="C142" s="368"/>
      <c r="D142" s="368"/>
      <c r="E142" s="9"/>
      <c r="F142" s="86">
        <f>IF($G$4=Dates1!$B$3,Datapack!G266,IF($G$4=Dates1!$B$4,Datapack!K266,IF($G$4=Dates1!$B$5,Datapack!Q266,IF($G$4=Dates1!$B$6,Datapack!V266,IF($G$4=Dates1!$B$7,Datapack!B266)))))</f>
        <v>1</v>
      </c>
      <c r="G142" s="95"/>
      <c r="H142" s="86">
        <f>IF($G$4=Dates1!$B$3,Datapack!H266,IF($G$4=Dates1!$B$4,Datapack!M266,IF($G$4=Dates1!$B$5,Datapack!R266,IF($G$4=Dates1!$B$6,Datapack!W266,IF($G$4=Dates1!$B$7,Datapack!C266)))))</f>
        <v>0</v>
      </c>
      <c r="J142" s="86">
        <f>IF($G$4=Dates1!$B$3,Datapack!I266,IF($G$4=Dates1!$B$4,Datapack!N266,IF($G$4=Dates1!$B$5,Datapack!S266,IF($G$4=Dates1!$B$6,Datapack!X266,IF($G$4=Dates1!$B$7,Datapack!D266)))))</f>
        <v>0</v>
      </c>
      <c r="L142" s="86">
        <f>IF($G$4=Dates1!$B$3,Datapack!J266,IF($G$4=Dates1!$B$4,Datapack!O266,IF($G$4=Dates1!$B$5,Datapack!T266,IF($G$4=Dates1!$B$6,Datapack!Y266,IF($G$4=Dates1!$B$7,Datapack!E266)))))</f>
        <v>1</v>
      </c>
      <c r="N142" s="86">
        <f>IF($G$4=Dates1!$B$3,Datapack!K266,IF($G$4=Dates1!$B$4,Datapack!P266,IF($G$4=Dates1!$B$5,Datapack!U266,IF($G$4=Dates1!$B$6,Datapack!Z266,IF($G$4=Dates1!$B$7,Datapack!F266)))))</f>
        <v>0</v>
      </c>
    </row>
    <row r="143" spans="2:14">
      <c r="B143" s="368" t="s">
        <v>179</v>
      </c>
      <c r="C143" s="368"/>
      <c r="D143" s="368"/>
      <c r="E143" s="9"/>
      <c r="F143" s="86">
        <f>IF($G$4=Dates1!$B$3,Datapack!G267,IF($G$4=Dates1!$B$4,Datapack!K267,IF($G$4=Dates1!$B$5,Datapack!Q267,IF($G$4=Dates1!$B$6,Datapack!V267,IF($G$4=Dates1!$B$7,Datapack!B267)))))</f>
        <v>0</v>
      </c>
      <c r="G143" s="95"/>
      <c r="H143" s="86">
        <f>IF($G$4=Dates1!$B$3,Datapack!H267,IF($G$4=Dates1!$B$4,Datapack!M267,IF($G$4=Dates1!$B$5,Datapack!R267,IF($G$4=Dates1!$B$6,Datapack!W267,IF($G$4=Dates1!$B$7,Datapack!C267)))))</f>
        <v>0</v>
      </c>
      <c r="J143" s="86">
        <f>IF($G$4=Dates1!$B$3,Datapack!I267,IF($G$4=Dates1!$B$4,Datapack!N267,IF($G$4=Dates1!$B$5,Datapack!S267,IF($G$4=Dates1!$B$6,Datapack!X267,IF($G$4=Dates1!$B$7,Datapack!D267)))))</f>
        <v>0</v>
      </c>
      <c r="L143" s="86">
        <f>IF($G$4=Dates1!$B$3,Datapack!J267,IF($G$4=Dates1!$B$4,Datapack!O267,IF($G$4=Dates1!$B$5,Datapack!T267,IF($G$4=Dates1!$B$6,Datapack!Y267,IF($G$4=Dates1!$B$7,Datapack!E267)))))</f>
        <v>0</v>
      </c>
      <c r="N143" s="86">
        <f>IF($G$4=Dates1!$B$3,Datapack!K267,IF($G$4=Dates1!$B$4,Datapack!P267,IF($G$4=Dates1!$B$5,Datapack!U267,IF($G$4=Dates1!$B$6,Datapack!Z267,IF($G$4=Dates1!$B$7,Datapack!F267)))))</f>
        <v>0</v>
      </c>
    </row>
    <row r="144" spans="2:14">
      <c r="B144" s="368" t="s">
        <v>16</v>
      </c>
      <c r="C144" s="368"/>
      <c r="D144" s="368"/>
      <c r="E144" s="9"/>
      <c r="F144" s="86">
        <f>IF($G$4=Dates1!$B$3,Datapack!G268,IF($G$4=Dates1!$B$4,Datapack!K268,IF($G$4=Dates1!$B$5,Datapack!Q268,IF($G$4=Dates1!$B$6,Datapack!V268,IF($G$4=Dates1!$B$7,Datapack!B268)))))</f>
        <v>0</v>
      </c>
      <c r="G144" s="95"/>
      <c r="H144" s="86">
        <f>IF($G$4=Dates1!$B$3,Datapack!H268,IF($G$4=Dates1!$B$4,Datapack!M268,IF($G$4=Dates1!$B$5,Datapack!R268,IF($G$4=Dates1!$B$6,Datapack!W268,IF($G$4=Dates1!$B$7,Datapack!C268)))))</f>
        <v>0</v>
      </c>
      <c r="J144" s="86">
        <f>IF($G$4=Dates1!$B$3,Datapack!I268,IF($G$4=Dates1!$B$4,Datapack!N268,IF($G$4=Dates1!$B$5,Datapack!S268,IF($G$4=Dates1!$B$6,Datapack!X268,IF($G$4=Dates1!$B$7,Datapack!D268)))))</f>
        <v>0</v>
      </c>
      <c r="L144" s="86">
        <f>IF($G$4=Dates1!$B$3,Datapack!J268,IF($G$4=Dates1!$B$4,Datapack!O268,IF($G$4=Dates1!$B$5,Datapack!T268,IF($G$4=Dates1!$B$6,Datapack!Y268,IF($G$4=Dates1!$B$7,Datapack!E268)))))</f>
        <v>0</v>
      </c>
      <c r="N144" s="86">
        <f>IF($G$4=Dates1!$B$3,Datapack!K268,IF($G$4=Dates1!$B$4,Datapack!P268,IF($G$4=Dates1!$B$5,Datapack!U268,IF($G$4=Dates1!$B$6,Datapack!Z268,IF($G$4=Dates1!$B$7,Datapack!F268)))))</f>
        <v>0</v>
      </c>
    </row>
    <row r="145" spans="2:14">
      <c r="B145" s="368" t="s">
        <v>128</v>
      </c>
      <c r="C145" s="368"/>
      <c r="D145" s="368"/>
      <c r="E145" s="9"/>
      <c r="F145" s="86">
        <f>IF($G$4=Dates1!$B$3,Datapack!G269,IF($G$4=Dates1!$B$4,Datapack!K269,IF($G$4=Dates1!$B$5,Datapack!Q269,IF($G$4=Dates1!$B$6,Datapack!V269,IF($G$4=Dates1!$B$7,Datapack!B269)))))</f>
        <v>1</v>
      </c>
      <c r="G145" s="95"/>
      <c r="H145" s="86">
        <f>IF($G$4=Dates1!$B$3,Datapack!H269,IF($G$4=Dates1!$B$4,Datapack!M269,IF($G$4=Dates1!$B$5,Datapack!R269,IF($G$4=Dates1!$B$6,Datapack!W269,IF($G$4=Dates1!$B$7,Datapack!C269)))))</f>
        <v>0</v>
      </c>
      <c r="J145" s="86">
        <f>IF($G$4=Dates1!$B$3,Datapack!I269,IF($G$4=Dates1!$B$4,Datapack!N269,IF($G$4=Dates1!$B$5,Datapack!S269,IF($G$4=Dates1!$B$6,Datapack!X269,IF($G$4=Dates1!$B$7,Datapack!D269)))))</f>
        <v>1</v>
      </c>
      <c r="L145" s="86">
        <f>IF($G$4=Dates1!$B$3,Datapack!J269,IF($G$4=Dates1!$B$4,Datapack!O269,IF($G$4=Dates1!$B$5,Datapack!T269,IF($G$4=Dates1!$B$6,Datapack!Y269,IF($G$4=Dates1!$B$7,Datapack!E269)))))</f>
        <v>0</v>
      </c>
      <c r="N145" s="86">
        <f>IF($G$4=Dates1!$B$3,Datapack!K269,IF($G$4=Dates1!$B$4,Datapack!P269,IF($G$4=Dates1!$B$5,Datapack!U269,IF($G$4=Dates1!$B$6,Datapack!Z269,IF($G$4=Dates1!$B$7,Datapack!F269)))))</f>
        <v>0</v>
      </c>
    </row>
    <row r="146" spans="2:14">
      <c r="B146" s="368" t="s">
        <v>24</v>
      </c>
      <c r="C146" s="368"/>
      <c r="D146" s="368"/>
      <c r="E146" s="9"/>
      <c r="F146" s="86">
        <f>IF($G$4=Dates1!$B$3,Datapack!G270,IF($G$4=Dates1!$B$4,Datapack!K270,IF($G$4=Dates1!$B$5,Datapack!Q270,IF($G$4=Dates1!$B$6,Datapack!V270,IF($G$4=Dates1!$B$7,Datapack!B270)))))</f>
        <v>3</v>
      </c>
      <c r="G146" s="95"/>
      <c r="H146" s="86">
        <f>IF($G$4=Dates1!$B$3,Datapack!H270,IF($G$4=Dates1!$B$4,Datapack!M270,IF($G$4=Dates1!$B$5,Datapack!R270,IF($G$4=Dates1!$B$6,Datapack!W270,IF($G$4=Dates1!$B$7,Datapack!C270)))))</f>
        <v>1</v>
      </c>
      <c r="J146" s="86">
        <f>IF($G$4=Dates1!$B$3,Datapack!I270,IF($G$4=Dates1!$B$4,Datapack!N270,IF($G$4=Dates1!$B$5,Datapack!S270,IF($G$4=Dates1!$B$6,Datapack!X270,IF($G$4=Dates1!$B$7,Datapack!D270)))))</f>
        <v>2</v>
      </c>
      <c r="L146" s="86">
        <f>IF($G$4=Dates1!$B$3,Datapack!J270,IF($G$4=Dates1!$B$4,Datapack!O270,IF($G$4=Dates1!$B$5,Datapack!T270,IF($G$4=Dates1!$B$6,Datapack!Y270,IF($G$4=Dates1!$B$7,Datapack!E270)))))</f>
        <v>0</v>
      </c>
      <c r="N146" s="86">
        <f>IF($G$4=Dates1!$B$3,Datapack!K270,IF($G$4=Dates1!$B$4,Datapack!P270,IF($G$4=Dates1!$B$5,Datapack!U270,IF($G$4=Dates1!$B$6,Datapack!Z270,IF($G$4=Dates1!$B$7,Datapack!F270)))))</f>
        <v>0</v>
      </c>
    </row>
    <row r="147" spans="2:14">
      <c r="B147" s="368" t="s">
        <v>70</v>
      </c>
      <c r="C147" s="368"/>
      <c r="D147" s="368"/>
      <c r="E147" s="9"/>
      <c r="F147" s="86">
        <f>IF($G$4=Dates1!$B$3,Datapack!G271,IF($G$4=Dates1!$B$4,Datapack!K271,IF($G$4=Dates1!$B$5,Datapack!Q271,IF($G$4=Dates1!$B$6,Datapack!V271,IF($G$4=Dates1!$B$7,Datapack!B271)))))</f>
        <v>0</v>
      </c>
      <c r="G147" s="95"/>
      <c r="H147" s="86">
        <f>IF($G$4=Dates1!$B$3,Datapack!H271,IF($G$4=Dates1!$B$4,Datapack!M271,IF($G$4=Dates1!$B$5,Datapack!R271,IF($G$4=Dates1!$B$6,Datapack!W271,IF($G$4=Dates1!$B$7,Datapack!C271)))))</f>
        <v>0</v>
      </c>
      <c r="J147" s="86">
        <f>IF($G$4=Dates1!$B$3,Datapack!I271,IF($G$4=Dates1!$B$4,Datapack!N271,IF($G$4=Dates1!$B$5,Datapack!S271,IF($G$4=Dates1!$B$6,Datapack!X271,IF($G$4=Dates1!$B$7,Datapack!D271)))))</f>
        <v>0</v>
      </c>
      <c r="L147" s="86">
        <f>IF($G$4=Dates1!$B$3,Datapack!J271,IF($G$4=Dates1!$B$4,Datapack!O271,IF($G$4=Dates1!$B$5,Datapack!T271,IF($G$4=Dates1!$B$6,Datapack!Y271,IF($G$4=Dates1!$B$7,Datapack!E271)))))</f>
        <v>0</v>
      </c>
      <c r="N147" s="86">
        <f>IF($G$4=Dates1!$B$3,Datapack!K271,IF($G$4=Dates1!$B$4,Datapack!P271,IF($G$4=Dates1!$B$5,Datapack!U271,IF($G$4=Dates1!$B$6,Datapack!Z271,IF($G$4=Dates1!$B$7,Datapack!F271)))))</f>
        <v>0</v>
      </c>
    </row>
    <row r="148" spans="2:14">
      <c r="B148" s="368" t="s">
        <v>130</v>
      </c>
      <c r="C148" s="368"/>
      <c r="D148" s="368"/>
      <c r="E148" s="9"/>
      <c r="F148" s="86">
        <f>IF($G$4=Dates1!$B$3,Datapack!G272,IF($G$4=Dates1!$B$4,Datapack!K272,IF($G$4=Dates1!$B$5,Datapack!Q272,IF($G$4=Dates1!$B$6,Datapack!V272,IF($G$4=Dates1!$B$7,Datapack!B272)))))</f>
        <v>4</v>
      </c>
      <c r="G148" s="95"/>
      <c r="H148" s="86">
        <f>IF($G$4=Dates1!$B$3,Datapack!H272,IF($G$4=Dates1!$B$4,Datapack!M272,IF($G$4=Dates1!$B$5,Datapack!R272,IF($G$4=Dates1!$B$6,Datapack!W272,IF($G$4=Dates1!$B$7,Datapack!C272)))))</f>
        <v>0</v>
      </c>
      <c r="J148" s="86">
        <f>IF($G$4=Dates1!$B$3,Datapack!I272,IF($G$4=Dates1!$B$4,Datapack!N272,IF($G$4=Dates1!$B$5,Datapack!S272,IF($G$4=Dates1!$B$6,Datapack!X272,IF($G$4=Dates1!$B$7,Datapack!D272)))))</f>
        <v>2</v>
      </c>
      <c r="L148" s="86">
        <f>IF($G$4=Dates1!$B$3,Datapack!J272,IF($G$4=Dates1!$B$4,Datapack!O272,IF($G$4=Dates1!$B$5,Datapack!T272,IF($G$4=Dates1!$B$6,Datapack!Y272,IF($G$4=Dates1!$B$7,Datapack!E272)))))</f>
        <v>2</v>
      </c>
      <c r="N148" s="86">
        <f>IF($G$4=Dates1!$B$3,Datapack!K272,IF($G$4=Dates1!$B$4,Datapack!P272,IF($G$4=Dates1!$B$5,Datapack!U272,IF($G$4=Dates1!$B$6,Datapack!Z272,IF($G$4=Dates1!$B$7,Datapack!F272)))))</f>
        <v>0</v>
      </c>
    </row>
    <row r="149" spans="2:14">
      <c r="B149" s="368" t="s">
        <v>115</v>
      </c>
      <c r="C149" s="368"/>
      <c r="D149" s="368"/>
      <c r="E149" s="9"/>
      <c r="F149" s="86">
        <f>IF($G$4=Dates1!$B$3,Datapack!G273,IF($G$4=Dates1!$B$4,Datapack!K273,IF($G$4=Dates1!$B$5,Datapack!Q273,IF($G$4=Dates1!$B$6,Datapack!V273,IF($G$4=Dates1!$B$7,Datapack!B273)))))</f>
        <v>2</v>
      </c>
      <c r="G149" s="95"/>
      <c r="H149" s="86">
        <f>IF($G$4=Dates1!$B$3,Datapack!H273,IF($G$4=Dates1!$B$4,Datapack!M273,IF($G$4=Dates1!$B$5,Datapack!R273,IF($G$4=Dates1!$B$6,Datapack!W273,IF($G$4=Dates1!$B$7,Datapack!C273)))))</f>
        <v>0</v>
      </c>
      <c r="J149" s="86">
        <f>IF($G$4=Dates1!$B$3,Datapack!I273,IF($G$4=Dates1!$B$4,Datapack!N273,IF($G$4=Dates1!$B$5,Datapack!S273,IF($G$4=Dates1!$B$6,Datapack!X273,IF($G$4=Dates1!$B$7,Datapack!D273)))))</f>
        <v>2</v>
      </c>
      <c r="L149" s="86">
        <f>IF($G$4=Dates1!$B$3,Datapack!J273,IF($G$4=Dates1!$B$4,Datapack!O273,IF($G$4=Dates1!$B$5,Datapack!T273,IF($G$4=Dates1!$B$6,Datapack!Y273,IF($G$4=Dates1!$B$7,Datapack!E273)))))</f>
        <v>0</v>
      </c>
      <c r="N149" s="86">
        <f>IF($G$4=Dates1!$B$3,Datapack!K273,IF($G$4=Dates1!$B$4,Datapack!P273,IF($G$4=Dates1!$B$5,Datapack!U273,IF($G$4=Dates1!$B$6,Datapack!Z273,IF($G$4=Dates1!$B$7,Datapack!F273)))))</f>
        <v>0</v>
      </c>
    </row>
    <row r="150" spans="2:14">
      <c r="B150" s="368" t="s">
        <v>17</v>
      </c>
      <c r="C150" s="368"/>
      <c r="D150" s="368"/>
      <c r="E150" s="9"/>
      <c r="F150" s="86">
        <f>IF($G$4=Dates1!$B$3,Datapack!G274,IF($G$4=Dates1!$B$4,Datapack!K274,IF($G$4=Dates1!$B$5,Datapack!Q274,IF($G$4=Dates1!$B$6,Datapack!V274,IF($G$4=Dates1!$B$7,Datapack!B274)))))</f>
        <v>1</v>
      </c>
      <c r="G150" s="95"/>
      <c r="H150" s="86">
        <f>IF($G$4=Dates1!$B$3,Datapack!H274,IF($G$4=Dates1!$B$4,Datapack!M274,IF($G$4=Dates1!$B$5,Datapack!R274,IF($G$4=Dates1!$B$6,Datapack!W274,IF($G$4=Dates1!$B$7,Datapack!C274)))))</f>
        <v>0</v>
      </c>
      <c r="J150" s="86">
        <f>IF($G$4=Dates1!$B$3,Datapack!I274,IF($G$4=Dates1!$B$4,Datapack!N274,IF($G$4=Dates1!$B$5,Datapack!S274,IF($G$4=Dates1!$B$6,Datapack!X274,IF($G$4=Dates1!$B$7,Datapack!D274)))))</f>
        <v>1</v>
      </c>
      <c r="L150" s="86">
        <f>IF($G$4=Dates1!$B$3,Datapack!J274,IF($G$4=Dates1!$B$4,Datapack!O274,IF($G$4=Dates1!$B$5,Datapack!T274,IF($G$4=Dates1!$B$6,Datapack!Y274,IF($G$4=Dates1!$B$7,Datapack!E274)))))</f>
        <v>0</v>
      </c>
      <c r="N150" s="86">
        <f>IF($G$4=Dates1!$B$3,Datapack!K274,IF($G$4=Dates1!$B$4,Datapack!P274,IF($G$4=Dates1!$B$5,Datapack!U274,IF($G$4=Dates1!$B$6,Datapack!Z274,IF($G$4=Dates1!$B$7,Datapack!F274)))))</f>
        <v>0</v>
      </c>
    </row>
    <row r="151" spans="2:14">
      <c r="B151" s="368" t="s">
        <v>220</v>
      </c>
      <c r="C151" s="368"/>
      <c r="D151" s="368"/>
      <c r="E151" s="9"/>
      <c r="F151" s="86">
        <f>IF($G$4=Dates1!$B$3,Datapack!G275,IF($G$4=Dates1!$B$4,Datapack!K275,IF($G$4=Dates1!$B$5,Datapack!Q275,IF($G$4=Dates1!$B$6,Datapack!V275,IF($G$4=Dates1!$B$7,Datapack!B275)))))</f>
        <v>0</v>
      </c>
      <c r="G151" s="95"/>
      <c r="H151" s="86">
        <f>IF($G$4=Dates1!$B$3,Datapack!H275,IF($G$4=Dates1!$B$4,Datapack!M275,IF($G$4=Dates1!$B$5,Datapack!R275,IF($G$4=Dates1!$B$6,Datapack!W275,IF($G$4=Dates1!$B$7,Datapack!C275)))))</f>
        <v>0</v>
      </c>
      <c r="J151" s="86">
        <f>IF($G$4=Dates1!$B$3,Datapack!I275,IF($G$4=Dates1!$B$4,Datapack!N275,IF($G$4=Dates1!$B$5,Datapack!S275,IF($G$4=Dates1!$B$6,Datapack!X275,IF($G$4=Dates1!$B$7,Datapack!D275)))))</f>
        <v>0</v>
      </c>
      <c r="L151" s="86">
        <f>IF($G$4=Dates1!$B$3,Datapack!J275,IF($G$4=Dates1!$B$4,Datapack!O275,IF($G$4=Dates1!$B$5,Datapack!T275,IF($G$4=Dates1!$B$6,Datapack!Y275,IF($G$4=Dates1!$B$7,Datapack!E275)))))</f>
        <v>0</v>
      </c>
      <c r="N151" s="86">
        <f>IF($G$4=Dates1!$B$3,Datapack!K275,IF($G$4=Dates1!$B$4,Datapack!P275,IF($G$4=Dates1!$B$5,Datapack!U275,IF($G$4=Dates1!$B$6,Datapack!Z275,IF($G$4=Dates1!$B$7,Datapack!F275)))))</f>
        <v>0</v>
      </c>
    </row>
    <row r="152" spans="2:14">
      <c r="B152" s="368" t="s">
        <v>216</v>
      </c>
      <c r="C152" s="368"/>
      <c r="D152" s="368"/>
      <c r="E152" s="8"/>
      <c r="F152" s="86">
        <f>IF($G$4=Dates1!$B$3,Datapack!G276,IF($G$4=Dates1!$B$4,Datapack!K276,IF($G$4=Dates1!$B$5,Datapack!Q276,IF($G$4=Dates1!$B$6,Datapack!V276,IF($G$4=Dates1!$B$7,Datapack!B276)))))</f>
        <v>0</v>
      </c>
      <c r="G152" s="92"/>
      <c r="H152" s="86">
        <f>IF($G$4=Dates1!$B$3,Datapack!H276,IF($G$4=Dates1!$B$4,Datapack!M276,IF($G$4=Dates1!$B$5,Datapack!R276,IF($G$4=Dates1!$B$6,Datapack!W276,IF($G$4=Dates1!$B$7,Datapack!C276)))))</f>
        <v>0</v>
      </c>
      <c r="J152" s="86">
        <f>IF($G$4=Dates1!$B$3,Datapack!I276,IF($G$4=Dates1!$B$4,Datapack!N276,IF($G$4=Dates1!$B$5,Datapack!S276,IF($G$4=Dates1!$B$6,Datapack!X276,IF($G$4=Dates1!$B$7,Datapack!D276)))))</f>
        <v>0</v>
      </c>
      <c r="L152" s="86">
        <f>IF($G$4=Dates1!$B$3,Datapack!J276,IF($G$4=Dates1!$B$4,Datapack!O276,IF($G$4=Dates1!$B$5,Datapack!T276,IF($G$4=Dates1!$B$6,Datapack!Y276,IF($G$4=Dates1!$B$7,Datapack!E276)))))</f>
        <v>0</v>
      </c>
      <c r="N152" s="86">
        <f>IF($G$4=Dates1!$B$3,Datapack!K276,IF($G$4=Dates1!$B$4,Datapack!P276,IF($G$4=Dates1!$B$5,Datapack!U276,IF($G$4=Dates1!$B$6,Datapack!Z276,IF($G$4=Dates1!$B$7,Datapack!F276)))))</f>
        <v>0</v>
      </c>
    </row>
    <row r="153" spans="2:14">
      <c r="B153" s="368" t="s">
        <v>178</v>
      </c>
      <c r="C153" s="368"/>
      <c r="D153" s="368"/>
      <c r="E153" s="6"/>
      <c r="F153" s="86">
        <f>IF($G$4=Dates1!$B$3,Datapack!G277,IF($G$4=Dates1!$B$4,Datapack!K277,IF($G$4=Dates1!$B$5,Datapack!Q277,IF($G$4=Dates1!$B$6,Datapack!V277,IF($G$4=Dates1!$B$7,Datapack!B277)))))</f>
        <v>0</v>
      </c>
      <c r="G153" s="91"/>
      <c r="H153" s="86">
        <f>IF($G$4=Dates1!$B$3,Datapack!H277,IF($G$4=Dates1!$B$4,Datapack!M277,IF($G$4=Dates1!$B$5,Datapack!R277,IF($G$4=Dates1!$B$6,Datapack!W277,IF($G$4=Dates1!$B$7,Datapack!C277)))))</f>
        <v>0</v>
      </c>
      <c r="J153" s="86">
        <f>IF($G$4=Dates1!$B$3,Datapack!I277,IF($G$4=Dates1!$B$4,Datapack!N277,IF($G$4=Dates1!$B$5,Datapack!S277,IF($G$4=Dates1!$B$6,Datapack!X277,IF($G$4=Dates1!$B$7,Datapack!D277)))))</f>
        <v>0</v>
      </c>
      <c r="L153" s="86">
        <f>IF($G$4=Dates1!$B$3,Datapack!J277,IF($G$4=Dates1!$B$4,Datapack!O277,IF($G$4=Dates1!$B$5,Datapack!T277,IF($G$4=Dates1!$B$6,Datapack!Y277,IF($G$4=Dates1!$B$7,Datapack!E277)))))</f>
        <v>0</v>
      </c>
      <c r="N153" s="86">
        <f>IF($G$4=Dates1!$B$3,Datapack!K277,IF($G$4=Dates1!$B$4,Datapack!P277,IF($G$4=Dates1!$B$5,Datapack!U277,IF($G$4=Dates1!$B$6,Datapack!Z277,IF($G$4=Dates1!$B$7,Datapack!F277)))))</f>
        <v>0</v>
      </c>
    </row>
    <row r="154" spans="2:14">
      <c r="B154" s="368" t="s">
        <v>166</v>
      </c>
      <c r="C154" s="368"/>
      <c r="D154" s="368"/>
      <c r="E154" s="9"/>
      <c r="F154" s="86">
        <f>IF($G$4=Dates1!$B$3,Datapack!G278,IF($G$4=Dates1!$B$4,Datapack!K278,IF($G$4=Dates1!$B$5,Datapack!Q278,IF($G$4=Dates1!$B$6,Datapack!V278,IF($G$4=Dates1!$B$7,Datapack!B278)))))</f>
        <v>1</v>
      </c>
      <c r="G154" s="95"/>
      <c r="H154" s="86">
        <f>IF($G$4=Dates1!$B$3,Datapack!H278,IF($G$4=Dates1!$B$4,Datapack!M278,IF($G$4=Dates1!$B$5,Datapack!R278,IF($G$4=Dates1!$B$6,Datapack!W278,IF($G$4=Dates1!$B$7,Datapack!C278)))))</f>
        <v>0</v>
      </c>
      <c r="J154" s="86">
        <f>IF($G$4=Dates1!$B$3,Datapack!I278,IF($G$4=Dates1!$B$4,Datapack!N278,IF($G$4=Dates1!$B$5,Datapack!S278,IF($G$4=Dates1!$B$6,Datapack!X278,IF($G$4=Dates1!$B$7,Datapack!D278)))))</f>
        <v>1</v>
      </c>
      <c r="L154" s="86">
        <f>IF($G$4=Dates1!$B$3,Datapack!J278,IF($G$4=Dates1!$B$4,Datapack!O278,IF($G$4=Dates1!$B$5,Datapack!T278,IF($G$4=Dates1!$B$6,Datapack!Y278,IF($G$4=Dates1!$B$7,Datapack!E278)))))</f>
        <v>0</v>
      </c>
      <c r="N154" s="86">
        <f>IF($G$4=Dates1!$B$3,Datapack!K278,IF($G$4=Dates1!$B$4,Datapack!P278,IF($G$4=Dates1!$B$5,Datapack!U278,IF($G$4=Dates1!$B$6,Datapack!Z278,IF($G$4=Dates1!$B$7,Datapack!F278)))))</f>
        <v>0</v>
      </c>
    </row>
    <row r="155" spans="2:14">
      <c r="B155" s="368" t="s">
        <v>102</v>
      </c>
      <c r="C155" s="368"/>
      <c r="D155" s="368"/>
      <c r="E155" s="9"/>
      <c r="F155" s="86">
        <f>IF($G$4=Dates1!$B$3,Datapack!G279,IF($G$4=Dates1!$B$4,Datapack!K279,IF($G$4=Dates1!$B$5,Datapack!Q279,IF($G$4=Dates1!$B$6,Datapack!V279,IF($G$4=Dates1!$B$7,Datapack!B279)))))</f>
        <v>0</v>
      </c>
      <c r="G155" s="95"/>
      <c r="H155" s="86">
        <f>IF($G$4=Dates1!$B$3,Datapack!H279,IF($G$4=Dates1!$B$4,Datapack!M279,IF($G$4=Dates1!$B$5,Datapack!R279,IF($G$4=Dates1!$B$6,Datapack!W279,IF($G$4=Dates1!$B$7,Datapack!C279)))))</f>
        <v>0</v>
      </c>
      <c r="J155" s="86">
        <f>IF($G$4=Dates1!$B$3,Datapack!I279,IF($G$4=Dates1!$B$4,Datapack!N279,IF($G$4=Dates1!$B$5,Datapack!S279,IF($G$4=Dates1!$B$6,Datapack!X279,IF($G$4=Dates1!$B$7,Datapack!D279)))))</f>
        <v>0</v>
      </c>
      <c r="L155" s="86">
        <f>IF($G$4=Dates1!$B$3,Datapack!J279,IF($G$4=Dates1!$B$4,Datapack!O279,IF($G$4=Dates1!$B$5,Datapack!T279,IF($G$4=Dates1!$B$6,Datapack!Y279,IF($G$4=Dates1!$B$7,Datapack!E279)))))</f>
        <v>0</v>
      </c>
      <c r="N155" s="86">
        <f>IF($G$4=Dates1!$B$3,Datapack!K279,IF($G$4=Dates1!$B$4,Datapack!P279,IF($G$4=Dates1!$B$5,Datapack!U279,IF($G$4=Dates1!$B$6,Datapack!Z279,IF($G$4=Dates1!$B$7,Datapack!F279)))))</f>
        <v>0</v>
      </c>
    </row>
    <row r="156" spans="2:14">
      <c r="B156" s="368" t="s">
        <v>71</v>
      </c>
      <c r="C156" s="368"/>
      <c r="D156" s="368"/>
      <c r="E156" s="9"/>
      <c r="F156" s="86">
        <f>IF($G$4=Dates1!$B$3,Datapack!G280,IF($G$4=Dates1!$B$4,Datapack!K280,IF($G$4=Dates1!$B$5,Datapack!Q280,IF($G$4=Dates1!$B$6,Datapack!V280,IF($G$4=Dates1!$B$7,Datapack!B280)))))</f>
        <v>2</v>
      </c>
      <c r="G156" s="95"/>
      <c r="H156" s="86">
        <f>IF($G$4=Dates1!$B$3,Datapack!H280,IF($G$4=Dates1!$B$4,Datapack!M280,IF($G$4=Dates1!$B$5,Datapack!R280,IF($G$4=Dates1!$B$6,Datapack!W280,IF($G$4=Dates1!$B$7,Datapack!C280)))))</f>
        <v>1</v>
      </c>
      <c r="J156" s="86">
        <f>IF($G$4=Dates1!$B$3,Datapack!I280,IF($G$4=Dates1!$B$4,Datapack!N280,IF($G$4=Dates1!$B$5,Datapack!S280,IF($G$4=Dates1!$B$6,Datapack!X280,IF($G$4=Dates1!$B$7,Datapack!D280)))))</f>
        <v>1</v>
      </c>
      <c r="L156" s="86">
        <f>IF($G$4=Dates1!$B$3,Datapack!J280,IF($G$4=Dates1!$B$4,Datapack!O280,IF($G$4=Dates1!$B$5,Datapack!T280,IF($G$4=Dates1!$B$6,Datapack!Y280,IF($G$4=Dates1!$B$7,Datapack!E280)))))</f>
        <v>0</v>
      </c>
      <c r="N156" s="86">
        <f>IF($G$4=Dates1!$B$3,Datapack!K280,IF($G$4=Dates1!$B$4,Datapack!P280,IF($G$4=Dates1!$B$5,Datapack!U280,IF($G$4=Dates1!$B$6,Datapack!Z280,IF($G$4=Dates1!$B$7,Datapack!F280)))))</f>
        <v>0</v>
      </c>
    </row>
    <row r="157" spans="2:14">
      <c r="B157" s="368" t="s">
        <v>165</v>
      </c>
      <c r="C157" s="368"/>
      <c r="D157" s="368"/>
      <c r="E157" s="9"/>
      <c r="F157" s="86">
        <f>IF($G$4=Dates1!$B$3,Datapack!G281,IF($G$4=Dates1!$B$4,Datapack!K281,IF($G$4=Dates1!$B$5,Datapack!Q281,IF($G$4=Dates1!$B$6,Datapack!V281,IF($G$4=Dates1!$B$7,Datapack!B281)))))</f>
        <v>0</v>
      </c>
      <c r="G157" s="95"/>
      <c r="H157" s="86">
        <f>IF($G$4=Dates1!$B$3,Datapack!H281,IF($G$4=Dates1!$B$4,Datapack!M281,IF($G$4=Dates1!$B$5,Datapack!R281,IF($G$4=Dates1!$B$6,Datapack!W281,IF($G$4=Dates1!$B$7,Datapack!C281)))))</f>
        <v>0</v>
      </c>
      <c r="J157" s="86">
        <f>IF($G$4=Dates1!$B$3,Datapack!I281,IF($G$4=Dates1!$B$4,Datapack!N281,IF($G$4=Dates1!$B$5,Datapack!S281,IF($G$4=Dates1!$B$6,Datapack!X281,IF($G$4=Dates1!$B$7,Datapack!D281)))))</f>
        <v>0</v>
      </c>
      <c r="L157" s="86">
        <f>IF($G$4=Dates1!$B$3,Datapack!J281,IF($G$4=Dates1!$B$4,Datapack!O281,IF($G$4=Dates1!$B$5,Datapack!T281,IF($G$4=Dates1!$B$6,Datapack!Y281,IF($G$4=Dates1!$B$7,Datapack!E281)))))</f>
        <v>0</v>
      </c>
      <c r="N157" s="86">
        <f>IF($G$4=Dates1!$B$3,Datapack!K281,IF($G$4=Dates1!$B$4,Datapack!P281,IF($G$4=Dates1!$B$5,Datapack!U281,IF($G$4=Dates1!$B$6,Datapack!Z281,IF($G$4=Dates1!$B$7,Datapack!F281)))))</f>
        <v>0</v>
      </c>
    </row>
    <row r="158" spans="2:14">
      <c r="B158" s="368" t="s">
        <v>118</v>
      </c>
      <c r="C158" s="368"/>
      <c r="D158" s="368"/>
      <c r="E158" s="9"/>
      <c r="F158" s="86">
        <f>IF($G$4=Dates1!$B$3,Datapack!G282,IF($G$4=Dates1!$B$4,Datapack!K282,IF($G$4=Dates1!$B$5,Datapack!Q282,IF($G$4=Dates1!$B$6,Datapack!V282,IF($G$4=Dates1!$B$7,Datapack!B282)))))</f>
        <v>3</v>
      </c>
      <c r="G158" s="95"/>
      <c r="H158" s="86">
        <f>IF($G$4=Dates1!$B$3,Datapack!H282,IF($G$4=Dates1!$B$4,Datapack!M282,IF($G$4=Dates1!$B$5,Datapack!R282,IF($G$4=Dates1!$B$6,Datapack!W282,IF($G$4=Dates1!$B$7,Datapack!C282)))))</f>
        <v>0</v>
      </c>
      <c r="J158" s="86">
        <f>IF($G$4=Dates1!$B$3,Datapack!I282,IF($G$4=Dates1!$B$4,Datapack!N282,IF($G$4=Dates1!$B$5,Datapack!S282,IF($G$4=Dates1!$B$6,Datapack!X282,IF($G$4=Dates1!$B$7,Datapack!D282)))))</f>
        <v>1</v>
      </c>
      <c r="L158" s="86">
        <f>IF($G$4=Dates1!$B$3,Datapack!J282,IF($G$4=Dates1!$B$4,Datapack!O282,IF($G$4=Dates1!$B$5,Datapack!T282,IF($G$4=Dates1!$B$6,Datapack!Y282,IF($G$4=Dates1!$B$7,Datapack!E282)))))</f>
        <v>2</v>
      </c>
      <c r="N158" s="86">
        <f>IF($G$4=Dates1!$B$3,Datapack!K282,IF($G$4=Dates1!$B$4,Datapack!P282,IF($G$4=Dates1!$B$5,Datapack!U282,IF($G$4=Dates1!$B$6,Datapack!Z282,IF($G$4=Dates1!$B$7,Datapack!F282)))))</f>
        <v>0</v>
      </c>
    </row>
    <row r="159" spans="2:14">
      <c r="B159" s="368" t="s">
        <v>168</v>
      </c>
      <c r="C159" s="368"/>
      <c r="D159" s="368"/>
      <c r="E159" s="9"/>
      <c r="F159" s="86">
        <f>IF($G$4=Dates1!$B$3,Datapack!G283,IF($G$4=Dates1!$B$4,Datapack!K283,IF($G$4=Dates1!$B$5,Datapack!Q283,IF($G$4=Dates1!$B$6,Datapack!V283,IF($G$4=Dates1!$B$7,Datapack!B283)))))</f>
        <v>0</v>
      </c>
      <c r="G159" s="95"/>
      <c r="H159" s="86">
        <f>IF($G$4=Dates1!$B$3,Datapack!H283,IF($G$4=Dates1!$B$4,Datapack!M283,IF($G$4=Dates1!$B$5,Datapack!R283,IF($G$4=Dates1!$B$6,Datapack!W283,IF($G$4=Dates1!$B$7,Datapack!C283)))))</f>
        <v>0</v>
      </c>
      <c r="J159" s="86">
        <f>IF($G$4=Dates1!$B$3,Datapack!I283,IF($G$4=Dates1!$B$4,Datapack!N283,IF($G$4=Dates1!$B$5,Datapack!S283,IF($G$4=Dates1!$B$6,Datapack!X283,IF($G$4=Dates1!$B$7,Datapack!D283)))))</f>
        <v>0</v>
      </c>
      <c r="L159" s="86">
        <f>IF($G$4=Dates1!$B$3,Datapack!J283,IF($G$4=Dates1!$B$4,Datapack!O283,IF($G$4=Dates1!$B$5,Datapack!T283,IF($G$4=Dates1!$B$6,Datapack!Y283,IF($G$4=Dates1!$B$7,Datapack!E283)))))</f>
        <v>0</v>
      </c>
      <c r="N159" s="86">
        <f>IF($G$4=Dates1!$B$3,Datapack!K283,IF($G$4=Dates1!$B$4,Datapack!P283,IF($G$4=Dates1!$B$5,Datapack!U283,IF($G$4=Dates1!$B$6,Datapack!Z283,IF($G$4=Dates1!$B$7,Datapack!F283)))))</f>
        <v>0</v>
      </c>
    </row>
    <row r="160" spans="2:14">
      <c r="B160" s="368" t="s">
        <v>139</v>
      </c>
      <c r="C160" s="368"/>
      <c r="D160" s="368"/>
      <c r="E160" s="9"/>
      <c r="F160" s="86">
        <f>IF($G$4=Dates1!$B$3,Datapack!G284,IF($G$4=Dates1!$B$4,Datapack!K284,IF($G$4=Dates1!$B$5,Datapack!Q284,IF($G$4=Dates1!$B$6,Datapack!V284,IF($G$4=Dates1!$B$7,Datapack!B284)))))</f>
        <v>0</v>
      </c>
      <c r="G160" s="95"/>
      <c r="H160" s="86">
        <f>IF($G$4=Dates1!$B$3,Datapack!H284,IF($G$4=Dates1!$B$4,Datapack!M284,IF($G$4=Dates1!$B$5,Datapack!R284,IF($G$4=Dates1!$B$6,Datapack!W284,IF($G$4=Dates1!$B$7,Datapack!C284)))))</f>
        <v>0</v>
      </c>
      <c r="J160" s="86">
        <f>IF($G$4=Dates1!$B$3,Datapack!I284,IF($G$4=Dates1!$B$4,Datapack!N284,IF($G$4=Dates1!$B$5,Datapack!S284,IF($G$4=Dates1!$B$6,Datapack!X284,IF($G$4=Dates1!$B$7,Datapack!D284)))))</f>
        <v>0</v>
      </c>
      <c r="L160" s="86">
        <f>IF($G$4=Dates1!$B$3,Datapack!J284,IF($G$4=Dates1!$B$4,Datapack!O284,IF($G$4=Dates1!$B$5,Datapack!T284,IF($G$4=Dates1!$B$6,Datapack!Y284,IF($G$4=Dates1!$B$7,Datapack!E284)))))</f>
        <v>0</v>
      </c>
      <c r="N160" s="86">
        <f>IF($G$4=Dates1!$B$3,Datapack!K284,IF($G$4=Dates1!$B$4,Datapack!P284,IF($G$4=Dates1!$B$5,Datapack!U284,IF($G$4=Dates1!$B$6,Datapack!Z284,IF($G$4=Dates1!$B$7,Datapack!F284)))))</f>
        <v>0</v>
      </c>
    </row>
    <row r="161" spans="2:14">
      <c r="B161" s="30"/>
      <c r="C161" s="10"/>
      <c r="D161" s="9"/>
      <c r="E161" s="9"/>
      <c r="F161" s="86"/>
      <c r="G161" s="95"/>
      <c r="H161" s="86"/>
      <c r="J161" s="86"/>
      <c r="L161" s="86"/>
      <c r="N161" s="86"/>
    </row>
    <row r="162" spans="2:14">
      <c r="B162" s="372" t="s">
        <v>152</v>
      </c>
      <c r="C162" s="372"/>
      <c r="D162" s="372"/>
      <c r="E162" s="9"/>
      <c r="F162" s="87">
        <f>SUM(H162,J162,L162,N162)</f>
        <v>30</v>
      </c>
      <c r="G162" s="86"/>
      <c r="H162" s="86">
        <f>SUM(G163:H178)</f>
        <v>0</v>
      </c>
      <c r="J162" s="87">
        <f>SUM(I163:J178)</f>
        <v>10</v>
      </c>
      <c r="K162" s="86"/>
      <c r="L162" s="86">
        <f>SUM(J163:L178)</f>
        <v>15</v>
      </c>
      <c r="N162" s="86">
        <f>SUM(K163:N178)</f>
        <v>5</v>
      </c>
    </row>
    <row r="163" spans="2:14">
      <c r="B163" s="363" t="s">
        <v>217</v>
      </c>
      <c r="C163" s="363"/>
      <c r="D163" s="363"/>
      <c r="E163" s="9"/>
      <c r="F163" s="86">
        <f>IF($G$4=Dates1!$B$3,Datapack!G287,IF($G$4=Dates1!$B$4,Datapack!K287,IF($G$4=Dates1!$B$5,Datapack!Q287,IF($G$4=Dates1!$B$6,Datapack!V287,IF($G$4=Dates1!$B$7,Datapack!B287)))))</f>
        <v>0</v>
      </c>
      <c r="G163" s="95"/>
      <c r="H163" s="86">
        <f>IF($G$4=Dates1!$B$3,Datapack!H287,IF($G$4=Dates1!$B$4,Datapack!M287,IF($G$4=Dates1!$B$5,Datapack!R287,IF($G$4=Dates1!$B$6,Datapack!W287,IF($G$4=Dates1!$B$7,Datapack!C287)))))</f>
        <v>0</v>
      </c>
      <c r="J163" s="86">
        <f>IF($G$4=Dates1!$B$3,Datapack!I287,IF($G$4=Dates1!$B$4,Datapack!N287,IF($G$4=Dates1!$B$5,Datapack!S287,IF($G$4=Dates1!$B$6,Datapack!X287,IF($G$4=Dates1!$B$7,Datapack!D287)))))</f>
        <v>0</v>
      </c>
      <c r="L163" s="86">
        <f>IF($G$4=Dates1!$B$3,Datapack!J287,IF($G$4=Dates1!$B$4,Datapack!O287,IF($G$4=Dates1!$B$5,Datapack!T287,IF($G$4=Dates1!$B$6,Datapack!Y287,IF($G$4=Dates1!$B$7,Datapack!E287)))))</f>
        <v>0</v>
      </c>
      <c r="N163" s="86">
        <f>IF($G$4=Dates1!$B$3,Datapack!K287,IF($G$4=Dates1!$B$4,Datapack!P287,IF($G$4=Dates1!$B$5,Datapack!U287,IF($G$4=Dates1!$B$6,Datapack!Z287,IF($G$4=Dates1!$B$7,Datapack!F287)))))</f>
        <v>0</v>
      </c>
    </row>
    <row r="164" spans="2:14">
      <c r="B164" s="363" t="s">
        <v>76</v>
      </c>
      <c r="C164" s="363"/>
      <c r="D164" s="363"/>
      <c r="E164" s="9"/>
      <c r="F164" s="86">
        <f>IF($G$4=Dates1!$B$3,Datapack!G288,IF($G$4=Dates1!$B$4,Datapack!K288,IF($G$4=Dates1!$B$5,Datapack!Q288,IF($G$4=Dates1!$B$6,Datapack!V288,IF($G$4=Dates1!$B$7,Datapack!B288)))))</f>
        <v>2</v>
      </c>
      <c r="G164" s="95"/>
      <c r="H164" s="86">
        <f>IF($G$4=Dates1!$B$3,Datapack!H288,IF($G$4=Dates1!$B$4,Datapack!M288,IF($G$4=Dates1!$B$5,Datapack!R288,IF($G$4=Dates1!$B$6,Datapack!W288,IF($G$4=Dates1!$B$7,Datapack!C288)))))</f>
        <v>0</v>
      </c>
      <c r="J164" s="86">
        <f>IF($G$4=Dates1!$B$3,Datapack!I288,IF($G$4=Dates1!$B$4,Datapack!N288,IF($G$4=Dates1!$B$5,Datapack!S288,IF($G$4=Dates1!$B$6,Datapack!X288,IF($G$4=Dates1!$B$7,Datapack!D288)))))</f>
        <v>2</v>
      </c>
      <c r="L164" s="86">
        <f>IF($G$4=Dates1!$B$3,Datapack!J288,IF($G$4=Dates1!$B$4,Datapack!O288,IF($G$4=Dates1!$B$5,Datapack!T288,IF($G$4=Dates1!$B$6,Datapack!Y288,IF($G$4=Dates1!$B$7,Datapack!E288)))))</f>
        <v>0</v>
      </c>
      <c r="N164" s="86">
        <f>IF($G$4=Dates1!$B$3,Datapack!K288,IF($G$4=Dates1!$B$4,Datapack!P288,IF($G$4=Dates1!$B$5,Datapack!U288,IF($G$4=Dates1!$B$6,Datapack!Z288,IF($G$4=Dates1!$B$7,Datapack!F288)))))</f>
        <v>0</v>
      </c>
    </row>
    <row r="165" spans="2:14">
      <c r="B165" s="363" t="s">
        <v>10</v>
      </c>
      <c r="C165" s="363"/>
      <c r="D165" s="363"/>
      <c r="E165" s="9"/>
      <c r="F165" s="86">
        <f>IF($G$4=Dates1!$B$3,Datapack!G289,IF($G$4=Dates1!$B$4,Datapack!K289,IF($G$4=Dates1!$B$5,Datapack!Q289,IF($G$4=Dates1!$B$6,Datapack!V289,IF($G$4=Dates1!$B$7,Datapack!B289)))))</f>
        <v>2</v>
      </c>
      <c r="G165" s="95"/>
      <c r="H165" s="86">
        <f>IF($G$4=Dates1!$B$3,Datapack!H289,IF($G$4=Dates1!$B$4,Datapack!M289,IF($G$4=Dates1!$B$5,Datapack!R289,IF($G$4=Dates1!$B$6,Datapack!W289,IF($G$4=Dates1!$B$7,Datapack!C289)))))</f>
        <v>0</v>
      </c>
      <c r="J165" s="86">
        <f>IF($G$4=Dates1!$B$3,Datapack!I289,IF($G$4=Dates1!$B$4,Datapack!N289,IF($G$4=Dates1!$B$5,Datapack!S289,IF($G$4=Dates1!$B$6,Datapack!X289,IF($G$4=Dates1!$B$7,Datapack!D289)))))</f>
        <v>1</v>
      </c>
      <c r="L165" s="86">
        <f>IF($G$4=Dates1!$B$3,Datapack!J289,IF($G$4=Dates1!$B$4,Datapack!O289,IF($G$4=Dates1!$B$5,Datapack!T289,IF($G$4=Dates1!$B$6,Datapack!Y289,IF($G$4=Dates1!$B$7,Datapack!E289)))))</f>
        <v>1</v>
      </c>
      <c r="N165" s="86">
        <f>IF($G$4=Dates1!$B$3,Datapack!K289,IF($G$4=Dates1!$B$4,Datapack!P289,IF($G$4=Dates1!$B$5,Datapack!U289,IF($G$4=Dates1!$B$6,Datapack!Z289,IF($G$4=Dates1!$B$7,Datapack!F289)))))</f>
        <v>0</v>
      </c>
    </row>
    <row r="166" spans="2:14">
      <c r="B166" s="363" t="s">
        <v>72</v>
      </c>
      <c r="C166" s="363"/>
      <c r="D166" s="363"/>
      <c r="E166" s="9"/>
      <c r="F166" s="86">
        <f>IF($G$4=Dates1!$B$3,Datapack!G290,IF($G$4=Dates1!$B$4,Datapack!K290,IF($G$4=Dates1!$B$5,Datapack!Q290,IF($G$4=Dates1!$B$6,Datapack!V290,IF($G$4=Dates1!$B$7,Datapack!B290)))))</f>
        <v>0</v>
      </c>
      <c r="G166" s="95"/>
      <c r="H166" s="86">
        <f>IF($G$4=Dates1!$B$3,Datapack!H290,IF($G$4=Dates1!$B$4,Datapack!M290,IF($G$4=Dates1!$B$5,Datapack!R290,IF($G$4=Dates1!$B$6,Datapack!W290,IF($G$4=Dates1!$B$7,Datapack!C290)))))</f>
        <v>0</v>
      </c>
      <c r="J166" s="86">
        <f>IF($G$4=Dates1!$B$3,Datapack!I290,IF($G$4=Dates1!$B$4,Datapack!N290,IF($G$4=Dates1!$B$5,Datapack!S290,IF($G$4=Dates1!$B$6,Datapack!X290,IF($G$4=Dates1!$B$7,Datapack!D290)))))</f>
        <v>0</v>
      </c>
      <c r="L166" s="86">
        <f>IF($G$4=Dates1!$B$3,Datapack!J290,IF($G$4=Dates1!$B$4,Datapack!O290,IF($G$4=Dates1!$B$5,Datapack!T290,IF($G$4=Dates1!$B$6,Datapack!Y290,IF($G$4=Dates1!$B$7,Datapack!E290)))))</f>
        <v>0</v>
      </c>
      <c r="N166" s="86">
        <f>IF($G$4=Dates1!$B$3,Datapack!K290,IF($G$4=Dates1!$B$4,Datapack!P290,IF($G$4=Dates1!$B$5,Datapack!U290,IF($G$4=Dates1!$B$6,Datapack!Z290,IF($G$4=Dates1!$B$7,Datapack!F290)))))</f>
        <v>0</v>
      </c>
    </row>
    <row r="167" spans="2:14">
      <c r="B167" s="363" t="s">
        <v>64</v>
      </c>
      <c r="C167" s="363"/>
      <c r="D167" s="363"/>
      <c r="E167" s="9"/>
      <c r="F167" s="86">
        <f>IF($G$4=Dates1!$B$3,Datapack!G291,IF($G$4=Dates1!$B$4,Datapack!K291,IF($G$4=Dates1!$B$5,Datapack!Q291,IF($G$4=Dates1!$B$6,Datapack!V291,IF($G$4=Dates1!$B$7,Datapack!B291)))))</f>
        <v>2</v>
      </c>
      <c r="G167" s="95"/>
      <c r="H167" s="86">
        <f>IF($G$4=Dates1!$B$3,Datapack!H291,IF($G$4=Dates1!$B$4,Datapack!M291,IF($G$4=Dates1!$B$5,Datapack!R291,IF($G$4=Dates1!$B$6,Datapack!W291,IF($G$4=Dates1!$B$7,Datapack!C291)))))</f>
        <v>0</v>
      </c>
      <c r="J167" s="86">
        <f>IF($G$4=Dates1!$B$3,Datapack!I291,IF($G$4=Dates1!$B$4,Datapack!N291,IF($G$4=Dates1!$B$5,Datapack!S291,IF($G$4=Dates1!$B$6,Datapack!X291,IF($G$4=Dates1!$B$7,Datapack!D291)))))</f>
        <v>2</v>
      </c>
      <c r="L167" s="86">
        <f>IF($G$4=Dates1!$B$3,Datapack!J291,IF($G$4=Dates1!$B$4,Datapack!O291,IF($G$4=Dates1!$B$5,Datapack!T291,IF($G$4=Dates1!$B$6,Datapack!Y291,IF($G$4=Dates1!$B$7,Datapack!E291)))))</f>
        <v>0</v>
      </c>
      <c r="N167" s="86">
        <f>IF($G$4=Dates1!$B$3,Datapack!K291,IF($G$4=Dates1!$B$4,Datapack!P291,IF($G$4=Dates1!$B$5,Datapack!U291,IF($G$4=Dates1!$B$6,Datapack!Z291,IF($G$4=Dates1!$B$7,Datapack!F291)))))</f>
        <v>0</v>
      </c>
    </row>
    <row r="168" spans="2:14">
      <c r="B168" s="363" t="s">
        <v>74</v>
      </c>
      <c r="C168" s="363"/>
      <c r="D168" s="363"/>
      <c r="E168" s="9"/>
      <c r="F168" s="86">
        <f>IF($G$4=Dates1!$B$3,Datapack!G292,IF($G$4=Dates1!$B$4,Datapack!K292,IF($G$4=Dates1!$B$5,Datapack!Q292,IF($G$4=Dates1!$B$6,Datapack!V292,IF($G$4=Dates1!$B$7,Datapack!B292)))))</f>
        <v>1</v>
      </c>
      <c r="G168" s="95"/>
      <c r="H168" s="86">
        <f>IF($G$4=Dates1!$B$3,Datapack!H292,IF($G$4=Dates1!$B$4,Datapack!M292,IF($G$4=Dates1!$B$5,Datapack!R292,IF($G$4=Dates1!$B$6,Datapack!W292,IF($G$4=Dates1!$B$7,Datapack!C292)))))</f>
        <v>0</v>
      </c>
      <c r="J168" s="86">
        <f>IF($G$4=Dates1!$B$3,Datapack!I292,IF($G$4=Dates1!$B$4,Datapack!N292,IF($G$4=Dates1!$B$5,Datapack!S292,IF($G$4=Dates1!$B$6,Datapack!X292,IF($G$4=Dates1!$B$7,Datapack!D292)))))</f>
        <v>0</v>
      </c>
      <c r="L168" s="86">
        <f>IF($G$4=Dates1!$B$3,Datapack!J292,IF($G$4=Dates1!$B$4,Datapack!O292,IF($G$4=Dates1!$B$5,Datapack!T292,IF($G$4=Dates1!$B$6,Datapack!Y292,IF($G$4=Dates1!$B$7,Datapack!E292)))))</f>
        <v>1</v>
      </c>
      <c r="N168" s="86">
        <f>IF($G$4=Dates1!$B$3,Datapack!K292,IF($G$4=Dates1!$B$4,Datapack!P292,IF($G$4=Dates1!$B$5,Datapack!U292,IF($G$4=Dates1!$B$6,Datapack!Z292,IF($G$4=Dates1!$B$7,Datapack!F292)))))</f>
        <v>0</v>
      </c>
    </row>
    <row r="169" spans="2:14">
      <c r="B169" s="363" t="s">
        <v>129</v>
      </c>
      <c r="C169" s="363"/>
      <c r="D169" s="363"/>
      <c r="E169" s="9"/>
      <c r="F169" s="86">
        <f>IF($G$4=Dates1!$B$3,Datapack!G293,IF($G$4=Dates1!$B$4,Datapack!K293,IF($G$4=Dates1!$B$5,Datapack!Q293,IF($G$4=Dates1!$B$6,Datapack!V293,IF($G$4=Dates1!$B$7,Datapack!B293)))))</f>
        <v>5</v>
      </c>
      <c r="G169" s="95"/>
      <c r="H169" s="86">
        <f>IF($G$4=Dates1!$B$3,Datapack!H293,IF($G$4=Dates1!$B$4,Datapack!M293,IF($G$4=Dates1!$B$5,Datapack!R293,IF($G$4=Dates1!$B$6,Datapack!W293,IF($G$4=Dates1!$B$7,Datapack!C293)))))</f>
        <v>0</v>
      </c>
      <c r="J169" s="86">
        <f>IF($G$4=Dates1!$B$3,Datapack!I293,IF($G$4=Dates1!$B$4,Datapack!N293,IF($G$4=Dates1!$B$5,Datapack!S293,IF($G$4=Dates1!$B$6,Datapack!X293,IF($G$4=Dates1!$B$7,Datapack!D293)))))</f>
        <v>4</v>
      </c>
      <c r="L169" s="86">
        <f>IF($G$4=Dates1!$B$3,Datapack!J293,IF($G$4=Dates1!$B$4,Datapack!O293,IF($G$4=Dates1!$B$5,Datapack!T293,IF($G$4=Dates1!$B$6,Datapack!Y293,IF($G$4=Dates1!$B$7,Datapack!E293)))))</f>
        <v>1</v>
      </c>
      <c r="N169" s="86">
        <f>IF($G$4=Dates1!$B$3,Datapack!K293,IF($G$4=Dates1!$B$4,Datapack!P293,IF($G$4=Dates1!$B$5,Datapack!U293,IF($G$4=Dates1!$B$6,Datapack!Z293,IF($G$4=Dates1!$B$7,Datapack!F293)))))</f>
        <v>0</v>
      </c>
    </row>
    <row r="170" spans="2:14">
      <c r="B170" s="363" t="s">
        <v>214</v>
      </c>
      <c r="C170" s="363"/>
      <c r="D170" s="363"/>
      <c r="E170" s="9"/>
      <c r="F170" s="86">
        <f>IF($G$4=Dates1!$B$3,Datapack!G294,IF($G$4=Dates1!$B$4,Datapack!K294,IF($G$4=Dates1!$B$5,Datapack!Q294,IF($G$4=Dates1!$B$6,Datapack!V294,IF($G$4=Dates1!$B$7,Datapack!B294)))))</f>
        <v>0</v>
      </c>
      <c r="G170" s="95"/>
      <c r="H170" s="86">
        <f>IF($G$4=Dates1!$B$3,Datapack!H294,IF($G$4=Dates1!$B$4,Datapack!M294,IF($G$4=Dates1!$B$5,Datapack!R294,IF($G$4=Dates1!$B$6,Datapack!W294,IF($G$4=Dates1!$B$7,Datapack!C294)))))</f>
        <v>0</v>
      </c>
      <c r="J170" s="86">
        <f>IF($G$4=Dates1!$B$3,Datapack!I294,IF($G$4=Dates1!$B$4,Datapack!N294,IF($G$4=Dates1!$B$5,Datapack!S294,IF($G$4=Dates1!$B$6,Datapack!X294,IF($G$4=Dates1!$B$7,Datapack!D294)))))</f>
        <v>0</v>
      </c>
      <c r="L170" s="86">
        <f>IF($G$4=Dates1!$B$3,Datapack!J294,IF($G$4=Dates1!$B$4,Datapack!O294,IF($G$4=Dates1!$B$5,Datapack!T294,IF($G$4=Dates1!$B$6,Datapack!Y294,IF($G$4=Dates1!$B$7,Datapack!E294)))))</f>
        <v>0</v>
      </c>
      <c r="N170" s="86">
        <f>IF($G$4=Dates1!$B$3,Datapack!K294,IF($G$4=Dates1!$B$4,Datapack!P294,IF($G$4=Dates1!$B$5,Datapack!U294,IF($G$4=Dates1!$B$6,Datapack!Z294,IF($G$4=Dates1!$B$7,Datapack!F294)))))</f>
        <v>0</v>
      </c>
    </row>
    <row r="171" spans="2:14">
      <c r="B171" s="363" t="s">
        <v>219</v>
      </c>
      <c r="C171" s="363"/>
      <c r="D171" s="363"/>
      <c r="E171" s="9"/>
      <c r="F171" s="86">
        <f>IF($G$4=Dates1!$B$3,Datapack!G295,IF($G$4=Dates1!$B$4,Datapack!K295,IF($G$4=Dates1!$B$5,Datapack!Q295,IF($G$4=Dates1!$B$6,Datapack!V295,IF($G$4=Dates1!$B$7,Datapack!B295)))))</f>
        <v>0</v>
      </c>
      <c r="G171" s="95"/>
      <c r="H171" s="86">
        <f>IF($G$4=Dates1!$B$3,Datapack!H295,IF($G$4=Dates1!$B$4,Datapack!M295,IF($G$4=Dates1!$B$5,Datapack!R295,IF($G$4=Dates1!$B$6,Datapack!W295,IF($G$4=Dates1!$B$7,Datapack!C295)))))</f>
        <v>0</v>
      </c>
      <c r="J171" s="86">
        <f>IF($G$4=Dates1!$B$3,Datapack!I295,IF($G$4=Dates1!$B$4,Datapack!N295,IF($G$4=Dates1!$B$5,Datapack!S295,IF($G$4=Dates1!$B$6,Datapack!X295,IF($G$4=Dates1!$B$7,Datapack!D295)))))</f>
        <v>0</v>
      </c>
      <c r="L171" s="86">
        <f>IF($G$4=Dates1!$B$3,Datapack!J295,IF($G$4=Dates1!$B$4,Datapack!O295,IF($G$4=Dates1!$B$5,Datapack!T295,IF($G$4=Dates1!$B$6,Datapack!Y295,IF($G$4=Dates1!$B$7,Datapack!E295)))))</f>
        <v>0</v>
      </c>
      <c r="N171" s="86">
        <f>IF($G$4=Dates1!$B$3,Datapack!K295,IF($G$4=Dates1!$B$4,Datapack!P295,IF($G$4=Dates1!$B$5,Datapack!U295,IF($G$4=Dates1!$B$6,Datapack!Z295,IF($G$4=Dates1!$B$7,Datapack!F295)))))</f>
        <v>0</v>
      </c>
    </row>
    <row r="172" spans="2:14">
      <c r="B172" s="363" t="s">
        <v>117</v>
      </c>
      <c r="C172" s="363"/>
      <c r="D172" s="363"/>
      <c r="E172" s="9"/>
      <c r="F172" s="86">
        <f>IF($G$4=Dates1!$B$3,Datapack!G296,IF($G$4=Dates1!$B$4,Datapack!K296,IF($G$4=Dates1!$B$5,Datapack!Q296,IF($G$4=Dates1!$B$6,Datapack!V296,IF($G$4=Dates1!$B$7,Datapack!B296)))))</f>
        <v>1</v>
      </c>
      <c r="G172" s="95"/>
      <c r="H172" s="86">
        <f>IF($G$4=Dates1!$B$3,Datapack!H296,IF($G$4=Dates1!$B$4,Datapack!M296,IF($G$4=Dates1!$B$5,Datapack!R296,IF($G$4=Dates1!$B$6,Datapack!W296,IF($G$4=Dates1!$B$7,Datapack!C296)))))</f>
        <v>0</v>
      </c>
      <c r="J172" s="86">
        <f>IF($G$4=Dates1!$B$3,Datapack!I296,IF($G$4=Dates1!$B$4,Datapack!N296,IF($G$4=Dates1!$B$5,Datapack!S296,IF($G$4=Dates1!$B$6,Datapack!X296,IF($G$4=Dates1!$B$7,Datapack!D296)))))</f>
        <v>1</v>
      </c>
      <c r="L172" s="86">
        <f>IF($G$4=Dates1!$B$3,Datapack!J296,IF($G$4=Dates1!$B$4,Datapack!O296,IF($G$4=Dates1!$B$5,Datapack!T296,IF($G$4=Dates1!$B$6,Datapack!Y296,IF($G$4=Dates1!$B$7,Datapack!E296)))))</f>
        <v>0</v>
      </c>
      <c r="N172" s="86">
        <f>IF($G$4=Dates1!$B$3,Datapack!K296,IF($G$4=Dates1!$B$4,Datapack!P296,IF($G$4=Dates1!$B$5,Datapack!U296,IF($G$4=Dates1!$B$6,Datapack!Z296,IF($G$4=Dates1!$B$7,Datapack!F296)))))</f>
        <v>0</v>
      </c>
    </row>
    <row r="173" spans="2:14">
      <c r="B173" s="363" t="s">
        <v>75</v>
      </c>
      <c r="C173" s="363"/>
      <c r="D173" s="363"/>
      <c r="E173" s="9"/>
      <c r="F173" s="86">
        <f>IF($G$4=Dates1!$B$3,Datapack!G297,IF($G$4=Dates1!$B$4,Datapack!K297,IF($G$4=Dates1!$B$5,Datapack!Q297,IF($G$4=Dates1!$B$6,Datapack!V297,IF($G$4=Dates1!$B$7,Datapack!B297)))))</f>
        <v>0</v>
      </c>
      <c r="G173" s="95"/>
      <c r="H173" s="86">
        <f>IF($G$4=Dates1!$B$3,Datapack!H297,IF($G$4=Dates1!$B$4,Datapack!M297,IF($G$4=Dates1!$B$5,Datapack!R297,IF($G$4=Dates1!$B$6,Datapack!W297,IF($G$4=Dates1!$B$7,Datapack!C297)))))</f>
        <v>0</v>
      </c>
      <c r="J173" s="86">
        <f>IF($G$4=Dates1!$B$3,Datapack!I297,IF($G$4=Dates1!$B$4,Datapack!N297,IF($G$4=Dates1!$B$5,Datapack!S297,IF($G$4=Dates1!$B$6,Datapack!X297,IF($G$4=Dates1!$B$7,Datapack!D297)))))</f>
        <v>0</v>
      </c>
      <c r="L173" s="86">
        <f>IF($G$4=Dates1!$B$3,Datapack!J297,IF($G$4=Dates1!$B$4,Datapack!O297,IF($G$4=Dates1!$B$5,Datapack!T297,IF($G$4=Dates1!$B$6,Datapack!Y297,IF($G$4=Dates1!$B$7,Datapack!E297)))))</f>
        <v>0</v>
      </c>
      <c r="N173" s="86">
        <f>IF($G$4=Dates1!$B$3,Datapack!K297,IF($G$4=Dates1!$B$4,Datapack!P297,IF($G$4=Dates1!$B$5,Datapack!U297,IF($G$4=Dates1!$B$6,Datapack!Z297,IF($G$4=Dates1!$B$7,Datapack!F297)))))</f>
        <v>0</v>
      </c>
    </row>
    <row r="174" spans="2:14">
      <c r="B174" s="363" t="s">
        <v>27</v>
      </c>
      <c r="C174" s="363"/>
      <c r="D174" s="363"/>
      <c r="E174" s="9"/>
      <c r="F174" s="86">
        <f>IF($G$4=Dates1!$B$3,Datapack!G298,IF($G$4=Dates1!$B$4,Datapack!K298,IF($G$4=Dates1!$B$5,Datapack!Q298,IF($G$4=Dates1!$B$6,Datapack!V298,IF($G$4=Dates1!$B$7,Datapack!B298)))))</f>
        <v>2</v>
      </c>
      <c r="G174" s="95"/>
      <c r="H174" s="86">
        <f>IF($G$4=Dates1!$B$3,Datapack!H298,IF($G$4=Dates1!$B$4,Datapack!M298,IF($G$4=Dates1!$B$5,Datapack!R298,IF($G$4=Dates1!$B$6,Datapack!W298,IF($G$4=Dates1!$B$7,Datapack!C298)))))</f>
        <v>0</v>
      </c>
      <c r="J174" s="86">
        <f>IF($G$4=Dates1!$B$3,Datapack!I298,IF($G$4=Dates1!$B$4,Datapack!N298,IF($G$4=Dates1!$B$5,Datapack!S298,IF($G$4=Dates1!$B$6,Datapack!X298,IF($G$4=Dates1!$B$7,Datapack!D298)))))</f>
        <v>0</v>
      </c>
      <c r="L174" s="86">
        <f>IF($G$4=Dates1!$B$3,Datapack!J298,IF($G$4=Dates1!$B$4,Datapack!O298,IF($G$4=Dates1!$B$5,Datapack!T298,IF($G$4=Dates1!$B$6,Datapack!Y298,IF($G$4=Dates1!$B$7,Datapack!E298)))))</f>
        <v>2</v>
      </c>
      <c r="N174" s="86">
        <f>IF($G$4=Dates1!$B$3,Datapack!K298,IF($G$4=Dates1!$B$4,Datapack!P298,IF($G$4=Dates1!$B$5,Datapack!U298,IF($G$4=Dates1!$B$6,Datapack!Z298,IF($G$4=Dates1!$B$7,Datapack!F298)))))</f>
        <v>0</v>
      </c>
    </row>
    <row r="175" spans="2:14">
      <c r="B175" s="363" t="s">
        <v>218</v>
      </c>
      <c r="C175" s="363"/>
      <c r="D175" s="363"/>
      <c r="E175" s="9"/>
      <c r="F175" s="86">
        <f>IF($G$4=Dates1!$B$3,Datapack!G299,IF($G$4=Dates1!$B$4,Datapack!K299,IF($G$4=Dates1!$B$5,Datapack!Q299,IF($G$4=Dates1!$B$6,Datapack!V299,IF($G$4=Dates1!$B$7,Datapack!B299)))))</f>
        <v>0</v>
      </c>
      <c r="G175" s="95"/>
      <c r="H175" s="86">
        <f>IF($G$4=Dates1!$B$3,Datapack!H299,IF($G$4=Dates1!$B$4,Datapack!M299,IF($G$4=Dates1!$B$5,Datapack!R299,IF($G$4=Dates1!$B$6,Datapack!W299,IF($G$4=Dates1!$B$7,Datapack!C299)))))</f>
        <v>0</v>
      </c>
      <c r="J175" s="86">
        <f>IF($G$4=Dates1!$B$3,Datapack!I299,IF($G$4=Dates1!$B$4,Datapack!N299,IF($G$4=Dates1!$B$5,Datapack!S299,IF($G$4=Dates1!$B$6,Datapack!X299,IF($G$4=Dates1!$B$7,Datapack!D299)))))</f>
        <v>0</v>
      </c>
      <c r="L175" s="86">
        <f>IF($G$4=Dates1!$B$3,Datapack!J299,IF($G$4=Dates1!$B$4,Datapack!O299,IF($G$4=Dates1!$B$5,Datapack!T299,IF($G$4=Dates1!$B$6,Datapack!Y299,IF($G$4=Dates1!$B$7,Datapack!E299)))))</f>
        <v>0</v>
      </c>
      <c r="N175" s="86">
        <f>IF($G$4=Dates1!$B$3,Datapack!K299,IF($G$4=Dates1!$B$4,Datapack!P299,IF($G$4=Dates1!$B$5,Datapack!U299,IF($G$4=Dates1!$B$6,Datapack!Z299,IF($G$4=Dates1!$B$7,Datapack!F299)))))</f>
        <v>0</v>
      </c>
    </row>
    <row r="176" spans="2:14">
      <c r="B176" s="363" t="s">
        <v>114</v>
      </c>
      <c r="C176" s="363"/>
      <c r="D176" s="363"/>
      <c r="E176" s="9"/>
      <c r="F176" s="86">
        <f>IF($G$4=Dates1!$B$3,Datapack!G300,IF($G$4=Dates1!$B$4,Datapack!K300,IF($G$4=Dates1!$B$5,Datapack!Q300,IF($G$4=Dates1!$B$6,Datapack!V300,IF($G$4=Dates1!$B$7,Datapack!B300)))))</f>
        <v>0</v>
      </c>
      <c r="G176" s="95"/>
      <c r="H176" s="86">
        <f>IF($G$4=Dates1!$B$3,Datapack!H300,IF($G$4=Dates1!$B$4,Datapack!M300,IF($G$4=Dates1!$B$5,Datapack!R300,IF($G$4=Dates1!$B$6,Datapack!W300,IF($G$4=Dates1!$B$7,Datapack!C300)))))</f>
        <v>0</v>
      </c>
      <c r="J176" s="86">
        <f>IF($G$4=Dates1!$B$3,Datapack!I300,IF($G$4=Dates1!$B$4,Datapack!N300,IF($G$4=Dates1!$B$5,Datapack!S300,IF($G$4=Dates1!$B$6,Datapack!X300,IF($G$4=Dates1!$B$7,Datapack!D300)))))</f>
        <v>0</v>
      </c>
      <c r="L176" s="86">
        <f>IF($G$4=Dates1!$B$3,Datapack!J300,IF($G$4=Dates1!$B$4,Datapack!O300,IF($G$4=Dates1!$B$5,Datapack!T300,IF($G$4=Dates1!$B$6,Datapack!Y300,IF($G$4=Dates1!$B$7,Datapack!E300)))))</f>
        <v>0</v>
      </c>
      <c r="N176" s="86">
        <f>IF($G$4=Dates1!$B$3,Datapack!K300,IF($G$4=Dates1!$B$4,Datapack!P300,IF($G$4=Dates1!$B$5,Datapack!U300,IF($G$4=Dates1!$B$6,Datapack!Z300,IF($G$4=Dates1!$B$7,Datapack!F300)))))</f>
        <v>0</v>
      </c>
    </row>
    <row r="177" spans="2:15">
      <c r="B177" s="363" t="s">
        <v>119</v>
      </c>
      <c r="C177" s="363"/>
      <c r="D177" s="363"/>
      <c r="E177" s="9"/>
      <c r="F177" s="86">
        <f>IF($G$4=Dates1!$B$3,Datapack!G301,IF($G$4=Dates1!$B$4,Datapack!K301,IF($G$4=Dates1!$B$5,Datapack!Q301,IF($G$4=Dates1!$B$6,Datapack!V301,IF($G$4=Dates1!$B$7,Datapack!B301)))))</f>
        <v>0</v>
      </c>
      <c r="G177" s="95"/>
      <c r="H177" s="86">
        <f>IF($G$4=Dates1!$B$3,Datapack!H301,IF($G$4=Dates1!$B$4,Datapack!M301,IF($G$4=Dates1!$B$5,Datapack!R301,IF($G$4=Dates1!$B$6,Datapack!W301,IF($G$4=Dates1!$B$7,Datapack!C301)))))</f>
        <v>0</v>
      </c>
      <c r="J177" s="86">
        <f>IF($G$4=Dates1!$B$3,Datapack!I301,IF($G$4=Dates1!$B$4,Datapack!N301,IF($G$4=Dates1!$B$5,Datapack!S301,IF($G$4=Dates1!$B$6,Datapack!X301,IF($G$4=Dates1!$B$7,Datapack!D301)))))</f>
        <v>0</v>
      </c>
      <c r="L177" s="86">
        <f>IF($G$4=Dates1!$B$3,Datapack!J301,IF($G$4=Dates1!$B$4,Datapack!O301,IF($G$4=Dates1!$B$5,Datapack!T301,IF($G$4=Dates1!$B$6,Datapack!Y301,IF($G$4=Dates1!$B$7,Datapack!E301)))))</f>
        <v>0</v>
      </c>
      <c r="N177" s="86">
        <f>IF($G$4=Dates1!$B$3,Datapack!K301,IF($G$4=Dates1!$B$4,Datapack!P301,IF($G$4=Dates1!$B$5,Datapack!U301,IF($G$4=Dates1!$B$6,Datapack!Z301,IF($G$4=Dates1!$B$7,Datapack!F301)))))</f>
        <v>0</v>
      </c>
    </row>
    <row r="178" spans="2:15">
      <c r="B178" s="363" t="s">
        <v>116</v>
      </c>
      <c r="C178" s="363"/>
      <c r="D178" s="363"/>
      <c r="E178" s="9"/>
      <c r="F178" s="86">
        <f>IF($G$4=Dates1!$B$3,Datapack!G302,IF($G$4=Dates1!$B$4,Datapack!K302,IF($G$4=Dates1!$B$5,Datapack!Q302,IF($G$4=Dates1!$B$6,Datapack!V302,IF($G$4=Dates1!$B$7,Datapack!B302)))))</f>
        <v>0</v>
      </c>
      <c r="G178" s="95"/>
      <c r="H178" s="86">
        <f>IF($G$4=Dates1!$B$3,Datapack!H302,IF($G$4=Dates1!$B$4,Datapack!M302,IF($G$4=Dates1!$B$5,Datapack!R302,IF($G$4=Dates1!$B$6,Datapack!W302,IF($G$4=Dates1!$B$7,Datapack!C302)))))</f>
        <v>0</v>
      </c>
      <c r="J178" s="86">
        <f>IF($G$4=Dates1!$B$3,Datapack!I302,IF($G$4=Dates1!$B$4,Datapack!N302,IF($G$4=Dates1!$B$5,Datapack!S302,IF($G$4=Dates1!$B$6,Datapack!X302,IF($G$4=Dates1!$B$7,Datapack!D302)))))</f>
        <v>0</v>
      </c>
      <c r="L178" s="86">
        <f>IF($G$4=Dates1!$B$3,Datapack!J302,IF($G$4=Dates1!$B$4,Datapack!O302,IF($G$4=Dates1!$B$5,Datapack!T302,IF($G$4=Dates1!$B$6,Datapack!Y302,IF($G$4=Dates1!$B$7,Datapack!E302)))))</f>
        <v>0</v>
      </c>
      <c r="N178" s="86">
        <f>IF($G$4=Dates1!$B$3,Datapack!K302,IF($G$4=Dates1!$B$4,Datapack!P302,IF($G$4=Dates1!$B$5,Datapack!U302,IF($G$4=Dates1!$B$6,Datapack!Z302,IF($G$4=Dates1!$B$7,Datapack!F302)))))</f>
        <v>0</v>
      </c>
    </row>
    <row r="179" spans="2:15">
      <c r="B179" s="15"/>
      <c r="C179" s="15"/>
      <c r="D179" s="15"/>
      <c r="E179" s="15"/>
      <c r="F179" s="15"/>
      <c r="G179" s="15"/>
      <c r="H179" s="15"/>
      <c r="I179" s="15"/>
      <c r="J179" s="15"/>
      <c r="K179" s="245"/>
      <c r="L179" s="245"/>
      <c r="M179" s="245"/>
      <c r="N179" s="245"/>
    </row>
    <row r="180" spans="2:15">
      <c r="B180" s="8"/>
      <c r="C180" s="8"/>
      <c r="D180" s="8"/>
      <c r="E180" s="8"/>
      <c r="F180" s="8"/>
      <c r="G180" s="8"/>
      <c r="H180" s="8"/>
      <c r="I180" s="8"/>
      <c r="J180" s="8"/>
      <c r="N180" s="128" t="s">
        <v>222</v>
      </c>
      <c r="O180" s="128"/>
    </row>
    <row r="181" spans="2:15">
      <c r="B181" s="16"/>
      <c r="C181" s="13"/>
      <c r="D181" s="8"/>
      <c r="E181" s="8"/>
      <c r="F181" s="8"/>
      <c r="G181" s="13"/>
      <c r="H181" s="8"/>
      <c r="I181" s="8"/>
      <c r="J181" s="8"/>
    </row>
    <row r="182" spans="2:15">
      <c r="B182" s="16"/>
      <c r="C182" s="13"/>
      <c r="D182" s="8"/>
      <c r="E182" s="8"/>
      <c r="F182" s="8"/>
      <c r="G182" s="13"/>
      <c r="H182" s="8"/>
      <c r="I182" s="8"/>
      <c r="J182" s="8"/>
    </row>
    <row r="183" spans="2:15">
      <c r="B183" s="25"/>
      <c r="C183" s="8"/>
      <c r="D183" s="8"/>
      <c r="E183" s="8"/>
      <c r="F183" s="8"/>
      <c r="G183" s="8"/>
      <c r="H183" s="8"/>
      <c r="I183" s="8"/>
      <c r="J183" s="8"/>
    </row>
  </sheetData>
  <sheetProtection sheet="1" objects="1" scenarios="1"/>
  <mergeCells count="169">
    <mergeCell ref="B171:D171"/>
    <mergeCell ref="B166:D166"/>
    <mergeCell ref="B167:D167"/>
    <mergeCell ref="B168:D168"/>
    <mergeCell ref="B169:D169"/>
    <mergeCell ref="B178:D178"/>
    <mergeCell ref="B173:D173"/>
    <mergeCell ref="B174:D174"/>
    <mergeCell ref="B175:D175"/>
    <mergeCell ref="B176:D176"/>
    <mergeCell ref="B164:D164"/>
    <mergeCell ref="B172:D172"/>
    <mergeCell ref="B165:D165"/>
    <mergeCell ref="B177:D177"/>
    <mergeCell ref="B170:D170"/>
    <mergeCell ref="B157:D157"/>
    <mergeCell ref="B158:D158"/>
    <mergeCell ref="B159:D159"/>
    <mergeCell ref="B160:D160"/>
    <mergeCell ref="B162:D162"/>
    <mergeCell ref="B163:D163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8:D138"/>
    <mergeCell ref="B139:D139"/>
    <mergeCell ref="B141:D141"/>
    <mergeCell ref="B142:D142"/>
    <mergeCell ref="B143:D143"/>
    <mergeCell ref="B144:D144"/>
    <mergeCell ref="B132:D132"/>
    <mergeCell ref="B133:D133"/>
    <mergeCell ref="B134:D134"/>
    <mergeCell ref="B135:D135"/>
    <mergeCell ref="B136:D136"/>
    <mergeCell ref="B137:D137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1:D101"/>
    <mergeCell ref="B102:D102"/>
    <mergeCell ref="B103:D103"/>
    <mergeCell ref="B104:D104"/>
    <mergeCell ref="B106:D106"/>
    <mergeCell ref="B107:D107"/>
    <mergeCell ref="B95:D95"/>
    <mergeCell ref="B96:D96"/>
    <mergeCell ref="B97:D97"/>
    <mergeCell ref="B98:D98"/>
    <mergeCell ref="B99:D99"/>
    <mergeCell ref="B100:D100"/>
    <mergeCell ref="B88:D88"/>
    <mergeCell ref="B89:D89"/>
    <mergeCell ref="B90:D90"/>
    <mergeCell ref="B91:D91"/>
    <mergeCell ref="B93:D93"/>
    <mergeCell ref="B94:D94"/>
    <mergeCell ref="B82:D82"/>
    <mergeCell ref="B83:D83"/>
    <mergeCell ref="B84:D84"/>
    <mergeCell ref="B85:D85"/>
    <mergeCell ref="B86:D86"/>
    <mergeCell ref="B87:D87"/>
    <mergeCell ref="B75:D75"/>
    <mergeCell ref="B77:D77"/>
    <mergeCell ref="B78:D78"/>
    <mergeCell ref="B79:D79"/>
    <mergeCell ref="B80:D80"/>
    <mergeCell ref="B81:D81"/>
    <mergeCell ref="B69:D69"/>
    <mergeCell ref="B70:D70"/>
    <mergeCell ref="B71:D71"/>
    <mergeCell ref="B72:D72"/>
    <mergeCell ref="B73:D73"/>
    <mergeCell ref="B74:D74"/>
    <mergeCell ref="B62:D62"/>
    <mergeCell ref="B63:D63"/>
    <mergeCell ref="B64:D64"/>
    <mergeCell ref="B66:D66"/>
    <mergeCell ref="B67:D67"/>
    <mergeCell ref="B68:D68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3:D43"/>
    <mergeCell ref="B44:D44"/>
    <mergeCell ref="B45:D45"/>
    <mergeCell ref="B46:D46"/>
    <mergeCell ref="B47:D47"/>
    <mergeCell ref="B49:D49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8:D18"/>
    <mergeCell ref="B19:D19"/>
    <mergeCell ref="B20:D20"/>
    <mergeCell ref="B21:D21"/>
    <mergeCell ref="B22:D22"/>
    <mergeCell ref="B24:D24"/>
    <mergeCell ref="H6:H7"/>
    <mergeCell ref="J6:J7"/>
    <mergeCell ref="L6:L7"/>
    <mergeCell ref="B15:D15"/>
    <mergeCell ref="B16:D16"/>
    <mergeCell ref="B17:D17"/>
    <mergeCell ref="B2:R2"/>
    <mergeCell ref="N6:N7"/>
    <mergeCell ref="B12:D12"/>
    <mergeCell ref="B13:D13"/>
    <mergeCell ref="B14:D14"/>
    <mergeCell ref="G4:L4"/>
    <mergeCell ref="B11:D11"/>
    <mergeCell ref="B8:D8"/>
    <mergeCell ref="B10:D10"/>
    <mergeCell ref="F6:F7"/>
  </mergeCells>
  <phoneticPr fontId="18" type="noConversion"/>
  <dataValidations count="1">
    <dataValidation type="list" allowBlank="1" showInputMessage="1" showErrorMessage="1" sqref="F5:G5 G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8" scale="86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B1:T183"/>
  <sheetViews>
    <sheetView showRowColHeaders="0"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4.140625" style="1" customWidth="1"/>
    <col min="7" max="7" width="1.5703125" style="1" customWidth="1"/>
    <col min="8" max="8" width="10.85546875" style="1" customWidth="1"/>
    <col min="9" max="9" width="1.5703125" style="1" customWidth="1"/>
    <col min="10" max="10" width="10.85546875" style="1" customWidth="1"/>
    <col min="11" max="11" width="1.5703125" style="1" customWidth="1"/>
    <col min="12" max="12" width="10.85546875" style="1" customWidth="1"/>
    <col min="13" max="13" width="1.5703125" style="1" customWidth="1"/>
    <col min="14" max="14" width="10.85546875" style="1" customWidth="1"/>
    <col min="15" max="16384" width="9.140625" style="1"/>
  </cols>
  <sheetData>
    <row r="1" spans="2:20">
      <c r="B1" s="2"/>
    </row>
    <row r="2" spans="2:20" ht="12.75" customHeight="1">
      <c r="B2" s="360" t="str">
        <f>"Table 8: Overall effectiveness of children's centres inspected "&amp;IF('Table 8'!G4=Dates1!$B$17,"between "&amp;Dates1!$B$17,IF('Table 8'!G4=Dates1!$B$18,"in "&amp;Dates1!$B$18,IF('Table 8'!G4=Dates1!$B$19,"in "&amp;Dates1!$B$19,IF('Table 8'!G4=Dates1!$B$20,"in "&amp;Dates1!$B$20))))&amp;", by local authority (final)"</f>
        <v>Table 8: Overall effectiveness of children's centres inspected between 1 January 2011 and 31 March 2011, by local authority (final)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</row>
    <row r="3" spans="2:20" ht="14.25" customHeight="1">
      <c r="B3" s="107"/>
      <c r="C3" s="107"/>
      <c r="D3" s="107"/>
      <c r="E3" s="107"/>
      <c r="F3" s="107"/>
      <c r="G3" s="107"/>
      <c r="H3" s="107"/>
      <c r="I3" s="107"/>
      <c r="J3" s="107"/>
      <c r="K3" s="163"/>
      <c r="L3" s="163"/>
      <c r="M3" s="163"/>
      <c r="N3" s="163"/>
      <c r="O3" s="163"/>
      <c r="P3" s="163"/>
      <c r="Q3" s="163"/>
    </row>
    <row r="4" spans="2:20" ht="12.75" customHeight="1">
      <c r="B4" s="26"/>
      <c r="C4" s="8"/>
      <c r="F4" s="84" t="s">
        <v>58</v>
      </c>
      <c r="G4" s="364" t="s">
        <v>312</v>
      </c>
      <c r="H4" s="373"/>
      <c r="I4" s="373"/>
      <c r="J4" s="373"/>
      <c r="K4" s="373"/>
      <c r="L4" s="374"/>
      <c r="M4" s="163"/>
      <c r="N4" s="163"/>
      <c r="O4" s="163"/>
      <c r="P4" s="163"/>
      <c r="Q4" s="163"/>
    </row>
    <row r="5" spans="2:20">
      <c r="B5" s="26"/>
      <c r="C5" s="8"/>
      <c r="D5" s="8"/>
      <c r="E5" s="8"/>
      <c r="F5" s="309"/>
      <c r="G5" s="309"/>
      <c r="H5" s="8"/>
      <c r="I5" s="8"/>
      <c r="J5" s="8"/>
    </row>
    <row r="6" spans="2:20" ht="12.75" customHeight="1">
      <c r="E6" s="234"/>
      <c r="F6" s="345" t="s">
        <v>228</v>
      </c>
      <c r="G6" s="308"/>
      <c r="H6" s="361" t="s">
        <v>207</v>
      </c>
      <c r="I6" s="308"/>
      <c r="J6" s="361" t="s">
        <v>208</v>
      </c>
      <c r="K6" s="308"/>
      <c r="L6" s="361" t="s">
        <v>209</v>
      </c>
      <c r="M6" s="308"/>
      <c r="N6" s="361" t="s">
        <v>210</v>
      </c>
    </row>
    <row r="7" spans="2:20">
      <c r="B7" s="17"/>
      <c r="C7" s="7"/>
      <c r="D7" s="7"/>
      <c r="E7" s="7"/>
      <c r="F7" s="346"/>
      <c r="G7" s="72"/>
      <c r="H7" s="362"/>
      <c r="I7" s="72"/>
      <c r="J7" s="362"/>
      <c r="K7" s="72"/>
      <c r="L7" s="362"/>
      <c r="M7" s="72"/>
      <c r="N7" s="362"/>
    </row>
    <row r="8" spans="2:20">
      <c r="B8" s="367" t="s">
        <v>133</v>
      </c>
      <c r="C8" s="367"/>
      <c r="D8" s="367"/>
      <c r="E8" s="6"/>
      <c r="F8" s="87">
        <f>SUM(H8,J8,L8,N8)</f>
        <v>256</v>
      </c>
      <c r="G8" s="87"/>
      <c r="H8" s="87">
        <f>SUM(H11:H22,H25:H47,H50:H64,H67:H75,H78:H91,H94:H104,H107:H139,H142:H160,H163:H178)</f>
        <v>39</v>
      </c>
      <c r="I8" s="45"/>
      <c r="J8" s="87">
        <f>SUM(J11:J22,J25:J47,J50:J64,J67:J75,J78:J91,J94:J104,J107:J139,J142:J160,J163:J178)</f>
        <v>152</v>
      </c>
      <c r="K8" s="87"/>
      <c r="L8" s="87">
        <f>SUM(L11:L22,L25:L47,L50:L64,L67:L75,L78:L91,L94:L104,L107:L139,L142:L160,L163:L178)</f>
        <v>59</v>
      </c>
      <c r="M8" s="310"/>
      <c r="N8" s="87">
        <f>SUM(N11:N22,N25:N47,N50:N64,N67:N75,N78:N91,N94:N104,N107:N139,N142:N160,N163:N178)</f>
        <v>6</v>
      </c>
    </row>
    <row r="9" spans="2:20">
      <c r="B9" s="27"/>
      <c r="C9" s="8"/>
      <c r="D9" s="8"/>
      <c r="E9" s="8"/>
      <c r="F9" s="86"/>
      <c r="G9" s="302"/>
      <c r="H9" s="86"/>
      <c r="I9" s="45"/>
      <c r="J9" s="302"/>
      <c r="K9" s="45"/>
      <c r="L9" s="86"/>
      <c r="M9" s="45"/>
      <c r="N9" s="45"/>
    </row>
    <row r="10" spans="2:20">
      <c r="B10" s="367" t="s">
        <v>134</v>
      </c>
      <c r="C10" s="367"/>
      <c r="D10" s="367"/>
      <c r="E10" s="6"/>
      <c r="F10" s="303">
        <f>SUM(H10:N10)</f>
        <v>23</v>
      </c>
      <c r="G10" s="303"/>
      <c r="H10" s="303">
        <f>SUM(H11:H22)</f>
        <v>0</v>
      </c>
      <c r="I10" s="45"/>
      <c r="J10" s="303">
        <f>SUM(J11:J22)</f>
        <v>20</v>
      </c>
      <c r="K10" s="303"/>
      <c r="L10" s="303">
        <f>SUM(L11:L22)</f>
        <v>3</v>
      </c>
      <c r="M10" s="45"/>
      <c r="N10" s="303">
        <f>SUM(N11:N22)</f>
        <v>0</v>
      </c>
    </row>
    <row r="11" spans="2:20">
      <c r="B11" s="363" t="s">
        <v>170</v>
      </c>
      <c r="C11" s="363"/>
      <c r="D11" s="363"/>
      <c r="E11" s="8"/>
      <c r="F11" s="86">
        <f>IF($G$4=Dates1!$B$17,Datapack!B462,IF($G$4=Dates1!$B$18,Datapack!G462,IF($G$4=Dates1!$B$19,Datapack!L462,IF($G$4=Dates1!$B$20,Datapack!Q462))))</f>
        <v>1</v>
      </c>
      <c r="G11" s="303"/>
      <c r="H11" s="86">
        <f>IF($G$4=Dates1!$B$17,Datapack!C462,IF($G$4=Dates1!$B$18,Datapack!H462,IF($G$4=Dates1!$B$19,Datapack!M462,IF($G$4=Dates1!$B$20,Datapack!R462))))</f>
        <v>0</v>
      </c>
      <c r="I11" s="45"/>
      <c r="J11" s="86">
        <f>IF($G$4=Dates1!$B$17,Datapack!D462,IF($G$4=Dates1!$B$18,Datapack!I462,IF($G$4=Dates1!$B$19,Datapack!N462,IF($G$4=Dates1!$B$20,Datapack!S462))))</f>
        <v>0</v>
      </c>
      <c r="K11" s="45"/>
      <c r="L11" s="86">
        <f>IF($G$4=Dates1!$B$17,Datapack!E462,IF($G$4=Dates1!$B$18,Datapack!J462,IF($G$4=Dates1!$B$19,Datapack!O462,IF($G$4=Dates1!$B$20,Datapack!T462))))</f>
        <v>1</v>
      </c>
      <c r="M11" s="45"/>
      <c r="N11" s="86">
        <f>IF($G$4=Dates1!$B$17,Datapack!F462,IF($G$4=Dates1!$B$18,Datapack!K462,IF($G$4=Dates1!$B$19,Datapack!P462,IF($G$4=Dates1!$B$20,Datapack!U462))))</f>
        <v>0</v>
      </c>
    </row>
    <row r="12" spans="2:20">
      <c r="B12" s="363" t="s">
        <v>1</v>
      </c>
      <c r="C12" s="363"/>
      <c r="D12" s="363"/>
      <c r="E12" s="8"/>
      <c r="F12" s="86">
        <f>IF($G$4=Dates1!$B$17,Datapack!B463,IF($G$4=Dates1!$B$18,Datapack!G463,IF($G$4=Dates1!$B$19,Datapack!L463,IF($G$4=Dates1!$B$20,Datapack!Q463))))</f>
        <v>9</v>
      </c>
      <c r="G12" s="303"/>
      <c r="H12" s="86">
        <f>IF($G$4=Dates1!$B$17,Datapack!C463,IF($G$4=Dates1!$B$18,Datapack!H463,IF($G$4=Dates1!$B$19,Datapack!M463,IF($G$4=Dates1!$B$20,Datapack!R463))))</f>
        <v>0</v>
      </c>
      <c r="I12" s="45"/>
      <c r="J12" s="86">
        <f>IF($G$4=Dates1!$B$17,Datapack!D463,IF($G$4=Dates1!$B$18,Datapack!I463,IF($G$4=Dates1!$B$19,Datapack!N463,IF($G$4=Dates1!$B$20,Datapack!S463))))</f>
        <v>8</v>
      </c>
      <c r="K12" s="45"/>
      <c r="L12" s="86">
        <f>IF($G$4=Dates1!$B$17,Datapack!E463,IF($G$4=Dates1!$B$18,Datapack!J463,IF($G$4=Dates1!$B$19,Datapack!O463,IF($G$4=Dates1!$B$20,Datapack!T463))))</f>
        <v>1</v>
      </c>
      <c r="M12" s="45"/>
      <c r="N12" s="86">
        <f>IF($G$4=Dates1!$B$17,Datapack!F463,IF($G$4=Dates1!$B$18,Datapack!K463,IF($G$4=Dates1!$B$19,Datapack!P463,IF($G$4=Dates1!$B$20,Datapack!U463))))</f>
        <v>0</v>
      </c>
    </row>
    <row r="13" spans="2:20">
      <c r="B13" s="363" t="s">
        <v>63</v>
      </c>
      <c r="C13" s="363"/>
      <c r="D13" s="363"/>
      <c r="E13" s="8"/>
      <c r="F13" s="86">
        <f>IF($G$4=Dates1!$B$17,Datapack!B464,IF($G$4=Dates1!$B$18,Datapack!G464,IF($G$4=Dates1!$B$19,Datapack!L464,IF($G$4=Dates1!$B$20,Datapack!Q464))))</f>
        <v>0</v>
      </c>
      <c r="G13" s="303"/>
      <c r="H13" s="86">
        <f>IF($G$4=Dates1!$B$17,Datapack!C464,IF($G$4=Dates1!$B$18,Datapack!H464,IF($G$4=Dates1!$B$19,Datapack!M464,IF($G$4=Dates1!$B$20,Datapack!R464))))</f>
        <v>0</v>
      </c>
      <c r="I13" s="45"/>
      <c r="J13" s="86">
        <f>IF($G$4=Dates1!$B$17,Datapack!D464,IF($G$4=Dates1!$B$18,Datapack!I464,IF($G$4=Dates1!$B$19,Datapack!N464,IF($G$4=Dates1!$B$20,Datapack!S464))))</f>
        <v>0</v>
      </c>
      <c r="K13" s="45"/>
      <c r="L13" s="86">
        <f>IF($G$4=Dates1!$B$17,Datapack!E464,IF($G$4=Dates1!$B$18,Datapack!J464,IF($G$4=Dates1!$B$19,Datapack!O464,IF($G$4=Dates1!$B$20,Datapack!T464))))</f>
        <v>0</v>
      </c>
      <c r="M13" s="45"/>
      <c r="N13" s="86">
        <f>IF($G$4=Dates1!$B$17,Datapack!F464,IF($G$4=Dates1!$B$18,Datapack!K464,IF($G$4=Dates1!$B$19,Datapack!P464,IF($G$4=Dates1!$B$20,Datapack!U464))))</f>
        <v>0</v>
      </c>
    </row>
    <row r="14" spans="2:20">
      <c r="B14" s="363" t="s">
        <v>153</v>
      </c>
      <c r="C14" s="363"/>
      <c r="D14" s="363"/>
      <c r="E14" s="8"/>
      <c r="F14" s="86">
        <f>IF($G$4=Dates1!$B$17,Datapack!B465,IF($G$4=Dates1!$B$18,Datapack!G465,IF($G$4=Dates1!$B$19,Datapack!L465,IF($G$4=Dates1!$B$20,Datapack!Q465))))</f>
        <v>0</v>
      </c>
      <c r="G14" s="303"/>
      <c r="H14" s="86">
        <f>IF($G$4=Dates1!$B$17,Datapack!C465,IF($G$4=Dates1!$B$18,Datapack!H465,IF($G$4=Dates1!$B$19,Datapack!M465,IF($G$4=Dates1!$B$20,Datapack!R465))))</f>
        <v>0</v>
      </c>
      <c r="I14" s="45"/>
      <c r="J14" s="86">
        <f>IF($G$4=Dates1!$B$17,Datapack!D465,IF($G$4=Dates1!$B$18,Datapack!I465,IF($G$4=Dates1!$B$19,Datapack!N465,IF($G$4=Dates1!$B$20,Datapack!S465))))</f>
        <v>0</v>
      </c>
      <c r="K14" s="45"/>
      <c r="L14" s="86">
        <f>IF($G$4=Dates1!$B$17,Datapack!E465,IF($G$4=Dates1!$B$18,Datapack!J465,IF($G$4=Dates1!$B$19,Datapack!O465,IF($G$4=Dates1!$B$20,Datapack!T465))))</f>
        <v>0</v>
      </c>
      <c r="M14" s="45"/>
      <c r="N14" s="86">
        <f>IF($G$4=Dates1!$B$17,Datapack!F465,IF($G$4=Dates1!$B$18,Datapack!K465,IF($G$4=Dates1!$B$19,Datapack!P465,IF($G$4=Dates1!$B$20,Datapack!U465))))</f>
        <v>0</v>
      </c>
    </row>
    <row r="15" spans="2:20">
      <c r="B15" s="363" t="s">
        <v>155</v>
      </c>
      <c r="C15" s="363"/>
      <c r="D15" s="363"/>
      <c r="E15" s="8"/>
      <c r="F15" s="86">
        <f>IF($G$4=Dates1!$B$17,Datapack!B466,IF($G$4=Dates1!$B$18,Datapack!G466,IF($G$4=Dates1!$B$19,Datapack!L466,IF($G$4=Dates1!$B$20,Datapack!Q466))))</f>
        <v>2</v>
      </c>
      <c r="G15" s="303"/>
      <c r="H15" s="86">
        <f>IF($G$4=Dates1!$B$17,Datapack!C466,IF($G$4=Dates1!$B$18,Datapack!H466,IF($G$4=Dates1!$B$19,Datapack!M466,IF($G$4=Dates1!$B$20,Datapack!R466))))</f>
        <v>0</v>
      </c>
      <c r="I15" s="45"/>
      <c r="J15" s="86">
        <f>IF($G$4=Dates1!$B$17,Datapack!D466,IF($G$4=Dates1!$B$18,Datapack!I466,IF($G$4=Dates1!$B$19,Datapack!N466,IF($G$4=Dates1!$B$20,Datapack!S466))))</f>
        <v>2</v>
      </c>
      <c r="K15" s="45"/>
      <c r="L15" s="86">
        <f>IF($G$4=Dates1!$B$17,Datapack!E466,IF($G$4=Dates1!$B$18,Datapack!J466,IF($G$4=Dates1!$B$19,Datapack!O466,IF($G$4=Dates1!$B$20,Datapack!T466))))</f>
        <v>0</v>
      </c>
      <c r="M15" s="45"/>
      <c r="N15" s="86">
        <f>IF($G$4=Dates1!$B$17,Datapack!F466,IF($G$4=Dates1!$B$18,Datapack!K466,IF($G$4=Dates1!$B$19,Datapack!P466,IF($G$4=Dates1!$B$20,Datapack!U466))))</f>
        <v>0</v>
      </c>
    </row>
    <row r="16" spans="2:20">
      <c r="B16" s="363" t="s">
        <v>125</v>
      </c>
      <c r="C16" s="363"/>
      <c r="D16" s="363"/>
      <c r="E16" s="8"/>
      <c r="F16" s="86">
        <f>IF($G$4=Dates1!$B$17,Datapack!B467,IF($G$4=Dates1!$B$18,Datapack!G467,IF($G$4=Dates1!$B$19,Datapack!L467,IF($G$4=Dates1!$B$20,Datapack!Q467))))</f>
        <v>1</v>
      </c>
      <c r="G16" s="303"/>
      <c r="H16" s="86">
        <f>IF($G$4=Dates1!$B$17,Datapack!C467,IF($G$4=Dates1!$B$18,Datapack!H467,IF($G$4=Dates1!$B$19,Datapack!M467,IF($G$4=Dates1!$B$20,Datapack!R467))))</f>
        <v>0</v>
      </c>
      <c r="I16" s="45"/>
      <c r="J16" s="86">
        <f>IF($G$4=Dates1!$B$17,Datapack!D467,IF($G$4=Dates1!$B$18,Datapack!I467,IF($G$4=Dates1!$B$19,Datapack!N467,IF($G$4=Dates1!$B$20,Datapack!S467))))</f>
        <v>1</v>
      </c>
      <c r="K16" s="45"/>
      <c r="L16" s="86">
        <f>IF($G$4=Dates1!$B$17,Datapack!E467,IF($G$4=Dates1!$B$18,Datapack!J467,IF($G$4=Dates1!$B$19,Datapack!O467,IF($G$4=Dates1!$B$20,Datapack!T467))))</f>
        <v>0</v>
      </c>
      <c r="M16" s="45"/>
      <c r="N16" s="86">
        <f>IF($G$4=Dates1!$B$17,Datapack!F467,IF($G$4=Dates1!$B$18,Datapack!K467,IF($G$4=Dates1!$B$19,Datapack!P467,IF($G$4=Dates1!$B$20,Datapack!U467))))</f>
        <v>0</v>
      </c>
    </row>
    <row r="17" spans="2:14">
      <c r="B17" s="363" t="s">
        <v>136</v>
      </c>
      <c r="C17" s="363"/>
      <c r="D17" s="363"/>
      <c r="E17" s="8"/>
      <c r="F17" s="86">
        <f>IF($G$4=Dates1!$B$17,Datapack!B468,IF($G$4=Dates1!$B$18,Datapack!G468,IF($G$4=Dates1!$B$19,Datapack!L468,IF($G$4=Dates1!$B$20,Datapack!Q468))))</f>
        <v>2</v>
      </c>
      <c r="G17" s="303"/>
      <c r="H17" s="86">
        <f>IF($G$4=Dates1!$B$17,Datapack!C468,IF($G$4=Dates1!$B$18,Datapack!H468,IF($G$4=Dates1!$B$19,Datapack!M468,IF($G$4=Dates1!$B$20,Datapack!R468))))</f>
        <v>0</v>
      </c>
      <c r="I17" s="45"/>
      <c r="J17" s="86">
        <f>IF($G$4=Dates1!$B$17,Datapack!D468,IF($G$4=Dates1!$B$18,Datapack!I468,IF($G$4=Dates1!$B$19,Datapack!N468,IF($G$4=Dates1!$B$20,Datapack!S468))))</f>
        <v>2</v>
      </c>
      <c r="K17" s="45"/>
      <c r="L17" s="86">
        <f>IF($G$4=Dates1!$B$17,Datapack!E468,IF($G$4=Dates1!$B$18,Datapack!J468,IF($G$4=Dates1!$B$19,Datapack!O468,IF($G$4=Dates1!$B$20,Datapack!T468))))</f>
        <v>0</v>
      </c>
      <c r="M17" s="45"/>
      <c r="N17" s="86">
        <f>IF($G$4=Dates1!$B$17,Datapack!F468,IF($G$4=Dates1!$B$18,Datapack!K468,IF($G$4=Dates1!$B$19,Datapack!P468,IF($G$4=Dates1!$B$20,Datapack!U468))))</f>
        <v>0</v>
      </c>
    </row>
    <row r="18" spans="2:14">
      <c r="B18" s="363" t="s">
        <v>123</v>
      </c>
      <c r="C18" s="363"/>
      <c r="D18" s="363"/>
      <c r="E18" s="8"/>
      <c r="F18" s="86">
        <f>IF($G$4=Dates1!$B$17,Datapack!B469,IF($G$4=Dates1!$B$18,Datapack!G469,IF($G$4=Dates1!$B$19,Datapack!L469,IF($G$4=Dates1!$B$20,Datapack!Q469))))</f>
        <v>1</v>
      </c>
      <c r="G18" s="303"/>
      <c r="H18" s="86">
        <f>IF($G$4=Dates1!$B$17,Datapack!C469,IF($G$4=Dates1!$B$18,Datapack!H469,IF($G$4=Dates1!$B$19,Datapack!M469,IF($G$4=Dates1!$B$20,Datapack!R469))))</f>
        <v>0</v>
      </c>
      <c r="I18" s="45"/>
      <c r="J18" s="86">
        <f>IF($G$4=Dates1!$B$17,Datapack!D469,IF($G$4=Dates1!$B$18,Datapack!I469,IF($G$4=Dates1!$B$19,Datapack!N469,IF($G$4=Dates1!$B$20,Datapack!S469))))</f>
        <v>1</v>
      </c>
      <c r="K18" s="45"/>
      <c r="L18" s="86">
        <f>IF($G$4=Dates1!$B$17,Datapack!E469,IF($G$4=Dates1!$B$18,Datapack!J469,IF($G$4=Dates1!$B$19,Datapack!O469,IF($G$4=Dates1!$B$20,Datapack!T469))))</f>
        <v>0</v>
      </c>
      <c r="M18" s="45"/>
      <c r="N18" s="86">
        <f>IF($G$4=Dates1!$B$17,Datapack!F469,IF($G$4=Dates1!$B$18,Datapack!K469,IF($G$4=Dates1!$B$19,Datapack!P469,IF($G$4=Dates1!$B$20,Datapack!U469))))</f>
        <v>0</v>
      </c>
    </row>
    <row r="19" spans="2:14">
      <c r="B19" s="363" t="s">
        <v>156</v>
      </c>
      <c r="C19" s="363"/>
      <c r="D19" s="363"/>
      <c r="E19" s="8"/>
      <c r="F19" s="86">
        <f>IF($G$4=Dates1!$B$17,Datapack!B470,IF($G$4=Dates1!$B$18,Datapack!G470,IF($G$4=Dates1!$B$19,Datapack!L470,IF($G$4=Dates1!$B$20,Datapack!Q470))))</f>
        <v>1</v>
      </c>
      <c r="G19" s="303"/>
      <c r="H19" s="86">
        <f>IF($G$4=Dates1!$B$17,Datapack!C470,IF($G$4=Dates1!$B$18,Datapack!H470,IF($G$4=Dates1!$B$19,Datapack!M470,IF($G$4=Dates1!$B$20,Datapack!R470))))</f>
        <v>0</v>
      </c>
      <c r="I19" s="45"/>
      <c r="J19" s="86">
        <f>IF($G$4=Dates1!$B$17,Datapack!D470,IF($G$4=Dates1!$B$18,Datapack!I470,IF($G$4=Dates1!$B$19,Datapack!N470,IF($G$4=Dates1!$B$20,Datapack!S470))))</f>
        <v>1</v>
      </c>
      <c r="K19" s="45"/>
      <c r="L19" s="86">
        <f>IF($G$4=Dates1!$B$17,Datapack!E470,IF($G$4=Dates1!$B$18,Datapack!J470,IF($G$4=Dates1!$B$19,Datapack!O470,IF($G$4=Dates1!$B$20,Datapack!T470))))</f>
        <v>0</v>
      </c>
      <c r="M19" s="45"/>
      <c r="N19" s="86">
        <f>IF($G$4=Dates1!$B$17,Datapack!F470,IF($G$4=Dates1!$B$18,Datapack!K470,IF($G$4=Dates1!$B$19,Datapack!P470,IF($G$4=Dates1!$B$20,Datapack!U470))))</f>
        <v>0</v>
      </c>
    </row>
    <row r="20" spans="2:14">
      <c r="B20" s="363" t="s">
        <v>111</v>
      </c>
      <c r="C20" s="363"/>
      <c r="D20" s="363"/>
      <c r="E20" s="8"/>
      <c r="F20" s="86">
        <f>IF($G$4=Dates1!$B$17,Datapack!B471,IF($G$4=Dates1!$B$18,Datapack!G471,IF($G$4=Dates1!$B$19,Datapack!L471,IF($G$4=Dates1!$B$20,Datapack!Q471))))</f>
        <v>2</v>
      </c>
      <c r="G20" s="303"/>
      <c r="H20" s="86">
        <f>IF($G$4=Dates1!$B$17,Datapack!C471,IF($G$4=Dates1!$B$18,Datapack!H471,IF($G$4=Dates1!$B$19,Datapack!M471,IF($G$4=Dates1!$B$20,Datapack!R471))))</f>
        <v>0</v>
      </c>
      <c r="I20" s="45"/>
      <c r="J20" s="86">
        <f>IF($G$4=Dates1!$B$17,Datapack!D471,IF($G$4=Dates1!$B$18,Datapack!I471,IF($G$4=Dates1!$B$19,Datapack!N471,IF($G$4=Dates1!$B$20,Datapack!S471))))</f>
        <v>1</v>
      </c>
      <c r="K20" s="45"/>
      <c r="L20" s="86">
        <f>IF($G$4=Dates1!$B$17,Datapack!E471,IF($G$4=Dates1!$B$18,Datapack!J471,IF($G$4=Dates1!$B$19,Datapack!O471,IF($G$4=Dates1!$B$20,Datapack!T471))))</f>
        <v>1</v>
      </c>
      <c r="M20" s="45"/>
      <c r="N20" s="86">
        <f>IF($G$4=Dates1!$B$17,Datapack!F471,IF($G$4=Dates1!$B$18,Datapack!K471,IF($G$4=Dates1!$B$19,Datapack!P471,IF($G$4=Dates1!$B$20,Datapack!U471))))</f>
        <v>0</v>
      </c>
    </row>
    <row r="21" spans="2:14">
      <c r="B21" s="363" t="s">
        <v>154</v>
      </c>
      <c r="C21" s="363"/>
      <c r="D21" s="363"/>
      <c r="E21" s="8"/>
      <c r="F21" s="86">
        <f>IF($G$4=Dates1!$B$17,Datapack!B472,IF($G$4=Dates1!$B$18,Datapack!G472,IF($G$4=Dates1!$B$19,Datapack!L472,IF($G$4=Dates1!$B$20,Datapack!Q472))))</f>
        <v>1</v>
      </c>
      <c r="G21" s="303"/>
      <c r="H21" s="86">
        <f>IF($G$4=Dates1!$B$17,Datapack!C472,IF($G$4=Dates1!$B$18,Datapack!H472,IF($G$4=Dates1!$B$19,Datapack!M472,IF($G$4=Dates1!$B$20,Datapack!R472))))</f>
        <v>0</v>
      </c>
      <c r="I21" s="45"/>
      <c r="J21" s="86">
        <f>IF($G$4=Dates1!$B$17,Datapack!D472,IF($G$4=Dates1!$B$18,Datapack!I472,IF($G$4=Dates1!$B$19,Datapack!N472,IF($G$4=Dates1!$B$20,Datapack!S472))))</f>
        <v>1</v>
      </c>
      <c r="K21" s="45"/>
      <c r="L21" s="86">
        <f>IF($G$4=Dates1!$B$17,Datapack!E472,IF($G$4=Dates1!$B$18,Datapack!J472,IF($G$4=Dates1!$B$19,Datapack!O472,IF($G$4=Dates1!$B$20,Datapack!T472))))</f>
        <v>0</v>
      </c>
      <c r="M21" s="45"/>
      <c r="N21" s="86">
        <f>IF($G$4=Dates1!$B$17,Datapack!F472,IF($G$4=Dates1!$B$18,Datapack!K472,IF($G$4=Dates1!$B$19,Datapack!P472,IF($G$4=Dates1!$B$20,Datapack!U472))))</f>
        <v>0</v>
      </c>
    </row>
    <row r="22" spans="2:14">
      <c r="B22" s="363" t="s">
        <v>57</v>
      </c>
      <c r="C22" s="363"/>
      <c r="D22" s="363"/>
      <c r="E22" s="8"/>
      <c r="F22" s="86">
        <f>IF($G$4=Dates1!$B$17,Datapack!B473,IF($G$4=Dates1!$B$18,Datapack!G473,IF($G$4=Dates1!$B$19,Datapack!L473,IF($G$4=Dates1!$B$20,Datapack!Q473))))</f>
        <v>3</v>
      </c>
      <c r="G22" s="303"/>
      <c r="H22" s="86">
        <f>IF($G$4=Dates1!$B$17,Datapack!C473,IF($G$4=Dates1!$B$18,Datapack!H473,IF($G$4=Dates1!$B$19,Datapack!M473,IF($G$4=Dates1!$B$20,Datapack!R473))))</f>
        <v>0</v>
      </c>
      <c r="I22" s="45"/>
      <c r="J22" s="86">
        <f>IF($G$4=Dates1!$B$17,Datapack!D473,IF($G$4=Dates1!$B$18,Datapack!I473,IF($G$4=Dates1!$B$19,Datapack!N473,IF($G$4=Dates1!$B$20,Datapack!S473))))</f>
        <v>3</v>
      </c>
      <c r="K22" s="45"/>
      <c r="L22" s="86">
        <f>IF($G$4=Dates1!$B$17,Datapack!E473,IF($G$4=Dates1!$B$18,Datapack!J473,IF($G$4=Dates1!$B$19,Datapack!O473,IF($G$4=Dates1!$B$20,Datapack!T473))))</f>
        <v>0</v>
      </c>
      <c r="M22" s="45"/>
      <c r="N22" s="86">
        <f>IF($G$4=Dates1!$B$17,Datapack!F473,IF($G$4=Dates1!$B$18,Datapack!K473,IF($G$4=Dates1!$B$19,Datapack!P473,IF($G$4=Dates1!$B$20,Datapack!U473))))</f>
        <v>0</v>
      </c>
    </row>
    <row r="23" spans="2:14">
      <c r="B23" s="28"/>
      <c r="C23" s="10"/>
      <c r="D23" s="9"/>
      <c r="E23" s="9"/>
      <c r="F23" s="86"/>
      <c r="G23" s="143"/>
      <c r="H23" s="86"/>
      <c r="I23" s="45"/>
      <c r="J23" s="86"/>
      <c r="K23" s="45"/>
      <c r="L23" s="86"/>
      <c r="M23" s="45"/>
      <c r="N23" s="86"/>
    </row>
    <row r="24" spans="2:14">
      <c r="B24" s="367" t="s">
        <v>145</v>
      </c>
      <c r="C24" s="367"/>
      <c r="D24" s="367"/>
      <c r="E24" s="9"/>
      <c r="F24" s="86">
        <f>SUM(F25:F47)</f>
        <v>45</v>
      </c>
      <c r="G24" s="86"/>
      <c r="H24" s="86">
        <f>SUM(H25:H47)</f>
        <v>10</v>
      </c>
      <c r="I24" s="45"/>
      <c r="J24" s="86">
        <f>SUM(J25:J47)</f>
        <v>26</v>
      </c>
      <c r="K24" s="86"/>
      <c r="L24" s="86">
        <f>SUM(L25:L47)</f>
        <v>7</v>
      </c>
      <c r="M24" s="45"/>
      <c r="N24" s="86">
        <f>SUM(N25:N47)</f>
        <v>2</v>
      </c>
    </row>
    <row r="25" spans="2:14">
      <c r="B25" s="368" t="s">
        <v>78</v>
      </c>
      <c r="C25" s="368"/>
      <c r="D25" s="368"/>
      <c r="E25" s="8"/>
      <c r="F25" s="86">
        <f>IF($G$4=Dates1!$B$17,Datapack!B476,IF($G$4=Dates1!$B$18,Datapack!G476,IF($G$4=Dates1!$B$19,Datapack!L476,IF($G$4=Dates1!$B$20,Datapack!Q476))))</f>
        <v>2</v>
      </c>
      <c r="G25" s="303"/>
      <c r="H25" s="86">
        <f>IF($G$4=Dates1!$B$17,Datapack!C476,IF($G$4=Dates1!$B$18,Datapack!H476,IF($G$4=Dates1!$B$19,Datapack!M476,IF($G$4=Dates1!$B$20,Datapack!R476))))</f>
        <v>0</v>
      </c>
      <c r="I25" s="45"/>
      <c r="J25" s="86">
        <f>IF($G$4=Dates1!$B$17,Datapack!D476,IF($G$4=Dates1!$B$18,Datapack!I476,IF($G$4=Dates1!$B$19,Datapack!N476,IF($G$4=Dates1!$B$20,Datapack!S476))))</f>
        <v>2</v>
      </c>
      <c r="K25" s="45"/>
      <c r="L25" s="86">
        <f>IF($G$4=Dates1!$B$17,Datapack!E476,IF($G$4=Dates1!$B$18,Datapack!J476,IF($G$4=Dates1!$B$19,Datapack!O476,IF($G$4=Dates1!$B$20,Datapack!T476))))</f>
        <v>0</v>
      </c>
      <c r="M25" s="45"/>
      <c r="N25" s="86">
        <f>IF($G$4=Dates1!$B$17,Datapack!F476,IF($G$4=Dates1!$B$18,Datapack!K476,IF($G$4=Dates1!$B$19,Datapack!P476,IF($G$4=Dates1!$B$20,Datapack!U476))))</f>
        <v>0</v>
      </c>
    </row>
    <row r="26" spans="2:14">
      <c r="B26" s="368" t="s">
        <v>6</v>
      </c>
      <c r="C26" s="368"/>
      <c r="D26" s="368"/>
      <c r="E26" s="8"/>
      <c r="F26" s="86">
        <f>IF($G$4=Dates1!$B$17,Datapack!B477,IF($G$4=Dates1!$B$18,Datapack!G477,IF($G$4=Dates1!$B$19,Datapack!L477,IF($G$4=Dates1!$B$20,Datapack!Q477))))</f>
        <v>1</v>
      </c>
      <c r="G26" s="303"/>
      <c r="H26" s="86">
        <f>IF($G$4=Dates1!$B$17,Datapack!C477,IF($G$4=Dates1!$B$18,Datapack!H477,IF($G$4=Dates1!$B$19,Datapack!M477,IF($G$4=Dates1!$B$20,Datapack!R477))))</f>
        <v>1</v>
      </c>
      <c r="I26" s="45"/>
      <c r="J26" s="86">
        <f>IF($G$4=Dates1!$B$17,Datapack!D477,IF($G$4=Dates1!$B$18,Datapack!I477,IF($G$4=Dates1!$B$19,Datapack!N477,IF($G$4=Dates1!$B$20,Datapack!S477))))</f>
        <v>0</v>
      </c>
      <c r="K26" s="45"/>
      <c r="L26" s="86">
        <f>IF($G$4=Dates1!$B$17,Datapack!E477,IF($G$4=Dates1!$B$18,Datapack!J477,IF($G$4=Dates1!$B$19,Datapack!O477,IF($G$4=Dates1!$B$20,Datapack!T477))))</f>
        <v>0</v>
      </c>
      <c r="M26" s="45"/>
      <c r="N26" s="86">
        <f>IF($G$4=Dates1!$B$17,Datapack!F477,IF($G$4=Dates1!$B$18,Datapack!K477,IF($G$4=Dates1!$B$19,Datapack!P477,IF($G$4=Dates1!$B$20,Datapack!U477))))</f>
        <v>0</v>
      </c>
    </row>
    <row r="27" spans="2:14">
      <c r="B27" s="368" t="s">
        <v>112</v>
      </c>
      <c r="C27" s="368"/>
      <c r="D27" s="368"/>
      <c r="E27" s="8"/>
      <c r="F27" s="86">
        <f>IF($G$4=Dates1!$B$17,Datapack!B478,IF($G$4=Dates1!$B$18,Datapack!G478,IF($G$4=Dates1!$B$19,Datapack!L478,IF($G$4=Dates1!$B$20,Datapack!Q478))))</f>
        <v>1</v>
      </c>
      <c r="G27" s="303"/>
      <c r="H27" s="86">
        <f>IF($G$4=Dates1!$B$17,Datapack!C478,IF($G$4=Dates1!$B$18,Datapack!H478,IF($G$4=Dates1!$B$19,Datapack!M478,IF($G$4=Dates1!$B$20,Datapack!R478))))</f>
        <v>0</v>
      </c>
      <c r="I27" s="45"/>
      <c r="J27" s="86">
        <f>IF($G$4=Dates1!$B$17,Datapack!D478,IF($G$4=Dates1!$B$18,Datapack!I478,IF($G$4=Dates1!$B$19,Datapack!N478,IF($G$4=Dates1!$B$20,Datapack!S478))))</f>
        <v>0</v>
      </c>
      <c r="K27" s="45"/>
      <c r="L27" s="86">
        <f>IF($G$4=Dates1!$B$17,Datapack!E478,IF($G$4=Dates1!$B$18,Datapack!J478,IF($G$4=Dates1!$B$19,Datapack!O478,IF($G$4=Dates1!$B$20,Datapack!T478))))</f>
        <v>1</v>
      </c>
      <c r="M27" s="45"/>
      <c r="N27" s="86">
        <f>IF($G$4=Dates1!$B$17,Datapack!F478,IF($G$4=Dates1!$B$18,Datapack!K478,IF($G$4=Dates1!$B$19,Datapack!P478,IF($G$4=Dates1!$B$20,Datapack!U478))))</f>
        <v>0</v>
      </c>
    </row>
    <row r="28" spans="2:14">
      <c r="B28" s="368" t="s">
        <v>7</v>
      </c>
      <c r="C28" s="368"/>
      <c r="D28" s="368"/>
      <c r="E28" s="8"/>
      <c r="F28" s="86">
        <f>IF($G$4=Dates1!$B$17,Datapack!B479,IF($G$4=Dates1!$B$18,Datapack!G479,IF($G$4=Dates1!$B$19,Datapack!L479,IF($G$4=Dates1!$B$20,Datapack!Q479))))</f>
        <v>3</v>
      </c>
      <c r="G28" s="303"/>
      <c r="H28" s="86">
        <f>IF($G$4=Dates1!$B$17,Datapack!C479,IF($G$4=Dates1!$B$18,Datapack!H479,IF($G$4=Dates1!$B$19,Datapack!M479,IF($G$4=Dates1!$B$20,Datapack!R479))))</f>
        <v>0</v>
      </c>
      <c r="I28" s="45"/>
      <c r="J28" s="86">
        <f>IF($G$4=Dates1!$B$17,Datapack!D479,IF($G$4=Dates1!$B$18,Datapack!I479,IF($G$4=Dates1!$B$19,Datapack!N479,IF($G$4=Dates1!$B$20,Datapack!S479))))</f>
        <v>0</v>
      </c>
      <c r="K28" s="45"/>
      <c r="L28" s="86">
        <f>IF($G$4=Dates1!$B$17,Datapack!E479,IF($G$4=Dates1!$B$18,Datapack!J479,IF($G$4=Dates1!$B$19,Datapack!O479,IF($G$4=Dates1!$B$20,Datapack!T479))))</f>
        <v>2</v>
      </c>
      <c r="M28" s="45"/>
      <c r="N28" s="86">
        <f>IF($G$4=Dates1!$B$17,Datapack!F479,IF($G$4=Dates1!$B$18,Datapack!K479,IF($G$4=Dates1!$B$19,Datapack!P479,IF($G$4=Dates1!$B$20,Datapack!U479))))</f>
        <v>1</v>
      </c>
    </row>
    <row r="29" spans="2:14">
      <c r="B29" s="368" t="s">
        <v>20</v>
      </c>
      <c r="C29" s="368"/>
      <c r="D29" s="368"/>
      <c r="E29" s="8"/>
      <c r="F29" s="86">
        <f>IF($G$4=Dates1!$B$17,Datapack!B480,IF($G$4=Dates1!$B$18,Datapack!G480,IF($G$4=Dates1!$B$19,Datapack!L480,IF($G$4=Dates1!$B$20,Datapack!Q480))))</f>
        <v>1</v>
      </c>
      <c r="G29" s="303"/>
      <c r="H29" s="86">
        <f>IF($G$4=Dates1!$B$17,Datapack!C480,IF($G$4=Dates1!$B$18,Datapack!H480,IF($G$4=Dates1!$B$19,Datapack!M480,IF($G$4=Dates1!$B$20,Datapack!R480))))</f>
        <v>0</v>
      </c>
      <c r="I29" s="45"/>
      <c r="J29" s="86">
        <f>IF($G$4=Dates1!$B$17,Datapack!D480,IF($G$4=Dates1!$B$18,Datapack!I480,IF($G$4=Dates1!$B$19,Datapack!N480,IF($G$4=Dates1!$B$20,Datapack!S480))))</f>
        <v>1</v>
      </c>
      <c r="K29" s="45"/>
      <c r="L29" s="86">
        <f>IF($G$4=Dates1!$B$17,Datapack!E480,IF($G$4=Dates1!$B$18,Datapack!J480,IF($G$4=Dates1!$B$19,Datapack!O480,IF($G$4=Dates1!$B$20,Datapack!T480))))</f>
        <v>0</v>
      </c>
      <c r="M29" s="45"/>
      <c r="N29" s="86">
        <f>IF($G$4=Dates1!$B$17,Datapack!F480,IF($G$4=Dates1!$B$18,Datapack!K480,IF($G$4=Dates1!$B$19,Datapack!P480,IF($G$4=Dates1!$B$20,Datapack!U480))))</f>
        <v>0</v>
      </c>
    </row>
    <row r="30" spans="2:14">
      <c r="B30" s="368" t="s">
        <v>19</v>
      </c>
      <c r="C30" s="368"/>
      <c r="D30" s="368"/>
      <c r="E30" s="8"/>
      <c r="F30" s="86">
        <f>IF($G$4=Dates1!$B$17,Datapack!B481,IF($G$4=Dates1!$B$18,Datapack!G481,IF($G$4=Dates1!$B$19,Datapack!L481,IF($G$4=Dates1!$B$20,Datapack!Q481))))</f>
        <v>1</v>
      </c>
      <c r="G30" s="303"/>
      <c r="H30" s="86">
        <f>IF($G$4=Dates1!$B$17,Datapack!C481,IF($G$4=Dates1!$B$18,Datapack!H481,IF($G$4=Dates1!$B$19,Datapack!M481,IF($G$4=Dates1!$B$20,Datapack!R481))))</f>
        <v>0</v>
      </c>
      <c r="I30" s="45"/>
      <c r="J30" s="86">
        <f>IF($G$4=Dates1!$B$17,Datapack!D481,IF($G$4=Dates1!$B$18,Datapack!I481,IF($G$4=Dates1!$B$19,Datapack!N481,IF($G$4=Dates1!$B$20,Datapack!S481))))</f>
        <v>1</v>
      </c>
      <c r="K30" s="45"/>
      <c r="L30" s="86">
        <f>IF($G$4=Dates1!$B$17,Datapack!E481,IF($G$4=Dates1!$B$18,Datapack!J481,IF($G$4=Dates1!$B$19,Datapack!O481,IF($G$4=Dates1!$B$20,Datapack!T481))))</f>
        <v>0</v>
      </c>
      <c r="M30" s="45"/>
      <c r="N30" s="86">
        <f>IF($G$4=Dates1!$B$17,Datapack!F481,IF($G$4=Dates1!$B$18,Datapack!K481,IF($G$4=Dates1!$B$19,Datapack!P481,IF($G$4=Dates1!$B$20,Datapack!U481))))</f>
        <v>0</v>
      </c>
    </row>
    <row r="31" spans="2:14">
      <c r="B31" s="368" t="s">
        <v>127</v>
      </c>
      <c r="C31" s="368"/>
      <c r="D31" s="368"/>
      <c r="E31" s="8"/>
      <c r="F31" s="86">
        <f>IF($G$4=Dates1!$B$17,Datapack!B482,IF($G$4=Dates1!$B$18,Datapack!G482,IF($G$4=Dates1!$B$19,Datapack!L482,IF($G$4=Dates1!$B$20,Datapack!Q482))))</f>
        <v>2</v>
      </c>
      <c r="G31" s="303"/>
      <c r="H31" s="86">
        <f>IF($G$4=Dates1!$B$17,Datapack!C482,IF($G$4=Dates1!$B$18,Datapack!H482,IF($G$4=Dates1!$B$19,Datapack!M482,IF($G$4=Dates1!$B$20,Datapack!R482))))</f>
        <v>0</v>
      </c>
      <c r="I31" s="45"/>
      <c r="J31" s="86">
        <f>IF($G$4=Dates1!$B$17,Datapack!D482,IF($G$4=Dates1!$B$18,Datapack!I482,IF($G$4=Dates1!$B$19,Datapack!N482,IF($G$4=Dates1!$B$20,Datapack!S482))))</f>
        <v>2</v>
      </c>
      <c r="K31" s="45"/>
      <c r="L31" s="86">
        <f>IF($G$4=Dates1!$B$17,Datapack!E482,IF($G$4=Dates1!$B$18,Datapack!J482,IF($G$4=Dates1!$B$19,Datapack!O482,IF($G$4=Dates1!$B$20,Datapack!T482))))</f>
        <v>0</v>
      </c>
      <c r="M31" s="45"/>
      <c r="N31" s="86">
        <f>IF($G$4=Dates1!$B$17,Datapack!F482,IF($G$4=Dates1!$B$18,Datapack!K482,IF($G$4=Dates1!$B$19,Datapack!P482,IF($G$4=Dates1!$B$20,Datapack!U482))))</f>
        <v>0</v>
      </c>
    </row>
    <row r="32" spans="2:14">
      <c r="B32" s="368" t="s">
        <v>18</v>
      </c>
      <c r="C32" s="368"/>
      <c r="D32" s="368"/>
      <c r="E32" s="8"/>
      <c r="F32" s="86">
        <f>IF($G$4=Dates1!$B$17,Datapack!B483,IF($G$4=Dates1!$B$18,Datapack!G483,IF($G$4=Dates1!$B$19,Datapack!L483,IF($G$4=Dates1!$B$20,Datapack!Q483))))</f>
        <v>1</v>
      </c>
      <c r="G32" s="303"/>
      <c r="H32" s="86">
        <f>IF($G$4=Dates1!$B$17,Datapack!C483,IF($G$4=Dates1!$B$18,Datapack!H483,IF($G$4=Dates1!$B$19,Datapack!M483,IF($G$4=Dates1!$B$20,Datapack!R483))))</f>
        <v>0</v>
      </c>
      <c r="I32" s="45"/>
      <c r="J32" s="86">
        <f>IF($G$4=Dates1!$B$17,Datapack!D483,IF($G$4=Dates1!$B$18,Datapack!I483,IF($G$4=Dates1!$B$19,Datapack!N483,IF($G$4=Dates1!$B$20,Datapack!S483))))</f>
        <v>1</v>
      </c>
      <c r="K32" s="45"/>
      <c r="L32" s="86">
        <f>IF($G$4=Dates1!$B$17,Datapack!E483,IF($G$4=Dates1!$B$18,Datapack!J483,IF($G$4=Dates1!$B$19,Datapack!O483,IF($G$4=Dates1!$B$20,Datapack!T483))))</f>
        <v>0</v>
      </c>
      <c r="M32" s="45"/>
      <c r="N32" s="86">
        <f>IF($G$4=Dates1!$B$17,Datapack!F483,IF($G$4=Dates1!$B$18,Datapack!K483,IF($G$4=Dates1!$B$19,Datapack!P483,IF($G$4=Dates1!$B$20,Datapack!U483))))</f>
        <v>0</v>
      </c>
    </row>
    <row r="33" spans="2:14">
      <c r="B33" s="368" t="s">
        <v>2</v>
      </c>
      <c r="C33" s="368"/>
      <c r="D33" s="368"/>
      <c r="E33" s="8"/>
      <c r="F33" s="86">
        <f>IF($G$4=Dates1!$B$17,Datapack!B484,IF($G$4=Dates1!$B$18,Datapack!G484,IF($G$4=Dates1!$B$19,Datapack!L484,IF($G$4=Dates1!$B$20,Datapack!Q484))))</f>
        <v>0</v>
      </c>
      <c r="G33" s="303"/>
      <c r="H33" s="86">
        <f>IF($G$4=Dates1!$B$17,Datapack!C484,IF($G$4=Dates1!$B$18,Datapack!H484,IF($G$4=Dates1!$B$19,Datapack!M484,IF($G$4=Dates1!$B$20,Datapack!R484))))</f>
        <v>0</v>
      </c>
      <c r="I33" s="45"/>
      <c r="J33" s="86">
        <f>IF($G$4=Dates1!$B$17,Datapack!D484,IF($G$4=Dates1!$B$18,Datapack!I484,IF($G$4=Dates1!$B$19,Datapack!N484,IF($G$4=Dates1!$B$20,Datapack!S484))))</f>
        <v>0</v>
      </c>
      <c r="K33" s="45"/>
      <c r="L33" s="86">
        <f>IF($G$4=Dates1!$B$17,Datapack!E484,IF($G$4=Dates1!$B$18,Datapack!J484,IF($G$4=Dates1!$B$19,Datapack!O484,IF($G$4=Dates1!$B$20,Datapack!T484))))</f>
        <v>0</v>
      </c>
      <c r="M33" s="45"/>
      <c r="N33" s="86">
        <f>IF($G$4=Dates1!$B$17,Datapack!F484,IF($G$4=Dates1!$B$18,Datapack!K484,IF($G$4=Dates1!$B$19,Datapack!P484,IF($G$4=Dates1!$B$20,Datapack!U484))))</f>
        <v>0</v>
      </c>
    </row>
    <row r="34" spans="2:14">
      <c r="B34" s="368" t="s">
        <v>25</v>
      </c>
      <c r="C34" s="368"/>
      <c r="D34" s="368"/>
      <c r="E34" s="8"/>
      <c r="F34" s="86">
        <f>IF($G$4=Dates1!$B$17,Datapack!B485,IF($G$4=Dates1!$B$18,Datapack!G485,IF($G$4=Dates1!$B$19,Datapack!L485,IF($G$4=Dates1!$B$20,Datapack!Q485))))</f>
        <v>10</v>
      </c>
      <c r="G34" s="303"/>
      <c r="H34" s="86">
        <f>IF($G$4=Dates1!$B$17,Datapack!C485,IF($G$4=Dates1!$B$18,Datapack!H485,IF($G$4=Dates1!$B$19,Datapack!M485,IF($G$4=Dates1!$B$20,Datapack!R485))))</f>
        <v>3</v>
      </c>
      <c r="I34" s="45"/>
      <c r="J34" s="86">
        <f>IF($G$4=Dates1!$B$17,Datapack!D485,IF($G$4=Dates1!$B$18,Datapack!I485,IF($G$4=Dates1!$B$19,Datapack!N485,IF($G$4=Dates1!$B$20,Datapack!S485))))</f>
        <v>7</v>
      </c>
      <c r="K34" s="45"/>
      <c r="L34" s="86">
        <f>IF($G$4=Dates1!$B$17,Datapack!E485,IF($G$4=Dates1!$B$18,Datapack!J485,IF($G$4=Dates1!$B$19,Datapack!O485,IF($G$4=Dates1!$B$20,Datapack!T485))))</f>
        <v>0</v>
      </c>
      <c r="M34" s="45"/>
      <c r="N34" s="86">
        <f>IF($G$4=Dates1!$B$17,Datapack!F485,IF($G$4=Dates1!$B$18,Datapack!K485,IF($G$4=Dates1!$B$19,Datapack!P485,IF($G$4=Dates1!$B$20,Datapack!U485))))</f>
        <v>0</v>
      </c>
    </row>
    <row r="35" spans="2:14">
      <c r="B35" s="368" t="s">
        <v>3</v>
      </c>
      <c r="C35" s="368"/>
      <c r="D35" s="368"/>
      <c r="E35" s="8"/>
      <c r="F35" s="86">
        <f>IF($G$4=Dates1!$B$17,Datapack!B486,IF($G$4=Dates1!$B$18,Datapack!G486,IF($G$4=Dates1!$B$19,Datapack!L486,IF($G$4=Dates1!$B$20,Datapack!Q486))))</f>
        <v>3</v>
      </c>
      <c r="G35" s="303"/>
      <c r="H35" s="86">
        <f>IF($G$4=Dates1!$B$17,Datapack!C486,IF($G$4=Dates1!$B$18,Datapack!H486,IF($G$4=Dates1!$B$19,Datapack!M486,IF($G$4=Dates1!$B$20,Datapack!R486))))</f>
        <v>1</v>
      </c>
      <c r="I35" s="45"/>
      <c r="J35" s="86">
        <f>IF($G$4=Dates1!$B$17,Datapack!D486,IF($G$4=Dates1!$B$18,Datapack!I486,IF($G$4=Dates1!$B$19,Datapack!N486,IF($G$4=Dates1!$B$20,Datapack!S486))))</f>
        <v>2</v>
      </c>
      <c r="K35" s="45"/>
      <c r="L35" s="86">
        <f>IF($G$4=Dates1!$B$17,Datapack!E486,IF($G$4=Dates1!$B$18,Datapack!J486,IF($G$4=Dates1!$B$19,Datapack!O486,IF($G$4=Dates1!$B$20,Datapack!T486))))</f>
        <v>0</v>
      </c>
      <c r="M35" s="45"/>
      <c r="N35" s="86">
        <f>IF($G$4=Dates1!$B$17,Datapack!F486,IF($G$4=Dates1!$B$18,Datapack!K486,IF($G$4=Dates1!$B$19,Datapack!P486,IF($G$4=Dates1!$B$20,Datapack!U486))))</f>
        <v>0</v>
      </c>
    </row>
    <row r="36" spans="2:14">
      <c r="B36" s="368" t="s">
        <v>205</v>
      </c>
      <c r="C36" s="368"/>
      <c r="D36" s="368"/>
      <c r="E36" s="8"/>
      <c r="F36" s="86">
        <f>IF($G$4=Dates1!$B$17,Datapack!B487,IF($G$4=Dates1!$B$18,Datapack!G487,IF($G$4=Dates1!$B$19,Datapack!L487,IF($G$4=Dates1!$B$20,Datapack!Q487))))</f>
        <v>4</v>
      </c>
      <c r="G36" s="303"/>
      <c r="H36" s="86">
        <f>IF($G$4=Dates1!$B$17,Datapack!C487,IF($G$4=Dates1!$B$18,Datapack!H487,IF($G$4=Dates1!$B$19,Datapack!M487,IF($G$4=Dates1!$B$20,Datapack!R487))))</f>
        <v>1</v>
      </c>
      <c r="I36" s="45"/>
      <c r="J36" s="86">
        <f>IF($G$4=Dates1!$B$17,Datapack!D487,IF($G$4=Dates1!$B$18,Datapack!I487,IF($G$4=Dates1!$B$19,Datapack!N487,IF($G$4=Dates1!$B$20,Datapack!S487))))</f>
        <v>2</v>
      </c>
      <c r="K36" s="45"/>
      <c r="L36" s="86">
        <f>IF($G$4=Dates1!$B$17,Datapack!E487,IF($G$4=Dates1!$B$18,Datapack!J487,IF($G$4=Dates1!$B$19,Datapack!O487,IF($G$4=Dates1!$B$20,Datapack!T487))))</f>
        <v>1</v>
      </c>
      <c r="M36" s="45"/>
      <c r="N36" s="86">
        <f>IF($G$4=Dates1!$B$17,Datapack!F487,IF($G$4=Dates1!$B$18,Datapack!K487,IF($G$4=Dates1!$B$19,Datapack!P487,IF($G$4=Dates1!$B$20,Datapack!U487))))</f>
        <v>0</v>
      </c>
    </row>
    <row r="37" spans="2:14">
      <c r="B37" s="368" t="s">
        <v>4</v>
      </c>
      <c r="C37" s="368"/>
      <c r="D37" s="368"/>
      <c r="E37" s="8"/>
      <c r="F37" s="86">
        <f>IF($G$4=Dates1!$B$17,Datapack!B488,IF($G$4=Dates1!$B$18,Datapack!G488,IF($G$4=Dates1!$B$19,Datapack!L488,IF($G$4=Dates1!$B$20,Datapack!Q488))))</f>
        <v>1</v>
      </c>
      <c r="G37" s="302"/>
      <c r="H37" s="86">
        <f>IF($G$4=Dates1!$B$17,Datapack!C488,IF($G$4=Dates1!$B$18,Datapack!H488,IF($G$4=Dates1!$B$19,Datapack!M488,IF($G$4=Dates1!$B$20,Datapack!R488))))</f>
        <v>0</v>
      </c>
      <c r="I37" s="45"/>
      <c r="J37" s="86">
        <f>IF($G$4=Dates1!$B$17,Datapack!D488,IF($G$4=Dates1!$B$18,Datapack!I488,IF($G$4=Dates1!$B$19,Datapack!N488,IF($G$4=Dates1!$B$20,Datapack!S488))))</f>
        <v>1</v>
      </c>
      <c r="K37" s="45"/>
      <c r="L37" s="86">
        <f>IF($G$4=Dates1!$B$17,Datapack!E488,IF($G$4=Dates1!$B$18,Datapack!J488,IF($G$4=Dates1!$B$19,Datapack!O488,IF($G$4=Dates1!$B$20,Datapack!T488))))</f>
        <v>0</v>
      </c>
      <c r="M37" s="45"/>
      <c r="N37" s="86">
        <f>IF($G$4=Dates1!$B$17,Datapack!F488,IF($G$4=Dates1!$B$18,Datapack!K488,IF($G$4=Dates1!$B$19,Datapack!P488,IF($G$4=Dates1!$B$20,Datapack!U488))))</f>
        <v>0</v>
      </c>
    </row>
    <row r="38" spans="2:14">
      <c r="B38" s="368" t="s">
        <v>212</v>
      </c>
      <c r="C38" s="368"/>
      <c r="D38" s="368"/>
      <c r="E38" s="8"/>
      <c r="F38" s="86">
        <f>IF($G$4=Dates1!$B$17,Datapack!B489,IF($G$4=Dates1!$B$18,Datapack!G489,IF($G$4=Dates1!$B$19,Datapack!L489,IF($G$4=Dates1!$B$20,Datapack!Q489))))</f>
        <v>2</v>
      </c>
      <c r="G38" s="144"/>
      <c r="H38" s="86">
        <f>IF($G$4=Dates1!$B$17,Datapack!C489,IF($G$4=Dates1!$B$18,Datapack!H489,IF($G$4=Dates1!$B$19,Datapack!M489,IF($G$4=Dates1!$B$20,Datapack!R489))))</f>
        <v>1</v>
      </c>
      <c r="I38" s="45"/>
      <c r="J38" s="86">
        <f>IF($G$4=Dates1!$B$17,Datapack!D489,IF($G$4=Dates1!$B$18,Datapack!I489,IF($G$4=Dates1!$B$19,Datapack!N489,IF($G$4=Dates1!$B$20,Datapack!S489))))</f>
        <v>0</v>
      </c>
      <c r="K38" s="45"/>
      <c r="L38" s="86">
        <f>IF($G$4=Dates1!$B$17,Datapack!E489,IF($G$4=Dates1!$B$18,Datapack!J489,IF($G$4=Dates1!$B$19,Datapack!O489,IF($G$4=Dates1!$B$20,Datapack!T489))))</f>
        <v>1</v>
      </c>
      <c r="M38" s="45"/>
      <c r="N38" s="86">
        <f>IF($G$4=Dates1!$B$17,Datapack!F489,IF($G$4=Dates1!$B$18,Datapack!K489,IF($G$4=Dates1!$B$19,Datapack!P489,IF($G$4=Dates1!$B$20,Datapack!U489))))</f>
        <v>0</v>
      </c>
    </row>
    <row r="39" spans="2:14">
      <c r="B39" s="368" t="s">
        <v>122</v>
      </c>
      <c r="C39" s="368"/>
      <c r="D39" s="368"/>
      <c r="E39" s="8"/>
      <c r="F39" s="86">
        <f>IF($G$4=Dates1!$B$17,Datapack!B490,IF($G$4=Dates1!$B$18,Datapack!G490,IF($G$4=Dates1!$B$19,Datapack!L490,IF($G$4=Dates1!$B$20,Datapack!Q490))))</f>
        <v>0</v>
      </c>
      <c r="G39" s="304"/>
      <c r="H39" s="86">
        <f>IF($G$4=Dates1!$B$17,Datapack!C490,IF($G$4=Dates1!$B$18,Datapack!H490,IF($G$4=Dates1!$B$19,Datapack!M490,IF($G$4=Dates1!$B$20,Datapack!R490))))</f>
        <v>0</v>
      </c>
      <c r="I39" s="45"/>
      <c r="J39" s="86">
        <f>IF($G$4=Dates1!$B$17,Datapack!D490,IF($G$4=Dates1!$B$18,Datapack!I490,IF($G$4=Dates1!$B$19,Datapack!N490,IF($G$4=Dates1!$B$20,Datapack!S490))))</f>
        <v>0</v>
      </c>
      <c r="K39" s="45"/>
      <c r="L39" s="86">
        <f>IF($G$4=Dates1!$B$17,Datapack!E490,IF($G$4=Dates1!$B$18,Datapack!J490,IF($G$4=Dates1!$B$19,Datapack!O490,IF($G$4=Dates1!$B$20,Datapack!T490))))</f>
        <v>0</v>
      </c>
      <c r="M39" s="45"/>
      <c r="N39" s="86">
        <f>IF($G$4=Dates1!$B$17,Datapack!F490,IF($G$4=Dates1!$B$18,Datapack!K490,IF($G$4=Dates1!$B$19,Datapack!P490,IF($G$4=Dates1!$B$20,Datapack!U490))))</f>
        <v>0</v>
      </c>
    </row>
    <row r="40" spans="2:14">
      <c r="B40" s="368" t="s">
        <v>77</v>
      </c>
      <c r="C40" s="368"/>
      <c r="D40" s="368"/>
      <c r="E40" s="8"/>
      <c r="F40" s="86">
        <f>IF($G$4=Dates1!$B$17,Datapack!B491,IF($G$4=Dates1!$B$18,Datapack!G491,IF($G$4=Dates1!$B$19,Datapack!L491,IF($G$4=Dates1!$B$20,Datapack!Q491))))</f>
        <v>0</v>
      </c>
      <c r="G40" s="304"/>
      <c r="H40" s="86">
        <f>IF($G$4=Dates1!$B$17,Datapack!C491,IF($G$4=Dates1!$B$18,Datapack!H491,IF($G$4=Dates1!$B$19,Datapack!M491,IF($G$4=Dates1!$B$20,Datapack!R491))))</f>
        <v>0</v>
      </c>
      <c r="I40" s="45"/>
      <c r="J40" s="86">
        <f>IF($G$4=Dates1!$B$17,Datapack!D491,IF($G$4=Dates1!$B$18,Datapack!I491,IF($G$4=Dates1!$B$19,Datapack!N491,IF($G$4=Dates1!$B$20,Datapack!S491))))</f>
        <v>0</v>
      </c>
      <c r="K40" s="45"/>
      <c r="L40" s="86">
        <f>IF($G$4=Dates1!$B$17,Datapack!E491,IF($G$4=Dates1!$B$18,Datapack!J491,IF($G$4=Dates1!$B$19,Datapack!O491,IF($G$4=Dates1!$B$20,Datapack!T491))))</f>
        <v>0</v>
      </c>
      <c r="M40" s="45"/>
      <c r="N40" s="86">
        <f>IF($G$4=Dates1!$B$17,Datapack!F491,IF($G$4=Dates1!$B$18,Datapack!K491,IF($G$4=Dates1!$B$19,Datapack!P491,IF($G$4=Dates1!$B$20,Datapack!U491))))</f>
        <v>0</v>
      </c>
    </row>
    <row r="41" spans="2:14">
      <c r="B41" s="368" t="s">
        <v>62</v>
      </c>
      <c r="C41" s="368"/>
      <c r="D41" s="368"/>
      <c r="E41" s="8"/>
      <c r="F41" s="86">
        <f>IF($G$4=Dates1!$B$17,Datapack!B492,IF($G$4=Dates1!$B$18,Datapack!G492,IF($G$4=Dates1!$B$19,Datapack!L492,IF($G$4=Dates1!$B$20,Datapack!Q492))))</f>
        <v>2</v>
      </c>
      <c r="G41" s="304"/>
      <c r="H41" s="86">
        <f>IF($G$4=Dates1!$B$17,Datapack!C492,IF($G$4=Dates1!$B$18,Datapack!H492,IF($G$4=Dates1!$B$19,Datapack!M492,IF($G$4=Dates1!$B$20,Datapack!R492))))</f>
        <v>0</v>
      </c>
      <c r="I41" s="45"/>
      <c r="J41" s="86">
        <f>IF($G$4=Dates1!$B$17,Datapack!D492,IF($G$4=Dates1!$B$18,Datapack!I492,IF($G$4=Dates1!$B$19,Datapack!N492,IF($G$4=Dates1!$B$20,Datapack!S492))))</f>
        <v>1</v>
      </c>
      <c r="K41" s="45"/>
      <c r="L41" s="86">
        <f>IF($G$4=Dates1!$B$17,Datapack!E492,IF($G$4=Dates1!$B$18,Datapack!J492,IF($G$4=Dates1!$B$19,Datapack!O492,IF($G$4=Dates1!$B$20,Datapack!T492))))</f>
        <v>0</v>
      </c>
      <c r="M41" s="45"/>
      <c r="N41" s="86">
        <f>IF($G$4=Dates1!$B$17,Datapack!F492,IF($G$4=Dates1!$B$18,Datapack!K492,IF($G$4=Dates1!$B$19,Datapack!P492,IF($G$4=Dates1!$B$20,Datapack!U492))))</f>
        <v>1</v>
      </c>
    </row>
    <row r="42" spans="2:14">
      <c r="B42" s="368" t="s">
        <v>137</v>
      </c>
      <c r="C42" s="368"/>
      <c r="D42" s="368"/>
      <c r="E42" s="8"/>
      <c r="F42" s="86">
        <f>IF($G$4=Dates1!$B$17,Datapack!B493,IF($G$4=Dates1!$B$18,Datapack!G493,IF($G$4=Dates1!$B$19,Datapack!L493,IF($G$4=Dates1!$B$20,Datapack!Q493))))</f>
        <v>4</v>
      </c>
      <c r="G42" s="304"/>
      <c r="H42" s="86">
        <f>IF($G$4=Dates1!$B$17,Datapack!C493,IF($G$4=Dates1!$B$18,Datapack!H493,IF($G$4=Dates1!$B$19,Datapack!M493,IF($G$4=Dates1!$B$20,Datapack!R493))))</f>
        <v>1</v>
      </c>
      <c r="I42" s="45"/>
      <c r="J42" s="86">
        <f>IF($G$4=Dates1!$B$17,Datapack!D493,IF($G$4=Dates1!$B$18,Datapack!I493,IF($G$4=Dates1!$B$19,Datapack!N493,IF($G$4=Dates1!$B$20,Datapack!S493))))</f>
        <v>3</v>
      </c>
      <c r="K42" s="45"/>
      <c r="L42" s="86">
        <f>IF($G$4=Dates1!$B$17,Datapack!E493,IF($G$4=Dates1!$B$18,Datapack!J493,IF($G$4=Dates1!$B$19,Datapack!O493,IF($G$4=Dates1!$B$20,Datapack!T493))))</f>
        <v>0</v>
      </c>
      <c r="M42" s="45"/>
      <c r="N42" s="86">
        <f>IF($G$4=Dates1!$B$17,Datapack!F493,IF($G$4=Dates1!$B$18,Datapack!K493,IF($G$4=Dates1!$B$19,Datapack!P493,IF($G$4=Dates1!$B$20,Datapack!U493))))</f>
        <v>0</v>
      </c>
    </row>
    <row r="43" spans="2:14">
      <c r="B43" s="368" t="s">
        <v>59</v>
      </c>
      <c r="C43" s="368"/>
      <c r="D43" s="368"/>
      <c r="E43" s="8"/>
      <c r="F43" s="86">
        <f>IF($G$4=Dates1!$B$17,Datapack!B494,IF($G$4=Dates1!$B$18,Datapack!G494,IF($G$4=Dates1!$B$19,Datapack!L494,IF($G$4=Dates1!$B$20,Datapack!Q494))))</f>
        <v>0</v>
      </c>
      <c r="G43" s="304"/>
      <c r="H43" s="86">
        <f>IF($G$4=Dates1!$B$17,Datapack!C494,IF($G$4=Dates1!$B$18,Datapack!H494,IF($G$4=Dates1!$B$19,Datapack!M494,IF($G$4=Dates1!$B$20,Datapack!R494))))</f>
        <v>0</v>
      </c>
      <c r="I43" s="45"/>
      <c r="J43" s="86">
        <f>IF($G$4=Dates1!$B$17,Datapack!D494,IF($G$4=Dates1!$B$18,Datapack!I494,IF($G$4=Dates1!$B$19,Datapack!N494,IF($G$4=Dates1!$B$20,Datapack!S494))))</f>
        <v>0</v>
      </c>
      <c r="K43" s="45"/>
      <c r="L43" s="86">
        <f>IF($G$4=Dates1!$B$17,Datapack!E494,IF($G$4=Dates1!$B$18,Datapack!J494,IF($G$4=Dates1!$B$19,Datapack!O494,IF($G$4=Dates1!$B$20,Datapack!T494))))</f>
        <v>0</v>
      </c>
      <c r="M43" s="45"/>
      <c r="N43" s="86">
        <f>IF($G$4=Dates1!$B$17,Datapack!F494,IF($G$4=Dates1!$B$18,Datapack!K494,IF($G$4=Dates1!$B$19,Datapack!P494,IF($G$4=Dates1!$B$20,Datapack!U494))))</f>
        <v>0</v>
      </c>
    </row>
    <row r="44" spans="2:14">
      <c r="B44" s="369" t="s">
        <v>52</v>
      </c>
      <c r="C44" s="369"/>
      <c r="D44" s="369"/>
      <c r="E44" s="11"/>
      <c r="F44" s="86">
        <f>IF($G$4=Dates1!$B$17,Datapack!B495,IF($G$4=Dates1!$B$18,Datapack!G495,IF($G$4=Dates1!$B$19,Datapack!L495,IF($G$4=Dates1!$B$20,Datapack!Q495))))</f>
        <v>3</v>
      </c>
      <c r="G44" s="305"/>
      <c r="H44" s="86">
        <f>IF($G$4=Dates1!$B$17,Datapack!C495,IF($G$4=Dates1!$B$18,Datapack!H495,IF($G$4=Dates1!$B$19,Datapack!M495,IF($G$4=Dates1!$B$20,Datapack!R495))))</f>
        <v>0</v>
      </c>
      <c r="I44" s="45"/>
      <c r="J44" s="86">
        <f>IF($G$4=Dates1!$B$17,Datapack!D495,IF($G$4=Dates1!$B$18,Datapack!I495,IF($G$4=Dates1!$B$19,Datapack!N495,IF($G$4=Dates1!$B$20,Datapack!S495))))</f>
        <v>2</v>
      </c>
      <c r="K44" s="45"/>
      <c r="L44" s="86">
        <f>IF($G$4=Dates1!$B$17,Datapack!E495,IF($G$4=Dates1!$B$18,Datapack!J495,IF($G$4=Dates1!$B$19,Datapack!O495,IF($G$4=Dates1!$B$20,Datapack!T495))))</f>
        <v>1</v>
      </c>
      <c r="M44" s="45"/>
      <c r="N44" s="86">
        <f>IF($G$4=Dates1!$B$17,Datapack!F495,IF($G$4=Dates1!$B$18,Datapack!K495,IF($G$4=Dates1!$B$19,Datapack!P495,IF($G$4=Dates1!$B$20,Datapack!U495))))</f>
        <v>0</v>
      </c>
    </row>
    <row r="45" spans="2:14">
      <c r="B45" s="369" t="s">
        <v>29</v>
      </c>
      <c r="C45" s="369"/>
      <c r="D45" s="369"/>
      <c r="E45" s="11"/>
      <c r="F45" s="86">
        <f>IF($G$4=Dates1!$B$17,Datapack!B496,IF($G$4=Dates1!$B$18,Datapack!G496,IF($G$4=Dates1!$B$19,Datapack!L496,IF($G$4=Dates1!$B$20,Datapack!Q496))))</f>
        <v>1</v>
      </c>
      <c r="G45" s="305"/>
      <c r="H45" s="86">
        <f>IF($G$4=Dates1!$B$17,Datapack!C496,IF($G$4=Dates1!$B$18,Datapack!H496,IF($G$4=Dates1!$B$19,Datapack!M496,IF($G$4=Dates1!$B$20,Datapack!R496))))</f>
        <v>0</v>
      </c>
      <c r="I45" s="45"/>
      <c r="J45" s="86">
        <f>IF($G$4=Dates1!$B$17,Datapack!D496,IF($G$4=Dates1!$B$18,Datapack!I496,IF($G$4=Dates1!$B$19,Datapack!N496,IF($G$4=Dates1!$B$20,Datapack!S496))))</f>
        <v>0</v>
      </c>
      <c r="K45" s="45"/>
      <c r="L45" s="86">
        <f>IF($G$4=Dates1!$B$17,Datapack!E496,IF($G$4=Dates1!$B$18,Datapack!J496,IF($G$4=Dates1!$B$19,Datapack!O496,IF($G$4=Dates1!$B$20,Datapack!T496))))</f>
        <v>1</v>
      </c>
      <c r="M45" s="45"/>
      <c r="N45" s="86">
        <f>IF($G$4=Dates1!$B$17,Datapack!F496,IF($G$4=Dates1!$B$18,Datapack!K496,IF($G$4=Dates1!$B$19,Datapack!P496,IF($G$4=Dates1!$B$20,Datapack!U496))))</f>
        <v>0</v>
      </c>
    </row>
    <row r="46" spans="2:14">
      <c r="B46" s="368" t="s">
        <v>5</v>
      </c>
      <c r="C46" s="368"/>
      <c r="D46" s="368"/>
      <c r="E46" s="11"/>
      <c r="F46" s="86">
        <f>IF($G$4=Dates1!$B$17,Datapack!B497,IF($G$4=Dates1!$B$18,Datapack!G497,IF($G$4=Dates1!$B$19,Datapack!L497,IF($G$4=Dates1!$B$20,Datapack!Q497))))</f>
        <v>2</v>
      </c>
      <c r="G46" s="305"/>
      <c r="H46" s="86">
        <f>IF($G$4=Dates1!$B$17,Datapack!C497,IF($G$4=Dates1!$B$18,Datapack!H497,IF($G$4=Dates1!$B$19,Datapack!M497,IF($G$4=Dates1!$B$20,Datapack!R497))))</f>
        <v>2</v>
      </c>
      <c r="I46" s="45"/>
      <c r="J46" s="86">
        <f>IF($G$4=Dates1!$B$17,Datapack!D497,IF($G$4=Dates1!$B$18,Datapack!I497,IF($G$4=Dates1!$B$19,Datapack!N497,IF($G$4=Dates1!$B$20,Datapack!S497))))</f>
        <v>0</v>
      </c>
      <c r="K46" s="45"/>
      <c r="L46" s="86">
        <f>IF($G$4=Dates1!$B$17,Datapack!E497,IF($G$4=Dates1!$B$18,Datapack!J497,IF($G$4=Dates1!$B$19,Datapack!O497,IF($G$4=Dates1!$B$20,Datapack!T497))))</f>
        <v>0</v>
      </c>
      <c r="M46" s="45"/>
      <c r="N46" s="86">
        <f>IF($G$4=Dates1!$B$17,Datapack!F497,IF($G$4=Dates1!$B$18,Datapack!K497,IF($G$4=Dates1!$B$19,Datapack!P497,IF($G$4=Dates1!$B$20,Datapack!U497))))</f>
        <v>0</v>
      </c>
    </row>
    <row r="47" spans="2:14">
      <c r="B47" s="368" t="s">
        <v>61</v>
      </c>
      <c r="C47" s="368"/>
      <c r="D47" s="368"/>
      <c r="E47" s="8"/>
      <c r="F47" s="86">
        <f>IF($G$4=Dates1!$B$17,Datapack!B498,IF($G$4=Dates1!$B$18,Datapack!G498,IF($G$4=Dates1!$B$19,Datapack!L498,IF($G$4=Dates1!$B$20,Datapack!Q498))))</f>
        <v>1</v>
      </c>
      <c r="G47" s="304"/>
      <c r="H47" s="86">
        <f>IF($G$4=Dates1!$B$17,Datapack!C498,IF($G$4=Dates1!$B$18,Datapack!H498,IF($G$4=Dates1!$B$19,Datapack!M498,IF($G$4=Dates1!$B$20,Datapack!R498))))</f>
        <v>0</v>
      </c>
      <c r="I47" s="45"/>
      <c r="J47" s="86">
        <f>IF($G$4=Dates1!$B$17,Datapack!D498,IF($G$4=Dates1!$B$18,Datapack!I498,IF($G$4=Dates1!$B$19,Datapack!N498,IF($G$4=Dates1!$B$20,Datapack!S498))))</f>
        <v>1</v>
      </c>
      <c r="K47" s="45"/>
      <c r="L47" s="86">
        <f>IF($G$4=Dates1!$B$17,Datapack!E498,IF($G$4=Dates1!$B$18,Datapack!J498,IF($G$4=Dates1!$B$19,Datapack!O498,IF($G$4=Dates1!$B$20,Datapack!T498))))</f>
        <v>0</v>
      </c>
      <c r="M47" s="45"/>
      <c r="N47" s="86">
        <f>IF($G$4=Dates1!$B$17,Datapack!F498,IF($G$4=Dates1!$B$18,Datapack!K498,IF($G$4=Dates1!$B$19,Datapack!P498,IF($G$4=Dates1!$B$20,Datapack!U498))))</f>
        <v>0</v>
      </c>
    </row>
    <row r="48" spans="2:14">
      <c r="B48" s="29"/>
      <c r="C48" s="11"/>
      <c r="D48" s="8"/>
      <c r="E48" s="8"/>
      <c r="F48" s="86"/>
      <c r="G48" s="306"/>
      <c r="H48" s="86"/>
      <c r="I48" s="45"/>
      <c r="J48" s="86"/>
      <c r="K48" s="45"/>
      <c r="L48" s="86"/>
      <c r="M48" s="45"/>
      <c r="N48" s="86"/>
    </row>
    <row r="49" spans="2:14">
      <c r="B49" s="370" t="s">
        <v>146</v>
      </c>
      <c r="C49" s="370"/>
      <c r="D49" s="370"/>
      <c r="E49" s="8"/>
      <c r="F49" s="86">
        <f>SUM(F50:F64)</f>
        <v>33</v>
      </c>
      <c r="G49" s="86"/>
      <c r="H49" s="86">
        <f>SUM(H50:H64)</f>
        <v>1</v>
      </c>
      <c r="I49" s="45"/>
      <c r="J49" s="86">
        <f>SUM(J50:J64)</f>
        <v>24</v>
      </c>
      <c r="K49" s="86"/>
      <c r="L49" s="86">
        <f>SUM(L50:L64)</f>
        <v>8</v>
      </c>
      <c r="M49" s="45"/>
      <c r="N49" s="86">
        <f>SUM(N50:N64)</f>
        <v>0</v>
      </c>
    </row>
    <row r="50" spans="2:14">
      <c r="B50" s="368" t="s">
        <v>213</v>
      </c>
      <c r="C50" s="368"/>
      <c r="D50" s="368"/>
      <c r="E50" s="8"/>
      <c r="F50" s="86">
        <f>IF($G$4=Dates1!$B$17,Datapack!B501,IF($G$4=Dates1!$B$18,Datapack!G501,IF($G$4=Dates1!$B$19,Datapack!L501,IF($G$4=Dates1!$B$20,Datapack!Q501))))</f>
        <v>1</v>
      </c>
      <c r="G50" s="304"/>
      <c r="H50" s="86">
        <f>IF($G$4=Dates1!$B$17,Datapack!C501,IF($G$4=Dates1!$B$18,Datapack!H501,IF($G$4=Dates1!$B$19,Datapack!M501,IF($G$4=Dates1!$B$20,Datapack!R501))))</f>
        <v>0</v>
      </c>
      <c r="I50" s="45"/>
      <c r="J50" s="86">
        <f>IF($G$4=Dates1!$B$17,Datapack!D501,IF($G$4=Dates1!$B$18,Datapack!I501,IF($G$4=Dates1!$B$19,Datapack!N501,IF($G$4=Dates1!$B$20,Datapack!S501))))</f>
        <v>0</v>
      </c>
      <c r="K50" s="45"/>
      <c r="L50" s="86">
        <f>IF($G$4=Dates1!$B$17,Datapack!E501,IF($G$4=Dates1!$B$18,Datapack!J501,IF($G$4=Dates1!$B$19,Datapack!O501,IF($G$4=Dates1!$B$20,Datapack!T501))))</f>
        <v>1</v>
      </c>
      <c r="M50" s="45"/>
      <c r="N50" s="86">
        <f>IF($G$4=Dates1!$B$17,Datapack!F501,IF($G$4=Dates1!$B$18,Datapack!K501,IF($G$4=Dates1!$B$19,Datapack!P501,IF($G$4=Dates1!$B$20,Datapack!U501))))</f>
        <v>0</v>
      </c>
    </row>
    <row r="51" spans="2:14">
      <c r="B51" s="368" t="s">
        <v>30</v>
      </c>
      <c r="C51" s="368"/>
      <c r="D51" s="368"/>
      <c r="E51" s="8"/>
      <c r="F51" s="86">
        <f>IF($G$4=Dates1!$B$17,Datapack!B502,IF($G$4=Dates1!$B$18,Datapack!G502,IF($G$4=Dates1!$B$19,Datapack!L502,IF($G$4=Dates1!$B$20,Datapack!Q502))))</f>
        <v>5</v>
      </c>
      <c r="G51" s="304"/>
      <c r="H51" s="86">
        <f>IF($G$4=Dates1!$B$17,Datapack!C502,IF($G$4=Dates1!$B$18,Datapack!H502,IF($G$4=Dates1!$B$19,Datapack!M502,IF($G$4=Dates1!$B$20,Datapack!R502))))</f>
        <v>0</v>
      </c>
      <c r="I51" s="45"/>
      <c r="J51" s="86">
        <f>IF($G$4=Dates1!$B$17,Datapack!D502,IF($G$4=Dates1!$B$18,Datapack!I502,IF($G$4=Dates1!$B$19,Datapack!N502,IF($G$4=Dates1!$B$20,Datapack!S502))))</f>
        <v>4</v>
      </c>
      <c r="K51" s="45"/>
      <c r="L51" s="86">
        <f>IF($G$4=Dates1!$B$17,Datapack!E502,IF($G$4=Dates1!$B$18,Datapack!J502,IF($G$4=Dates1!$B$19,Datapack!O502,IF($G$4=Dates1!$B$20,Datapack!T502))))</f>
        <v>1</v>
      </c>
      <c r="M51" s="45"/>
      <c r="N51" s="86">
        <f>IF($G$4=Dates1!$B$17,Datapack!F502,IF($G$4=Dates1!$B$18,Datapack!K502,IF($G$4=Dates1!$B$19,Datapack!P502,IF($G$4=Dates1!$B$20,Datapack!U502))))</f>
        <v>0</v>
      </c>
    </row>
    <row r="52" spans="2:14">
      <c r="B52" s="368" t="s">
        <v>199</v>
      </c>
      <c r="C52" s="368"/>
      <c r="D52" s="368"/>
      <c r="E52" s="11"/>
      <c r="F52" s="86">
        <f>IF($G$4=Dates1!$B$17,Datapack!B503,IF($G$4=Dates1!$B$18,Datapack!G503,IF($G$4=Dates1!$B$19,Datapack!L503,IF($G$4=Dates1!$B$20,Datapack!Q503))))</f>
        <v>2</v>
      </c>
      <c r="G52" s="305"/>
      <c r="H52" s="86">
        <f>IF($G$4=Dates1!$B$17,Datapack!C503,IF($G$4=Dates1!$B$18,Datapack!H503,IF($G$4=Dates1!$B$19,Datapack!M503,IF($G$4=Dates1!$B$20,Datapack!R503))))</f>
        <v>0</v>
      </c>
      <c r="I52" s="45"/>
      <c r="J52" s="86">
        <f>IF($G$4=Dates1!$B$17,Datapack!D503,IF($G$4=Dates1!$B$18,Datapack!I503,IF($G$4=Dates1!$B$19,Datapack!N503,IF($G$4=Dates1!$B$20,Datapack!S503))))</f>
        <v>0</v>
      </c>
      <c r="K52" s="45"/>
      <c r="L52" s="86">
        <f>IF($G$4=Dates1!$B$17,Datapack!E503,IF($G$4=Dates1!$B$18,Datapack!J503,IF($G$4=Dates1!$B$19,Datapack!O503,IF($G$4=Dates1!$B$20,Datapack!T503))))</f>
        <v>2</v>
      </c>
      <c r="M52" s="45"/>
      <c r="N52" s="86">
        <f>IF($G$4=Dates1!$B$17,Datapack!F503,IF($G$4=Dates1!$B$18,Datapack!K503,IF($G$4=Dates1!$B$19,Datapack!P503,IF($G$4=Dates1!$B$20,Datapack!U503))))</f>
        <v>0</v>
      </c>
    </row>
    <row r="53" spans="2:14">
      <c r="B53" s="368" t="s">
        <v>173</v>
      </c>
      <c r="C53" s="368"/>
      <c r="D53" s="368"/>
      <c r="E53" s="11"/>
      <c r="F53" s="86">
        <f>IF($G$4=Dates1!$B$17,Datapack!B504,IF($G$4=Dates1!$B$18,Datapack!G504,IF($G$4=Dates1!$B$19,Datapack!L504,IF($G$4=Dates1!$B$20,Datapack!Q504))))</f>
        <v>2</v>
      </c>
      <c r="G53" s="305"/>
      <c r="H53" s="86">
        <f>IF($G$4=Dates1!$B$17,Datapack!C504,IF($G$4=Dates1!$B$18,Datapack!H504,IF($G$4=Dates1!$B$19,Datapack!M504,IF($G$4=Dates1!$B$20,Datapack!R504))))</f>
        <v>0</v>
      </c>
      <c r="I53" s="45"/>
      <c r="J53" s="86">
        <f>IF($G$4=Dates1!$B$17,Datapack!D504,IF($G$4=Dates1!$B$18,Datapack!I504,IF($G$4=Dates1!$B$19,Datapack!N504,IF($G$4=Dates1!$B$20,Datapack!S504))))</f>
        <v>2</v>
      </c>
      <c r="K53" s="45"/>
      <c r="L53" s="86">
        <f>IF($G$4=Dates1!$B$17,Datapack!E504,IF($G$4=Dates1!$B$18,Datapack!J504,IF($G$4=Dates1!$B$19,Datapack!O504,IF($G$4=Dates1!$B$20,Datapack!T504))))</f>
        <v>0</v>
      </c>
      <c r="M53" s="45"/>
      <c r="N53" s="86">
        <f>IF($G$4=Dates1!$B$17,Datapack!F504,IF($G$4=Dates1!$B$18,Datapack!K504,IF($G$4=Dates1!$B$19,Datapack!P504,IF($G$4=Dates1!$B$20,Datapack!U504))))</f>
        <v>0</v>
      </c>
    </row>
    <row r="54" spans="2:14">
      <c r="B54" s="368" t="s">
        <v>124</v>
      </c>
      <c r="C54" s="368"/>
      <c r="D54" s="368"/>
      <c r="E54" s="11"/>
      <c r="F54" s="86">
        <f>IF($G$4=Dates1!$B$17,Datapack!B505,IF($G$4=Dates1!$B$18,Datapack!G505,IF($G$4=Dates1!$B$19,Datapack!L505,IF($G$4=Dates1!$B$20,Datapack!Q505))))</f>
        <v>2</v>
      </c>
      <c r="G54" s="305"/>
      <c r="H54" s="86">
        <f>IF($G$4=Dates1!$B$17,Datapack!C505,IF($G$4=Dates1!$B$18,Datapack!H505,IF($G$4=Dates1!$B$19,Datapack!M505,IF($G$4=Dates1!$B$20,Datapack!R505))))</f>
        <v>0</v>
      </c>
      <c r="I54" s="45"/>
      <c r="J54" s="86">
        <f>IF($G$4=Dates1!$B$17,Datapack!D505,IF($G$4=Dates1!$B$18,Datapack!I505,IF($G$4=Dates1!$B$19,Datapack!N505,IF($G$4=Dates1!$B$20,Datapack!S505))))</f>
        <v>2</v>
      </c>
      <c r="K54" s="45"/>
      <c r="L54" s="86">
        <f>IF($G$4=Dates1!$B$17,Datapack!E505,IF($G$4=Dates1!$B$18,Datapack!J505,IF($G$4=Dates1!$B$19,Datapack!O505,IF($G$4=Dates1!$B$20,Datapack!T505))))</f>
        <v>0</v>
      </c>
      <c r="M54" s="45"/>
      <c r="N54" s="86">
        <f>IF($G$4=Dates1!$B$17,Datapack!F505,IF($G$4=Dates1!$B$18,Datapack!K505,IF($G$4=Dates1!$B$19,Datapack!P505,IF($G$4=Dates1!$B$20,Datapack!U505))))</f>
        <v>0</v>
      </c>
    </row>
    <row r="55" spans="2:14">
      <c r="B55" s="368" t="s">
        <v>159</v>
      </c>
      <c r="C55" s="368"/>
      <c r="D55" s="368"/>
      <c r="E55" s="11"/>
      <c r="F55" s="86">
        <f>IF($G$4=Dates1!$B$17,Datapack!B506,IF($G$4=Dates1!$B$18,Datapack!G506,IF($G$4=Dates1!$B$19,Datapack!L506,IF($G$4=Dates1!$B$20,Datapack!Q506))))</f>
        <v>3</v>
      </c>
      <c r="G55" s="305"/>
      <c r="H55" s="86">
        <f>IF($G$4=Dates1!$B$17,Datapack!C506,IF($G$4=Dates1!$B$18,Datapack!H506,IF($G$4=Dates1!$B$19,Datapack!M506,IF($G$4=Dates1!$B$20,Datapack!R506))))</f>
        <v>0</v>
      </c>
      <c r="I55" s="45"/>
      <c r="J55" s="86">
        <f>IF($G$4=Dates1!$B$17,Datapack!D506,IF($G$4=Dates1!$B$18,Datapack!I506,IF($G$4=Dates1!$B$19,Datapack!N506,IF($G$4=Dates1!$B$20,Datapack!S506))))</f>
        <v>2</v>
      </c>
      <c r="K55" s="45"/>
      <c r="L55" s="86">
        <f>IF($G$4=Dates1!$B$17,Datapack!E506,IF($G$4=Dates1!$B$18,Datapack!J506,IF($G$4=Dates1!$B$19,Datapack!O506,IF($G$4=Dates1!$B$20,Datapack!T506))))</f>
        <v>1</v>
      </c>
      <c r="M55" s="45"/>
      <c r="N55" s="86">
        <f>IF($G$4=Dates1!$B$17,Datapack!F506,IF($G$4=Dates1!$B$18,Datapack!K506,IF($G$4=Dates1!$B$19,Datapack!P506,IF($G$4=Dates1!$B$20,Datapack!U506))))</f>
        <v>0</v>
      </c>
    </row>
    <row r="56" spans="2:14">
      <c r="B56" s="368" t="s">
        <v>201</v>
      </c>
      <c r="C56" s="368"/>
      <c r="D56" s="368"/>
      <c r="E56" s="8"/>
      <c r="F56" s="86">
        <f>IF($G$4=Dates1!$B$17,Datapack!B507,IF($G$4=Dates1!$B$18,Datapack!G507,IF($G$4=Dates1!$B$19,Datapack!L507,IF($G$4=Dates1!$B$20,Datapack!Q507))))</f>
        <v>2</v>
      </c>
      <c r="G56" s="302"/>
      <c r="H56" s="86">
        <f>IF($G$4=Dates1!$B$17,Datapack!C507,IF($G$4=Dates1!$B$18,Datapack!H507,IF($G$4=Dates1!$B$19,Datapack!M507,IF($G$4=Dates1!$B$20,Datapack!R507))))</f>
        <v>0</v>
      </c>
      <c r="I56" s="45"/>
      <c r="J56" s="86">
        <f>IF($G$4=Dates1!$B$17,Datapack!D507,IF($G$4=Dates1!$B$18,Datapack!I507,IF($G$4=Dates1!$B$19,Datapack!N507,IF($G$4=Dates1!$B$20,Datapack!S507))))</f>
        <v>1</v>
      </c>
      <c r="K56" s="45"/>
      <c r="L56" s="86">
        <f>IF($G$4=Dates1!$B$17,Datapack!E507,IF($G$4=Dates1!$B$18,Datapack!J507,IF($G$4=Dates1!$B$19,Datapack!O507,IF($G$4=Dates1!$B$20,Datapack!T507))))</f>
        <v>1</v>
      </c>
      <c r="M56" s="45"/>
      <c r="N56" s="86">
        <f>IF($G$4=Dates1!$B$17,Datapack!F507,IF($G$4=Dates1!$B$18,Datapack!K507,IF($G$4=Dates1!$B$19,Datapack!P507,IF($G$4=Dates1!$B$20,Datapack!U507))))</f>
        <v>0</v>
      </c>
    </row>
    <row r="57" spans="2:14">
      <c r="B57" s="368" t="s">
        <v>8</v>
      </c>
      <c r="C57" s="368"/>
      <c r="D57" s="368"/>
      <c r="E57" s="6"/>
      <c r="F57" s="86">
        <f>IF($G$4=Dates1!$B$17,Datapack!B508,IF($G$4=Dates1!$B$18,Datapack!G508,IF($G$4=Dates1!$B$19,Datapack!L508,IF($G$4=Dates1!$B$20,Datapack!Q508))))</f>
        <v>8</v>
      </c>
      <c r="G57" s="307"/>
      <c r="H57" s="86">
        <f>IF($G$4=Dates1!$B$17,Datapack!C508,IF($G$4=Dates1!$B$18,Datapack!H508,IF($G$4=Dates1!$B$19,Datapack!M508,IF($G$4=Dates1!$B$20,Datapack!R508))))</f>
        <v>1</v>
      </c>
      <c r="I57" s="45"/>
      <c r="J57" s="86">
        <f>IF($G$4=Dates1!$B$17,Datapack!D508,IF($G$4=Dates1!$B$18,Datapack!I508,IF($G$4=Dates1!$B$19,Datapack!N508,IF($G$4=Dates1!$B$20,Datapack!S508))))</f>
        <v>6</v>
      </c>
      <c r="K57" s="45"/>
      <c r="L57" s="86">
        <f>IF($G$4=Dates1!$B$17,Datapack!E508,IF($G$4=Dates1!$B$18,Datapack!J508,IF($G$4=Dates1!$B$19,Datapack!O508,IF($G$4=Dates1!$B$20,Datapack!T508))))</f>
        <v>1</v>
      </c>
      <c r="M57" s="45"/>
      <c r="N57" s="86">
        <f>IF($G$4=Dates1!$B$17,Datapack!F508,IF($G$4=Dates1!$B$18,Datapack!K508,IF($G$4=Dates1!$B$19,Datapack!P508,IF($G$4=Dates1!$B$20,Datapack!U508))))</f>
        <v>0</v>
      </c>
    </row>
    <row r="58" spans="2:14">
      <c r="B58" s="368" t="s">
        <v>172</v>
      </c>
      <c r="C58" s="368"/>
      <c r="D58" s="368"/>
      <c r="E58" s="11"/>
      <c r="F58" s="86">
        <f>IF($G$4=Dates1!$B$17,Datapack!B509,IF($G$4=Dates1!$B$18,Datapack!G509,IF($G$4=Dates1!$B$19,Datapack!L509,IF($G$4=Dates1!$B$20,Datapack!Q509))))</f>
        <v>0</v>
      </c>
      <c r="G58" s="305"/>
      <c r="H58" s="86">
        <f>IF($G$4=Dates1!$B$17,Datapack!C509,IF($G$4=Dates1!$B$18,Datapack!H509,IF($G$4=Dates1!$B$19,Datapack!M509,IF($G$4=Dates1!$B$20,Datapack!R509))))</f>
        <v>0</v>
      </c>
      <c r="I58" s="45"/>
      <c r="J58" s="86">
        <f>IF($G$4=Dates1!$B$17,Datapack!D509,IF($G$4=Dates1!$B$18,Datapack!I509,IF($G$4=Dates1!$B$19,Datapack!N509,IF($G$4=Dates1!$B$20,Datapack!S509))))</f>
        <v>0</v>
      </c>
      <c r="K58" s="45"/>
      <c r="L58" s="86">
        <f>IF($G$4=Dates1!$B$17,Datapack!E509,IF($G$4=Dates1!$B$18,Datapack!J509,IF($G$4=Dates1!$B$19,Datapack!O509,IF($G$4=Dates1!$B$20,Datapack!T509))))</f>
        <v>0</v>
      </c>
      <c r="M58" s="45"/>
      <c r="N58" s="86">
        <f>IF($G$4=Dates1!$B$17,Datapack!F509,IF($G$4=Dates1!$B$18,Datapack!K509,IF($G$4=Dates1!$B$19,Datapack!P509,IF($G$4=Dates1!$B$20,Datapack!U509))))</f>
        <v>0</v>
      </c>
    </row>
    <row r="59" spans="2:14">
      <c r="B59" s="368" t="s">
        <v>160</v>
      </c>
      <c r="C59" s="368"/>
      <c r="D59" s="368"/>
      <c r="E59" s="11"/>
      <c r="F59" s="86">
        <f>IF($G$4=Dates1!$B$17,Datapack!B510,IF($G$4=Dates1!$B$18,Datapack!G510,IF($G$4=Dates1!$B$19,Datapack!L510,IF($G$4=Dates1!$B$20,Datapack!Q510))))</f>
        <v>2</v>
      </c>
      <c r="G59" s="305"/>
      <c r="H59" s="86">
        <f>IF($G$4=Dates1!$B$17,Datapack!C510,IF($G$4=Dates1!$B$18,Datapack!H510,IF($G$4=Dates1!$B$19,Datapack!M510,IF($G$4=Dates1!$B$20,Datapack!R510))))</f>
        <v>0</v>
      </c>
      <c r="I59" s="45"/>
      <c r="J59" s="86">
        <f>IF($G$4=Dates1!$B$17,Datapack!D510,IF($G$4=Dates1!$B$18,Datapack!I510,IF($G$4=Dates1!$B$19,Datapack!N510,IF($G$4=Dates1!$B$20,Datapack!S510))))</f>
        <v>2</v>
      </c>
      <c r="K59" s="45"/>
      <c r="L59" s="86">
        <f>IF($G$4=Dates1!$B$17,Datapack!E510,IF($G$4=Dates1!$B$18,Datapack!J510,IF($G$4=Dates1!$B$19,Datapack!O510,IF($G$4=Dates1!$B$20,Datapack!T510))))</f>
        <v>0</v>
      </c>
      <c r="M59" s="45"/>
      <c r="N59" s="86">
        <f>IF($G$4=Dates1!$B$17,Datapack!F510,IF($G$4=Dates1!$B$18,Datapack!K510,IF($G$4=Dates1!$B$19,Datapack!P510,IF($G$4=Dates1!$B$20,Datapack!U510))))</f>
        <v>0</v>
      </c>
    </row>
    <row r="60" spans="2:14">
      <c r="B60" s="368" t="s">
        <v>174</v>
      </c>
      <c r="C60" s="368"/>
      <c r="D60" s="368"/>
      <c r="E60" s="11"/>
      <c r="F60" s="86">
        <f>IF($G$4=Dates1!$B$17,Datapack!B511,IF($G$4=Dates1!$B$18,Datapack!G511,IF($G$4=Dates1!$B$19,Datapack!L511,IF($G$4=Dates1!$B$20,Datapack!Q511))))</f>
        <v>1</v>
      </c>
      <c r="G60" s="305"/>
      <c r="H60" s="86">
        <f>IF($G$4=Dates1!$B$17,Datapack!C511,IF($G$4=Dates1!$B$18,Datapack!H511,IF($G$4=Dates1!$B$19,Datapack!M511,IF($G$4=Dates1!$B$20,Datapack!R511))))</f>
        <v>0</v>
      </c>
      <c r="I60" s="45"/>
      <c r="J60" s="86">
        <f>IF($G$4=Dates1!$B$17,Datapack!D511,IF($G$4=Dates1!$B$18,Datapack!I511,IF($G$4=Dates1!$B$19,Datapack!N511,IF($G$4=Dates1!$B$20,Datapack!S511))))</f>
        <v>0</v>
      </c>
      <c r="K60" s="45"/>
      <c r="L60" s="86">
        <f>IF($G$4=Dates1!$B$17,Datapack!E511,IF($G$4=Dates1!$B$18,Datapack!J511,IF($G$4=Dates1!$B$19,Datapack!O511,IF($G$4=Dates1!$B$20,Datapack!T511))))</f>
        <v>1</v>
      </c>
      <c r="M60" s="45"/>
      <c r="N60" s="86">
        <f>IF($G$4=Dates1!$B$17,Datapack!F511,IF($G$4=Dates1!$B$18,Datapack!K511,IF($G$4=Dates1!$B$19,Datapack!P511,IF($G$4=Dates1!$B$20,Datapack!U511))))</f>
        <v>0</v>
      </c>
    </row>
    <row r="61" spans="2:14">
      <c r="B61" s="368" t="s">
        <v>40</v>
      </c>
      <c r="C61" s="368"/>
      <c r="D61" s="368"/>
      <c r="E61" s="11"/>
      <c r="F61" s="86">
        <f>IF($G$4=Dates1!$B$17,Datapack!B512,IF($G$4=Dates1!$B$18,Datapack!G512,IF($G$4=Dates1!$B$19,Datapack!L512,IF($G$4=Dates1!$B$20,Datapack!Q512))))</f>
        <v>2</v>
      </c>
      <c r="G61" s="305"/>
      <c r="H61" s="86">
        <f>IF($G$4=Dates1!$B$17,Datapack!C512,IF($G$4=Dates1!$B$18,Datapack!H512,IF($G$4=Dates1!$B$19,Datapack!M512,IF($G$4=Dates1!$B$20,Datapack!R512))))</f>
        <v>0</v>
      </c>
      <c r="I61" s="45"/>
      <c r="J61" s="86">
        <f>IF($G$4=Dates1!$B$17,Datapack!D512,IF($G$4=Dates1!$B$18,Datapack!I512,IF($G$4=Dates1!$B$19,Datapack!N512,IF($G$4=Dates1!$B$20,Datapack!S512))))</f>
        <v>2</v>
      </c>
      <c r="K61" s="45"/>
      <c r="L61" s="86">
        <f>IF($G$4=Dates1!$B$17,Datapack!E512,IF($G$4=Dates1!$B$18,Datapack!J512,IF($G$4=Dates1!$B$19,Datapack!O512,IF($G$4=Dates1!$B$20,Datapack!T512))))</f>
        <v>0</v>
      </c>
      <c r="M61" s="45"/>
      <c r="N61" s="86">
        <f>IF($G$4=Dates1!$B$17,Datapack!F512,IF($G$4=Dates1!$B$18,Datapack!K512,IF($G$4=Dates1!$B$19,Datapack!P512,IF($G$4=Dates1!$B$20,Datapack!U512))))</f>
        <v>0</v>
      </c>
    </row>
    <row r="62" spans="2:14">
      <c r="B62" s="368" t="s">
        <v>41</v>
      </c>
      <c r="C62" s="368"/>
      <c r="D62" s="368"/>
      <c r="E62" s="11"/>
      <c r="F62" s="86">
        <f>IF($G$4=Dates1!$B$17,Datapack!B513,IF($G$4=Dates1!$B$18,Datapack!G513,IF($G$4=Dates1!$B$19,Datapack!L513,IF($G$4=Dates1!$B$20,Datapack!Q513))))</f>
        <v>1</v>
      </c>
      <c r="G62" s="305"/>
      <c r="H62" s="86">
        <f>IF($G$4=Dates1!$B$17,Datapack!C513,IF($G$4=Dates1!$B$18,Datapack!H513,IF($G$4=Dates1!$B$19,Datapack!M513,IF($G$4=Dates1!$B$20,Datapack!R513))))</f>
        <v>0</v>
      </c>
      <c r="I62" s="45"/>
      <c r="J62" s="86">
        <f>IF($G$4=Dates1!$B$17,Datapack!D513,IF($G$4=Dates1!$B$18,Datapack!I513,IF($G$4=Dates1!$B$19,Datapack!N513,IF($G$4=Dates1!$B$20,Datapack!S513))))</f>
        <v>1</v>
      </c>
      <c r="K62" s="45"/>
      <c r="L62" s="86">
        <f>IF($G$4=Dates1!$B$17,Datapack!E513,IF($G$4=Dates1!$B$18,Datapack!J513,IF($G$4=Dates1!$B$19,Datapack!O513,IF($G$4=Dates1!$B$20,Datapack!T513))))</f>
        <v>0</v>
      </c>
      <c r="M62" s="45"/>
      <c r="N62" s="86">
        <f>IF($G$4=Dates1!$B$17,Datapack!F513,IF($G$4=Dates1!$B$18,Datapack!K513,IF($G$4=Dates1!$B$19,Datapack!P513,IF($G$4=Dates1!$B$20,Datapack!U513))))</f>
        <v>0</v>
      </c>
    </row>
    <row r="63" spans="2:14">
      <c r="B63" s="368" t="s">
        <v>9</v>
      </c>
      <c r="C63" s="368"/>
      <c r="D63" s="368"/>
      <c r="E63" s="11"/>
      <c r="F63" s="86">
        <f>IF($G$4=Dates1!$B$17,Datapack!B514,IF($G$4=Dates1!$B$18,Datapack!G514,IF($G$4=Dates1!$B$19,Datapack!L514,IF($G$4=Dates1!$B$20,Datapack!Q514))))</f>
        <v>1</v>
      </c>
      <c r="G63" s="305"/>
      <c r="H63" s="86">
        <f>IF($G$4=Dates1!$B$17,Datapack!C514,IF($G$4=Dates1!$B$18,Datapack!H514,IF($G$4=Dates1!$B$19,Datapack!M514,IF($G$4=Dates1!$B$20,Datapack!R514))))</f>
        <v>0</v>
      </c>
      <c r="I63" s="45"/>
      <c r="J63" s="86">
        <f>IF($G$4=Dates1!$B$17,Datapack!D514,IF($G$4=Dates1!$B$18,Datapack!I514,IF($G$4=Dates1!$B$19,Datapack!N514,IF($G$4=Dates1!$B$20,Datapack!S514))))</f>
        <v>1</v>
      </c>
      <c r="K63" s="45"/>
      <c r="L63" s="86">
        <f>IF($G$4=Dates1!$B$17,Datapack!E514,IF($G$4=Dates1!$B$18,Datapack!J514,IF($G$4=Dates1!$B$19,Datapack!O514,IF($G$4=Dates1!$B$20,Datapack!T514))))</f>
        <v>0</v>
      </c>
      <c r="M63" s="45"/>
      <c r="N63" s="86">
        <f>IF($G$4=Dates1!$B$17,Datapack!F514,IF($G$4=Dates1!$B$18,Datapack!K514,IF($G$4=Dates1!$B$19,Datapack!P514,IF($G$4=Dates1!$B$20,Datapack!U514))))</f>
        <v>0</v>
      </c>
    </row>
    <row r="64" spans="2:14">
      <c r="B64" s="368" t="s">
        <v>200</v>
      </c>
      <c r="C64" s="368"/>
      <c r="D64" s="368"/>
      <c r="E64" s="11"/>
      <c r="F64" s="86">
        <f>IF($G$4=Dates1!$B$17,Datapack!B515,IF($G$4=Dates1!$B$18,Datapack!G515,IF($G$4=Dates1!$B$19,Datapack!L515,IF($G$4=Dates1!$B$20,Datapack!Q515))))</f>
        <v>1</v>
      </c>
      <c r="G64" s="305"/>
      <c r="H64" s="86">
        <f>IF($G$4=Dates1!$B$17,Datapack!C515,IF($G$4=Dates1!$B$18,Datapack!H515,IF($G$4=Dates1!$B$19,Datapack!M515,IF($G$4=Dates1!$B$20,Datapack!R515))))</f>
        <v>0</v>
      </c>
      <c r="I64" s="45"/>
      <c r="J64" s="86">
        <f>IF($G$4=Dates1!$B$17,Datapack!D515,IF($G$4=Dates1!$B$18,Datapack!I515,IF($G$4=Dates1!$B$19,Datapack!N515,IF($G$4=Dates1!$B$20,Datapack!S515))))</f>
        <v>1</v>
      </c>
      <c r="K64" s="45"/>
      <c r="L64" s="86">
        <f>IF($G$4=Dates1!$B$17,Datapack!E515,IF($G$4=Dates1!$B$18,Datapack!J515,IF($G$4=Dates1!$B$19,Datapack!O515,IF($G$4=Dates1!$B$20,Datapack!T515))))</f>
        <v>0</v>
      </c>
      <c r="M64" s="45"/>
      <c r="N64" s="86">
        <f>IF($G$4=Dates1!$B$17,Datapack!F515,IF($G$4=Dates1!$B$18,Datapack!K515,IF($G$4=Dates1!$B$19,Datapack!P515,IF($G$4=Dates1!$B$20,Datapack!U515))))</f>
        <v>0</v>
      </c>
    </row>
    <row r="65" spans="2:14">
      <c r="B65" s="30"/>
      <c r="C65" s="12"/>
      <c r="D65" s="11"/>
      <c r="E65" s="11"/>
      <c r="F65" s="86"/>
      <c r="G65" s="305"/>
      <c r="H65" s="86"/>
      <c r="I65" s="45"/>
      <c r="J65" s="86"/>
      <c r="K65" s="45"/>
      <c r="L65" s="86"/>
      <c r="M65" s="45"/>
      <c r="N65" s="86"/>
    </row>
    <row r="66" spans="2:14">
      <c r="B66" s="371" t="s">
        <v>147</v>
      </c>
      <c r="C66" s="371"/>
      <c r="D66" s="371"/>
      <c r="E66" s="11"/>
      <c r="F66" s="86">
        <f>SUM(F67:F75)</f>
        <v>28</v>
      </c>
      <c r="G66" s="86"/>
      <c r="H66" s="86">
        <f>SUM(H67:H75)</f>
        <v>5</v>
      </c>
      <c r="I66" s="45"/>
      <c r="J66" s="86">
        <f>SUM(J67:J75)</f>
        <v>14</v>
      </c>
      <c r="K66" s="86"/>
      <c r="L66" s="86">
        <f>SUM(L67:L75)</f>
        <v>7</v>
      </c>
      <c r="M66" s="45"/>
      <c r="N66" s="86">
        <f>SUM(N67:N75)</f>
        <v>2</v>
      </c>
    </row>
    <row r="67" spans="2:14">
      <c r="B67" s="368" t="s">
        <v>23</v>
      </c>
      <c r="C67" s="368"/>
      <c r="D67" s="368"/>
      <c r="E67" s="11"/>
      <c r="F67" s="86">
        <f>IF($G$4=Dates1!$B$17,Datapack!B518,IF($G$4=Dates1!$B$18,Datapack!G518,IF($G$4=Dates1!$B$19,Datapack!L518,IF($G$4=Dates1!$B$20,Datapack!Q518))))</f>
        <v>1</v>
      </c>
      <c r="G67" s="305"/>
      <c r="H67" s="86">
        <f>IF($G$4=Dates1!$B$17,Datapack!C518,IF($G$4=Dates1!$B$18,Datapack!H518,IF($G$4=Dates1!$B$19,Datapack!M518,IF($G$4=Dates1!$B$20,Datapack!R518))))</f>
        <v>1</v>
      </c>
      <c r="I67" s="45"/>
      <c r="J67" s="86">
        <f>IF($G$4=Dates1!$B$17,Datapack!D518,IF($G$4=Dates1!$B$18,Datapack!I518,IF($G$4=Dates1!$B$19,Datapack!N518,IF($G$4=Dates1!$B$20,Datapack!S518))))</f>
        <v>0</v>
      </c>
      <c r="K67" s="45"/>
      <c r="L67" s="86">
        <f>IF($G$4=Dates1!$B$17,Datapack!E518,IF($G$4=Dates1!$B$18,Datapack!J518,IF($G$4=Dates1!$B$19,Datapack!O518,IF($G$4=Dates1!$B$20,Datapack!T518))))</f>
        <v>0</v>
      </c>
      <c r="M67" s="45"/>
      <c r="N67" s="86">
        <f>IF($G$4=Dates1!$B$17,Datapack!F518,IF($G$4=Dates1!$B$18,Datapack!K518,IF($G$4=Dates1!$B$19,Datapack!P518,IF($G$4=Dates1!$B$20,Datapack!U518))))</f>
        <v>0</v>
      </c>
    </row>
    <row r="68" spans="2:14">
      <c r="B68" s="368" t="s">
        <v>28</v>
      </c>
      <c r="C68" s="368"/>
      <c r="D68" s="368"/>
      <c r="E68" s="11"/>
      <c r="F68" s="86">
        <f>IF($G$4=Dates1!$B$17,Datapack!B519,IF($G$4=Dates1!$B$18,Datapack!G519,IF($G$4=Dates1!$B$19,Datapack!L519,IF($G$4=Dates1!$B$20,Datapack!Q519))))</f>
        <v>8</v>
      </c>
      <c r="G68" s="305"/>
      <c r="H68" s="86">
        <f>IF($G$4=Dates1!$B$17,Datapack!C519,IF($G$4=Dates1!$B$18,Datapack!H519,IF($G$4=Dates1!$B$19,Datapack!M519,IF($G$4=Dates1!$B$20,Datapack!R519))))</f>
        <v>0</v>
      </c>
      <c r="I68" s="45"/>
      <c r="J68" s="86">
        <f>IF($G$4=Dates1!$B$17,Datapack!D519,IF($G$4=Dates1!$B$18,Datapack!I519,IF($G$4=Dates1!$B$19,Datapack!N519,IF($G$4=Dates1!$B$20,Datapack!S519))))</f>
        <v>3</v>
      </c>
      <c r="K68" s="45"/>
      <c r="L68" s="86">
        <f>IF($G$4=Dates1!$B$17,Datapack!E519,IF($G$4=Dates1!$B$18,Datapack!J519,IF($G$4=Dates1!$B$19,Datapack!O519,IF($G$4=Dates1!$B$20,Datapack!T519))))</f>
        <v>5</v>
      </c>
      <c r="M68" s="45"/>
      <c r="N68" s="86">
        <f>IF($G$4=Dates1!$B$17,Datapack!F519,IF($G$4=Dates1!$B$18,Datapack!K519,IF($G$4=Dates1!$B$19,Datapack!P519,IF($G$4=Dates1!$B$20,Datapack!U519))))</f>
        <v>0</v>
      </c>
    </row>
    <row r="69" spans="2:14">
      <c r="B69" s="368" t="s">
        <v>43</v>
      </c>
      <c r="C69" s="368"/>
      <c r="D69" s="368"/>
      <c r="E69" s="11"/>
      <c r="F69" s="86">
        <f>IF($G$4=Dates1!$B$17,Datapack!B520,IF($G$4=Dates1!$B$18,Datapack!G520,IF($G$4=Dates1!$B$19,Datapack!L520,IF($G$4=Dates1!$B$20,Datapack!Q520))))</f>
        <v>3</v>
      </c>
      <c r="G69" s="305"/>
      <c r="H69" s="86">
        <f>IF($G$4=Dates1!$B$17,Datapack!C520,IF($G$4=Dates1!$B$18,Datapack!H520,IF($G$4=Dates1!$B$19,Datapack!M520,IF($G$4=Dates1!$B$20,Datapack!R520))))</f>
        <v>0</v>
      </c>
      <c r="I69" s="45"/>
      <c r="J69" s="86">
        <f>IF($G$4=Dates1!$B$17,Datapack!D520,IF($G$4=Dates1!$B$18,Datapack!I520,IF($G$4=Dates1!$B$19,Datapack!N520,IF($G$4=Dates1!$B$20,Datapack!S520))))</f>
        <v>2</v>
      </c>
      <c r="K69" s="45"/>
      <c r="L69" s="86">
        <f>IF($G$4=Dates1!$B$17,Datapack!E520,IF($G$4=Dates1!$B$18,Datapack!J520,IF($G$4=Dates1!$B$19,Datapack!O520,IF($G$4=Dates1!$B$20,Datapack!T520))))</f>
        <v>1</v>
      </c>
      <c r="M69" s="45"/>
      <c r="N69" s="86">
        <f>IF($G$4=Dates1!$B$17,Datapack!F520,IF($G$4=Dates1!$B$18,Datapack!K520,IF($G$4=Dates1!$B$19,Datapack!P520,IF($G$4=Dates1!$B$20,Datapack!U520))))</f>
        <v>0</v>
      </c>
    </row>
    <row r="70" spans="2:14">
      <c r="B70" s="368" t="s">
        <v>42</v>
      </c>
      <c r="C70" s="368"/>
      <c r="D70" s="368"/>
      <c r="E70" s="6"/>
      <c r="F70" s="86">
        <f>IF($G$4=Dates1!$B$17,Datapack!B521,IF($G$4=Dates1!$B$18,Datapack!G521,IF($G$4=Dates1!$B$19,Datapack!L521,IF($G$4=Dates1!$B$20,Datapack!Q521))))</f>
        <v>2</v>
      </c>
      <c r="G70" s="307"/>
      <c r="H70" s="86">
        <f>IF($G$4=Dates1!$B$17,Datapack!C521,IF($G$4=Dates1!$B$18,Datapack!H521,IF($G$4=Dates1!$B$19,Datapack!M521,IF($G$4=Dates1!$B$20,Datapack!R521))))</f>
        <v>0</v>
      </c>
      <c r="I70" s="45"/>
      <c r="J70" s="86">
        <f>IF($G$4=Dates1!$B$17,Datapack!D521,IF($G$4=Dates1!$B$18,Datapack!I521,IF($G$4=Dates1!$B$19,Datapack!N521,IF($G$4=Dates1!$B$20,Datapack!S521))))</f>
        <v>0</v>
      </c>
      <c r="K70" s="45"/>
      <c r="L70" s="86">
        <f>IF($G$4=Dates1!$B$17,Datapack!E521,IF($G$4=Dates1!$B$18,Datapack!J521,IF($G$4=Dates1!$B$19,Datapack!O521,IF($G$4=Dates1!$B$20,Datapack!T521))))</f>
        <v>0</v>
      </c>
      <c r="M70" s="45"/>
      <c r="N70" s="86">
        <f>IF($G$4=Dates1!$B$17,Datapack!F521,IF($G$4=Dates1!$B$18,Datapack!K521,IF($G$4=Dates1!$B$19,Datapack!P521,IF($G$4=Dates1!$B$20,Datapack!U521))))</f>
        <v>2</v>
      </c>
    </row>
    <row r="71" spans="2:14">
      <c r="B71" s="368" t="s">
        <v>45</v>
      </c>
      <c r="C71" s="368"/>
      <c r="D71" s="368"/>
      <c r="E71" s="9"/>
      <c r="F71" s="86">
        <f>IF($G$4=Dates1!$B$17,Datapack!B522,IF($G$4=Dates1!$B$18,Datapack!G522,IF($G$4=Dates1!$B$19,Datapack!L522,IF($G$4=Dates1!$B$20,Datapack!Q522))))</f>
        <v>5</v>
      </c>
      <c r="G71" s="143"/>
      <c r="H71" s="86">
        <f>IF($G$4=Dates1!$B$17,Datapack!C522,IF($G$4=Dates1!$B$18,Datapack!H522,IF($G$4=Dates1!$B$19,Datapack!M522,IF($G$4=Dates1!$B$20,Datapack!R522))))</f>
        <v>1</v>
      </c>
      <c r="I71" s="45"/>
      <c r="J71" s="86">
        <f>IF($G$4=Dates1!$B$17,Datapack!D522,IF($G$4=Dates1!$B$18,Datapack!I522,IF($G$4=Dates1!$B$19,Datapack!N522,IF($G$4=Dates1!$B$20,Datapack!S522))))</f>
        <v>4</v>
      </c>
      <c r="K71" s="45"/>
      <c r="L71" s="86">
        <f>IF($G$4=Dates1!$B$17,Datapack!E522,IF($G$4=Dates1!$B$18,Datapack!J522,IF($G$4=Dates1!$B$19,Datapack!O522,IF($G$4=Dates1!$B$20,Datapack!T522))))</f>
        <v>0</v>
      </c>
      <c r="M71" s="45"/>
      <c r="N71" s="86">
        <f>IF($G$4=Dates1!$B$17,Datapack!F522,IF($G$4=Dates1!$B$18,Datapack!K522,IF($G$4=Dates1!$B$19,Datapack!P522,IF($G$4=Dates1!$B$20,Datapack!U522))))</f>
        <v>0</v>
      </c>
    </row>
    <row r="72" spans="2:14">
      <c r="B72" s="368" t="s">
        <v>26</v>
      </c>
      <c r="C72" s="368"/>
      <c r="D72" s="368"/>
      <c r="E72" s="9"/>
      <c r="F72" s="86">
        <f>IF($G$4=Dates1!$B$17,Datapack!B523,IF($G$4=Dates1!$B$18,Datapack!G523,IF($G$4=Dates1!$B$19,Datapack!L523,IF($G$4=Dates1!$B$20,Datapack!Q523))))</f>
        <v>4</v>
      </c>
      <c r="G72" s="143"/>
      <c r="H72" s="86">
        <f>IF($G$4=Dates1!$B$17,Datapack!C523,IF($G$4=Dates1!$B$18,Datapack!H523,IF($G$4=Dates1!$B$19,Datapack!M523,IF($G$4=Dates1!$B$20,Datapack!R523))))</f>
        <v>0</v>
      </c>
      <c r="I72" s="45"/>
      <c r="J72" s="86">
        <f>IF($G$4=Dates1!$B$17,Datapack!D523,IF($G$4=Dates1!$B$18,Datapack!I523,IF($G$4=Dates1!$B$19,Datapack!N523,IF($G$4=Dates1!$B$20,Datapack!S523))))</f>
        <v>3</v>
      </c>
      <c r="K72" s="45"/>
      <c r="L72" s="86">
        <f>IF($G$4=Dates1!$B$17,Datapack!E523,IF($G$4=Dates1!$B$18,Datapack!J523,IF($G$4=Dates1!$B$19,Datapack!O523,IF($G$4=Dates1!$B$20,Datapack!T523))))</f>
        <v>1</v>
      </c>
      <c r="M72" s="45"/>
      <c r="N72" s="86">
        <f>IF($G$4=Dates1!$B$17,Datapack!F523,IF($G$4=Dates1!$B$18,Datapack!K523,IF($G$4=Dates1!$B$19,Datapack!P523,IF($G$4=Dates1!$B$20,Datapack!U523))))</f>
        <v>0</v>
      </c>
    </row>
    <row r="73" spans="2:14">
      <c r="B73" s="368" t="s">
        <v>12</v>
      </c>
      <c r="C73" s="368"/>
      <c r="D73" s="368"/>
      <c r="E73" s="9"/>
      <c r="F73" s="86">
        <f>IF($G$4=Dates1!$B$17,Datapack!B524,IF($G$4=Dates1!$B$18,Datapack!G524,IF($G$4=Dates1!$B$19,Datapack!L524,IF($G$4=Dates1!$B$20,Datapack!Q524))))</f>
        <v>2</v>
      </c>
      <c r="G73" s="143"/>
      <c r="H73" s="86">
        <f>IF($G$4=Dates1!$B$17,Datapack!C524,IF($G$4=Dates1!$B$18,Datapack!H524,IF($G$4=Dates1!$B$19,Datapack!M524,IF($G$4=Dates1!$B$20,Datapack!R524))))</f>
        <v>1</v>
      </c>
      <c r="I73" s="45"/>
      <c r="J73" s="86">
        <f>IF($G$4=Dates1!$B$17,Datapack!D524,IF($G$4=Dates1!$B$18,Datapack!I524,IF($G$4=Dates1!$B$19,Datapack!N524,IF($G$4=Dates1!$B$20,Datapack!S524))))</f>
        <v>1</v>
      </c>
      <c r="K73" s="45"/>
      <c r="L73" s="86">
        <f>IF($G$4=Dates1!$B$17,Datapack!E524,IF($G$4=Dates1!$B$18,Datapack!J524,IF($G$4=Dates1!$B$19,Datapack!O524,IF($G$4=Dates1!$B$20,Datapack!T524))))</f>
        <v>0</v>
      </c>
      <c r="M73" s="45"/>
      <c r="N73" s="86">
        <f>IF($G$4=Dates1!$B$17,Datapack!F524,IF($G$4=Dates1!$B$18,Datapack!K524,IF($G$4=Dates1!$B$19,Datapack!P524,IF($G$4=Dates1!$B$20,Datapack!U524))))</f>
        <v>0</v>
      </c>
    </row>
    <row r="74" spans="2:14">
      <c r="B74" s="368" t="s">
        <v>11</v>
      </c>
      <c r="C74" s="368"/>
      <c r="D74" s="368"/>
      <c r="E74" s="9"/>
      <c r="F74" s="86">
        <f>IF($G$4=Dates1!$B$17,Datapack!B525,IF($G$4=Dates1!$B$18,Datapack!G525,IF($G$4=Dates1!$B$19,Datapack!L525,IF($G$4=Dates1!$B$20,Datapack!Q525))))</f>
        <v>3</v>
      </c>
      <c r="G74" s="143"/>
      <c r="H74" s="86">
        <f>IF($G$4=Dates1!$B$17,Datapack!C525,IF($G$4=Dates1!$B$18,Datapack!H525,IF($G$4=Dates1!$B$19,Datapack!M525,IF($G$4=Dates1!$B$20,Datapack!R525))))</f>
        <v>2</v>
      </c>
      <c r="I74" s="45"/>
      <c r="J74" s="86">
        <f>IF($G$4=Dates1!$B$17,Datapack!D525,IF($G$4=Dates1!$B$18,Datapack!I525,IF($G$4=Dates1!$B$19,Datapack!N525,IF($G$4=Dates1!$B$20,Datapack!S525))))</f>
        <v>1</v>
      </c>
      <c r="K74" s="45"/>
      <c r="L74" s="86">
        <f>IF($G$4=Dates1!$B$17,Datapack!E525,IF($G$4=Dates1!$B$18,Datapack!J525,IF($G$4=Dates1!$B$19,Datapack!O525,IF($G$4=Dates1!$B$20,Datapack!T525))))</f>
        <v>0</v>
      </c>
      <c r="M74" s="45"/>
      <c r="N74" s="86">
        <f>IF($G$4=Dates1!$B$17,Datapack!F525,IF($G$4=Dates1!$B$18,Datapack!K525,IF($G$4=Dates1!$B$19,Datapack!P525,IF($G$4=Dates1!$B$20,Datapack!U525))))</f>
        <v>0</v>
      </c>
    </row>
    <row r="75" spans="2:14">
      <c r="B75" s="368" t="s">
        <v>44</v>
      </c>
      <c r="C75" s="368"/>
      <c r="D75" s="368"/>
      <c r="E75" s="9"/>
      <c r="F75" s="86">
        <f>IF($G$4=Dates1!$B$17,Datapack!B526,IF($G$4=Dates1!$B$18,Datapack!G526,IF($G$4=Dates1!$B$19,Datapack!L526,IF($G$4=Dates1!$B$20,Datapack!Q526))))</f>
        <v>0</v>
      </c>
      <c r="G75" s="143"/>
      <c r="H75" s="86">
        <f>IF($G$4=Dates1!$B$17,Datapack!C526,IF($G$4=Dates1!$B$18,Datapack!H526,IF($G$4=Dates1!$B$19,Datapack!M526,IF($G$4=Dates1!$B$20,Datapack!R526))))</f>
        <v>0</v>
      </c>
      <c r="I75" s="45"/>
      <c r="J75" s="86">
        <f>IF($G$4=Dates1!$B$17,Datapack!D526,IF($G$4=Dates1!$B$18,Datapack!I526,IF($G$4=Dates1!$B$19,Datapack!N526,IF($G$4=Dates1!$B$20,Datapack!S526))))</f>
        <v>0</v>
      </c>
      <c r="K75" s="45"/>
      <c r="L75" s="86">
        <f>IF($G$4=Dates1!$B$17,Datapack!E526,IF($G$4=Dates1!$B$18,Datapack!J526,IF($G$4=Dates1!$B$19,Datapack!O526,IF($G$4=Dates1!$B$20,Datapack!T526))))</f>
        <v>0</v>
      </c>
      <c r="M75" s="45"/>
      <c r="N75" s="86">
        <f>IF($G$4=Dates1!$B$17,Datapack!F526,IF($G$4=Dates1!$B$18,Datapack!K526,IF($G$4=Dates1!$B$19,Datapack!P526,IF($G$4=Dates1!$B$20,Datapack!U526))))</f>
        <v>0</v>
      </c>
    </row>
    <row r="76" spans="2:14">
      <c r="B76" s="10"/>
      <c r="C76" s="10"/>
      <c r="D76" s="9"/>
      <c r="E76" s="9"/>
      <c r="F76" s="86"/>
      <c r="G76" s="143"/>
      <c r="H76" s="86"/>
      <c r="I76" s="45"/>
      <c r="J76" s="86"/>
      <c r="K76" s="45"/>
      <c r="L76" s="86"/>
      <c r="M76" s="45"/>
      <c r="N76" s="86"/>
    </row>
    <row r="77" spans="2:14">
      <c r="B77" s="372" t="s">
        <v>148</v>
      </c>
      <c r="C77" s="372"/>
      <c r="D77" s="372"/>
      <c r="E77" s="9"/>
      <c r="F77" s="86">
        <f>SUM(F78:F91)</f>
        <v>29</v>
      </c>
      <c r="G77" s="86"/>
      <c r="H77" s="86">
        <f>SUM(H78:H91)</f>
        <v>4</v>
      </c>
      <c r="I77" s="45"/>
      <c r="J77" s="86">
        <f>SUM(J78:J91)</f>
        <v>17</v>
      </c>
      <c r="K77" s="86"/>
      <c r="L77" s="86">
        <f>SUM(L78:L91)</f>
        <v>8</v>
      </c>
      <c r="M77" s="45"/>
      <c r="N77" s="86">
        <f>SUM(N78:N91)</f>
        <v>0</v>
      </c>
    </row>
    <row r="78" spans="2:14">
      <c r="B78" s="368" t="s">
        <v>38</v>
      </c>
      <c r="C78" s="368"/>
      <c r="D78" s="368"/>
      <c r="E78" s="9"/>
      <c r="F78" s="86">
        <f>IF($G$4=Dates1!$B$17,Datapack!B529,IF($G$4=Dates1!$B$18,Datapack!G529,IF($G$4=Dates1!$B$19,Datapack!L529,IF($G$4=Dates1!$B$20,Datapack!Q529))))</f>
        <v>5</v>
      </c>
      <c r="G78" s="143"/>
      <c r="H78" s="86">
        <f>IF($G$4=Dates1!$B$17,Datapack!C529,IF($G$4=Dates1!$B$18,Datapack!H529,IF($G$4=Dates1!$B$19,Datapack!M529,IF($G$4=Dates1!$B$20,Datapack!R529))))</f>
        <v>0</v>
      </c>
      <c r="I78" s="45"/>
      <c r="J78" s="86">
        <f>IF($G$4=Dates1!$B$17,Datapack!D529,IF($G$4=Dates1!$B$18,Datapack!I529,IF($G$4=Dates1!$B$19,Datapack!N529,IF($G$4=Dates1!$B$20,Datapack!S529))))</f>
        <v>3</v>
      </c>
      <c r="K78" s="45"/>
      <c r="L78" s="86">
        <f>IF($G$4=Dates1!$B$17,Datapack!E529,IF($G$4=Dates1!$B$18,Datapack!J529,IF($G$4=Dates1!$B$19,Datapack!O529,IF($G$4=Dates1!$B$20,Datapack!T529))))</f>
        <v>2</v>
      </c>
      <c r="M78" s="45"/>
      <c r="N78" s="86">
        <f>IF($G$4=Dates1!$B$17,Datapack!F529,IF($G$4=Dates1!$B$18,Datapack!K529,IF($G$4=Dates1!$B$19,Datapack!P529,IF($G$4=Dates1!$B$20,Datapack!U529))))</f>
        <v>0</v>
      </c>
    </row>
    <row r="79" spans="2:14">
      <c r="B79" s="368" t="s">
        <v>54</v>
      </c>
      <c r="C79" s="368"/>
      <c r="D79" s="368"/>
      <c r="E79" s="9"/>
      <c r="F79" s="86">
        <f>IF($G$4=Dates1!$B$17,Datapack!B530,IF($G$4=Dates1!$B$18,Datapack!G530,IF($G$4=Dates1!$B$19,Datapack!L530,IF($G$4=Dates1!$B$20,Datapack!Q530))))</f>
        <v>2</v>
      </c>
      <c r="G79" s="143"/>
      <c r="H79" s="86">
        <f>IF($G$4=Dates1!$B$17,Datapack!C530,IF($G$4=Dates1!$B$18,Datapack!H530,IF($G$4=Dates1!$B$19,Datapack!M530,IF($G$4=Dates1!$B$20,Datapack!R530))))</f>
        <v>0</v>
      </c>
      <c r="I79" s="45"/>
      <c r="J79" s="86">
        <f>IF($G$4=Dates1!$B$17,Datapack!D530,IF($G$4=Dates1!$B$18,Datapack!I530,IF($G$4=Dates1!$B$19,Datapack!N530,IF($G$4=Dates1!$B$20,Datapack!S530))))</f>
        <v>1</v>
      </c>
      <c r="K79" s="45"/>
      <c r="L79" s="86">
        <f>IF($G$4=Dates1!$B$17,Datapack!E530,IF($G$4=Dates1!$B$18,Datapack!J530,IF($G$4=Dates1!$B$19,Datapack!O530,IF($G$4=Dates1!$B$20,Datapack!T530))))</f>
        <v>1</v>
      </c>
      <c r="M79" s="45"/>
      <c r="N79" s="86">
        <f>IF($G$4=Dates1!$B$17,Datapack!F530,IF($G$4=Dates1!$B$18,Datapack!K530,IF($G$4=Dates1!$B$19,Datapack!P530,IF($G$4=Dates1!$B$20,Datapack!U530))))</f>
        <v>0</v>
      </c>
    </row>
    <row r="80" spans="2:14">
      <c r="B80" s="368" t="s">
        <v>121</v>
      </c>
      <c r="C80" s="368"/>
      <c r="D80" s="368"/>
      <c r="E80" s="9"/>
      <c r="F80" s="86">
        <f>IF($G$4=Dates1!$B$17,Datapack!B531,IF($G$4=Dates1!$B$18,Datapack!G531,IF($G$4=Dates1!$B$19,Datapack!L531,IF($G$4=Dates1!$B$20,Datapack!Q531))))</f>
        <v>4</v>
      </c>
      <c r="G80" s="143"/>
      <c r="H80" s="86">
        <f>IF($G$4=Dates1!$B$17,Datapack!C531,IF($G$4=Dates1!$B$18,Datapack!H531,IF($G$4=Dates1!$B$19,Datapack!M531,IF($G$4=Dates1!$B$20,Datapack!R531))))</f>
        <v>0</v>
      </c>
      <c r="I80" s="45"/>
      <c r="J80" s="86">
        <f>IF($G$4=Dates1!$B$17,Datapack!D531,IF($G$4=Dates1!$B$18,Datapack!I531,IF($G$4=Dates1!$B$19,Datapack!N531,IF($G$4=Dates1!$B$20,Datapack!S531))))</f>
        <v>4</v>
      </c>
      <c r="K80" s="45"/>
      <c r="L80" s="86">
        <f>IF($G$4=Dates1!$B$17,Datapack!E531,IF($G$4=Dates1!$B$18,Datapack!J531,IF($G$4=Dates1!$B$19,Datapack!O531,IF($G$4=Dates1!$B$20,Datapack!T531))))</f>
        <v>0</v>
      </c>
      <c r="M80" s="45"/>
      <c r="N80" s="86">
        <f>IF($G$4=Dates1!$B$17,Datapack!F531,IF($G$4=Dates1!$B$18,Datapack!K531,IF($G$4=Dates1!$B$19,Datapack!P531,IF($G$4=Dates1!$B$20,Datapack!U531))))</f>
        <v>0</v>
      </c>
    </row>
    <row r="81" spans="2:14">
      <c r="B81" s="368" t="s">
        <v>142</v>
      </c>
      <c r="C81" s="368"/>
      <c r="D81" s="368"/>
      <c r="E81" s="9"/>
      <c r="F81" s="86">
        <f>IF($G$4=Dates1!$B$17,Datapack!B532,IF($G$4=Dates1!$B$18,Datapack!G532,IF($G$4=Dates1!$B$19,Datapack!L532,IF($G$4=Dates1!$B$20,Datapack!Q532))))</f>
        <v>1</v>
      </c>
      <c r="G81" s="143"/>
      <c r="H81" s="86">
        <f>IF($G$4=Dates1!$B$17,Datapack!C532,IF($G$4=Dates1!$B$18,Datapack!H532,IF($G$4=Dates1!$B$19,Datapack!M532,IF($G$4=Dates1!$B$20,Datapack!R532))))</f>
        <v>0</v>
      </c>
      <c r="I81" s="45"/>
      <c r="J81" s="86">
        <f>IF($G$4=Dates1!$B$17,Datapack!D532,IF($G$4=Dates1!$B$18,Datapack!I532,IF($G$4=Dates1!$B$19,Datapack!N532,IF($G$4=Dates1!$B$20,Datapack!S532))))</f>
        <v>0</v>
      </c>
      <c r="K81" s="45"/>
      <c r="L81" s="86">
        <f>IF($G$4=Dates1!$B$17,Datapack!E532,IF($G$4=Dates1!$B$18,Datapack!J532,IF($G$4=Dates1!$B$19,Datapack!O532,IF($G$4=Dates1!$B$20,Datapack!T532))))</f>
        <v>1</v>
      </c>
      <c r="M81" s="45"/>
      <c r="N81" s="86">
        <f>IF($G$4=Dates1!$B$17,Datapack!F532,IF($G$4=Dates1!$B$18,Datapack!K532,IF($G$4=Dates1!$B$19,Datapack!P532,IF($G$4=Dates1!$B$20,Datapack!U532))))</f>
        <v>0</v>
      </c>
    </row>
    <row r="82" spans="2:14">
      <c r="B82" s="368" t="s">
        <v>140</v>
      </c>
      <c r="C82" s="368"/>
      <c r="D82" s="368"/>
      <c r="E82" s="8"/>
      <c r="F82" s="86">
        <f>IF($G$4=Dates1!$B$17,Datapack!B533,IF($G$4=Dates1!$B$18,Datapack!G533,IF($G$4=Dates1!$B$19,Datapack!L533,IF($G$4=Dates1!$B$20,Datapack!Q533))))</f>
        <v>1</v>
      </c>
      <c r="G82" s="302"/>
      <c r="H82" s="86">
        <f>IF($G$4=Dates1!$B$17,Datapack!C533,IF($G$4=Dates1!$B$18,Datapack!H533,IF($G$4=Dates1!$B$19,Datapack!M533,IF($G$4=Dates1!$B$20,Datapack!R533))))</f>
        <v>0</v>
      </c>
      <c r="I82" s="45"/>
      <c r="J82" s="86">
        <f>IF($G$4=Dates1!$B$17,Datapack!D533,IF($G$4=Dates1!$B$18,Datapack!I533,IF($G$4=Dates1!$B$19,Datapack!N533,IF($G$4=Dates1!$B$20,Datapack!S533))))</f>
        <v>1</v>
      </c>
      <c r="K82" s="45"/>
      <c r="L82" s="86">
        <f>IF($G$4=Dates1!$B$17,Datapack!E533,IF($G$4=Dates1!$B$18,Datapack!J533,IF($G$4=Dates1!$B$19,Datapack!O533,IF($G$4=Dates1!$B$20,Datapack!T533))))</f>
        <v>0</v>
      </c>
      <c r="M82" s="45"/>
      <c r="N82" s="86">
        <f>IF($G$4=Dates1!$B$17,Datapack!F533,IF($G$4=Dates1!$B$18,Datapack!K533,IF($G$4=Dates1!$B$19,Datapack!P533,IF($G$4=Dates1!$B$20,Datapack!U533))))</f>
        <v>0</v>
      </c>
    </row>
    <row r="83" spans="2:14">
      <c r="B83" s="368" t="s">
        <v>171</v>
      </c>
      <c r="C83" s="368"/>
      <c r="D83" s="368"/>
      <c r="E83" s="6"/>
      <c r="F83" s="86">
        <f>IF($G$4=Dates1!$B$17,Datapack!B534,IF($G$4=Dates1!$B$18,Datapack!G534,IF($G$4=Dates1!$B$19,Datapack!L534,IF($G$4=Dates1!$B$20,Datapack!Q534))))</f>
        <v>2</v>
      </c>
      <c r="G83" s="307"/>
      <c r="H83" s="86">
        <f>IF($G$4=Dates1!$B$17,Datapack!C534,IF($G$4=Dates1!$B$18,Datapack!H534,IF($G$4=Dates1!$B$19,Datapack!M534,IF($G$4=Dates1!$B$20,Datapack!R534))))</f>
        <v>1</v>
      </c>
      <c r="I83" s="45"/>
      <c r="J83" s="86">
        <f>IF($G$4=Dates1!$B$17,Datapack!D534,IF($G$4=Dates1!$B$18,Datapack!I534,IF($G$4=Dates1!$B$19,Datapack!N534,IF($G$4=Dates1!$B$20,Datapack!S534))))</f>
        <v>1</v>
      </c>
      <c r="K83" s="45"/>
      <c r="L83" s="86">
        <f>IF($G$4=Dates1!$B$17,Datapack!E534,IF($G$4=Dates1!$B$18,Datapack!J534,IF($G$4=Dates1!$B$19,Datapack!O534,IF($G$4=Dates1!$B$20,Datapack!T534))))</f>
        <v>0</v>
      </c>
      <c r="M83" s="45"/>
      <c r="N83" s="86">
        <f>IF($G$4=Dates1!$B$17,Datapack!F534,IF($G$4=Dates1!$B$18,Datapack!K534,IF($G$4=Dates1!$B$19,Datapack!P534,IF($G$4=Dates1!$B$20,Datapack!U534))))</f>
        <v>0</v>
      </c>
    </row>
    <row r="84" spans="2:14">
      <c r="B84" s="368" t="s">
        <v>53</v>
      </c>
      <c r="C84" s="368"/>
      <c r="D84" s="368"/>
      <c r="E84" s="9"/>
      <c r="F84" s="86">
        <f>IF($G$4=Dates1!$B$17,Datapack!B535,IF($G$4=Dates1!$B$18,Datapack!G535,IF($G$4=Dates1!$B$19,Datapack!L535,IF($G$4=Dates1!$B$20,Datapack!Q535))))</f>
        <v>0</v>
      </c>
      <c r="G84" s="143"/>
      <c r="H84" s="86">
        <f>IF($G$4=Dates1!$B$17,Datapack!C535,IF($G$4=Dates1!$B$18,Datapack!H535,IF($G$4=Dates1!$B$19,Datapack!M535,IF($G$4=Dates1!$B$20,Datapack!R535))))</f>
        <v>0</v>
      </c>
      <c r="I84" s="45"/>
      <c r="J84" s="86">
        <f>IF($G$4=Dates1!$B$17,Datapack!D535,IF($G$4=Dates1!$B$18,Datapack!I535,IF($G$4=Dates1!$B$19,Datapack!N535,IF($G$4=Dates1!$B$20,Datapack!S535))))</f>
        <v>0</v>
      </c>
      <c r="K84" s="45"/>
      <c r="L84" s="86">
        <f>IF($G$4=Dates1!$B$17,Datapack!E535,IF($G$4=Dates1!$B$18,Datapack!J535,IF($G$4=Dates1!$B$19,Datapack!O535,IF($G$4=Dates1!$B$20,Datapack!T535))))</f>
        <v>0</v>
      </c>
      <c r="M84" s="45"/>
      <c r="N84" s="86">
        <f>IF($G$4=Dates1!$B$17,Datapack!F535,IF($G$4=Dates1!$B$18,Datapack!K535,IF($G$4=Dates1!$B$19,Datapack!P535,IF($G$4=Dates1!$B$20,Datapack!U535))))</f>
        <v>0</v>
      </c>
    </row>
    <row r="85" spans="2:14">
      <c r="B85" s="368" t="s">
        <v>0</v>
      </c>
      <c r="C85" s="368"/>
      <c r="D85" s="368"/>
      <c r="E85" s="9"/>
      <c r="F85" s="86">
        <f>IF($G$4=Dates1!$B$17,Datapack!B536,IF($G$4=Dates1!$B$18,Datapack!G536,IF($G$4=Dates1!$B$19,Datapack!L536,IF($G$4=Dates1!$B$20,Datapack!Q536))))</f>
        <v>1</v>
      </c>
      <c r="G85" s="143"/>
      <c r="H85" s="86">
        <f>IF($G$4=Dates1!$B$17,Datapack!C536,IF($G$4=Dates1!$B$18,Datapack!H536,IF($G$4=Dates1!$B$19,Datapack!M536,IF($G$4=Dates1!$B$20,Datapack!R536))))</f>
        <v>0</v>
      </c>
      <c r="I85" s="45"/>
      <c r="J85" s="86">
        <f>IF($G$4=Dates1!$B$17,Datapack!D536,IF($G$4=Dates1!$B$18,Datapack!I536,IF($G$4=Dates1!$B$19,Datapack!N536,IF($G$4=Dates1!$B$20,Datapack!S536))))</f>
        <v>0</v>
      </c>
      <c r="K85" s="45"/>
      <c r="L85" s="86">
        <f>IF($G$4=Dates1!$B$17,Datapack!E536,IF($G$4=Dates1!$B$18,Datapack!J536,IF($G$4=Dates1!$B$19,Datapack!O536,IF($G$4=Dates1!$B$20,Datapack!T536))))</f>
        <v>1</v>
      </c>
      <c r="M85" s="45"/>
      <c r="N85" s="86">
        <f>IF($G$4=Dates1!$B$17,Datapack!F536,IF($G$4=Dates1!$B$18,Datapack!K536,IF($G$4=Dates1!$B$19,Datapack!P536,IF($G$4=Dates1!$B$20,Datapack!U536))))</f>
        <v>0</v>
      </c>
    </row>
    <row r="86" spans="2:14">
      <c r="B86" s="368" t="s">
        <v>103</v>
      </c>
      <c r="C86" s="368"/>
      <c r="D86" s="368"/>
      <c r="E86" s="9"/>
      <c r="F86" s="86">
        <f>IF($G$4=Dates1!$B$17,Datapack!B537,IF($G$4=Dates1!$B$18,Datapack!G537,IF($G$4=Dates1!$B$19,Datapack!L537,IF($G$4=Dates1!$B$20,Datapack!Q537))))</f>
        <v>1</v>
      </c>
      <c r="G86" s="143"/>
      <c r="H86" s="86">
        <f>IF($G$4=Dates1!$B$17,Datapack!C537,IF($G$4=Dates1!$B$18,Datapack!H537,IF($G$4=Dates1!$B$19,Datapack!M537,IF($G$4=Dates1!$B$20,Datapack!R537))))</f>
        <v>0</v>
      </c>
      <c r="I86" s="45"/>
      <c r="J86" s="86">
        <f>IF($G$4=Dates1!$B$17,Datapack!D537,IF($G$4=Dates1!$B$18,Datapack!I537,IF($G$4=Dates1!$B$19,Datapack!N537,IF($G$4=Dates1!$B$20,Datapack!S537))))</f>
        <v>0</v>
      </c>
      <c r="K86" s="45"/>
      <c r="L86" s="86">
        <f>IF($G$4=Dates1!$B$17,Datapack!E537,IF($G$4=Dates1!$B$18,Datapack!J537,IF($G$4=Dates1!$B$19,Datapack!O537,IF($G$4=Dates1!$B$20,Datapack!T537))))</f>
        <v>1</v>
      </c>
      <c r="M86" s="45"/>
      <c r="N86" s="86">
        <f>IF($G$4=Dates1!$B$17,Datapack!F537,IF($G$4=Dates1!$B$18,Datapack!K537,IF($G$4=Dates1!$B$19,Datapack!P537,IF($G$4=Dates1!$B$20,Datapack!U537))))</f>
        <v>0</v>
      </c>
    </row>
    <row r="87" spans="2:14">
      <c r="B87" s="368" t="s">
        <v>169</v>
      </c>
      <c r="C87" s="368"/>
      <c r="D87" s="368"/>
      <c r="E87" s="9"/>
      <c r="F87" s="86">
        <f>IF($G$4=Dates1!$B$17,Datapack!B538,IF($G$4=Dates1!$B$18,Datapack!G538,IF($G$4=Dates1!$B$19,Datapack!L538,IF($G$4=Dates1!$B$20,Datapack!Q538))))</f>
        <v>0</v>
      </c>
      <c r="G87" s="143"/>
      <c r="H87" s="86">
        <f>IF($G$4=Dates1!$B$17,Datapack!C538,IF($G$4=Dates1!$B$18,Datapack!H538,IF($G$4=Dates1!$B$19,Datapack!M538,IF($G$4=Dates1!$B$20,Datapack!R538))))</f>
        <v>0</v>
      </c>
      <c r="I87" s="45"/>
      <c r="J87" s="86">
        <f>IF($G$4=Dates1!$B$17,Datapack!D538,IF($G$4=Dates1!$B$18,Datapack!I538,IF($G$4=Dates1!$B$19,Datapack!N538,IF($G$4=Dates1!$B$20,Datapack!S538))))</f>
        <v>0</v>
      </c>
      <c r="K87" s="45"/>
      <c r="L87" s="86">
        <f>IF($G$4=Dates1!$B$17,Datapack!E538,IF($G$4=Dates1!$B$18,Datapack!J538,IF($G$4=Dates1!$B$19,Datapack!O538,IF($G$4=Dates1!$B$20,Datapack!T538))))</f>
        <v>0</v>
      </c>
      <c r="M87" s="45"/>
      <c r="N87" s="86">
        <f>IF($G$4=Dates1!$B$17,Datapack!F538,IF($G$4=Dates1!$B$18,Datapack!K538,IF($G$4=Dates1!$B$19,Datapack!P538,IF($G$4=Dates1!$B$20,Datapack!U538))))</f>
        <v>0</v>
      </c>
    </row>
    <row r="88" spans="2:14">
      <c r="B88" s="368" t="s">
        <v>141</v>
      </c>
      <c r="C88" s="368"/>
      <c r="D88" s="368"/>
      <c r="E88" s="9"/>
      <c r="F88" s="86">
        <f>IF($G$4=Dates1!$B$17,Datapack!B539,IF($G$4=Dates1!$B$18,Datapack!G539,IF($G$4=Dates1!$B$19,Datapack!L539,IF($G$4=Dates1!$B$20,Datapack!Q539))))</f>
        <v>1</v>
      </c>
      <c r="G88" s="143"/>
      <c r="H88" s="86">
        <f>IF($G$4=Dates1!$B$17,Datapack!C539,IF($G$4=Dates1!$B$18,Datapack!H539,IF($G$4=Dates1!$B$19,Datapack!M539,IF($G$4=Dates1!$B$20,Datapack!R539))))</f>
        <v>1</v>
      </c>
      <c r="I88" s="45"/>
      <c r="J88" s="86">
        <f>IF($G$4=Dates1!$B$17,Datapack!D539,IF($G$4=Dates1!$B$18,Datapack!I539,IF($G$4=Dates1!$B$19,Datapack!N539,IF($G$4=Dates1!$B$20,Datapack!S539))))</f>
        <v>0</v>
      </c>
      <c r="K88" s="45"/>
      <c r="L88" s="86">
        <f>IF($G$4=Dates1!$B$17,Datapack!E539,IF($G$4=Dates1!$B$18,Datapack!J539,IF($G$4=Dates1!$B$19,Datapack!O539,IF($G$4=Dates1!$B$20,Datapack!T539))))</f>
        <v>0</v>
      </c>
      <c r="M88" s="45"/>
      <c r="N88" s="86">
        <f>IF($G$4=Dates1!$B$17,Datapack!F539,IF($G$4=Dates1!$B$18,Datapack!K539,IF($G$4=Dates1!$B$19,Datapack!P539,IF($G$4=Dates1!$B$20,Datapack!U539))))</f>
        <v>0</v>
      </c>
    </row>
    <row r="89" spans="2:14">
      <c r="B89" s="368" t="s">
        <v>164</v>
      </c>
      <c r="C89" s="368"/>
      <c r="D89" s="368"/>
      <c r="E89" s="9"/>
      <c r="F89" s="86">
        <f>IF($G$4=Dates1!$B$17,Datapack!B540,IF($G$4=Dates1!$B$18,Datapack!G540,IF($G$4=Dates1!$B$19,Datapack!L540,IF($G$4=Dates1!$B$20,Datapack!Q540))))</f>
        <v>5</v>
      </c>
      <c r="G89" s="143"/>
      <c r="H89" s="86">
        <f>IF($G$4=Dates1!$B$17,Datapack!C540,IF($G$4=Dates1!$B$18,Datapack!H540,IF($G$4=Dates1!$B$19,Datapack!M540,IF($G$4=Dates1!$B$20,Datapack!R540))))</f>
        <v>1</v>
      </c>
      <c r="I89" s="45"/>
      <c r="J89" s="86">
        <f>IF($G$4=Dates1!$B$17,Datapack!D540,IF($G$4=Dates1!$B$18,Datapack!I540,IF($G$4=Dates1!$B$19,Datapack!N540,IF($G$4=Dates1!$B$20,Datapack!S540))))</f>
        <v>4</v>
      </c>
      <c r="K89" s="45"/>
      <c r="L89" s="86">
        <f>IF($G$4=Dates1!$B$17,Datapack!E540,IF($G$4=Dates1!$B$18,Datapack!J540,IF($G$4=Dates1!$B$19,Datapack!O540,IF($G$4=Dates1!$B$20,Datapack!T540))))</f>
        <v>0</v>
      </c>
      <c r="M89" s="45"/>
      <c r="N89" s="86">
        <f>IF($G$4=Dates1!$B$17,Datapack!F540,IF($G$4=Dates1!$B$18,Datapack!K540,IF($G$4=Dates1!$B$19,Datapack!P540,IF($G$4=Dates1!$B$20,Datapack!U540))))</f>
        <v>0</v>
      </c>
    </row>
    <row r="90" spans="2:14">
      <c r="B90" s="368" t="s">
        <v>206</v>
      </c>
      <c r="C90" s="368"/>
      <c r="D90" s="368"/>
      <c r="E90" s="9"/>
      <c r="F90" s="86">
        <f>IF($G$4=Dates1!$B$17,Datapack!B541,IF($G$4=Dates1!$B$18,Datapack!G541,IF($G$4=Dates1!$B$19,Datapack!L541,IF($G$4=Dates1!$B$20,Datapack!Q541))))</f>
        <v>3</v>
      </c>
      <c r="G90" s="143"/>
      <c r="H90" s="86">
        <f>IF($G$4=Dates1!$B$17,Datapack!C541,IF($G$4=Dates1!$B$18,Datapack!H541,IF($G$4=Dates1!$B$19,Datapack!M541,IF($G$4=Dates1!$B$20,Datapack!R541))))</f>
        <v>1</v>
      </c>
      <c r="I90" s="45"/>
      <c r="J90" s="86">
        <f>IF($G$4=Dates1!$B$17,Datapack!D541,IF($G$4=Dates1!$B$18,Datapack!I541,IF($G$4=Dates1!$B$19,Datapack!N541,IF($G$4=Dates1!$B$20,Datapack!S541))))</f>
        <v>2</v>
      </c>
      <c r="K90" s="45"/>
      <c r="L90" s="86">
        <f>IF($G$4=Dates1!$B$17,Datapack!E541,IF($G$4=Dates1!$B$18,Datapack!J541,IF($G$4=Dates1!$B$19,Datapack!O541,IF($G$4=Dates1!$B$20,Datapack!T541))))</f>
        <v>0</v>
      </c>
      <c r="M90" s="45"/>
      <c r="N90" s="86">
        <f>IF($G$4=Dates1!$B$17,Datapack!F541,IF($G$4=Dates1!$B$18,Datapack!K541,IF($G$4=Dates1!$B$19,Datapack!P541,IF($G$4=Dates1!$B$20,Datapack!U541))))</f>
        <v>0</v>
      </c>
    </row>
    <row r="91" spans="2:14">
      <c r="B91" s="368" t="s">
        <v>143</v>
      </c>
      <c r="C91" s="368"/>
      <c r="D91" s="368"/>
      <c r="E91" s="9"/>
      <c r="F91" s="86">
        <f>IF($G$4=Dates1!$B$17,Datapack!B542,IF($G$4=Dates1!$B$18,Datapack!G542,IF($G$4=Dates1!$B$19,Datapack!L542,IF($G$4=Dates1!$B$20,Datapack!Q542))))</f>
        <v>3</v>
      </c>
      <c r="G91" s="143"/>
      <c r="H91" s="86">
        <f>IF($G$4=Dates1!$B$17,Datapack!C542,IF($G$4=Dates1!$B$18,Datapack!H542,IF($G$4=Dates1!$B$19,Datapack!M542,IF($G$4=Dates1!$B$20,Datapack!R542))))</f>
        <v>0</v>
      </c>
      <c r="I91" s="45"/>
      <c r="J91" s="86">
        <f>IF($G$4=Dates1!$B$17,Datapack!D542,IF($G$4=Dates1!$B$18,Datapack!I542,IF($G$4=Dates1!$B$19,Datapack!N542,IF($G$4=Dates1!$B$20,Datapack!S542))))</f>
        <v>1</v>
      </c>
      <c r="K91" s="45"/>
      <c r="L91" s="86">
        <f>IF($G$4=Dates1!$B$17,Datapack!E542,IF($G$4=Dates1!$B$18,Datapack!J542,IF($G$4=Dates1!$B$19,Datapack!O542,IF($G$4=Dates1!$B$20,Datapack!T542))))</f>
        <v>2</v>
      </c>
      <c r="M91" s="45"/>
      <c r="N91" s="86">
        <f>IF($G$4=Dates1!$B$17,Datapack!F542,IF($G$4=Dates1!$B$18,Datapack!K542,IF($G$4=Dates1!$B$19,Datapack!P542,IF($G$4=Dates1!$B$20,Datapack!U542))))</f>
        <v>0</v>
      </c>
    </row>
    <row r="92" spans="2:14">
      <c r="B92" s="30"/>
      <c r="C92" s="10"/>
      <c r="D92" s="9"/>
      <c r="E92" s="9"/>
      <c r="F92" s="86"/>
      <c r="G92" s="143"/>
      <c r="H92" s="86"/>
      <c r="I92" s="45"/>
      <c r="J92" s="86"/>
      <c r="K92" s="45"/>
      <c r="L92" s="86"/>
      <c r="M92" s="45"/>
      <c r="N92" s="86"/>
    </row>
    <row r="93" spans="2:14">
      <c r="B93" s="370" t="s">
        <v>149</v>
      </c>
      <c r="C93" s="370"/>
      <c r="D93" s="370"/>
      <c r="E93" s="9"/>
      <c r="F93" s="86">
        <f>SUM(F94:F104)</f>
        <v>23</v>
      </c>
      <c r="G93" s="86"/>
      <c r="H93" s="86">
        <f>SUM(H94:H104)</f>
        <v>2</v>
      </c>
      <c r="I93" s="45"/>
      <c r="J93" s="86">
        <f>SUM(J94:J104)</f>
        <v>14</v>
      </c>
      <c r="K93" s="86"/>
      <c r="L93" s="86">
        <f>SUM(L94:L104)</f>
        <v>7</v>
      </c>
      <c r="M93" s="45"/>
      <c r="N93" s="86">
        <f>SUM(N94:N104)</f>
        <v>0</v>
      </c>
    </row>
    <row r="94" spans="2:14">
      <c r="B94" s="368" t="s">
        <v>14</v>
      </c>
      <c r="C94" s="368"/>
      <c r="D94" s="368"/>
      <c r="E94" s="9"/>
      <c r="F94" s="86">
        <f>IF($G$4=Dates1!$B$17,Datapack!B545,IF($G$4=Dates1!$B$18,Datapack!G545,IF($G$4=Dates1!$B$19,Datapack!L545,IF($G$4=Dates1!$B$20,Datapack!Q545))))</f>
        <v>1</v>
      </c>
      <c r="G94" s="143"/>
      <c r="H94" s="86">
        <f>IF($G$4=Dates1!$B$17,Datapack!C545,IF($G$4=Dates1!$B$18,Datapack!H545,IF($G$4=Dates1!$B$19,Datapack!M545,IF($G$4=Dates1!$B$20,Datapack!R545))))</f>
        <v>0</v>
      </c>
      <c r="I94" s="45"/>
      <c r="J94" s="86">
        <f>IF($G$4=Dates1!$B$17,Datapack!D545,IF($G$4=Dates1!$B$18,Datapack!I545,IF($G$4=Dates1!$B$19,Datapack!N545,IF($G$4=Dates1!$B$20,Datapack!S545))))</f>
        <v>0</v>
      </c>
      <c r="K94" s="45"/>
      <c r="L94" s="86">
        <f>IF($G$4=Dates1!$B$17,Datapack!E545,IF($G$4=Dates1!$B$18,Datapack!J545,IF($G$4=Dates1!$B$19,Datapack!O545,IF($G$4=Dates1!$B$20,Datapack!T545))))</f>
        <v>1</v>
      </c>
      <c r="M94" s="45"/>
      <c r="N94" s="86">
        <f>IF($G$4=Dates1!$B$17,Datapack!F545,IF($G$4=Dates1!$B$18,Datapack!K545,IF($G$4=Dates1!$B$19,Datapack!P545,IF($G$4=Dates1!$B$20,Datapack!U545))))</f>
        <v>0</v>
      </c>
    </row>
    <row r="95" spans="2:14">
      <c r="B95" s="368" t="s">
        <v>31</v>
      </c>
      <c r="C95" s="368"/>
      <c r="D95" s="368"/>
      <c r="E95" s="9"/>
      <c r="F95" s="86">
        <f>IF($G$4=Dates1!$B$17,Datapack!B546,IF($G$4=Dates1!$B$18,Datapack!G546,IF($G$4=Dates1!$B$19,Datapack!L546,IF($G$4=Dates1!$B$20,Datapack!Q546))))</f>
        <v>2</v>
      </c>
      <c r="G95" s="143"/>
      <c r="H95" s="86">
        <f>IF($G$4=Dates1!$B$17,Datapack!C546,IF($G$4=Dates1!$B$18,Datapack!H546,IF($G$4=Dates1!$B$19,Datapack!M546,IF($G$4=Dates1!$B$20,Datapack!R546))))</f>
        <v>0</v>
      </c>
      <c r="I95" s="45"/>
      <c r="J95" s="86">
        <f>IF($G$4=Dates1!$B$17,Datapack!D546,IF($G$4=Dates1!$B$18,Datapack!I546,IF($G$4=Dates1!$B$19,Datapack!N546,IF($G$4=Dates1!$B$20,Datapack!S546))))</f>
        <v>1</v>
      </c>
      <c r="K95" s="45"/>
      <c r="L95" s="86">
        <f>IF($G$4=Dates1!$B$17,Datapack!E546,IF($G$4=Dates1!$B$18,Datapack!J546,IF($G$4=Dates1!$B$19,Datapack!O546,IF($G$4=Dates1!$B$20,Datapack!T546))))</f>
        <v>1</v>
      </c>
      <c r="M95" s="45"/>
      <c r="N95" s="86">
        <f>IF($G$4=Dates1!$B$17,Datapack!F546,IF($G$4=Dates1!$B$18,Datapack!K546,IF($G$4=Dates1!$B$19,Datapack!P546,IF($G$4=Dates1!$B$20,Datapack!U546))))</f>
        <v>0</v>
      </c>
    </row>
    <row r="96" spans="2:14">
      <c r="B96" s="368" t="s">
        <v>13</v>
      </c>
      <c r="C96" s="368"/>
      <c r="D96" s="368"/>
      <c r="E96" s="8"/>
      <c r="F96" s="86">
        <f>IF($G$4=Dates1!$B$17,Datapack!B547,IF($G$4=Dates1!$B$18,Datapack!G547,IF($G$4=Dates1!$B$19,Datapack!L547,IF($G$4=Dates1!$B$20,Datapack!Q547))))</f>
        <v>0</v>
      </c>
      <c r="G96" s="302"/>
      <c r="H96" s="86">
        <f>IF($G$4=Dates1!$B$17,Datapack!C547,IF($G$4=Dates1!$B$18,Datapack!H547,IF($G$4=Dates1!$B$19,Datapack!M547,IF($G$4=Dates1!$B$20,Datapack!R547))))</f>
        <v>0</v>
      </c>
      <c r="I96" s="45"/>
      <c r="J96" s="86">
        <f>IF($G$4=Dates1!$B$17,Datapack!D547,IF($G$4=Dates1!$B$18,Datapack!I547,IF($G$4=Dates1!$B$19,Datapack!N547,IF($G$4=Dates1!$B$20,Datapack!S547))))</f>
        <v>0</v>
      </c>
      <c r="K96" s="45"/>
      <c r="L96" s="86">
        <f>IF($G$4=Dates1!$B$17,Datapack!E547,IF($G$4=Dates1!$B$18,Datapack!J547,IF($G$4=Dates1!$B$19,Datapack!O547,IF($G$4=Dates1!$B$20,Datapack!T547))))</f>
        <v>0</v>
      </c>
      <c r="M96" s="45"/>
      <c r="N96" s="86">
        <f>IF($G$4=Dates1!$B$17,Datapack!F547,IF($G$4=Dates1!$B$18,Datapack!K547,IF($G$4=Dates1!$B$19,Datapack!P547,IF($G$4=Dates1!$B$20,Datapack!U547))))</f>
        <v>0</v>
      </c>
    </row>
    <row r="97" spans="2:14">
      <c r="B97" s="368" t="s">
        <v>120</v>
      </c>
      <c r="C97" s="368"/>
      <c r="D97" s="368"/>
      <c r="E97" s="6"/>
      <c r="F97" s="86">
        <f>IF($G$4=Dates1!$B$17,Datapack!B548,IF($G$4=Dates1!$B$18,Datapack!G548,IF($G$4=Dates1!$B$19,Datapack!L548,IF($G$4=Dates1!$B$20,Datapack!Q548))))</f>
        <v>7</v>
      </c>
      <c r="G97" s="307"/>
      <c r="H97" s="86">
        <f>IF($G$4=Dates1!$B$17,Datapack!C548,IF($G$4=Dates1!$B$18,Datapack!H548,IF($G$4=Dates1!$B$19,Datapack!M548,IF($G$4=Dates1!$B$20,Datapack!R548))))</f>
        <v>0</v>
      </c>
      <c r="I97" s="45"/>
      <c r="J97" s="86">
        <f>IF($G$4=Dates1!$B$17,Datapack!D548,IF($G$4=Dates1!$B$18,Datapack!I548,IF($G$4=Dates1!$B$19,Datapack!N548,IF($G$4=Dates1!$B$20,Datapack!S548))))</f>
        <v>6</v>
      </c>
      <c r="K97" s="45"/>
      <c r="L97" s="86">
        <f>IF($G$4=Dates1!$B$17,Datapack!E548,IF($G$4=Dates1!$B$18,Datapack!J548,IF($G$4=Dates1!$B$19,Datapack!O548,IF($G$4=Dates1!$B$20,Datapack!T548))))</f>
        <v>1</v>
      </c>
      <c r="M97" s="45"/>
      <c r="N97" s="86">
        <f>IF($G$4=Dates1!$B$17,Datapack!F548,IF($G$4=Dates1!$B$18,Datapack!K548,IF($G$4=Dates1!$B$19,Datapack!P548,IF($G$4=Dates1!$B$20,Datapack!U548))))</f>
        <v>0</v>
      </c>
    </row>
    <row r="98" spans="2:14">
      <c r="B98" s="368" t="s">
        <v>158</v>
      </c>
      <c r="C98" s="368"/>
      <c r="D98" s="368"/>
      <c r="E98" s="9"/>
      <c r="F98" s="86">
        <f>IF($G$4=Dates1!$B$17,Datapack!B549,IF($G$4=Dates1!$B$18,Datapack!G549,IF($G$4=Dates1!$B$19,Datapack!L549,IF($G$4=Dates1!$B$20,Datapack!Q549))))</f>
        <v>3</v>
      </c>
      <c r="G98" s="143"/>
      <c r="H98" s="86">
        <f>IF($G$4=Dates1!$B$17,Datapack!C549,IF($G$4=Dates1!$B$18,Datapack!H549,IF($G$4=Dates1!$B$19,Datapack!M549,IF($G$4=Dates1!$B$20,Datapack!R549))))</f>
        <v>0</v>
      </c>
      <c r="I98" s="45"/>
      <c r="J98" s="86">
        <f>IF($G$4=Dates1!$B$17,Datapack!D549,IF($G$4=Dates1!$B$18,Datapack!I549,IF($G$4=Dates1!$B$19,Datapack!N549,IF($G$4=Dates1!$B$20,Datapack!S549))))</f>
        <v>1</v>
      </c>
      <c r="K98" s="45"/>
      <c r="L98" s="86">
        <f>IF($G$4=Dates1!$B$17,Datapack!E549,IF($G$4=Dates1!$B$18,Datapack!J549,IF($G$4=Dates1!$B$19,Datapack!O549,IF($G$4=Dates1!$B$20,Datapack!T549))))</f>
        <v>2</v>
      </c>
      <c r="M98" s="45"/>
      <c r="N98" s="86">
        <f>IF($G$4=Dates1!$B$17,Datapack!F549,IF($G$4=Dates1!$B$18,Datapack!K549,IF($G$4=Dates1!$B$19,Datapack!P549,IF($G$4=Dates1!$B$20,Datapack!U549))))</f>
        <v>0</v>
      </c>
    </row>
    <row r="99" spans="2:14">
      <c r="B99" s="368" t="s">
        <v>15</v>
      </c>
      <c r="C99" s="368"/>
      <c r="D99" s="368"/>
      <c r="E99" s="9"/>
      <c r="F99" s="86">
        <f>IF($G$4=Dates1!$B$17,Datapack!B550,IF($G$4=Dates1!$B$18,Datapack!G550,IF($G$4=Dates1!$B$19,Datapack!L550,IF($G$4=Dates1!$B$20,Datapack!Q550))))</f>
        <v>1</v>
      </c>
      <c r="G99" s="143"/>
      <c r="H99" s="86">
        <f>IF($G$4=Dates1!$B$17,Datapack!C550,IF($G$4=Dates1!$B$18,Datapack!H550,IF($G$4=Dates1!$B$19,Datapack!M550,IF($G$4=Dates1!$B$20,Datapack!R550))))</f>
        <v>0</v>
      </c>
      <c r="I99" s="45"/>
      <c r="J99" s="86">
        <f>IF($G$4=Dates1!$B$17,Datapack!D550,IF($G$4=Dates1!$B$18,Datapack!I550,IF($G$4=Dates1!$B$19,Datapack!N550,IF($G$4=Dates1!$B$20,Datapack!S550))))</f>
        <v>0</v>
      </c>
      <c r="K99" s="45"/>
      <c r="L99" s="86">
        <f>IF($G$4=Dates1!$B$17,Datapack!E550,IF($G$4=Dates1!$B$18,Datapack!J550,IF($G$4=Dates1!$B$19,Datapack!O550,IF($G$4=Dates1!$B$20,Datapack!T550))))</f>
        <v>1</v>
      </c>
      <c r="M99" s="45"/>
      <c r="N99" s="86">
        <f>IF($G$4=Dates1!$B$17,Datapack!F550,IF($G$4=Dates1!$B$18,Datapack!K550,IF($G$4=Dates1!$B$19,Datapack!P550,IF($G$4=Dates1!$B$20,Datapack!U550))))</f>
        <v>0</v>
      </c>
    </row>
    <row r="100" spans="2:14">
      <c r="B100" s="368" t="s">
        <v>135</v>
      </c>
      <c r="C100" s="368"/>
      <c r="D100" s="368"/>
      <c r="E100" s="9"/>
      <c r="F100" s="86">
        <f>IF($G$4=Dates1!$B$17,Datapack!B551,IF($G$4=Dates1!$B$18,Datapack!G551,IF($G$4=Dates1!$B$19,Datapack!L551,IF($G$4=Dates1!$B$20,Datapack!Q551))))</f>
        <v>4</v>
      </c>
      <c r="G100" s="143"/>
      <c r="H100" s="86">
        <f>IF($G$4=Dates1!$B$17,Datapack!C551,IF($G$4=Dates1!$B$18,Datapack!H551,IF($G$4=Dates1!$B$19,Datapack!M551,IF($G$4=Dates1!$B$20,Datapack!R551))))</f>
        <v>0</v>
      </c>
      <c r="I100" s="45"/>
      <c r="J100" s="86">
        <f>IF($G$4=Dates1!$B$17,Datapack!D551,IF($G$4=Dates1!$B$18,Datapack!I551,IF($G$4=Dates1!$B$19,Datapack!N551,IF($G$4=Dates1!$B$20,Datapack!S551))))</f>
        <v>4</v>
      </c>
      <c r="K100" s="45"/>
      <c r="L100" s="86">
        <f>IF($G$4=Dates1!$B$17,Datapack!E551,IF($G$4=Dates1!$B$18,Datapack!J551,IF($G$4=Dates1!$B$19,Datapack!O551,IF($G$4=Dates1!$B$20,Datapack!T551))))</f>
        <v>0</v>
      </c>
      <c r="M100" s="45"/>
      <c r="N100" s="86">
        <f>IF($G$4=Dates1!$B$17,Datapack!F551,IF($G$4=Dates1!$B$18,Datapack!K551,IF($G$4=Dates1!$B$19,Datapack!P551,IF($G$4=Dates1!$B$20,Datapack!U551))))</f>
        <v>0</v>
      </c>
    </row>
    <row r="101" spans="2:14">
      <c r="B101" s="368" t="s">
        <v>32</v>
      </c>
      <c r="C101" s="368"/>
      <c r="D101" s="368"/>
      <c r="E101" s="9"/>
      <c r="F101" s="86">
        <f>IF($G$4=Dates1!$B$17,Datapack!B552,IF($G$4=Dates1!$B$18,Datapack!G552,IF($G$4=Dates1!$B$19,Datapack!L552,IF($G$4=Dates1!$B$20,Datapack!Q552))))</f>
        <v>2</v>
      </c>
      <c r="G101" s="143"/>
      <c r="H101" s="86">
        <f>IF($G$4=Dates1!$B$17,Datapack!C552,IF($G$4=Dates1!$B$18,Datapack!H552,IF($G$4=Dates1!$B$19,Datapack!M552,IF($G$4=Dates1!$B$20,Datapack!R552))))</f>
        <v>1</v>
      </c>
      <c r="I101" s="45"/>
      <c r="J101" s="86">
        <f>IF($G$4=Dates1!$B$17,Datapack!D552,IF($G$4=Dates1!$B$18,Datapack!I552,IF($G$4=Dates1!$B$19,Datapack!N552,IF($G$4=Dates1!$B$20,Datapack!S552))))</f>
        <v>1</v>
      </c>
      <c r="K101" s="45"/>
      <c r="L101" s="86">
        <f>IF($G$4=Dates1!$B$17,Datapack!E552,IF($G$4=Dates1!$B$18,Datapack!J552,IF($G$4=Dates1!$B$19,Datapack!O552,IF($G$4=Dates1!$B$20,Datapack!T552))))</f>
        <v>0</v>
      </c>
      <c r="M101" s="45"/>
      <c r="N101" s="86">
        <f>IF($G$4=Dates1!$B$17,Datapack!F552,IF($G$4=Dates1!$B$18,Datapack!K552,IF($G$4=Dates1!$B$19,Datapack!P552,IF($G$4=Dates1!$B$20,Datapack!U552))))</f>
        <v>0</v>
      </c>
    </row>
    <row r="102" spans="2:14">
      <c r="B102" s="368" t="s">
        <v>39</v>
      </c>
      <c r="C102" s="368"/>
      <c r="D102" s="368"/>
      <c r="E102" s="9"/>
      <c r="F102" s="86">
        <f>IF($G$4=Dates1!$B$17,Datapack!B553,IF($G$4=Dates1!$B$18,Datapack!G553,IF($G$4=Dates1!$B$19,Datapack!L553,IF($G$4=Dates1!$B$20,Datapack!Q553))))</f>
        <v>1</v>
      </c>
      <c r="G102" s="143"/>
      <c r="H102" s="86">
        <f>IF($G$4=Dates1!$B$17,Datapack!C553,IF($G$4=Dates1!$B$18,Datapack!H553,IF($G$4=Dates1!$B$19,Datapack!M553,IF($G$4=Dates1!$B$20,Datapack!R553))))</f>
        <v>0</v>
      </c>
      <c r="I102" s="45"/>
      <c r="J102" s="86">
        <f>IF($G$4=Dates1!$B$17,Datapack!D553,IF($G$4=Dates1!$B$18,Datapack!I553,IF($G$4=Dates1!$B$19,Datapack!N553,IF($G$4=Dates1!$B$20,Datapack!S553))))</f>
        <v>0</v>
      </c>
      <c r="K102" s="45"/>
      <c r="L102" s="86">
        <f>IF($G$4=Dates1!$B$17,Datapack!E553,IF($G$4=Dates1!$B$18,Datapack!J553,IF($G$4=Dates1!$B$19,Datapack!O553,IF($G$4=Dates1!$B$20,Datapack!T553))))</f>
        <v>1</v>
      </c>
      <c r="M102" s="45"/>
      <c r="N102" s="86">
        <f>IF($G$4=Dates1!$B$17,Datapack!F553,IF($G$4=Dates1!$B$18,Datapack!K553,IF($G$4=Dates1!$B$19,Datapack!P553,IF($G$4=Dates1!$B$20,Datapack!U553))))</f>
        <v>0</v>
      </c>
    </row>
    <row r="103" spans="2:14">
      <c r="B103" s="368" t="s">
        <v>131</v>
      </c>
      <c r="C103" s="368"/>
      <c r="D103" s="368"/>
      <c r="E103" s="9"/>
      <c r="F103" s="86">
        <f>IF($G$4=Dates1!$B$17,Datapack!B554,IF($G$4=Dates1!$B$18,Datapack!G554,IF($G$4=Dates1!$B$19,Datapack!L554,IF($G$4=Dates1!$B$20,Datapack!Q554))))</f>
        <v>2</v>
      </c>
      <c r="G103" s="143"/>
      <c r="H103" s="86">
        <f>IF($G$4=Dates1!$B$17,Datapack!C554,IF($G$4=Dates1!$B$18,Datapack!H554,IF($G$4=Dates1!$B$19,Datapack!M554,IF($G$4=Dates1!$B$20,Datapack!R554))))</f>
        <v>1</v>
      </c>
      <c r="I103" s="45"/>
      <c r="J103" s="86">
        <f>IF($G$4=Dates1!$B$17,Datapack!D554,IF($G$4=Dates1!$B$18,Datapack!I554,IF($G$4=Dates1!$B$19,Datapack!N554,IF($G$4=Dates1!$B$20,Datapack!S554))))</f>
        <v>1</v>
      </c>
      <c r="K103" s="45"/>
      <c r="L103" s="86">
        <f>IF($G$4=Dates1!$B$17,Datapack!E554,IF($G$4=Dates1!$B$18,Datapack!J554,IF($G$4=Dates1!$B$19,Datapack!O554,IF($G$4=Dates1!$B$20,Datapack!T554))))</f>
        <v>0</v>
      </c>
      <c r="M103" s="45"/>
      <c r="N103" s="86">
        <f>IF($G$4=Dates1!$B$17,Datapack!F554,IF($G$4=Dates1!$B$18,Datapack!K554,IF($G$4=Dates1!$B$19,Datapack!P554,IF($G$4=Dates1!$B$20,Datapack!U554))))</f>
        <v>0</v>
      </c>
    </row>
    <row r="104" spans="2:14">
      <c r="B104" s="368" t="s">
        <v>65</v>
      </c>
      <c r="C104" s="368"/>
      <c r="D104" s="368"/>
      <c r="E104" s="9"/>
      <c r="F104" s="86">
        <f>IF($G$4=Dates1!$B$17,Datapack!B555,IF($G$4=Dates1!$B$18,Datapack!G555,IF($G$4=Dates1!$B$19,Datapack!L555,IF($G$4=Dates1!$B$20,Datapack!Q555))))</f>
        <v>0</v>
      </c>
      <c r="G104" s="143"/>
      <c r="H104" s="86">
        <f>IF($G$4=Dates1!$B$17,Datapack!C555,IF($G$4=Dates1!$B$18,Datapack!H555,IF($G$4=Dates1!$B$19,Datapack!M555,IF($G$4=Dates1!$B$20,Datapack!R555))))</f>
        <v>0</v>
      </c>
      <c r="I104" s="45"/>
      <c r="J104" s="86">
        <f>IF($G$4=Dates1!$B$17,Datapack!D555,IF($G$4=Dates1!$B$18,Datapack!I555,IF($G$4=Dates1!$B$19,Datapack!N555,IF($G$4=Dates1!$B$20,Datapack!S555))))</f>
        <v>0</v>
      </c>
      <c r="K104" s="45"/>
      <c r="L104" s="86">
        <f>IF($G$4=Dates1!$B$17,Datapack!E555,IF($G$4=Dates1!$B$18,Datapack!J555,IF($G$4=Dates1!$B$19,Datapack!O555,IF($G$4=Dates1!$B$20,Datapack!T555))))</f>
        <v>0</v>
      </c>
      <c r="M104" s="45"/>
      <c r="N104" s="86">
        <f>IF($G$4=Dates1!$B$17,Datapack!F555,IF($G$4=Dates1!$B$18,Datapack!K555,IF($G$4=Dates1!$B$19,Datapack!P555,IF($G$4=Dates1!$B$20,Datapack!U555))))</f>
        <v>0</v>
      </c>
    </row>
    <row r="105" spans="2:14">
      <c r="B105" s="30"/>
      <c r="C105" s="10"/>
      <c r="D105" s="9"/>
      <c r="E105" s="9"/>
      <c r="F105" s="86"/>
      <c r="G105" s="143"/>
      <c r="H105" s="86"/>
      <c r="I105" s="45"/>
      <c r="J105" s="86"/>
      <c r="K105" s="45"/>
      <c r="L105" s="86"/>
      <c r="M105" s="45"/>
      <c r="N105" s="86"/>
    </row>
    <row r="106" spans="2:14">
      <c r="B106" s="370" t="s">
        <v>150</v>
      </c>
      <c r="C106" s="370"/>
      <c r="D106" s="370"/>
      <c r="E106" s="9"/>
      <c r="F106" s="86">
        <f>SUM(F107:F139)</f>
        <v>33</v>
      </c>
      <c r="G106" s="86"/>
      <c r="H106" s="86">
        <f>SUM(H107:H139)</f>
        <v>8</v>
      </c>
      <c r="I106" s="45"/>
      <c r="J106" s="86">
        <f>SUM(J107:J139)</f>
        <v>16</v>
      </c>
      <c r="K106" s="86"/>
      <c r="L106" s="86">
        <f>SUM(L107:L139)</f>
        <v>8</v>
      </c>
      <c r="M106" s="45"/>
      <c r="N106" s="86">
        <f>SUM(N107:N139)</f>
        <v>1</v>
      </c>
    </row>
    <row r="107" spans="2:14">
      <c r="B107" s="368" t="s">
        <v>106</v>
      </c>
      <c r="C107" s="368"/>
      <c r="D107" s="368"/>
      <c r="E107" s="9"/>
      <c r="F107" s="86">
        <f>IF($G$4=Dates1!$B$17,Datapack!B558,IF($G$4=Dates1!$B$18,Datapack!G558,IF($G$4=Dates1!$B$19,Datapack!L558,IF($G$4=Dates1!$B$20,Datapack!Q558))))</f>
        <v>1</v>
      </c>
      <c r="G107" s="143"/>
      <c r="H107" s="86">
        <f>IF($G$4=Dates1!$B$17,Datapack!C558,IF($G$4=Dates1!$B$18,Datapack!H558,IF($G$4=Dates1!$B$19,Datapack!M558,IF($G$4=Dates1!$B$20,Datapack!R558))))</f>
        <v>1</v>
      </c>
      <c r="I107" s="45"/>
      <c r="J107" s="86">
        <f>IF($G$4=Dates1!$B$17,Datapack!D558,IF($G$4=Dates1!$B$18,Datapack!I558,IF($G$4=Dates1!$B$19,Datapack!N558,IF($G$4=Dates1!$B$20,Datapack!S558))))</f>
        <v>0</v>
      </c>
      <c r="K107" s="45"/>
      <c r="L107" s="86">
        <f>IF($G$4=Dates1!$B$17,Datapack!E558,IF($G$4=Dates1!$B$18,Datapack!J558,IF($G$4=Dates1!$B$19,Datapack!O558,IF($G$4=Dates1!$B$20,Datapack!T558))))</f>
        <v>0</v>
      </c>
      <c r="M107" s="45"/>
      <c r="N107" s="86">
        <f>IF($G$4=Dates1!$B$17,Datapack!F558,IF($G$4=Dates1!$B$18,Datapack!K558,IF($G$4=Dates1!$B$19,Datapack!P558,IF($G$4=Dates1!$B$20,Datapack!U558))))</f>
        <v>0</v>
      </c>
    </row>
    <row r="108" spans="2:14">
      <c r="B108" s="368" t="s">
        <v>107</v>
      </c>
      <c r="C108" s="368"/>
      <c r="D108" s="368"/>
      <c r="E108" s="9"/>
      <c r="F108" s="86">
        <f>IF($G$4=Dates1!$B$17,Datapack!B559,IF($G$4=Dates1!$B$18,Datapack!G559,IF($G$4=Dates1!$B$19,Datapack!L559,IF($G$4=Dates1!$B$20,Datapack!Q559))))</f>
        <v>0</v>
      </c>
      <c r="G108" s="143"/>
      <c r="H108" s="86">
        <f>IF($G$4=Dates1!$B$17,Datapack!C559,IF($G$4=Dates1!$B$18,Datapack!H559,IF($G$4=Dates1!$B$19,Datapack!M559,IF($G$4=Dates1!$B$20,Datapack!R559))))</f>
        <v>0</v>
      </c>
      <c r="I108" s="45"/>
      <c r="J108" s="86">
        <f>IF($G$4=Dates1!$B$17,Datapack!D559,IF($G$4=Dates1!$B$18,Datapack!I559,IF($G$4=Dates1!$B$19,Datapack!N559,IF($G$4=Dates1!$B$20,Datapack!S559))))</f>
        <v>0</v>
      </c>
      <c r="K108" s="45"/>
      <c r="L108" s="86">
        <f>IF($G$4=Dates1!$B$17,Datapack!E559,IF($G$4=Dates1!$B$18,Datapack!J559,IF($G$4=Dates1!$B$19,Datapack!O559,IF($G$4=Dates1!$B$20,Datapack!T559))))</f>
        <v>0</v>
      </c>
      <c r="M108" s="45"/>
      <c r="N108" s="86">
        <f>IF($G$4=Dates1!$B$17,Datapack!F559,IF($G$4=Dates1!$B$18,Datapack!K559,IF($G$4=Dates1!$B$19,Datapack!P559,IF($G$4=Dates1!$B$20,Datapack!U559))))</f>
        <v>0</v>
      </c>
    </row>
    <row r="109" spans="2:14">
      <c r="B109" s="368" t="s">
        <v>202</v>
      </c>
      <c r="C109" s="368"/>
      <c r="D109" s="368"/>
      <c r="E109" s="9"/>
      <c r="F109" s="86">
        <f>IF($G$4=Dates1!$B$17,Datapack!B560,IF($G$4=Dates1!$B$18,Datapack!G560,IF($G$4=Dates1!$B$19,Datapack!L560,IF($G$4=Dates1!$B$20,Datapack!Q560))))</f>
        <v>2</v>
      </c>
      <c r="G109" s="143"/>
      <c r="H109" s="86">
        <f>IF($G$4=Dates1!$B$17,Datapack!C560,IF($G$4=Dates1!$B$18,Datapack!H560,IF($G$4=Dates1!$B$19,Datapack!M560,IF($G$4=Dates1!$B$20,Datapack!R560))))</f>
        <v>0</v>
      </c>
      <c r="I109" s="45"/>
      <c r="J109" s="86">
        <f>IF($G$4=Dates1!$B$17,Datapack!D560,IF($G$4=Dates1!$B$18,Datapack!I560,IF($G$4=Dates1!$B$19,Datapack!N560,IF($G$4=Dates1!$B$20,Datapack!S560))))</f>
        <v>2</v>
      </c>
      <c r="K109" s="45"/>
      <c r="L109" s="86">
        <f>IF($G$4=Dates1!$B$17,Datapack!E560,IF($G$4=Dates1!$B$18,Datapack!J560,IF($G$4=Dates1!$B$19,Datapack!O560,IF($G$4=Dates1!$B$20,Datapack!T560))))</f>
        <v>0</v>
      </c>
      <c r="M109" s="45"/>
      <c r="N109" s="86">
        <f>IF($G$4=Dates1!$B$17,Datapack!F560,IF($G$4=Dates1!$B$18,Datapack!K560,IF($G$4=Dates1!$B$19,Datapack!P560,IF($G$4=Dates1!$B$20,Datapack!U560))))</f>
        <v>0</v>
      </c>
    </row>
    <row r="110" spans="2:14">
      <c r="B110" s="368" t="s">
        <v>113</v>
      </c>
      <c r="C110" s="368"/>
      <c r="D110" s="368"/>
      <c r="E110" s="9"/>
      <c r="F110" s="86">
        <f>IF($G$4=Dates1!$B$17,Datapack!B561,IF($G$4=Dates1!$B$18,Datapack!G561,IF($G$4=Dates1!$B$19,Datapack!L561,IF($G$4=Dates1!$B$20,Datapack!Q561))))</f>
        <v>2</v>
      </c>
      <c r="G110" s="143"/>
      <c r="H110" s="86">
        <f>IF($G$4=Dates1!$B$17,Datapack!C561,IF($G$4=Dates1!$B$18,Datapack!H561,IF($G$4=Dates1!$B$19,Datapack!M561,IF($G$4=Dates1!$B$20,Datapack!R561))))</f>
        <v>0</v>
      </c>
      <c r="I110" s="45"/>
      <c r="J110" s="86">
        <f>IF($G$4=Dates1!$B$17,Datapack!D561,IF($G$4=Dates1!$B$18,Datapack!I561,IF($G$4=Dates1!$B$19,Datapack!N561,IF($G$4=Dates1!$B$20,Datapack!S561))))</f>
        <v>1</v>
      </c>
      <c r="K110" s="45"/>
      <c r="L110" s="86">
        <f>IF($G$4=Dates1!$B$17,Datapack!E561,IF($G$4=Dates1!$B$18,Datapack!J561,IF($G$4=Dates1!$B$19,Datapack!O561,IF($G$4=Dates1!$B$20,Datapack!T561))))</f>
        <v>1</v>
      </c>
      <c r="M110" s="45"/>
      <c r="N110" s="86">
        <f>IF($G$4=Dates1!$B$17,Datapack!F561,IF($G$4=Dates1!$B$18,Datapack!K561,IF($G$4=Dates1!$B$19,Datapack!P561,IF($G$4=Dates1!$B$20,Datapack!U561))))</f>
        <v>0</v>
      </c>
    </row>
    <row r="111" spans="2:14">
      <c r="B111" s="368" t="s">
        <v>176</v>
      </c>
      <c r="C111" s="368"/>
      <c r="D111" s="368"/>
      <c r="E111" s="9"/>
      <c r="F111" s="86">
        <f>IF($G$4=Dates1!$B$17,Datapack!B562,IF($G$4=Dates1!$B$18,Datapack!G562,IF($G$4=Dates1!$B$19,Datapack!L562,IF($G$4=Dates1!$B$20,Datapack!Q562))))</f>
        <v>2</v>
      </c>
      <c r="G111" s="143"/>
      <c r="H111" s="86">
        <f>IF($G$4=Dates1!$B$17,Datapack!C562,IF($G$4=Dates1!$B$18,Datapack!H562,IF($G$4=Dates1!$B$19,Datapack!M562,IF($G$4=Dates1!$B$20,Datapack!R562))))</f>
        <v>0</v>
      </c>
      <c r="I111" s="45"/>
      <c r="J111" s="86">
        <f>IF($G$4=Dates1!$B$17,Datapack!D562,IF($G$4=Dates1!$B$18,Datapack!I562,IF($G$4=Dates1!$B$19,Datapack!N562,IF($G$4=Dates1!$B$20,Datapack!S562))))</f>
        <v>2</v>
      </c>
      <c r="K111" s="45"/>
      <c r="L111" s="86">
        <f>IF($G$4=Dates1!$B$17,Datapack!E562,IF($G$4=Dates1!$B$18,Datapack!J562,IF($G$4=Dates1!$B$19,Datapack!O562,IF($G$4=Dates1!$B$20,Datapack!T562))))</f>
        <v>0</v>
      </c>
      <c r="M111" s="45"/>
      <c r="N111" s="86">
        <f>IF($G$4=Dates1!$B$17,Datapack!F562,IF($G$4=Dates1!$B$18,Datapack!K562,IF($G$4=Dates1!$B$19,Datapack!P562,IF($G$4=Dates1!$B$20,Datapack!U562))))</f>
        <v>0</v>
      </c>
    </row>
    <row r="112" spans="2:14">
      <c r="B112" s="368" t="s">
        <v>126</v>
      </c>
      <c r="C112" s="368"/>
      <c r="D112" s="368"/>
      <c r="E112" s="9"/>
      <c r="F112" s="86">
        <f>IF($G$4=Dates1!$B$17,Datapack!B563,IF($G$4=Dates1!$B$18,Datapack!G563,IF($G$4=Dates1!$B$19,Datapack!L563,IF($G$4=Dates1!$B$20,Datapack!Q563))))</f>
        <v>0</v>
      </c>
      <c r="G112" s="143"/>
      <c r="H112" s="86">
        <f>IF($G$4=Dates1!$B$17,Datapack!C563,IF($G$4=Dates1!$B$18,Datapack!H563,IF($G$4=Dates1!$B$19,Datapack!M563,IF($G$4=Dates1!$B$20,Datapack!R563))))</f>
        <v>0</v>
      </c>
      <c r="I112" s="45"/>
      <c r="J112" s="86">
        <f>IF($G$4=Dates1!$B$17,Datapack!D563,IF($G$4=Dates1!$B$18,Datapack!I563,IF($G$4=Dates1!$B$19,Datapack!N563,IF($G$4=Dates1!$B$20,Datapack!S563))))</f>
        <v>0</v>
      </c>
      <c r="K112" s="45"/>
      <c r="L112" s="86">
        <f>IF($G$4=Dates1!$B$17,Datapack!E563,IF($G$4=Dates1!$B$18,Datapack!J563,IF($G$4=Dates1!$B$19,Datapack!O563,IF($G$4=Dates1!$B$20,Datapack!T563))))</f>
        <v>0</v>
      </c>
      <c r="M112" s="45"/>
      <c r="N112" s="86">
        <f>IF($G$4=Dates1!$B$17,Datapack!F563,IF($G$4=Dates1!$B$18,Datapack!K563,IF($G$4=Dates1!$B$19,Datapack!P563,IF($G$4=Dates1!$B$20,Datapack!U563))))</f>
        <v>0</v>
      </c>
    </row>
    <row r="113" spans="2:14">
      <c r="B113" s="368" t="s">
        <v>73</v>
      </c>
      <c r="C113" s="368"/>
      <c r="D113" s="368"/>
      <c r="E113" s="9"/>
      <c r="F113" s="86">
        <f>IF($G$4=Dates1!$B$17,Datapack!B564,IF($G$4=Dates1!$B$18,Datapack!G564,IF($G$4=Dates1!$B$19,Datapack!L564,IF($G$4=Dates1!$B$20,Datapack!Q564))))</f>
        <v>0</v>
      </c>
      <c r="G113" s="143"/>
      <c r="H113" s="86">
        <f>IF($G$4=Dates1!$B$17,Datapack!C564,IF($G$4=Dates1!$B$18,Datapack!H564,IF($G$4=Dates1!$B$19,Datapack!M564,IF($G$4=Dates1!$B$20,Datapack!R564))))</f>
        <v>0</v>
      </c>
      <c r="I113" s="45"/>
      <c r="J113" s="86">
        <f>IF($G$4=Dates1!$B$17,Datapack!D564,IF($G$4=Dates1!$B$18,Datapack!I564,IF($G$4=Dates1!$B$19,Datapack!N564,IF($G$4=Dates1!$B$20,Datapack!S564))))</f>
        <v>0</v>
      </c>
      <c r="K113" s="45"/>
      <c r="L113" s="86">
        <f>IF($G$4=Dates1!$B$17,Datapack!E564,IF($G$4=Dates1!$B$18,Datapack!J564,IF($G$4=Dates1!$B$19,Datapack!O564,IF($G$4=Dates1!$B$20,Datapack!T564))))</f>
        <v>0</v>
      </c>
      <c r="M113" s="45"/>
      <c r="N113" s="86">
        <f>IF($G$4=Dates1!$B$17,Datapack!F564,IF($G$4=Dates1!$B$18,Datapack!K564,IF($G$4=Dates1!$B$19,Datapack!P564,IF($G$4=Dates1!$B$20,Datapack!U564))))</f>
        <v>0</v>
      </c>
    </row>
    <row r="114" spans="2:14">
      <c r="B114" s="368" t="s">
        <v>215</v>
      </c>
      <c r="C114" s="368"/>
      <c r="D114" s="368"/>
      <c r="E114" s="9"/>
      <c r="F114" s="86">
        <f>IF($G$4=Dates1!$B$17,Datapack!B565,IF($G$4=Dates1!$B$18,Datapack!G565,IF($G$4=Dates1!$B$19,Datapack!L565,IF($G$4=Dates1!$B$20,Datapack!Q565))))</f>
        <v>0</v>
      </c>
      <c r="G114" s="143"/>
      <c r="H114" s="86">
        <f>IF($G$4=Dates1!$B$17,Datapack!C565,IF($G$4=Dates1!$B$18,Datapack!H565,IF($G$4=Dates1!$B$19,Datapack!M565,IF($G$4=Dates1!$B$20,Datapack!R565))))</f>
        <v>0</v>
      </c>
      <c r="I114" s="45"/>
      <c r="J114" s="86">
        <f>IF($G$4=Dates1!$B$17,Datapack!D565,IF($G$4=Dates1!$B$18,Datapack!I565,IF($G$4=Dates1!$B$19,Datapack!N565,IF($G$4=Dates1!$B$20,Datapack!S565))))</f>
        <v>0</v>
      </c>
      <c r="K114" s="45"/>
      <c r="L114" s="86">
        <f>IF($G$4=Dates1!$B$17,Datapack!E565,IF($G$4=Dates1!$B$18,Datapack!J565,IF($G$4=Dates1!$B$19,Datapack!O565,IF($G$4=Dates1!$B$20,Datapack!T565))))</f>
        <v>0</v>
      </c>
      <c r="M114" s="45"/>
      <c r="N114" s="86">
        <f>IF($G$4=Dates1!$B$17,Datapack!F565,IF($G$4=Dates1!$B$18,Datapack!K565,IF($G$4=Dates1!$B$19,Datapack!P565,IF($G$4=Dates1!$B$20,Datapack!U565))))</f>
        <v>0</v>
      </c>
    </row>
    <row r="115" spans="2:14">
      <c r="B115" s="368" t="s">
        <v>55</v>
      </c>
      <c r="C115" s="368"/>
      <c r="D115" s="368"/>
      <c r="E115" s="9"/>
      <c r="F115" s="86">
        <f>IF($G$4=Dates1!$B$17,Datapack!B566,IF($G$4=Dates1!$B$18,Datapack!G566,IF($G$4=Dates1!$B$19,Datapack!L566,IF($G$4=Dates1!$B$20,Datapack!Q566))))</f>
        <v>0</v>
      </c>
      <c r="G115" s="143"/>
      <c r="H115" s="86">
        <f>IF($G$4=Dates1!$B$17,Datapack!C566,IF($G$4=Dates1!$B$18,Datapack!H566,IF($G$4=Dates1!$B$19,Datapack!M566,IF($G$4=Dates1!$B$20,Datapack!R566))))</f>
        <v>0</v>
      </c>
      <c r="I115" s="45"/>
      <c r="J115" s="86">
        <f>IF($G$4=Dates1!$B$17,Datapack!D566,IF($G$4=Dates1!$B$18,Datapack!I566,IF($G$4=Dates1!$B$19,Datapack!N566,IF($G$4=Dates1!$B$20,Datapack!S566))))</f>
        <v>0</v>
      </c>
      <c r="K115" s="45"/>
      <c r="L115" s="86">
        <f>IF($G$4=Dates1!$B$17,Datapack!E566,IF($G$4=Dates1!$B$18,Datapack!J566,IF($G$4=Dates1!$B$19,Datapack!O566,IF($G$4=Dates1!$B$20,Datapack!T566))))</f>
        <v>0</v>
      </c>
      <c r="M115" s="45"/>
      <c r="N115" s="86">
        <f>IF($G$4=Dates1!$B$17,Datapack!F566,IF($G$4=Dates1!$B$18,Datapack!K566,IF($G$4=Dates1!$B$19,Datapack!P566,IF($G$4=Dates1!$B$20,Datapack!U566))))</f>
        <v>0</v>
      </c>
    </row>
    <row r="116" spans="2:14">
      <c r="B116" s="368" t="s">
        <v>157</v>
      </c>
      <c r="C116" s="368"/>
      <c r="D116" s="368"/>
      <c r="E116" s="9"/>
      <c r="F116" s="86">
        <f>IF($G$4=Dates1!$B$17,Datapack!B567,IF($G$4=Dates1!$B$18,Datapack!G567,IF($G$4=Dates1!$B$19,Datapack!L567,IF($G$4=Dates1!$B$20,Datapack!Q567))))</f>
        <v>0</v>
      </c>
      <c r="G116" s="143"/>
      <c r="H116" s="86">
        <f>IF($G$4=Dates1!$B$17,Datapack!C567,IF($G$4=Dates1!$B$18,Datapack!H567,IF($G$4=Dates1!$B$19,Datapack!M567,IF($G$4=Dates1!$B$20,Datapack!R567))))</f>
        <v>0</v>
      </c>
      <c r="I116" s="45"/>
      <c r="J116" s="86">
        <f>IF($G$4=Dates1!$B$17,Datapack!D567,IF($G$4=Dates1!$B$18,Datapack!I567,IF($G$4=Dates1!$B$19,Datapack!N567,IF($G$4=Dates1!$B$20,Datapack!S567))))</f>
        <v>0</v>
      </c>
      <c r="K116" s="45"/>
      <c r="L116" s="86">
        <f>IF($G$4=Dates1!$B$17,Datapack!E567,IF($G$4=Dates1!$B$18,Datapack!J567,IF($G$4=Dates1!$B$19,Datapack!O567,IF($G$4=Dates1!$B$20,Datapack!T567))))</f>
        <v>0</v>
      </c>
      <c r="M116" s="45"/>
      <c r="N116" s="86">
        <f>IF($G$4=Dates1!$B$17,Datapack!F567,IF($G$4=Dates1!$B$18,Datapack!K567,IF($G$4=Dates1!$B$19,Datapack!P567,IF($G$4=Dates1!$B$20,Datapack!U567))))</f>
        <v>0</v>
      </c>
    </row>
    <row r="117" spans="2:14">
      <c r="B117" s="368" t="s">
        <v>175</v>
      </c>
      <c r="C117" s="368"/>
      <c r="D117" s="368"/>
      <c r="E117" s="9"/>
      <c r="F117" s="86">
        <f>IF($G$4=Dates1!$B$17,Datapack!B568,IF($G$4=Dates1!$B$18,Datapack!G568,IF($G$4=Dates1!$B$19,Datapack!L568,IF($G$4=Dates1!$B$20,Datapack!Q568))))</f>
        <v>1</v>
      </c>
      <c r="G117" s="143"/>
      <c r="H117" s="86">
        <f>IF($G$4=Dates1!$B$17,Datapack!C568,IF($G$4=Dates1!$B$18,Datapack!H568,IF($G$4=Dates1!$B$19,Datapack!M568,IF($G$4=Dates1!$B$20,Datapack!R568))))</f>
        <v>0</v>
      </c>
      <c r="I117" s="45"/>
      <c r="J117" s="86">
        <f>IF($G$4=Dates1!$B$17,Datapack!D568,IF($G$4=Dates1!$B$18,Datapack!I568,IF($G$4=Dates1!$B$19,Datapack!N568,IF($G$4=Dates1!$B$20,Datapack!S568))))</f>
        <v>0</v>
      </c>
      <c r="K117" s="45"/>
      <c r="L117" s="86">
        <f>IF($G$4=Dates1!$B$17,Datapack!E568,IF($G$4=Dates1!$B$18,Datapack!J568,IF($G$4=Dates1!$B$19,Datapack!O568,IF($G$4=Dates1!$B$20,Datapack!T568))))</f>
        <v>1</v>
      </c>
      <c r="M117" s="45"/>
      <c r="N117" s="86">
        <f>IF($G$4=Dates1!$B$17,Datapack!F568,IF($G$4=Dates1!$B$18,Datapack!K568,IF($G$4=Dates1!$B$19,Datapack!P568,IF($G$4=Dates1!$B$20,Datapack!U568))))</f>
        <v>0</v>
      </c>
    </row>
    <row r="118" spans="2:14">
      <c r="B118" s="368" t="s">
        <v>50</v>
      </c>
      <c r="C118" s="368"/>
      <c r="D118" s="368"/>
      <c r="E118" s="9"/>
      <c r="F118" s="86">
        <f>IF($G$4=Dates1!$B$17,Datapack!B569,IF($G$4=Dates1!$B$18,Datapack!G569,IF($G$4=Dates1!$B$19,Datapack!L569,IF($G$4=Dates1!$B$20,Datapack!Q569))))</f>
        <v>4</v>
      </c>
      <c r="G118" s="143"/>
      <c r="H118" s="86">
        <f>IF($G$4=Dates1!$B$17,Datapack!C569,IF($G$4=Dates1!$B$18,Datapack!H569,IF($G$4=Dates1!$B$19,Datapack!M569,IF($G$4=Dates1!$B$20,Datapack!R569))))</f>
        <v>2</v>
      </c>
      <c r="I118" s="45"/>
      <c r="J118" s="86">
        <f>IF($G$4=Dates1!$B$17,Datapack!D569,IF($G$4=Dates1!$B$18,Datapack!I569,IF($G$4=Dates1!$B$19,Datapack!N569,IF($G$4=Dates1!$B$20,Datapack!S569))))</f>
        <v>1</v>
      </c>
      <c r="K118" s="45"/>
      <c r="L118" s="86">
        <f>IF($G$4=Dates1!$B$17,Datapack!E569,IF($G$4=Dates1!$B$18,Datapack!J569,IF($G$4=Dates1!$B$19,Datapack!O569,IF($G$4=Dates1!$B$20,Datapack!T569))))</f>
        <v>1</v>
      </c>
      <c r="M118" s="45"/>
      <c r="N118" s="86">
        <f>IF($G$4=Dates1!$B$17,Datapack!F569,IF($G$4=Dates1!$B$18,Datapack!K569,IF($G$4=Dates1!$B$19,Datapack!P569,IF($G$4=Dates1!$B$20,Datapack!U569))))</f>
        <v>0</v>
      </c>
    </row>
    <row r="119" spans="2:14">
      <c r="B119" s="368" t="s">
        <v>51</v>
      </c>
      <c r="C119" s="368"/>
      <c r="D119" s="368"/>
      <c r="E119" s="9"/>
      <c r="F119" s="86">
        <f>IF($G$4=Dates1!$B$17,Datapack!B570,IF($G$4=Dates1!$B$18,Datapack!G570,IF($G$4=Dates1!$B$19,Datapack!L570,IF($G$4=Dates1!$B$20,Datapack!Q570))))</f>
        <v>2</v>
      </c>
      <c r="G119" s="143"/>
      <c r="H119" s="86">
        <f>IF($G$4=Dates1!$B$17,Datapack!C570,IF($G$4=Dates1!$B$18,Datapack!H570,IF($G$4=Dates1!$B$19,Datapack!M570,IF($G$4=Dates1!$B$20,Datapack!R570))))</f>
        <v>0</v>
      </c>
      <c r="I119" s="45"/>
      <c r="J119" s="86">
        <f>IF($G$4=Dates1!$B$17,Datapack!D570,IF($G$4=Dates1!$B$18,Datapack!I570,IF($G$4=Dates1!$B$19,Datapack!N570,IF($G$4=Dates1!$B$20,Datapack!S570))))</f>
        <v>1</v>
      </c>
      <c r="K119" s="45"/>
      <c r="L119" s="86">
        <f>IF($G$4=Dates1!$B$17,Datapack!E570,IF($G$4=Dates1!$B$18,Datapack!J570,IF($G$4=Dates1!$B$19,Datapack!O570,IF($G$4=Dates1!$B$20,Datapack!T570))))</f>
        <v>0</v>
      </c>
      <c r="M119" s="45"/>
      <c r="N119" s="86">
        <f>IF($G$4=Dates1!$B$17,Datapack!F570,IF($G$4=Dates1!$B$18,Datapack!K570,IF($G$4=Dates1!$B$19,Datapack!P570,IF($G$4=Dates1!$B$20,Datapack!U570))))</f>
        <v>1</v>
      </c>
    </row>
    <row r="120" spans="2:14">
      <c r="B120" s="368" t="s">
        <v>177</v>
      </c>
      <c r="C120" s="368"/>
      <c r="D120" s="368"/>
      <c r="E120" s="9"/>
      <c r="F120" s="86">
        <f>IF($G$4=Dates1!$B$17,Datapack!B571,IF($G$4=Dates1!$B$18,Datapack!G571,IF($G$4=Dates1!$B$19,Datapack!L571,IF($G$4=Dates1!$B$20,Datapack!Q571))))</f>
        <v>2</v>
      </c>
      <c r="G120" s="143"/>
      <c r="H120" s="86">
        <f>IF($G$4=Dates1!$B$17,Datapack!C571,IF($G$4=Dates1!$B$18,Datapack!H571,IF($G$4=Dates1!$B$19,Datapack!M571,IF($G$4=Dates1!$B$20,Datapack!R571))))</f>
        <v>0</v>
      </c>
      <c r="I120" s="45"/>
      <c r="J120" s="86">
        <f>IF($G$4=Dates1!$B$17,Datapack!D571,IF($G$4=Dates1!$B$18,Datapack!I571,IF($G$4=Dates1!$B$19,Datapack!N571,IF($G$4=Dates1!$B$20,Datapack!S571))))</f>
        <v>1</v>
      </c>
      <c r="K120" s="45"/>
      <c r="L120" s="86">
        <f>IF($G$4=Dates1!$B$17,Datapack!E571,IF($G$4=Dates1!$B$18,Datapack!J571,IF($G$4=Dates1!$B$19,Datapack!O571,IF($G$4=Dates1!$B$20,Datapack!T571))))</f>
        <v>1</v>
      </c>
      <c r="M120" s="45"/>
      <c r="N120" s="86">
        <f>IF($G$4=Dates1!$B$17,Datapack!F571,IF($G$4=Dates1!$B$18,Datapack!K571,IF($G$4=Dates1!$B$19,Datapack!P571,IF($G$4=Dates1!$B$20,Datapack!U571))))</f>
        <v>0</v>
      </c>
    </row>
    <row r="121" spans="2:14">
      <c r="B121" s="368" t="s">
        <v>60</v>
      </c>
      <c r="C121" s="368"/>
      <c r="D121" s="368"/>
      <c r="E121" s="9"/>
      <c r="F121" s="86">
        <f>IF($G$4=Dates1!$B$17,Datapack!B572,IF($G$4=Dates1!$B$18,Datapack!G572,IF($G$4=Dates1!$B$19,Datapack!L572,IF($G$4=Dates1!$B$20,Datapack!Q572))))</f>
        <v>0</v>
      </c>
      <c r="G121" s="143"/>
      <c r="H121" s="86">
        <f>IF($G$4=Dates1!$B$17,Datapack!C572,IF($G$4=Dates1!$B$18,Datapack!H572,IF($G$4=Dates1!$B$19,Datapack!M572,IF($G$4=Dates1!$B$20,Datapack!R572))))</f>
        <v>0</v>
      </c>
      <c r="I121" s="45"/>
      <c r="J121" s="86">
        <f>IF($G$4=Dates1!$B$17,Datapack!D572,IF($G$4=Dates1!$B$18,Datapack!I572,IF($G$4=Dates1!$B$19,Datapack!N572,IF($G$4=Dates1!$B$20,Datapack!S572))))</f>
        <v>0</v>
      </c>
      <c r="K121" s="45"/>
      <c r="L121" s="86">
        <f>IF($G$4=Dates1!$B$17,Datapack!E572,IF($G$4=Dates1!$B$18,Datapack!J572,IF($G$4=Dates1!$B$19,Datapack!O572,IF($G$4=Dates1!$B$20,Datapack!T572))))</f>
        <v>0</v>
      </c>
      <c r="M121" s="45"/>
      <c r="N121" s="86">
        <f>IF($G$4=Dates1!$B$17,Datapack!F572,IF($G$4=Dates1!$B$18,Datapack!K572,IF($G$4=Dates1!$B$19,Datapack!P572,IF($G$4=Dates1!$B$20,Datapack!U572))))</f>
        <v>0</v>
      </c>
    </row>
    <row r="122" spans="2:14">
      <c r="B122" s="368" t="s">
        <v>203</v>
      </c>
      <c r="C122" s="368"/>
      <c r="D122" s="368"/>
      <c r="E122" s="9"/>
      <c r="F122" s="86">
        <f>IF($G$4=Dates1!$B$17,Datapack!B573,IF($G$4=Dates1!$B$18,Datapack!G573,IF($G$4=Dates1!$B$19,Datapack!L573,IF($G$4=Dates1!$B$20,Datapack!Q573))))</f>
        <v>1</v>
      </c>
      <c r="G122" s="143"/>
      <c r="H122" s="86">
        <f>IF($G$4=Dates1!$B$17,Datapack!C573,IF($G$4=Dates1!$B$18,Datapack!H573,IF($G$4=Dates1!$B$19,Datapack!M573,IF($G$4=Dates1!$B$20,Datapack!R573))))</f>
        <v>0</v>
      </c>
      <c r="I122" s="45"/>
      <c r="J122" s="86">
        <f>IF($G$4=Dates1!$B$17,Datapack!D573,IF($G$4=Dates1!$B$18,Datapack!I573,IF($G$4=Dates1!$B$19,Datapack!N573,IF($G$4=Dates1!$B$20,Datapack!S573))))</f>
        <v>0</v>
      </c>
      <c r="K122" s="45"/>
      <c r="L122" s="86">
        <f>IF($G$4=Dates1!$B$17,Datapack!E573,IF($G$4=Dates1!$B$18,Datapack!J573,IF($G$4=Dates1!$B$19,Datapack!O573,IF($G$4=Dates1!$B$20,Datapack!T573))))</f>
        <v>1</v>
      </c>
      <c r="M122" s="45"/>
      <c r="N122" s="86">
        <f>IF($G$4=Dates1!$B$17,Datapack!F573,IF($G$4=Dates1!$B$18,Datapack!K573,IF($G$4=Dates1!$B$19,Datapack!P573,IF($G$4=Dates1!$B$20,Datapack!U573))))</f>
        <v>0</v>
      </c>
    </row>
    <row r="123" spans="2:14">
      <c r="B123" s="368" t="s">
        <v>204</v>
      </c>
      <c r="C123" s="368"/>
      <c r="D123" s="368"/>
      <c r="E123" s="9"/>
      <c r="F123" s="86">
        <f>IF($G$4=Dates1!$B$17,Datapack!B574,IF($G$4=Dates1!$B$18,Datapack!G574,IF($G$4=Dates1!$B$19,Datapack!L574,IF($G$4=Dates1!$B$20,Datapack!Q574))))</f>
        <v>0</v>
      </c>
      <c r="G123" s="143"/>
      <c r="H123" s="86">
        <f>IF($G$4=Dates1!$B$17,Datapack!C574,IF($G$4=Dates1!$B$18,Datapack!H574,IF($G$4=Dates1!$B$19,Datapack!M574,IF($G$4=Dates1!$B$20,Datapack!R574))))</f>
        <v>0</v>
      </c>
      <c r="I123" s="45"/>
      <c r="J123" s="86">
        <f>IF($G$4=Dates1!$B$17,Datapack!D574,IF($G$4=Dates1!$B$18,Datapack!I574,IF($G$4=Dates1!$B$19,Datapack!N574,IF($G$4=Dates1!$B$20,Datapack!S574))))</f>
        <v>0</v>
      </c>
      <c r="K123" s="45"/>
      <c r="L123" s="86">
        <f>IF($G$4=Dates1!$B$17,Datapack!E574,IF($G$4=Dates1!$B$18,Datapack!J574,IF($G$4=Dates1!$B$19,Datapack!O574,IF($G$4=Dates1!$B$20,Datapack!T574))))</f>
        <v>0</v>
      </c>
      <c r="M123" s="45"/>
      <c r="N123" s="86">
        <f>IF($G$4=Dates1!$B$17,Datapack!F574,IF($G$4=Dates1!$B$18,Datapack!K574,IF($G$4=Dates1!$B$19,Datapack!P574,IF($G$4=Dates1!$B$20,Datapack!U574))))</f>
        <v>0</v>
      </c>
    </row>
    <row r="124" spans="2:14">
      <c r="B124" s="368" t="s">
        <v>33</v>
      </c>
      <c r="C124" s="368"/>
      <c r="D124" s="368"/>
      <c r="E124" s="9"/>
      <c r="F124" s="86">
        <f>IF($G$4=Dates1!$B$17,Datapack!B575,IF($G$4=Dates1!$B$18,Datapack!G575,IF($G$4=Dates1!$B$19,Datapack!L575,IF($G$4=Dates1!$B$20,Datapack!Q575))))</f>
        <v>0</v>
      </c>
      <c r="G124" s="143"/>
      <c r="H124" s="86">
        <f>IF($G$4=Dates1!$B$17,Datapack!C575,IF($G$4=Dates1!$B$18,Datapack!H575,IF($G$4=Dates1!$B$19,Datapack!M575,IF($G$4=Dates1!$B$20,Datapack!R575))))</f>
        <v>0</v>
      </c>
      <c r="I124" s="45"/>
      <c r="J124" s="86">
        <f>IF($G$4=Dates1!$B$17,Datapack!D575,IF($G$4=Dates1!$B$18,Datapack!I575,IF($G$4=Dates1!$B$19,Datapack!N575,IF($G$4=Dates1!$B$20,Datapack!S575))))</f>
        <v>0</v>
      </c>
      <c r="K124" s="45"/>
      <c r="L124" s="86">
        <f>IF($G$4=Dates1!$B$17,Datapack!E575,IF($G$4=Dates1!$B$18,Datapack!J575,IF($G$4=Dates1!$B$19,Datapack!O575,IF($G$4=Dates1!$B$20,Datapack!T575))))</f>
        <v>0</v>
      </c>
      <c r="M124" s="45"/>
      <c r="N124" s="86">
        <f>IF($G$4=Dates1!$B$17,Datapack!F575,IF($G$4=Dates1!$B$18,Datapack!K575,IF($G$4=Dates1!$B$19,Datapack!P575,IF($G$4=Dates1!$B$20,Datapack!U575))))</f>
        <v>0</v>
      </c>
    </row>
    <row r="125" spans="2:14">
      <c r="B125" s="368" t="s">
        <v>138</v>
      </c>
      <c r="C125" s="368"/>
      <c r="D125" s="368"/>
      <c r="E125" s="9"/>
      <c r="F125" s="86">
        <f>IF($G$4=Dates1!$B$17,Datapack!B576,IF($G$4=Dates1!$B$18,Datapack!G576,IF($G$4=Dates1!$B$19,Datapack!L576,IF($G$4=Dates1!$B$20,Datapack!Q576))))</f>
        <v>1</v>
      </c>
      <c r="G125" s="143"/>
      <c r="H125" s="86">
        <f>IF($G$4=Dates1!$B$17,Datapack!C576,IF($G$4=Dates1!$B$18,Datapack!H576,IF($G$4=Dates1!$B$19,Datapack!M576,IF($G$4=Dates1!$B$20,Datapack!R576))))</f>
        <v>0</v>
      </c>
      <c r="I125" s="45"/>
      <c r="J125" s="86">
        <f>IF($G$4=Dates1!$B$17,Datapack!D576,IF($G$4=Dates1!$B$18,Datapack!I576,IF($G$4=Dates1!$B$19,Datapack!N576,IF($G$4=Dates1!$B$20,Datapack!S576))))</f>
        <v>0</v>
      </c>
      <c r="K125" s="45"/>
      <c r="L125" s="86">
        <f>IF($G$4=Dates1!$B$17,Datapack!E576,IF($G$4=Dates1!$B$18,Datapack!J576,IF($G$4=Dates1!$B$19,Datapack!O576,IF($G$4=Dates1!$B$20,Datapack!T576))))</f>
        <v>1</v>
      </c>
      <c r="M125" s="45"/>
      <c r="N125" s="86">
        <f>IF($G$4=Dates1!$B$17,Datapack!F576,IF($G$4=Dates1!$B$18,Datapack!K576,IF($G$4=Dates1!$B$19,Datapack!P576,IF($G$4=Dates1!$B$20,Datapack!U576))))</f>
        <v>0</v>
      </c>
    </row>
    <row r="126" spans="2:14">
      <c r="B126" s="368" t="s">
        <v>161</v>
      </c>
      <c r="C126" s="368"/>
      <c r="D126" s="368"/>
      <c r="E126" s="9"/>
      <c r="F126" s="86">
        <f>IF($G$4=Dates1!$B$17,Datapack!B577,IF($G$4=Dates1!$B$18,Datapack!G577,IF($G$4=Dates1!$B$19,Datapack!L577,IF($G$4=Dates1!$B$20,Datapack!Q577))))</f>
        <v>0</v>
      </c>
      <c r="G126" s="143"/>
      <c r="H126" s="86">
        <f>IF($G$4=Dates1!$B$17,Datapack!C577,IF($G$4=Dates1!$B$18,Datapack!H577,IF($G$4=Dates1!$B$19,Datapack!M577,IF($G$4=Dates1!$B$20,Datapack!R577))))</f>
        <v>0</v>
      </c>
      <c r="I126" s="45"/>
      <c r="J126" s="86">
        <f>IF($G$4=Dates1!$B$17,Datapack!D577,IF($G$4=Dates1!$B$18,Datapack!I577,IF($G$4=Dates1!$B$19,Datapack!N577,IF($G$4=Dates1!$B$20,Datapack!S577))))</f>
        <v>0</v>
      </c>
      <c r="K126" s="45"/>
      <c r="L126" s="86">
        <f>IF($G$4=Dates1!$B$17,Datapack!E577,IF($G$4=Dates1!$B$18,Datapack!J577,IF($G$4=Dates1!$B$19,Datapack!O577,IF($G$4=Dates1!$B$20,Datapack!T577))))</f>
        <v>0</v>
      </c>
      <c r="M126" s="45"/>
      <c r="N126" s="86">
        <f>IF($G$4=Dates1!$B$17,Datapack!F577,IF($G$4=Dates1!$B$18,Datapack!K577,IF($G$4=Dates1!$B$19,Datapack!P577,IF($G$4=Dates1!$B$20,Datapack!U577))))</f>
        <v>0</v>
      </c>
    </row>
    <row r="127" spans="2:14">
      <c r="B127" s="368" t="s">
        <v>34</v>
      </c>
      <c r="C127" s="368"/>
      <c r="D127" s="368"/>
      <c r="E127" s="9"/>
      <c r="F127" s="86">
        <f>IF($G$4=Dates1!$B$17,Datapack!B578,IF($G$4=Dates1!$B$18,Datapack!G578,IF($G$4=Dates1!$B$19,Datapack!L578,IF($G$4=Dates1!$B$20,Datapack!Q578))))</f>
        <v>0</v>
      </c>
      <c r="G127" s="143"/>
      <c r="H127" s="86">
        <f>IF($G$4=Dates1!$B$17,Datapack!C578,IF($G$4=Dates1!$B$18,Datapack!H578,IF($G$4=Dates1!$B$19,Datapack!M578,IF($G$4=Dates1!$B$20,Datapack!R578))))</f>
        <v>0</v>
      </c>
      <c r="I127" s="45"/>
      <c r="J127" s="86">
        <f>IF($G$4=Dates1!$B$17,Datapack!D578,IF($G$4=Dates1!$B$18,Datapack!I578,IF($G$4=Dates1!$B$19,Datapack!N578,IF($G$4=Dates1!$B$20,Datapack!S578))))</f>
        <v>0</v>
      </c>
      <c r="K127" s="45"/>
      <c r="L127" s="86">
        <f>IF($G$4=Dates1!$B$17,Datapack!E578,IF($G$4=Dates1!$B$18,Datapack!J578,IF($G$4=Dates1!$B$19,Datapack!O578,IF($G$4=Dates1!$B$20,Datapack!T578))))</f>
        <v>0</v>
      </c>
      <c r="M127" s="45"/>
      <c r="N127" s="86">
        <f>IF($G$4=Dates1!$B$17,Datapack!F578,IF($G$4=Dates1!$B$18,Datapack!K578,IF($G$4=Dates1!$B$19,Datapack!P578,IF($G$4=Dates1!$B$20,Datapack!U578))))</f>
        <v>0</v>
      </c>
    </row>
    <row r="128" spans="2:14">
      <c r="B128" s="368" t="s">
        <v>162</v>
      </c>
      <c r="C128" s="368"/>
      <c r="D128" s="368"/>
      <c r="E128" s="9"/>
      <c r="F128" s="86">
        <f>IF($G$4=Dates1!$B$17,Datapack!B579,IF($G$4=Dates1!$B$18,Datapack!G579,IF($G$4=Dates1!$B$19,Datapack!L579,IF($G$4=Dates1!$B$20,Datapack!Q579))))</f>
        <v>2</v>
      </c>
      <c r="G128" s="143"/>
      <c r="H128" s="86">
        <f>IF($G$4=Dates1!$B$17,Datapack!C579,IF($G$4=Dates1!$B$18,Datapack!H579,IF($G$4=Dates1!$B$19,Datapack!M579,IF($G$4=Dates1!$B$20,Datapack!R579))))</f>
        <v>1</v>
      </c>
      <c r="I128" s="45"/>
      <c r="J128" s="86">
        <f>IF($G$4=Dates1!$B$17,Datapack!D579,IF($G$4=Dates1!$B$18,Datapack!I579,IF($G$4=Dates1!$B$19,Datapack!N579,IF($G$4=Dates1!$B$20,Datapack!S579))))</f>
        <v>1</v>
      </c>
      <c r="K128" s="45"/>
      <c r="L128" s="86">
        <f>IF($G$4=Dates1!$B$17,Datapack!E579,IF($G$4=Dates1!$B$18,Datapack!J579,IF($G$4=Dates1!$B$19,Datapack!O579,IF($G$4=Dates1!$B$20,Datapack!T579))))</f>
        <v>0</v>
      </c>
      <c r="M128" s="45"/>
      <c r="N128" s="86">
        <f>IF($G$4=Dates1!$B$17,Datapack!F579,IF($G$4=Dates1!$B$18,Datapack!K579,IF($G$4=Dates1!$B$19,Datapack!P579,IF($G$4=Dates1!$B$20,Datapack!U579))))</f>
        <v>0</v>
      </c>
    </row>
    <row r="129" spans="2:14">
      <c r="B129" s="368" t="s">
        <v>163</v>
      </c>
      <c r="C129" s="368"/>
      <c r="D129" s="368"/>
      <c r="E129" s="9"/>
      <c r="F129" s="86">
        <f>IF($G$4=Dates1!$B$17,Datapack!B580,IF($G$4=Dates1!$B$18,Datapack!G580,IF($G$4=Dates1!$B$19,Datapack!L580,IF($G$4=Dates1!$B$20,Datapack!Q580))))</f>
        <v>1</v>
      </c>
      <c r="G129" s="143"/>
      <c r="H129" s="86">
        <f>IF($G$4=Dates1!$B$17,Datapack!C580,IF($G$4=Dates1!$B$18,Datapack!H580,IF($G$4=Dates1!$B$19,Datapack!M580,IF($G$4=Dates1!$B$20,Datapack!R580))))</f>
        <v>0</v>
      </c>
      <c r="I129" s="45"/>
      <c r="J129" s="86">
        <f>IF($G$4=Dates1!$B$17,Datapack!D580,IF($G$4=Dates1!$B$18,Datapack!I580,IF($G$4=Dates1!$B$19,Datapack!N580,IF($G$4=Dates1!$B$20,Datapack!S580))))</f>
        <v>1</v>
      </c>
      <c r="K129" s="45"/>
      <c r="L129" s="86">
        <f>IF($G$4=Dates1!$B$17,Datapack!E580,IF($G$4=Dates1!$B$18,Datapack!J580,IF($G$4=Dates1!$B$19,Datapack!O580,IF($G$4=Dates1!$B$20,Datapack!T580))))</f>
        <v>0</v>
      </c>
      <c r="M129" s="45"/>
      <c r="N129" s="86">
        <f>IF($G$4=Dates1!$B$17,Datapack!F580,IF($G$4=Dates1!$B$18,Datapack!K580,IF($G$4=Dates1!$B$19,Datapack!P580,IF($G$4=Dates1!$B$20,Datapack!U580))))</f>
        <v>0</v>
      </c>
    </row>
    <row r="130" spans="2:14">
      <c r="B130" s="368" t="s">
        <v>198</v>
      </c>
      <c r="C130" s="368"/>
      <c r="D130" s="368"/>
      <c r="E130" s="9"/>
      <c r="F130" s="86">
        <f>IF($G$4=Dates1!$B$17,Datapack!B581,IF($G$4=Dates1!$B$18,Datapack!G581,IF($G$4=Dates1!$B$19,Datapack!L581,IF($G$4=Dates1!$B$20,Datapack!Q581))))</f>
        <v>1</v>
      </c>
      <c r="G130" s="143"/>
      <c r="H130" s="86">
        <f>IF($G$4=Dates1!$B$17,Datapack!C581,IF($G$4=Dates1!$B$18,Datapack!H581,IF($G$4=Dates1!$B$19,Datapack!M581,IF($G$4=Dates1!$B$20,Datapack!R581))))</f>
        <v>0</v>
      </c>
      <c r="I130" s="45"/>
      <c r="J130" s="86">
        <f>IF($G$4=Dates1!$B$17,Datapack!D581,IF($G$4=Dates1!$B$18,Datapack!I581,IF($G$4=Dates1!$B$19,Datapack!N581,IF($G$4=Dates1!$B$20,Datapack!S581))))</f>
        <v>1</v>
      </c>
      <c r="K130" s="45"/>
      <c r="L130" s="86">
        <f>IF($G$4=Dates1!$B$17,Datapack!E581,IF($G$4=Dates1!$B$18,Datapack!J581,IF($G$4=Dates1!$B$19,Datapack!O581,IF($G$4=Dates1!$B$20,Datapack!T581))))</f>
        <v>0</v>
      </c>
      <c r="M130" s="45"/>
      <c r="N130" s="86">
        <f>IF($G$4=Dates1!$B$17,Datapack!F581,IF($G$4=Dates1!$B$18,Datapack!K581,IF($G$4=Dates1!$B$19,Datapack!P581,IF($G$4=Dates1!$B$20,Datapack!U581))))</f>
        <v>0</v>
      </c>
    </row>
    <row r="131" spans="2:14">
      <c r="B131" s="368" t="s">
        <v>35</v>
      </c>
      <c r="C131" s="368"/>
      <c r="D131" s="368"/>
      <c r="E131" s="9"/>
      <c r="F131" s="86">
        <f>IF($G$4=Dates1!$B$17,Datapack!B582,IF($G$4=Dates1!$B$18,Datapack!G582,IF($G$4=Dates1!$B$19,Datapack!L582,IF($G$4=Dates1!$B$20,Datapack!Q582))))</f>
        <v>4</v>
      </c>
      <c r="G131" s="143"/>
      <c r="H131" s="86">
        <f>IF($G$4=Dates1!$B$17,Datapack!C582,IF($G$4=Dates1!$B$18,Datapack!H582,IF($G$4=Dates1!$B$19,Datapack!M582,IF($G$4=Dates1!$B$20,Datapack!R582))))</f>
        <v>2</v>
      </c>
      <c r="I131" s="45"/>
      <c r="J131" s="86">
        <f>IF($G$4=Dates1!$B$17,Datapack!D582,IF($G$4=Dates1!$B$18,Datapack!I582,IF($G$4=Dates1!$B$19,Datapack!N582,IF($G$4=Dates1!$B$20,Datapack!S582))))</f>
        <v>1</v>
      </c>
      <c r="K131" s="45"/>
      <c r="L131" s="86">
        <f>IF($G$4=Dates1!$B$17,Datapack!E582,IF($G$4=Dates1!$B$18,Datapack!J582,IF($G$4=Dates1!$B$19,Datapack!O582,IF($G$4=Dates1!$B$20,Datapack!T582))))</f>
        <v>1</v>
      </c>
      <c r="M131" s="45"/>
      <c r="N131" s="86">
        <f>IF($G$4=Dates1!$B$17,Datapack!F582,IF($G$4=Dates1!$B$18,Datapack!K582,IF($G$4=Dates1!$B$19,Datapack!P582,IF($G$4=Dates1!$B$20,Datapack!U582))))</f>
        <v>0</v>
      </c>
    </row>
    <row r="132" spans="2:14">
      <c r="B132" s="368" t="s">
        <v>66</v>
      </c>
      <c r="C132" s="368"/>
      <c r="D132" s="368"/>
      <c r="E132" s="8"/>
      <c r="F132" s="86">
        <f>IF($G$4=Dates1!$B$17,Datapack!B583,IF($G$4=Dates1!$B$18,Datapack!G583,IF($G$4=Dates1!$B$19,Datapack!L583,IF($G$4=Dates1!$B$20,Datapack!Q583))))</f>
        <v>0</v>
      </c>
      <c r="G132" s="143"/>
      <c r="H132" s="86">
        <f>IF($G$4=Dates1!$B$17,Datapack!C583,IF($G$4=Dates1!$B$18,Datapack!H583,IF($G$4=Dates1!$B$19,Datapack!M583,IF($G$4=Dates1!$B$20,Datapack!R583))))</f>
        <v>0</v>
      </c>
      <c r="I132" s="45"/>
      <c r="J132" s="86">
        <f>IF($G$4=Dates1!$B$17,Datapack!D583,IF($G$4=Dates1!$B$18,Datapack!I583,IF($G$4=Dates1!$B$19,Datapack!N583,IF($G$4=Dates1!$B$20,Datapack!S583))))</f>
        <v>0</v>
      </c>
      <c r="K132" s="45"/>
      <c r="L132" s="86">
        <f>IF($G$4=Dates1!$B$17,Datapack!E583,IF($G$4=Dates1!$B$18,Datapack!J583,IF($G$4=Dates1!$B$19,Datapack!O583,IF($G$4=Dates1!$B$20,Datapack!T583))))</f>
        <v>0</v>
      </c>
      <c r="M132" s="45"/>
      <c r="N132" s="86">
        <f>IF($G$4=Dates1!$B$17,Datapack!F583,IF($G$4=Dates1!$B$18,Datapack!K583,IF($G$4=Dates1!$B$19,Datapack!P583,IF($G$4=Dates1!$B$20,Datapack!U583))))</f>
        <v>0</v>
      </c>
    </row>
    <row r="133" spans="2:14">
      <c r="B133" s="368" t="s">
        <v>67</v>
      </c>
      <c r="C133" s="368"/>
      <c r="D133" s="368"/>
      <c r="E133" s="6"/>
      <c r="F133" s="86">
        <f>IF($G$4=Dates1!$B$17,Datapack!B584,IF($G$4=Dates1!$B$18,Datapack!G584,IF($G$4=Dates1!$B$19,Datapack!L584,IF($G$4=Dates1!$B$20,Datapack!Q584))))</f>
        <v>1</v>
      </c>
      <c r="G133" s="143"/>
      <c r="H133" s="86">
        <f>IF($G$4=Dates1!$B$17,Datapack!C584,IF($G$4=Dates1!$B$18,Datapack!H584,IF($G$4=Dates1!$B$19,Datapack!M584,IF($G$4=Dates1!$B$20,Datapack!R584))))</f>
        <v>0</v>
      </c>
      <c r="I133" s="45"/>
      <c r="J133" s="86">
        <f>IF($G$4=Dates1!$B$17,Datapack!D584,IF($G$4=Dates1!$B$18,Datapack!I584,IF($G$4=Dates1!$B$19,Datapack!N584,IF($G$4=Dates1!$B$20,Datapack!S584))))</f>
        <v>1</v>
      </c>
      <c r="K133" s="45"/>
      <c r="L133" s="86">
        <f>IF($G$4=Dates1!$B$17,Datapack!E584,IF($G$4=Dates1!$B$18,Datapack!J584,IF($G$4=Dates1!$B$19,Datapack!O584,IF($G$4=Dates1!$B$20,Datapack!T584))))</f>
        <v>0</v>
      </c>
      <c r="M133" s="45"/>
      <c r="N133" s="86">
        <f>IF($G$4=Dates1!$B$17,Datapack!F584,IF($G$4=Dates1!$B$18,Datapack!K584,IF($G$4=Dates1!$B$19,Datapack!P584,IF($G$4=Dates1!$B$20,Datapack!U584))))</f>
        <v>0</v>
      </c>
    </row>
    <row r="134" spans="2:14">
      <c r="B134" s="368" t="s">
        <v>104</v>
      </c>
      <c r="C134" s="368"/>
      <c r="D134" s="368"/>
      <c r="E134" s="9"/>
      <c r="F134" s="86">
        <f>IF($G$4=Dates1!$B$17,Datapack!B585,IF($G$4=Dates1!$B$18,Datapack!G585,IF($G$4=Dates1!$B$19,Datapack!L585,IF($G$4=Dates1!$B$20,Datapack!Q585))))</f>
        <v>2</v>
      </c>
      <c r="G134" s="143"/>
      <c r="H134" s="86">
        <f>IF($G$4=Dates1!$B$17,Datapack!C585,IF($G$4=Dates1!$B$18,Datapack!H585,IF($G$4=Dates1!$B$19,Datapack!M585,IF($G$4=Dates1!$B$20,Datapack!R585))))</f>
        <v>1</v>
      </c>
      <c r="I134" s="45"/>
      <c r="J134" s="86">
        <f>IF($G$4=Dates1!$B$17,Datapack!D585,IF($G$4=Dates1!$B$18,Datapack!I585,IF($G$4=Dates1!$B$19,Datapack!N585,IF($G$4=Dates1!$B$20,Datapack!S585))))</f>
        <v>0</v>
      </c>
      <c r="K134" s="45"/>
      <c r="L134" s="86">
        <f>IF($G$4=Dates1!$B$17,Datapack!E585,IF($G$4=Dates1!$B$18,Datapack!J585,IF($G$4=Dates1!$B$19,Datapack!O585,IF($G$4=Dates1!$B$20,Datapack!T585))))</f>
        <v>1</v>
      </c>
      <c r="M134" s="45"/>
      <c r="N134" s="86">
        <f>IF($G$4=Dates1!$B$17,Datapack!F585,IF($G$4=Dates1!$B$18,Datapack!K585,IF($G$4=Dates1!$B$19,Datapack!P585,IF($G$4=Dates1!$B$20,Datapack!U585))))</f>
        <v>0</v>
      </c>
    </row>
    <row r="135" spans="2:14">
      <c r="B135" s="368" t="s">
        <v>36</v>
      </c>
      <c r="C135" s="368"/>
      <c r="D135" s="368"/>
      <c r="E135" s="9"/>
      <c r="F135" s="86">
        <f>IF($G$4=Dates1!$B$17,Datapack!B586,IF($G$4=Dates1!$B$18,Datapack!G586,IF($G$4=Dates1!$B$19,Datapack!L586,IF($G$4=Dates1!$B$20,Datapack!Q586))))</f>
        <v>0</v>
      </c>
      <c r="G135" s="143"/>
      <c r="H135" s="86">
        <f>IF($G$4=Dates1!$B$17,Datapack!C586,IF($G$4=Dates1!$B$18,Datapack!H586,IF($G$4=Dates1!$B$19,Datapack!M586,IF($G$4=Dates1!$B$20,Datapack!R586))))</f>
        <v>0</v>
      </c>
      <c r="I135" s="45"/>
      <c r="J135" s="86">
        <f>IF($G$4=Dates1!$B$17,Datapack!D586,IF($G$4=Dates1!$B$18,Datapack!I586,IF($G$4=Dates1!$B$19,Datapack!N586,IF($G$4=Dates1!$B$20,Datapack!S586))))</f>
        <v>0</v>
      </c>
      <c r="K135" s="45"/>
      <c r="L135" s="86">
        <f>IF($G$4=Dates1!$B$17,Datapack!E586,IF($G$4=Dates1!$B$18,Datapack!J586,IF($G$4=Dates1!$B$19,Datapack!O586,IF($G$4=Dates1!$B$20,Datapack!T586))))</f>
        <v>0</v>
      </c>
      <c r="M135" s="45"/>
      <c r="N135" s="86">
        <f>IF($G$4=Dates1!$B$17,Datapack!F586,IF($G$4=Dates1!$B$18,Datapack!K586,IF($G$4=Dates1!$B$19,Datapack!P586,IF($G$4=Dates1!$B$20,Datapack!U586))))</f>
        <v>0</v>
      </c>
    </row>
    <row r="136" spans="2:14">
      <c r="B136" s="368" t="s">
        <v>105</v>
      </c>
      <c r="C136" s="368"/>
      <c r="D136" s="368"/>
      <c r="E136" s="9"/>
      <c r="F136" s="86">
        <f>IF($G$4=Dates1!$B$17,Datapack!B587,IF($G$4=Dates1!$B$18,Datapack!G587,IF($G$4=Dates1!$B$19,Datapack!L587,IF($G$4=Dates1!$B$20,Datapack!Q587))))</f>
        <v>0</v>
      </c>
      <c r="G136" s="143"/>
      <c r="H136" s="86">
        <f>IF($G$4=Dates1!$B$17,Datapack!C587,IF($G$4=Dates1!$B$18,Datapack!H587,IF($G$4=Dates1!$B$19,Datapack!M587,IF($G$4=Dates1!$B$20,Datapack!R587))))</f>
        <v>0</v>
      </c>
      <c r="I136" s="45"/>
      <c r="J136" s="86">
        <f>IF($G$4=Dates1!$B$17,Datapack!D587,IF($G$4=Dates1!$B$18,Datapack!I587,IF($G$4=Dates1!$B$19,Datapack!N587,IF($G$4=Dates1!$B$20,Datapack!S587))))</f>
        <v>0</v>
      </c>
      <c r="K136" s="45"/>
      <c r="L136" s="86">
        <f>IF($G$4=Dates1!$B$17,Datapack!E587,IF($G$4=Dates1!$B$18,Datapack!J587,IF($G$4=Dates1!$B$19,Datapack!O587,IF($G$4=Dates1!$B$20,Datapack!T587))))</f>
        <v>0</v>
      </c>
      <c r="M136" s="45"/>
      <c r="N136" s="86">
        <f>IF($G$4=Dates1!$B$17,Datapack!F587,IF($G$4=Dates1!$B$18,Datapack!K587,IF($G$4=Dates1!$B$19,Datapack!P587,IF($G$4=Dates1!$B$20,Datapack!U587))))</f>
        <v>0</v>
      </c>
    </row>
    <row r="137" spans="2:14">
      <c r="B137" s="368" t="s">
        <v>37</v>
      </c>
      <c r="C137" s="368"/>
      <c r="D137" s="368"/>
      <c r="E137" s="9"/>
      <c r="F137" s="86">
        <f>IF($G$4=Dates1!$B$17,Datapack!B588,IF($G$4=Dates1!$B$18,Datapack!G588,IF($G$4=Dates1!$B$19,Datapack!L588,IF($G$4=Dates1!$B$20,Datapack!Q588))))</f>
        <v>4</v>
      </c>
      <c r="G137" s="143"/>
      <c r="H137" s="86">
        <f>IF($G$4=Dates1!$B$17,Datapack!C588,IF($G$4=Dates1!$B$18,Datapack!H588,IF($G$4=Dates1!$B$19,Datapack!M588,IF($G$4=Dates1!$B$20,Datapack!R588))))</f>
        <v>1</v>
      </c>
      <c r="I137" s="45"/>
      <c r="J137" s="86">
        <f>IF($G$4=Dates1!$B$17,Datapack!D588,IF($G$4=Dates1!$B$18,Datapack!I588,IF($G$4=Dates1!$B$19,Datapack!N588,IF($G$4=Dates1!$B$20,Datapack!S588))))</f>
        <v>3</v>
      </c>
      <c r="K137" s="45"/>
      <c r="L137" s="86">
        <f>IF($G$4=Dates1!$B$17,Datapack!E588,IF($G$4=Dates1!$B$18,Datapack!J588,IF($G$4=Dates1!$B$19,Datapack!O588,IF($G$4=Dates1!$B$20,Datapack!T588))))</f>
        <v>0</v>
      </c>
      <c r="M137" s="45"/>
      <c r="N137" s="86">
        <f>IF($G$4=Dates1!$B$17,Datapack!F588,IF($G$4=Dates1!$B$18,Datapack!K588,IF($G$4=Dates1!$B$19,Datapack!P588,IF($G$4=Dates1!$B$20,Datapack!U588))))</f>
        <v>0</v>
      </c>
    </row>
    <row r="138" spans="2:14">
      <c r="B138" s="368" t="s">
        <v>68</v>
      </c>
      <c r="C138" s="368"/>
      <c r="D138" s="368"/>
      <c r="E138" s="9"/>
      <c r="F138" s="86">
        <f>IF($G$4=Dates1!$B$17,Datapack!B589,IF($G$4=Dates1!$B$18,Datapack!G589,IF($G$4=Dates1!$B$19,Datapack!L589,IF($G$4=Dates1!$B$20,Datapack!Q589))))</f>
        <v>0</v>
      </c>
      <c r="G138" s="143"/>
      <c r="H138" s="86">
        <f>IF($G$4=Dates1!$B$17,Datapack!C589,IF($G$4=Dates1!$B$18,Datapack!H589,IF($G$4=Dates1!$B$19,Datapack!M589,IF($G$4=Dates1!$B$20,Datapack!R589))))</f>
        <v>0</v>
      </c>
      <c r="I138" s="45"/>
      <c r="J138" s="86">
        <f>IF($G$4=Dates1!$B$17,Datapack!D589,IF($G$4=Dates1!$B$18,Datapack!I589,IF($G$4=Dates1!$B$19,Datapack!N589,IF($G$4=Dates1!$B$20,Datapack!S589))))</f>
        <v>0</v>
      </c>
      <c r="K138" s="45"/>
      <c r="L138" s="86">
        <f>IF($G$4=Dates1!$B$17,Datapack!E589,IF($G$4=Dates1!$B$18,Datapack!J589,IF($G$4=Dates1!$B$19,Datapack!O589,IF($G$4=Dates1!$B$20,Datapack!T589))))</f>
        <v>0</v>
      </c>
      <c r="M138" s="45"/>
      <c r="N138" s="86">
        <f>IF($G$4=Dates1!$B$17,Datapack!F589,IF($G$4=Dates1!$B$18,Datapack!K589,IF($G$4=Dates1!$B$19,Datapack!P589,IF($G$4=Dates1!$B$20,Datapack!U589))))</f>
        <v>0</v>
      </c>
    </row>
    <row r="139" spans="2:14">
      <c r="B139" s="368" t="s">
        <v>69</v>
      </c>
      <c r="C139" s="368"/>
      <c r="D139" s="368"/>
      <c r="E139" s="9"/>
      <c r="F139" s="86">
        <f>IF($G$4=Dates1!$B$17,Datapack!B590,IF($G$4=Dates1!$B$18,Datapack!G590,IF($G$4=Dates1!$B$19,Datapack!L590,IF($G$4=Dates1!$B$20,Datapack!Q590))))</f>
        <v>0</v>
      </c>
      <c r="G139" s="143"/>
      <c r="H139" s="86">
        <f>IF($G$4=Dates1!$B$17,Datapack!C590,IF($G$4=Dates1!$B$18,Datapack!H590,IF($G$4=Dates1!$B$19,Datapack!M590,IF($G$4=Dates1!$B$20,Datapack!R590))))</f>
        <v>0</v>
      </c>
      <c r="I139" s="45"/>
      <c r="J139" s="86">
        <f>IF($G$4=Dates1!$B$17,Datapack!D590,IF($G$4=Dates1!$B$18,Datapack!I590,IF($G$4=Dates1!$B$19,Datapack!N590,IF($G$4=Dates1!$B$20,Datapack!S590))))</f>
        <v>0</v>
      </c>
      <c r="K139" s="45"/>
      <c r="L139" s="86">
        <f>IF($G$4=Dates1!$B$17,Datapack!E590,IF($G$4=Dates1!$B$18,Datapack!J590,IF($G$4=Dates1!$B$19,Datapack!O590,IF($G$4=Dates1!$B$20,Datapack!T590))))</f>
        <v>0</v>
      </c>
      <c r="M139" s="45"/>
      <c r="N139" s="86">
        <f>IF($G$4=Dates1!$B$17,Datapack!F590,IF($G$4=Dates1!$B$18,Datapack!K590,IF($G$4=Dates1!$B$19,Datapack!P590,IF($G$4=Dates1!$B$20,Datapack!U590))))</f>
        <v>0</v>
      </c>
    </row>
    <row r="140" spans="2:14">
      <c r="B140" s="30"/>
      <c r="C140" s="10"/>
      <c r="D140" s="9"/>
      <c r="E140" s="9"/>
      <c r="F140" s="86"/>
      <c r="G140" s="143"/>
      <c r="H140" s="86"/>
      <c r="I140" s="45"/>
      <c r="J140" s="86"/>
      <c r="K140" s="45"/>
      <c r="L140" s="86"/>
      <c r="M140" s="45"/>
      <c r="N140" s="86"/>
    </row>
    <row r="141" spans="2:14">
      <c r="B141" s="370" t="s">
        <v>151</v>
      </c>
      <c r="C141" s="370"/>
      <c r="D141" s="370"/>
      <c r="E141" s="9"/>
      <c r="F141" s="86">
        <f>SUM(F142:F160)</f>
        <v>25</v>
      </c>
      <c r="G141" s="86"/>
      <c r="H141" s="86">
        <f>SUM(H142:H160)</f>
        <v>6</v>
      </c>
      <c r="I141" s="45"/>
      <c r="J141" s="86">
        <f>SUM(J142:J160)</f>
        <v>15</v>
      </c>
      <c r="K141" s="86"/>
      <c r="L141" s="86">
        <f>SUM(L142:L160)</f>
        <v>4</v>
      </c>
      <c r="M141" s="45"/>
      <c r="N141" s="86">
        <f>SUM(N142:N160)</f>
        <v>0</v>
      </c>
    </row>
    <row r="142" spans="2:14">
      <c r="B142" s="368" t="s">
        <v>167</v>
      </c>
      <c r="C142" s="368"/>
      <c r="D142" s="368"/>
      <c r="E142" s="9"/>
      <c r="F142" s="86">
        <f>IF($G$4=Dates1!$B$17,Datapack!B593,IF($G$4=Dates1!$B$18,Datapack!G593,IF($G$4=Dates1!$B$19,Datapack!L593,IF($G$4=Dates1!$B$20,Datapack!Q593))))</f>
        <v>0</v>
      </c>
      <c r="G142" s="143"/>
      <c r="H142" s="86">
        <f>IF($G$4=Dates1!$B$17,Datapack!C593,IF($G$4=Dates1!$B$18,Datapack!H593,IF($G$4=Dates1!$B$19,Datapack!M593,IF($G$4=Dates1!$B$20,Datapack!R593))))</f>
        <v>0</v>
      </c>
      <c r="I142" s="45"/>
      <c r="J142" s="86">
        <f>IF($G$4=Dates1!$B$17,Datapack!D593,IF($G$4=Dates1!$B$18,Datapack!I593,IF($G$4=Dates1!$B$19,Datapack!N593,IF($G$4=Dates1!$B$20,Datapack!S593))))</f>
        <v>0</v>
      </c>
      <c r="K142" s="45"/>
      <c r="L142" s="86">
        <f>IF($G$4=Dates1!$B$17,Datapack!E593,IF($G$4=Dates1!$B$18,Datapack!J593,IF($G$4=Dates1!$B$19,Datapack!O593,IF($G$4=Dates1!$B$20,Datapack!T593))))</f>
        <v>0</v>
      </c>
      <c r="M142" s="45"/>
      <c r="N142" s="86">
        <f>IF($G$4=Dates1!$B$17,Datapack!F593,IF($G$4=Dates1!$B$18,Datapack!K593,IF($G$4=Dates1!$B$19,Datapack!P593,IF($G$4=Dates1!$B$20,Datapack!U593))))</f>
        <v>0</v>
      </c>
    </row>
    <row r="143" spans="2:14">
      <c r="B143" s="368" t="s">
        <v>179</v>
      </c>
      <c r="C143" s="368"/>
      <c r="D143" s="368"/>
      <c r="E143" s="9"/>
      <c r="F143" s="86">
        <f>IF($G$4=Dates1!$B$17,Datapack!B594,IF($G$4=Dates1!$B$18,Datapack!G594,IF($G$4=Dates1!$B$19,Datapack!L594,IF($G$4=Dates1!$B$20,Datapack!Q594))))</f>
        <v>1</v>
      </c>
      <c r="G143" s="143"/>
      <c r="H143" s="86">
        <f>IF($G$4=Dates1!$B$17,Datapack!C594,IF($G$4=Dates1!$B$18,Datapack!H594,IF($G$4=Dates1!$B$19,Datapack!M594,IF($G$4=Dates1!$B$20,Datapack!R594))))</f>
        <v>1</v>
      </c>
      <c r="I143" s="45"/>
      <c r="J143" s="86">
        <f>IF($G$4=Dates1!$B$17,Datapack!D594,IF($G$4=Dates1!$B$18,Datapack!I594,IF($G$4=Dates1!$B$19,Datapack!N594,IF($G$4=Dates1!$B$20,Datapack!S594))))</f>
        <v>0</v>
      </c>
      <c r="K143" s="45"/>
      <c r="L143" s="86">
        <f>IF($G$4=Dates1!$B$17,Datapack!E594,IF($G$4=Dates1!$B$18,Datapack!J594,IF($G$4=Dates1!$B$19,Datapack!O594,IF($G$4=Dates1!$B$20,Datapack!T594))))</f>
        <v>0</v>
      </c>
      <c r="M143" s="45"/>
      <c r="N143" s="86">
        <f>IF($G$4=Dates1!$B$17,Datapack!F594,IF($G$4=Dates1!$B$18,Datapack!K594,IF($G$4=Dates1!$B$19,Datapack!P594,IF($G$4=Dates1!$B$20,Datapack!U594))))</f>
        <v>0</v>
      </c>
    </row>
    <row r="144" spans="2:14">
      <c r="B144" s="368" t="s">
        <v>16</v>
      </c>
      <c r="C144" s="368"/>
      <c r="D144" s="368"/>
      <c r="E144" s="9"/>
      <c r="F144" s="86">
        <f>IF($G$4=Dates1!$B$17,Datapack!B595,IF($G$4=Dates1!$B$18,Datapack!G595,IF($G$4=Dates1!$B$19,Datapack!L595,IF($G$4=Dates1!$B$20,Datapack!Q595))))</f>
        <v>5</v>
      </c>
      <c r="G144" s="143"/>
      <c r="H144" s="86">
        <f>IF($G$4=Dates1!$B$17,Datapack!C595,IF($G$4=Dates1!$B$18,Datapack!H595,IF($G$4=Dates1!$B$19,Datapack!M595,IF($G$4=Dates1!$B$20,Datapack!R595))))</f>
        <v>0</v>
      </c>
      <c r="I144" s="45"/>
      <c r="J144" s="86">
        <f>IF($G$4=Dates1!$B$17,Datapack!D595,IF($G$4=Dates1!$B$18,Datapack!I595,IF($G$4=Dates1!$B$19,Datapack!N595,IF($G$4=Dates1!$B$20,Datapack!S595))))</f>
        <v>3</v>
      </c>
      <c r="K144" s="45"/>
      <c r="L144" s="86">
        <f>IF($G$4=Dates1!$B$17,Datapack!E595,IF($G$4=Dates1!$B$18,Datapack!J595,IF($G$4=Dates1!$B$19,Datapack!O595,IF($G$4=Dates1!$B$20,Datapack!T595))))</f>
        <v>2</v>
      </c>
      <c r="M144" s="45"/>
      <c r="N144" s="86">
        <f>IF($G$4=Dates1!$B$17,Datapack!F595,IF($G$4=Dates1!$B$18,Datapack!K595,IF($G$4=Dates1!$B$19,Datapack!P595,IF($G$4=Dates1!$B$20,Datapack!U595))))</f>
        <v>0</v>
      </c>
    </row>
    <row r="145" spans="2:14">
      <c r="B145" s="368" t="s">
        <v>128</v>
      </c>
      <c r="C145" s="368"/>
      <c r="D145" s="368"/>
      <c r="E145" s="9"/>
      <c r="F145" s="86">
        <f>IF($G$4=Dates1!$B$17,Datapack!B596,IF($G$4=Dates1!$B$18,Datapack!G596,IF($G$4=Dates1!$B$19,Datapack!L596,IF($G$4=Dates1!$B$20,Datapack!Q596))))</f>
        <v>2</v>
      </c>
      <c r="G145" s="143"/>
      <c r="H145" s="86">
        <f>IF($G$4=Dates1!$B$17,Datapack!C596,IF($G$4=Dates1!$B$18,Datapack!H596,IF($G$4=Dates1!$B$19,Datapack!M596,IF($G$4=Dates1!$B$20,Datapack!R596))))</f>
        <v>0</v>
      </c>
      <c r="I145" s="45"/>
      <c r="J145" s="86">
        <f>IF($G$4=Dates1!$B$17,Datapack!D596,IF($G$4=Dates1!$B$18,Datapack!I596,IF($G$4=Dates1!$B$19,Datapack!N596,IF($G$4=Dates1!$B$20,Datapack!S596))))</f>
        <v>2</v>
      </c>
      <c r="K145" s="45"/>
      <c r="L145" s="86">
        <f>IF($G$4=Dates1!$B$17,Datapack!E596,IF($G$4=Dates1!$B$18,Datapack!J596,IF($G$4=Dates1!$B$19,Datapack!O596,IF($G$4=Dates1!$B$20,Datapack!T596))))</f>
        <v>0</v>
      </c>
      <c r="M145" s="45"/>
      <c r="N145" s="86">
        <f>IF($G$4=Dates1!$B$17,Datapack!F596,IF($G$4=Dates1!$B$18,Datapack!K596,IF($G$4=Dates1!$B$19,Datapack!P596,IF($G$4=Dates1!$B$20,Datapack!U596))))</f>
        <v>0</v>
      </c>
    </row>
    <row r="146" spans="2:14">
      <c r="B146" s="368" t="s">
        <v>24</v>
      </c>
      <c r="C146" s="368"/>
      <c r="D146" s="368"/>
      <c r="E146" s="9"/>
      <c r="F146" s="86">
        <f>IF($G$4=Dates1!$B$17,Datapack!B597,IF($G$4=Dates1!$B$18,Datapack!G597,IF($G$4=Dates1!$B$19,Datapack!L597,IF($G$4=Dates1!$B$20,Datapack!Q597))))</f>
        <v>4</v>
      </c>
      <c r="G146" s="143"/>
      <c r="H146" s="86">
        <f>IF($G$4=Dates1!$B$17,Datapack!C597,IF($G$4=Dates1!$B$18,Datapack!H597,IF($G$4=Dates1!$B$19,Datapack!M597,IF($G$4=Dates1!$B$20,Datapack!R597))))</f>
        <v>2</v>
      </c>
      <c r="I146" s="45"/>
      <c r="J146" s="86">
        <f>IF($G$4=Dates1!$B$17,Datapack!D597,IF($G$4=Dates1!$B$18,Datapack!I597,IF($G$4=Dates1!$B$19,Datapack!N597,IF($G$4=Dates1!$B$20,Datapack!S597))))</f>
        <v>2</v>
      </c>
      <c r="K146" s="45"/>
      <c r="L146" s="86">
        <f>IF($G$4=Dates1!$B$17,Datapack!E597,IF($G$4=Dates1!$B$18,Datapack!J597,IF($G$4=Dates1!$B$19,Datapack!O597,IF($G$4=Dates1!$B$20,Datapack!T597))))</f>
        <v>0</v>
      </c>
      <c r="M146" s="45"/>
      <c r="N146" s="86">
        <f>IF($G$4=Dates1!$B$17,Datapack!F597,IF($G$4=Dates1!$B$18,Datapack!K597,IF($G$4=Dates1!$B$19,Datapack!P597,IF($G$4=Dates1!$B$20,Datapack!U597))))</f>
        <v>0</v>
      </c>
    </row>
    <row r="147" spans="2:14">
      <c r="B147" s="368" t="s">
        <v>70</v>
      </c>
      <c r="C147" s="368"/>
      <c r="D147" s="368"/>
      <c r="E147" s="9"/>
      <c r="F147" s="86">
        <f>IF($G$4=Dates1!$B$17,Datapack!B598,IF($G$4=Dates1!$B$18,Datapack!G598,IF($G$4=Dates1!$B$19,Datapack!L598,IF($G$4=Dates1!$B$20,Datapack!Q598))))</f>
        <v>1</v>
      </c>
      <c r="G147" s="143"/>
      <c r="H147" s="86">
        <f>IF($G$4=Dates1!$B$17,Datapack!C598,IF($G$4=Dates1!$B$18,Datapack!H598,IF($G$4=Dates1!$B$19,Datapack!M598,IF($G$4=Dates1!$B$20,Datapack!R598))))</f>
        <v>1</v>
      </c>
      <c r="I147" s="45"/>
      <c r="J147" s="86">
        <f>IF($G$4=Dates1!$B$17,Datapack!D598,IF($G$4=Dates1!$B$18,Datapack!I598,IF($G$4=Dates1!$B$19,Datapack!N598,IF($G$4=Dates1!$B$20,Datapack!S598))))</f>
        <v>0</v>
      </c>
      <c r="K147" s="45"/>
      <c r="L147" s="86">
        <f>IF($G$4=Dates1!$B$17,Datapack!E598,IF($G$4=Dates1!$B$18,Datapack!J598,IF($G$4=Dates1!$B$19,Datapack!O598,IF($G$4=Dates1!$B$20,Datapack!T598))))</f>
        <v>0</v>
      </c>
      <c r="M147" s="45"/>
      <c r="N147" s="86">
        <f>IF($G$4=Dates1!$B$17,Datapack!F598,IF($G$4=Dates1!$B$18,Datapack!K598,IF($G$4=Dates1!$B$19,Datapack!P598,IF($G$4=Dates1!$B$20,Datapack!U598))))</f>
        <v>0</v>
      </c>
    </row>
    <row r="148" spans="2:14">
      <c r="B148" s="368" t="s">
        <v>130</v>
      </c>
      <c r="C148" s="368"/>
      <c r="D148" s="368"/>
      <c r="E148" s="9"/>
      <c r="F148" s="86">
        <f>IF($G$4=Dates1!$B$17,Datapack!B599,IF($G$4=Dates1!$B$18,Datapack!G599,IF($G$4=Dates1!$B$19,Datapack!L599,IF($G$4=Dates1!$B$20,Datapack!Q599))))</f>
        <v>2</v>
      </c>
      <c r="G148" s="143"/>
      <c r="H148" s="86">
        <f>IF($G$4=Dates1!$B$17,Datapack!C599,IF($G$4=Dates1!$B$18,Datapack!H599,IF($G$4=Dates1!$B$19,Datapack!M599,IF($G$4=Dates1!$B$20,Datapack!R599))))</f>
        <v>0</v>
      </c>
      <c r="I148" s="45"/>
      <c r="J148" s="86">
        <f>IF($G$4=Dates1!$B$17,Datapack!D599,IF($G$4=Dates1!$B$18,Datapack!I599,IF($G$4=Dates1!$B$19,Datapack!N599,IF($G$4=Dates1!$B$20,Datapack!S599))))</f>
        <v>2</v>
      </c>
      <c r="K148" s="45"/>
      <c r="L148" s="86">
        <f>IF($G$4=Dates1!$B$17,Datapack!E599,IF($G$4=Dates1!$B$18,Datapack!J599,IF($G$4=Dates1!$B$19,Datapack!O599,IF($G$4=Dates1!$B$20,Datapack!T599))))</f>
        <v>0</v>
      </c>
      <c r="M148" s="45"/>
      <c r="N148" s="86">
        <f>IF($G$4=Dates1!$B$17,Datapack!F599,IF($G$4=Dates1!$B$18,Datapack!K599,IF($G$4=Dates1!$B$19,Datapack!P599,IF($G$4=Dates1!$B$20,Datapack!U599))))</f>
        <v>0</v>
      </c>
    </row>
    <row r="149" spans="2:14">
      <c r="B149" s="368" t="s">
        <v>115</v>
      </c>
      <c r="C149" s="368"/>
      <c r="D149" s="368"/>
      <c r="E149" s="9"/>
      <c r="F149" s="86">
        <f>IF($G$4=Dates1!$B$17,Datapack!B600,IF($G$4=Dates1!$B$18,Datapack!G600,IF($G$4=Dates1!$B$19,Datapack!L600,IF($G$4=Dates1!$B$20,Datapack!Q600))))</f>
        <v>1</v>
      </c>
      <c r="G149" s="143"/>
      <c r="H149" s="86">
        <f>IF($G$4=Dates1!$B$17,Datapack!C600,IF($G$4=Dates1!$B$18,Datapack!H600,IF($G$4=Dates1!$B$19,Datapack!M600,IF($G$4=Dates1!$B$20,Datapack!R600))))</f>
        <v>0</v>
      </c>
      <c r="I149" s="45"/>
      <c r="J149" s="86">
        <f>IF($G$4=Dates1!$B$17,Datapack!D600,IF($G$4=Dates1!$B$18,Datapack!I600,IF($G$4=Dates1!$B$19,Datapack!N600,IF($G$4=Dates1!$B$20,Datapack!S600))))</f>
        <v>0</v>
      </c>
      <c r="K149" s="45"/>
      <c r="L149" s="86">
        <f>IF($G$4=Dates1!$B$17,Datapack!E600,IF($G$4=Dates1!$B$18,Datapack!J600,IF($G$4=Dates1!$B$19,Datapack!O600,IF($G$4=Dates1!$B$20,Datapack!T600))))</f>
        <v>1</v>
      </c>
      <c r="M149" s="45"/>
      <c r="N149" s="86">
        <f>IF($G$4=Dates1!$B$17,Datapack!F600,IF($G$4=Dates1!$B$18,Datapack!K600,IF($G$4=Dates1!$B$19,Datapack!P600,IF($G$4=Dates1!$B$20,Datapack!U600))))</f>
        <v>0</v>
      </c>
    </row>
    <row r="150" spans="2:14">
      <c r="B150" s="368" t="s">
        <v>17</v>
      </c>
      <c r="C150" s="368"/>
      <c r="D150" s="368"/>
      <c r="E150" s="9"/>
      <c r="F150" s="86">
        <f>IF($G$4=Dates1!$B$17,Datapack!B601,IF($G$4=Dates1!$B$18,Datapack!G601,IF($G$4=Dates1!$B$19,Datapack!L601,IF($G$4=Dates1!$B$20,Datapack!Q601))))</f>
        <v>2</v>
      </c>
      <c r="G150" s="143"/>
      <c r="H150" s="86">
        <f>IF($G$4=Dates1!$B$17,Datapack!C601,IF($G$4=Dates1!$B$18,Datapack!H601,IF($G$4=Dates1!$B$19,Datapack!M601,IF($G$4=Dates1!$B$20,Datapack!R601))))</f>
        <v>1</v>
      </c>
      <c r="I150" s="45"/>
      <c r="J150" s="86">
        <f>IF($G$4=Dates1!$B$17,Datapack!D601,IF($G$4=Dates1!$B$18,Datapack!I601,IF($G$4=Dates1!$B$19,Datapack!N601,IF($G$4=Dates1!$B$20,Datapack!S601))))</f>
        <v>1</v>
      </c>
      <c r="K150" s="45"/>
      <c r="L150" s="86">
        <f>IF($G$4=Dates1!$B$17,Datapack!E601,IF($G$4=Dates1!$B$18,Datapack!J601,IF($G$4=Dates1!$B$19,Datapack!O601,IF($G$4=Dates1!$B$20,Datapack!T601))))</f>
        <v>0</v>
      </c>
      <c r="M150" s="45"/>
      <c r="N150" s="86">
        <f>IF($G$4=Dates1!$B$17,Datapack!F601,IF($G$4=Dates1!$B$18,Datapack!K601,IF($G$4=Dates1!$B$19,Datapack!P601,IF($G$4=Dates1!$B$20,Datapack!U601))))</f>
        <v>0</v>
      </c>
    </row>
    <row r="151" spans="2:14">
      <c r="B151" s="368" t="s">
        <v>220</v>
      </c>
      <c r="C151" s="368"/>
      <c r="D151" s="368"/>
      <c r="E151" s="9"/>
      <c r="F151" s="86">
        <f>IF($G$4=Dates1!$B$17,Datapack!B602,IF($G$4=Dates1!$B$18,Datapack!G602,IF($G$4=Dates1!$B$19,Datapack!L602,IF($G$4=Dates1!$B$20,Datapack!Q602))))</f>
        <v>2</v>
      </c>
      <c r="G151" s="143"/>
      <c r="H151" s="86">
        <f>IF($G$4=Dates1!$B$17,Datapack!C602,IF($G$4=Dates1!$B$18,Datapack!H602,IF($G$4=Dates1!$B$19,Datapack!M602,IF($G$4=Dates1!$B$20,Datapack!R602))))</f>
        <v>0</v>
      </c>
      <c r="I151" s="45"/>
      <c r="J151" s="86">
        <f>IF($G$4=Dates1!$B$17,Datapack!D602,IF($G$4=Dates1!$B$18,Datapack!I602,IF($G$4=Dates1!$B$19,Datapack!N602,IF($G$4=Dates1!$B$20,Datapack!S602))))</f>
        <v>2</v>
      </c>
      <c r="K151" s="45"/>
      <c r="L151" s="86">
        <f>IF($G$4=Dates1!$B$17,Datapack!E602,IF($G$4=Dates1!$B$18,Datapack!J602,IF($G$4=Dates1!$B$19,Datapack!O602,IF($G$4=Dates1!$B$20,Datapack!T602))))</f>
        <v>0</v>
      </c>
      <c r="M151" s="45"/>
      <c r="N151" s="86">
        <f>IF($G$4=Dates1!$B$17,Datapack!F602,IF($G$4=Dates1!$B$18,Datapack!K602,IF($G$4=Dates1!$B$19,Datapack!P602,IF($G$4=Dates1!$B$20,Datapack!U602))))</f>
        <v>0</v>
      </c>
    </row>
    <row r="152" spans="2:14">
      <c r="B152" s="368" t="s">
        <v>216</v>
      </c>
      <c r="C152" s="368"/>
      <c r="D152" s="368"/>
      <c r="E152" s="8"/>
      <c r="F152" s="86">
        <f>IF($G$4=Dates1!$B$17,Datapack!B603,IF($G$4=Dates1!$B$18,Datapack!G603,IF($G$4=Dates1!$B$19,Datapack!L603,IF($G$4=Dates1!$B$20,Datapack!Q603))))</f>
        <v>1</v>
      </c>
      <c r="G152" s="302"/>
      <c r="H152" s="86">
        <f>IF($G$4=Dates1!$B$17,Datapack!C603,IF($G$4=Dates1!$B$18,Datapack!H603,IF($G$4=Dates1!$B$19,Datapack!M603,IF($G$4=Dates1!$B$20,Datapack!R603))))</f>
        <v>0</v>
      </c>
      <c r="I152" s="45"/>
      <c r="J152" s="86">
        <f>IF($G$4=Dates1!$B$17,Datapack!D603,IF($G$4=Dates1!$B$18,Datapack!I603,IF($G$4=Dates1!$B$19,Datapack!N603,IF($G$4=Dates1!$B$20,Datapack!S603))))</f>
        <v>1</v>
      </c>
      <c r="K152" s="45"/>
      <c r="L152" s="86">
        <f>IF($G$4=Dates1!$B$17,Datapack!E603,IF($G$4=Dates1!$B$18,Datapack!J603,IF($G$4=Dates1!$B$19,Datapack!O603,IF($G$4=Dates1!$B$20,Datapack!T603))))</f>
        <v>0</v>
      </c>
      <c r="M152" s="45"/>
      <c r="N152" s="86">
        <f>IF($G$4=Dates1!$B$17,Datapack!F603,IF($G$4=Dates1!$B$18,Datapack!K603,IF($G$4=Dates1!$B$19,Datapack!P603,IF($G$4=Dates1!$B$20,Datapack!U603))))</f>
        <v>0</v>
      </c>
    </row>
    <row r="153" spans="2:14">
      <c r="B153" s="368" t="s">
        <v>178</v>
      </c>
      <c r="C153" s="368"/>
      <c r="D153" s="368"/>
      <c r="E153" s="6"/>
      <c r="F153" s="86">
        <f>IF($G$4=Dates1!$B$17,Datapack!B604,IF($G$4=Dates1!$B$18,Datapack!G604,IF($G$4=Dates1!$B$19,Datapack!L604,IF($G$4=Dates1!$B$20,Datapack!Q604))))</f>
        <v>1</v>
      </c>
      <c r="G153" s="307"/>
      <c r="H153" s="86">
        <f>IF($G$4=Dates1!$B$17,Datapack!C604,IF($G$4=Dates1!$B$18,Datapack!H604,IF($G$4=Dates1!$B$19,Datapack!M604,IF($G$4=Dates1!$B$20,Datapack!R604))))</f>
        <v>0</v>
      </c>
      <c r="I153" s="45"/>
      <c r="J153" s="86">
        <f>IF($G$4=Dates1!$B$17,Datapack!D604,IF($G$4=Dates1!$B$18,Datapack!I604,IF($G$4=Dates1!$B$19,Datapack!N604,IF($G$4=Dates1!$B$20,Datapack!S604))))</f>
        <v>0</v>
      </c>
      <c r="K153" s="45"/>
      <c r="L153" s="86">
        <f>IF($G$4=Dates1!$B$17,Datapack!E604,IF($G$4=Dates1!$B$18,Datapack!J604,IF($G$4=Dates1!$B$19,Datapack!O604,IF($G$4=Dates1!$B$20,Datapack!T604))))</f>
        <v>1</v>
      </c>
      <c r="M153" s="45"/>
      <c r="N153" s="86">
        <f>IF($G$4=Dates1!$B$17,Datapack!F604,IF($G$4=Dates1!$B$18,Datapack!K604,IF($G$4=Dates1!$B$19,Datapack!P604,IF($G$4=Dates1!$B$20,Datapack!U604))))</f>
        <v>0</v>
      </c>
    </row>
    <row r="154" spans="2:14">
      <c r="B154" s="368" t="s">
        <v>166</v>
      </c>
      <c r="C154" s="368"/>
      <c r="D154" s="368"/>
      <c r="E154" s="9"/>
      <c r="F154" s="86">
        <f>IF($G$4=Dates1!$B$17,Datapack!B605,IF($G$4=Dates1!$B$18,Datapack!G605,IF($G$4=Dates1!$B$19,Datapack!L605,IF($G$4=Dates1!$B$20,Datapack!Q605))))</f>
        <v>0</v>
      </c>
      <c r="G154" s="143"/>
      <c r="H154" s="86">
        <f>IF($G$4=Dates1!$B$17,Datapack!C605,IF($G$4=Dates1!$B$18,Datapack!H605,IF($G$4=Dates1!$B$19,Datapack!M605,IF($G$4=Dates1!$B$20,Datapack!R605))))</f>
        <v>0</v>
      </c>
      <c r="I154" s="45"/>
      <c r="J154" s="86">
        <f>IF($G$4=Dates1!$B$17,Datapack!D605,IF($G$4=Dates1!$B$18,Datapack!I605,IF($G$4=Dates1!$B$19,Datapack!N605,IF($G$4=Dates1!$B$20,Datapack!S605))))</f>
        <v>0</v>
      </c>
      <c r="K154" s="45"/>
      <c r="L154" s="86">
        <f>IF($G$4=Dates1!$B$17,Datapack!E605,IF($G$4=Dates1!$B$18,Datapack!J605,IF($G$4=Dates1!$B$19,Datapack!O605,IF($G$4=Dates1!$B$20,Datapack!T605))))</f>
        <v>0</v>
      </c>
      <c r="M154" s="45"/>
      <c r="N154" s="86">
        <f>IF($G$4=Dates1!$B$17,Datapack!F605,IF($G$4=Dates1!$B$18,Datapack!K605,IF($G$4=Dates1!$B$19,Datapack!P605,IF($G$4=Dates1!$B$20,Datapack!U605))))</f>
        <v>0</v>
      </c>
    </row>
    <row r="155" spans="2:14">
      <c r="B155" s="368" t="s">
        <v>102</v>
      </c>
      <c r="C155" s="368"/>
      <c r="D155" s="368"/>
      <c r="E155" s="9"/>
      <c r="F155" s="86">
        <f>IF($G$4=Dates1!$B$17,Datapack!B606,IF($G$4=Dates1!$B$18,Datapack!G606,IF($G$4=Dates1!$B$19,Datapack!L606,IF($G$4=Dates1!$B$20,Datapack!Q606))))</f>
        <v>1</v>
      </c>
      <c r="G155" s="143"/>
      <c r="H155" s="86">
        <f>IF($G$4=Dates1!$B$17,Datapack!C606,IF($G$4=Dates1!$B$18,Datapack!H606,IF($G$4=Dates1!$B$19,Datapack!M606,IF($G$4=Dates1!$B$20,Datapack!R606))))</f>
        <v>1</v>
      </c>
      <c r="I155" s="45"/>
      <c r="J155" s="86">
        <f>IF($G$4=Dates1!$B$17,Datapack!D606,IF($G$4=Dates1!$B$18,Datapack!I606,IF($G$4=Dates1!$B$19,Datapack!N606,IF($G$4=Dates1!$B$20,Datapack!S606))))</f>
        <v>0</v>
      </c>
      <c r="K155" s="45"/>
      <c r="L155" s="86">
        <f>IF($G$4=Dates1!$B$17,Datapack!E606,IF($G$4=Dates1!$B$18,Datapack!J606,IF($G$4=Dates1!$B$19,Datapack!O606,IF($G$4=Dates1!$B$20,Datapack!T606))))</f>
        <v>0</v>
      </c>
      <c r="M155" s="45"/>
      <c r="N155" s="86">
        <f>IF($G$4=Dates1!$B$17,Datapack!F606,IF($G$4=Dates1!$B$18,Datapack!K606,IF($G$4=Dates1!$B$19,Datapack!P606,IF($G$4=Dates1!$B$20,Datapack!U606))))</f>
        <v>0</v>
      </c>
    </row>
    <row r="156" spans="2:14">
      <c r="B156" s="368" t="s">
        <v>71</v>
      </c>
      <c r="C156" s="368"/>
      <c r="D156" s="368"/>
      <c r="E156" s="9"/>
      <c r="F156" s="86">
        <f>IF($G$4=Dates1!$B$17,Datapack!B607,IF($G$4=Dates1!$B$18,Datapack!G607,IF($G$4=Dates1!$B$19,Datapack!L607,IF($G$4=Dates1!$B$20,Datapack!Q607))))</f>
        <v>0</v>
      </c>
      <c r="G156" s="143"/>
      <c r="H156" s="86">
        <f>IF($G$4=Dates1!$B$17,Datapack!C607,IF($G$4=Dates1!$B$18,Datapack!H607,IF($G$4=Dates1!$B$19,Datapack!M607,IF($G$4=Dates1!$B$20,Datapack!R607))))</f>
        <v>0</v>
      </c>
      <c r="I156" s="45"/>
      <c r="J156" s="86">
        <f>IF($G$4=Dates1!$B$17,Datapack!D607,IF($G$4=Dates1!$B$18,Datapack!I607,IF($G$4=Dates1!$B$19,Datapack!N607,IF($G$4=Dates1!$B$20,Datapack!S607))))</f>
        <v>0</v>
      </c>
      <c r="K156" s="45"/>
      <c r="L156" s="86">
        <f>IF($G$4=Dates1!$B$17,Datapack!E607,IF($G$4=Dates1!$B$18,Datapack!J607,IF($G$4=Dates1!$B$19,Datapack!O607,IF($G$4=Dates1!$B$20,Datapack!T607))))</f>
        <v>0</v>
      </c>
      <c r="M156" s="45"/>
      <c r="N156" s="86">
        <f>IF($G$4=Dates1!$B$17,Datapack!F607,IF($G$4=Dates1!$B$18,Datapack!K607,IF($G$4=Dates1!$B$19,Datapack!P607,IF($G$4=Dates1!$B$20,Datapack!U607))))</f>
        <v>0</v>
      </c>
    </row>
    <row r="157" spans="2:14">
      <c r="B157" s="368" t="s">
        <v>165</v>
      </c>
      <c r="C157" s="368"/>
      <c r="D157" s="368"/>
      <c r="E157" s="9"/>
      <c r="F157" s="86">
        <f>IF($G$4=Dates1!$B$17,Datapack!B608,IF($G$4=Dates1!$B$18,Datapack!G608,IF($G$4=Dates1!$B$19,Datapack!L608,IF($G$4=Dates1!$B$20,Datapack!Q608))))</f>
        <v>0</v>
      </c>
      <c r="G157" s="143"/>
      <c r="H157" s="86">
        <f>IF($G$4=Dates1!$B$17,Datapack!C608,IF($G$4=Dates1!$B$18,Datapack!H608,IF($G$4=Dates1!$B$19,Datapack!M608,IF($G$4=Dates1!$B$20,Datapack!R608))))</f>
        <v>0</v>
      </c>
      <c r="I157" s="45"/>
      <c r="J157" s="86">
        <f>IF($G$4=Dates1!$B$17,Datapack!D608,IF($G$4=Dates1!$B$18,Datapack!I608,IF($G$4=Dates1!$B$19,Datapack!N608,IF($G$4=Dates1!$B$20,Datapack!S608))))</f>
        <v>0</v>
      </c>
      <c r="K157" s="45"/>
      <c r="L157" s="86">
        <f>IF($G$4=Dates1!$B$17,Datapack!E608,IF($G$4=Dates1!$B$18,Datapack!J608,IF($G$4=Dates1!$B$19,Datapack!O608,IF($G$4=Dates1!$B$20,Datapack!T608))))</f>
        <v>0</v>
      </c>
      <c r="M157" s="45"/>
      <c r="N157" s="86">
        <f>IF($G$4=Dates1!$B$17,Datapack!F608,IF($G$4=Dates1!$B$18,Datapack!K608,IF($G$4=Dates1!$B$19,Datapack!P608,IF($G$4=Dates1!$B$20,Datapack!U608))))</f>
        <v>0</v>
      </c>
    </row>
    <row r="158" spans="2:14">
      <c r="B158" s="368" t="s">
        <v>118</v>
      </c>
      <c r="C158" s="368"/>
      <c r="D158" s="368"/>
      <c r="E158" s="9"/>
      <c r="F158" s="86">
        <f>IF($G$4=Dates1!$B$17,Datapack!B609,IF($G$4=Dates1!$B$18,Datapack!G609,IF($G$4=Dates1!$B$19,Datapack!L609,IF($G$4=Dates1!$B$20,Datapack!Q609))))</f>
        <v>2</v>
      </c>
      <c r="G158" s="143"/>
      <c r="H158" s="86">
        <f>IF($G$4=Dates1!$B$17,Datapack!C609,IF($G$4=Dates1!$B$18,Datapack!H609,IF($G$4=Dates1!$B$19,Datapack!M609,IF($G$4=Dates1!$B$20,Datapack!R609))))</f>
        <v>0</v>
      </c>
      <c r="I158" s="45"/>
      <c r="J158" s="86">
        <f>IF($G$4=Dates1!$B$17,Datapack!D609,IF($G$4=Dates1!$B$18,Datapack!I609,IF($G$4=Dates1!$B$19,Datapack!N609,IF($G$4=Dates1!$B$20,Datapack!S609))))</f>
        <v>2</v>
      </c>
      <c r="K158" s="45"/>
      <c r="L158" s="86">
        <f>IF($G$4=Dates1!$B$17,Datapack!E609,IF($G$4=Dates1!$B$18,Datapack!J609,IF($G$4=Dates1!$B$19,Datapack!O609,IF($G$4=Dates1!$B$20,Datapack!T609))))</f>
        <v>0</v>
      </c>
      <c r="M158" s="45"/>
      <c r="N158" s="86">
        <f>IF($G$4=Dates1!$B$17,Datapack!F609,IF($G$4=Dates1!$B$18,Datapack!K609,IF($G$4=Dates1!$B$19,Datapack!P609,IF($G$4=Dates1!$B$20,Datapack!U609))))</f>
        <v>0</v>
      </c>
    </row>
    <row r="159" spans="2:14">
      <c r="B159" s="368" t="s">
        <v>168</v>
      </c>
      <c r="C159" s="368"/>
      <c r="D159" s="368"/>
      <c r="E159" s="9"/>
      <c r="F159" s="86">
        <f>IF($G$4=Dates1!$B$17,Datapack!B610,IF($G$4=Dates1!$B$18,Datapack!G610,IF($G$4=Dates1!$B$19,Datapack!L610,IF($G$4=Dates1!$B$20,Datapack!Q610))))</f>
        <v>0</v>
      </c>
      <c r="G159" s="143"/>
      <c r="H159" s="86">
        <f>IF($G$4=Dates1!$B$17,Datapack!C610,IF($G$4=Dates1!$B$18,Datapack!H610,IF($G$4=Dates1!$B$19,Datapack!M610,IF($G$4=Dates1!$B$20,Datapack!R610))))</f>
        <v>0</v>
      </c>
      <c r="I159" s="45"/>
      <c r="J159" s="86">
        <f>IF($G$4=Dates1!$B$17,Datapack!D610,IF($G$4=Dates1!$B$18,Datapack!I610,IF($G$4=Dates1!$B$19,Datapack!N610,IF($G$4=Dates1!$B$20,Datapack!S610))))</f>
        <v>0</v>
      </c>
      <c r="K159" s="45"/>
      <c r="L159" s="86">
        <f>IF($G$4=Dates1!$B$17,Datapack!E610,IF($G$4=Dates1!$B$18,Datapack!J610,IF($G$4=Dates1!$B$19,Datapack!O610,IF($G$4=Dates1!$B$20,Datapack!T610))))</f>
        <v>0</v>
      </c>
      <c r="M159" s="45"/>
      <c r="N159" s="86">
        <f>IF($G$4=Dates1!$B$17,Datapack!F610,IF($G$4=Dates1!$B$18,Datapack!K610,IF($G$4=Dates1!$B$19,Datapack!P610,IF($G$4=Dates1!$B$20,Datapack!U610))))</f>
        <v>0</v>
      </c>
    </row>
    <row r="160" spans="2:14">
      <c r="B160" s="368" t="s">
        <v>139</v>
      </c>
      <c r="C160" s="368"/>
      <c r="D160" s="368"/>
      <c r="E160" s="9"/>
      <c r="F160" s="86">
        <f>IF($G$4=Dates1!$B$17,Datapack!B611,IF($G$4=Dates1!$B$18,Datapack!G611,IF($G$4=Dates1!$B$19,Datapack!L611,IF($G$4=Dates1!$B$20,Datapack!Q611))))</f>
        <v>0</v>
      </c>
      <c r="G160" s="143"/>
      <c r="H160" s="86">
        <f>IF($G$4=Dates1!$B$17,Datapack!C611,IF($G$4=Dates1!$B$18,Datapack!H611,IF($G$4=Dates1!$B$19,Datapack!M611,IF($G$4=Dates1!$B$20,Datapack!R611))))</f>
        <v>0</v>
      </c>
      <c r="I160" s="45"/>
      <c r="J160" s="86">
        <f>IF($G$4=Dates1!$B$17,Datapack!D611,IF($G$4=Dates1!$B$18,Datapack!I611,IF($G$4=Dates1!$B$19,Datapack!N611,IF($G$4=Dates1!$B$20,Datapack!S611))))</f>
        <v>0</v>
      </c>
      <c r="K160" s="45"/>
      <c r="L160" s="86">
        <f>IF($G$4=Dates1!$B$17,Datapack!E611,IF($G$4=Dates1!$B$18,Datapack!J611,IF($G$4=Dates1!$B$19,Datapack!O611,IF($G$4=Dates1!$B$20,Datapack!T611))))</f>
        <v>0</v>
      </c>
      <c r="M160" s="45"/>
      <c r="N160" s="86">
        <f>IF($G$4=Dates1!$B$17,Datapack!F611,IF($G$4=Dates1!$B$18,Datapack!K611,IF($G$4=Dates1!$B$19,Datapack!P611,IF($G$4=Dates1!$B$20,Datapack!U611))))</f>
        <v>0</v>
      </c>
    </row>
    <row r="161" spans="2:14">
      <c r="B161" s="30"/>
      <c r="C161" s="10"/>
      <c r="D161" s="9"/>
      <c r="E161" s="9"/>
      <c r="F161" s="86"/>
      <c r="G161" s="143"/>
      <c r="H161" s="86"/>
      <c r="I161" s="45"/>
      <c r="J161" s="86"/>
      <c r="K161" s="45"/>
      <c r="L161" s="86"/>
      <c r="M161" s="45"/>
      <c r="N161" s="86"/>
    </row>
    <row r="162" spans="2:14">
      <c r="B162" s="372" t="s">
        <v>152</v>
      </c>
      <c r="C162" s="372"/>
      <c r="D162" s="372"/>
      <c r="E162" s="9"/>
      <c r="F162" s="86">
        <f>SUM(F163:F178)</f>
        <v>17</v>
      </c>
      <c r="G162" s="86"/>
      <c r="H162" s="86">
        <f>SUM(H163:H178)</f>
        <v>3</v>
      </c>
      <c r="I162" s="45"/>
      <c r="J162" s="86">
        <f>SUM(J163:J178)</f>
        <v>6</v>
      </c>
      <c r="K162" s="86"/>
      <c r="L162" s="86">
        <f>SUM(L163:L178)</f>
        <v>7</v>
      </c>
      <c r="M162" s="45"/>
      <c r="N162" s="86">
        <f>SUM(N163:N178)</f>
        <v>1</v>
      </c>
    </row>
    <row r="163" spans="2:14">
      <c r="B163" s="363" t="s">
        <v>217</v>
      </c>
      <c r="C163" s="363"/>
      <c r="D163" s="363"/>
      <c r="E163" s="9"/>
      <c r="F163" s="86">
        <f>IF($G$4=Dates1!$B$17,Datapack!B614,IF($G$4=Dates1!$B$18,Datapack!G614,IF($G$4=Dates1!$B$19,Datapack!L614,IF($G$4=Dates1!$B$20,Datapack!Q614))))</f>
        <v>0</v>
      </c>
      <c r="G163" s="143"/>
      <c r="H163" s="86">
        <f>IF($G$4=Dates1!$B$17,Datapack!C614,IF($G$4=Dates1!$B$18,Datapack!H614,IF($G$4=Dates1!$B$19,Datapack!M614,IF($G$4=Dates1!$B$20,Datapack!R614))))</f>
        <v>0</v>
      </c>
      <c r="I163" s="45"/>
      <c r="J163" s="86">
        <f>IF($G$4=Dates1!$B$17,Datapack!D614,IF($G$4=Dates1!$B$18,Datapack!I614,IF($G$4=Dates1!$B$19,Datapack!N614,IF($G$4=Dates1!$B$20,Datapack!S614))))</f>
        <v>0</v>
      </c>
      <c r="K163" s="45"/>
      <c r="L163" s="86">
        <f>IF($G$4=Dates1!$B$17,Datapack!E614,IF($G$4=Dates1!$B$18,Datapack!J614,IF($G$4=Dates1!$B$19,Datapack!O614,IF($G$4=Dates1!$B$20,Datapack!T614))))</f>
        <v>0</v>
      </c>
      <c r="M163" s="45"/>
      <c r="N163" s="86">
        <f>IF($G$4=Dates1!$B$17,Datapack!F614,IF($G$4=Dates1!$B$18,Datapack!K614,IF($G$4=Dates1!$B$19,Datapack!P614,IF($G$4=Dates1!$B$20,Datapack!U614))))</f>
        <v>0</v>
      </c>
    </row>
    <row r="164" spans="2:14">
      <c r="B164" s="363" t="s">
        <v>76</v>
      </c>
      <c r="C164" s="363"/>
      <c r="D164" s="363"/>
      <c r="E164" s="9"/>
      <c r="F164" s="86">
        <f>IF($G$4=Dates1!$B$17,Datapack!B615,IF($G$4=Dates1!$B$18,Datapack!G615,IF($G$4=Dates1!$B$19,Datapack!L615,IF($G$4=Dates1!$B$20,Datapack!Q615))))</f>
        <v>2</v>
      </c>
      <c r="G164" s="143"/>
      <c r="H164" s="86">
        <f>IF($G$4=Dates1!$B$17,Datapack!C615,IF($G$4=Dates1!$B$18,Datapack!H615,IF($G$4=Dates1!$B$19,Datapack!M615,IF($G$4=Dates1!$B$20,Datapack!R615))))</f>
        <v>1</v>
      </c>
      <c r="I164" s="45"/>
      <c r="J164" s="86">
        <f>IF($G$4=Dates1!$B$17,Datapack!D615,IF($G$4=Dates1!$B$18,Datapack!I615,IF($G$4=Dates1!$B$19,Datapack!N615,IF($G$4=Dates1!$B$20,Datapack!S615))))</f>
        <v>1</v>
      </c>
      <c r="K164" s="45"/>
      <c r="L164" s="86">
        <f>IF($G$4=Dates1!$B$17,Datapack!E615,IF($G$4=Dates1!$B$18,Datapack!J615,IF($G$4=Dates1!$B$19,Datapack!O615,IF($G$4=Dates1!$B$20,Datapack!T615))))</f>
        <v>0</v>
      </c>
      <c r="M164" s="45"/>
      <c r="N164" s="86">
        <f>IF($G$4=Dates1!$B$17,Datapack!F615,IF($G$4=Dates1!$B$18,Datapack!K615,IF($G$4=Dates1!$B$19,Datapack!P615,IF($G$4=Dates1!$B$20,Datapack!U615))))</f>
        <v>0</v>
      </c>
    </row>
    <row r="165" spans="2:14">
      <c r="B165" s="363" t="s">
        <v>10</v>
      </c>
      <c r="C165" s="363"/>
      <c r="D165" s="363"/>
      <c r="E165" s="9"/>
      <c r="F165" s="86">
        <f>IF($G$4=Dates1!$B$17,Datapack!B616,IF($G$4=Dates1!$B$18,Datapack!G616,IF($G$4=Dates1!$B$19,Datapack!L616,IF($G$4=Dates1!$B$20,Datapack!Q616))))</f>
        <v>2</v>
      </c>
      <c r="G165" s="143"/>
      <c r="H165" s="86">
        <f>IF($G$4=Dates1!$B$17,Datapack!C616,IF($G$4=Dates1!$B$18,Datapack!H616,IF($G$4=Dates1!$B$19,Datapack!M616,IF($G$4=Dates1!$B$20,Datapack!R616))))</f>
        <v>1</v>
      </c>
      <c r="I165" s="45"/>
      <c r="J165" s="86">
        <f>IF($G$4=Dates1!$B$17,Datapack!D616,IF($G$4=Dates1!$B$18,Datapack!I616,IF($G$4=Dates1!$B$19,Datapack!N616,IF($G$4=Dates1!$B$20,Datapack!S616))))</f>
        <v>0</v>
      </c>
      <c r="K165" s="45"/>
      <c r="L165" s="86">
        <f>IF($G$4=Dates1!$B$17,Datapack!E616,IF($G$4=Dates1!$B$18,Datapack!J616,IF($G$4=Dates1!$B$19,Datapack!O616,IF($G$4=Dates1!$B$20,Datapack!T616))))</f>
        <v>1</v>
      </c>
      <c r="M165" s="45"/>
      <c r="N165" s="86">
        <f>IF($G$4=Dates1!$B$17,Datapack!F616,IF($G$4=Dates1!$B$18,Datapack!K616,IF($G$4=Dates1!$B$19,Datapack!P616,IF($G$4=Dates1!$B$20,Datapack!U616))))</f>
        <v>0</v>
      </c>
    </row>
    <row r="166" spans="2:14">
      <c r="B166" s="363" t="s">
        <v>72</v>
      </c>
      <c r="C166" s="363"/>
      <c r="D166" s="363"/>
      <c r="E166" s="9"/>
      <c r="F166" s="86">
        <f>IF($G$4=Dates1!$B$17,Datapack!B617,IF($G$4=Dates1!$B$18,Datapack!G617,IF($G$4=Dates1!$B$19,Datapack!L617,IF($G$4=Dates1!$B$20,Datapack!Q617))))</f>
        <v>1</v>
      </c>
      <c r="G166" s="143"/>
      <c r="H166" s="86">
        <f>IF($G$4=Dates1!$B$17,Datapack!C617,IF($G$4=Dates1!$B$18,Datapack!H617,IF($G$4=Dates1!$B$19,Datapack!M617,IF($G$4=Dates1!$B$20,Datapack!R617))))</f>
        <v>0</v>
      </c>
      <c r="I166" s="45"/>
      <c r="J166" s="86">
        <f>IF($G$4=Dates1!$B$17,Datapack!D617,IF($G$4=Dates1!$B$18,Datapack!I617,IF($G$4=Dates1!$B$19,Datapack!N617,IF($G$4=Dates1!$B$20,Datapack!S617))))</f>
        <v>1</v>
      </c>
      <c r="K166" s="45"/>
      <c r="L166" s="86">
        <f>IF($G$4=Dates1!$B$17,Datapack!E617,IF($G$4=Dates1!$B$18,Datapack!J617,IF($G$4=Dates1!$B$19,Datapack!O617,IF($G$4=Dates1!$B$20,Datapack!T617))))</f>
        <v>0</v>
      </c>
      <c r="M166" s="45"/>
      <c r="N166" s="86">
        <f>IF($G$4=Dates1!$B$17,Datapack!F617,IF($G$4=Dates1!$B$18,Datapack!K617,IF($G$4=Dates1!$B$19,Datapack!P617,IF($G$4=Dates1!$B$20,Datapack!U617))))</f>
        <v>0</v>
      </c>
    </row>
    <row r="167" spans="2:14">
      <c r="B167" s="363" t="s">
        <v>64</v>
      </c>
      <c r="C167" s="363"/>
      <c r="D167" s="363"/>
      <c r="E167" s="9"/>
      <c r="F167" s="86">
        <f>IF($G$4=Dates1!$B$17,Datapack!B618,IF($G$4=Dates1!$B$18,Datapack!G618,IF($G$4=Dates1!$B$19,Datapack!L618,IF($G$4=Dates1!$B$20,Datapack!Q618))))</f>
        <v>2</v>
      </c>
      <c r="G167" s="143"/>
      <c r="H167" s="86">
        <f>IF($G$4=Dates1!$B$17,Datapack!C618,IF($G$4=Dates1!$B$18,Datapack!H618,IF($G$4=Dates1!$B$19,Datapack!M618,IF($G$4=Dates1!$B$20,Datapack!R618))))</f>
        <v>0</v>
      </c>
      <c r="I167" s="45"/>
      <c r="J167" s="86">
        <f>IF($G$4=Dates1!$B$17,Datapack!D618,IF($G$4=Dates1!$B$18,Datapack!I618,IF($G$4=Dates1!$B$19,Datapack!N618,IF($G$4=Dates1!$B$20,Datapack!S618))))</f>
        <v>1</v>
      </c>
      <c r="K167" s="45"/>
      <c r="L167" s="86">
        <f>IF($G$4=Dates1!$B$17,Datapack!E618,IF($G$4=Dates1!$B$18,Datapack!J618,IF($G$4=Dates1!$B$19,Datapack!O618,IF($G$4=Dates1!$B$20,Datapack!T618))))</f>
        <v>1</v>
      </c>
      <c r="M167" s="45"/>
      <c r="N167" s="86">
        <f>IF($G$4=Dates1!$B$17,Datapack!F618,IF($G$4=Dates1!$B$18,Datapack!K618,IF($G$4=Dates1!$B$19,Datapack!P618,IF($G$4=Dates1!$B$20,Datapack!U618))))</f>
        <v>0</v>
      </c>
    </row>
    <row r="168" spans="2:14">
      <c r="B168" s="363" t="s">
        <v>74</v>
      </c>
      <c r="C168" s="363"/>
      <c r="D168" s="363"/>
      <c r="E168" s="9"/>
      <c r="F168" s="86">
        <f>IF($G$4=Dates1!$B$17,Datapack!B619,IF($G$4=Dates1!$B$18,Datapack!G619,IF($G$4=Dates1!$B$19,Datapack!L619,IF($G$4=Dates1!$B$20,Datapack!Q619))))</f>
        <v>1</v>
      </c>
      <c r="G168" s="143"/>
      <c r="H168" s="86">
        <f>IF($G$4=Dates1!$B$17,Datapack!C619,IF($G$4=Dates1!$B$18,Datapack!H619,IF($G$4=Dates1!$B$19,Datapack!M619,IF($G$4=Dates1!$B$20,Datapack!R619))))</f>
        <v>0</v>
      </c>
      <c r="I168" s="45"/>
      <c r="J168" s="86">
        <f>IF($G$4=Dates1!$B$17,Datapack!D619,IF($G$4=Dates1!$B$18,Datapack!I619,IF($G$4=Dates1!$B$19,Datapack!N619,IF($G$4=Dates1!$B$20,Datapack!S619))))</f>
        <v>0</v>
      </c>
      <c r="K168" s="45"/>
      <c r="L168" s="86">
        <f>IF($G$4=Dates1!$B$17,Datapack!E619,IF($G$4=Dates1!$B$18,Datapack!J619,IF($G$4=Dates1!$B$19,Datapack!O619,IF($G$4=Dates1!$B$20,Datapack!T619))))</f>
        <v>1</v>
      </c>
      <c r="M168" s="45"/>
      <c r="N168" s="86">
        <f>IF($G$4=Dates1!$B$17,Datapack!F619,IF($G$4=Dates1!$B$18,Datapack!K619,IF($G$4=Dates1!$B$19,Datapack!P619,IF($G$4=Dates1!$B$20,Datapack!U619))))</f>
        <v>0</v>
      </c>
    </row>
    <row r="169" spans="2:14">
      <c r="B169" s="363" t="s">
        <v>129</v>
      </c>
      <c r="C169" s="363"/>
      <c r="D169" s="363"/>
      <c r="E169" s="9"/>
      <c r="F169" s="86">
        <f>IF($G$4=Dates1!$B$17,Datapack!B620,IF($G$4=Dates1!$B$18,Datapack!G620,IF($G$4=Dates1!$B$19,Datapack!L620,IF($G$4=Dates1!$B$20,Datapack!Q620))))</f>
        <v>1</v>
      </c>
      <c r="G169" s="143"/>
      <c r="H169" s="86">
        <f>IF($G$4=Dates1!$B$17,Datapack!C620,IF($G$4=Dates1!$B$18,Datapack!H620,IF($G$4=Dates1!$B$19,Datapack!M620,IF($G$4=Dates1!$B$20,Datapack!R620))))</f>
        <v>0</v>
      </c>
      <c r="I169" s="45"/>
      <c r="J169" s="86">
        <f>IF($G$4=Dates1!$B$17,Datapack!D620,IF($G$4=Dates1!$B$18,Datapack!I620,IF($G$4=Dates1!$B$19,Datapack!N620,IF($G$4=Dates1!$B$20,Datapack!S620))))</f>
        <v>0</v>
      </c>
      <c r="K169" s="45"/>
      <c r="L169" s="86">
        <f>IF($G$4=Dates1!$B$17,Datapack!E620,IF($G$4=Dates1!$B$18,Datapack!J620,IF($G$4=Dates1!$B$19,Datapack!O620,IF($G$4=Dates1!$B$20,Datapack!T620))))</f>
        <v>1</v>
      </c>
      <c r="M169" s="45"/>
      <c r="N169" s="86">
        <f>IF($G$4=Dates1!$B$17,Datapack!F620,IF($G$4=Dates1!$B$18,Datapack!K620,IF($G$4=Dates1!$B$19,Datapack!P620,IF($G$4=Dates1!$B$20,Datapack!U620))))</f>
        <v>0</v>
      </c>
    </row>
    <row r="170" spans="2:14">
      <c r="B170" s="363" t="s">
        <v>214</v>
      </c>
      <c r="C170" s="363"/>
      <c r="D170" s="363"/>
      <c r="E170" s="9"/>
      <c r="F170" s="86">
        <f>IF($G$4=Dates1!$B$17,Datapack!B621,IF($G$4=Dates1!$B$18,Datapack!G621,IF($G$4=Dates1!$B$19,Datapack!L621,IF($G$4=Dates1!$B$20,Datapack!Q621))))</f>
        <v>0</v>
      </c>
      <c r="G170" s="143"/>
      <c r="H170" s="86">
        <f>IF($G$4=Dates1!$B$17,Datapack!C621,IF($G$4=Dates1!$B$18,Datapack!H621,IF($G$4=Dates1!$B$19,Datapack!M621,IF($G$4=Dates1!$B$20,Datapack!R621))))</f>
        <v>0</v>
      </c>
      <c r="I170" s="45"/>
      <c r="J170" s="86">
        <f>IF($G$4=Dates1!$B$17,Datapack!D621,IF($G$4=Dates1!$B$18,Datapack!I621,IF($G$4=Dates1!$B$19,Datapack!N621,IF($G$4=Dates1!$B$20,Datapack!S621))))</f>
        <v>0</v>
      </c>
      <c r="K170" s="45"/>
      <c r="L170" s="86">
        <f>IF($G$4=Dates1!$B$17,Datapack!E621,IF($G$4=Dates1!$B$18,Datapack!J621,IF($G$4=Dates1!$B$19,Datapack!O621,IF($G$4=Dates1!$B$20,Datapack!T621))))</f>
        <v>0</v>
      </c>
      <c r="M170" s="45"/>
      <c r="N170" s="86">
        <f>IF($G$4=Dates1!$B$17,Datapack!F621,IF($G$4=Dates1!$B$18,Datapack!K621,IF($G$4=Dates1!$B$19,Datapack!P621,IF($G$4=Dates1!$B$20,Datapack!U621))))</f>
        <v>0</v>
      </c>
    </row>
    <row r="171" spans="2:14">
      <c r="B171" s="363" t="s">
        <v>219</v>
      </c>
      <c r="C171" s="363"/>
      <c r="D171" s="363"/>
      <c r="E171" s="9"/>
      <c r="F171" s="86">
        <f>IF($G$4=Dates1!$B$17,Datapack!B622,IF($G$4=Dates1!$B$18,Datapack!G622,IF($G$4=Dates1!$B$19,Datapack!L622,IF($G$4=Dates1!$B$20,Datapack!Q622))))</f>
        <v>0</v>
      </c>
      <c r="G171" s="143"/>
      <c r="H171" s="86">
        <f>IF($G$4=Dates1!$B$17,Datapack!C622,IF($G$4=Dates1!$B$18,Datapack!H622,IF($G$4=Dates1!$B$19,Datapack!M622,IF($G$4=Dates1!$B$20,Datapack!R622))))</f>
        <v>0</v>
      </c>
      <c r="I171" s="45"/>
      <c r="J171" s="86">
        <f>IF($G$4=Dates1!$B$17,Datapack!D622,IF($G$4=Dates1!$B$18,Datapack!I622,IF($G$4=Dates1!$B$19,Datapack!N622,IF($G$4=Dates1!$B$20,Datapack!S622))))</f>
        <v>0</v>
      </c>
      <c r="K171" s="45"/>
      <c r="L171" s="86">
        <f>IF($G$4=Dates1!$B$17,Datapack!E622,IF($G$4=Dates1!$B$18,Datapack!J622,IF($G$4=Dates1!$B$19,Datapack!O622,IF($G$4=Dates1!$B$20,Datapack!T622))))</f>
        <v>0</v>
      </c>
      <c r="M171" s="45"/>
      <c r="N171" s="86">
        <f>IF($G$4=Dates1!$B$17,Datapack!F622,IF($G$4=Dates1!$B$18,Datapack!K622,IF($G$4=Dates1!$B$19,Datapack!P622,IF($G$4=Dates1!$B$20,Datapack!U622))))</f>
        <v>0</v>
      </c>
    </row>
    <row r="172" spans="2:14">
      <c r="B172" s="363" t="s">
        <v>117</v>
      </c>
      <c r="C172" s="363"/>
      <c r="D172" s="363"/>
      <c r="E172" s="9"/>
      <c r="F172" s="86">
        <f>IF($G$4=Dates1!$B$17,Datapack!B623,IF($G$4=Dates1!$B$18,Datapack!G623,IF($G$4=Dates1!$B$19,Datapack!L623,IF($G$4=Dates1!$B$20,Datapack!Q623))))</f>
        <v>1</v>
      </c>
      <c r="G172" s="143"/>
      <c r="H172" s="86">
        <f>IF($G$4=Dates1!$B$17,Datapack!C623,IF($G$4=Dates1!$B$18,Datapack!H623,IF($G$4=Dates1!$B$19,Datapack!M623,IF($G$4=Dates1!$B$20,Datapack!R623))))</f>
        <v>1</v>
      </c>
      <c r="I172" s="45"/>
      <c r="J172" s="86">
        <f>IF($G$4=Dates1!$B$17,Datapack!D623,IF($G$4=Dates1!$B$18,Datapack!I623,IF($G$4=Dates1!$B$19,Datapack!N623,IF($G$4=Dates1!$B$20,Datapack!S623))))</f>
        <v>0</v>
      </c>
      <c r="K172" s="45"/>
      <c r="L172" s="86">
        <f>IF($G$4=Dates1!$B$17,Datapack!E623,IF($G$4=Dates1!$B$18,Datapack!J623,IF($G$4=Dates1!$B$19,Datapack!O623,IF($G$4=Dates1!$B$20,Datapack!T623))))</f>
        <v>0</v>
      </c>
      <c r="M172" s="45"/>
      <c r="N172" s="86">
        <f>IF($G$4=Dates1!$B$17,Datapack!F623,IF($G$4=Dates1!$B$18,Datapack!K623,IF($G$4=Dates1!$B$19,Datapack!P623,IF($G$4=Dates1!$B$20,Datapack!U623))))</f>
        <v>0</v>
      </c>
    </row>
    <row r="173" spans="2:14">
      <c r="B173" s="363" t="s">
        <v>75</v>
      </c>
      <c r="C173" s="363"/>
      <c r="D173" s="363"/>
      <c r="E173" s="9"/>
      <c r="F173" s="86">
        <f>IF($G$4=Dates1!$B$17,Datapack!B624,IF($G$4=Dates1!$B$18,Datapack!G624,IF($G$4=Dates1!$B$19,Datapack!L624,IF($G$4=Dates1!$B$20,Datapack!Q624))))</f>
        <v>1</v>
      </c>
      <c r="G173" s="143"/>
      <c r="H173" s="86">
        <f>IF($G$4=Dates1!$B$17,Datapack!C624,IF($G$4=Dates1!$B$18,Datapack!H624,IF($G$4=Dates1!$B$19,Datapack!M624,IF($G$4=Dates1!$B$20,Datapack!R624))))</f>
        <v>0</v>
      </c>
      <c r="I173" s="45"/>
      <c r="J173" s="86">
        <f>IF($G$4=Dates1!$B$17,Datapack!D624,IF($G$4=Dates1!$B$18,Datapack!I624,IF($G$4=Dates1!$B$19,Datapack!N624,IF($G$4=Dates1!$B$20,Datapack!S624))))</f>
        <v>0</v>
      </c>
      <c r="K173" s="45"/>
      <c r="L173" s="86">
        <f>IF($G$4=Dates1!$B$17,Datapack!E624,IF($G$4=Dates1!$B$18,Datapack!J624,IF($G$4=Dates1!$B$19,Datapack!O624,IF($G$4=Dates1!$B$20,Datapack!T624))))</f>
        <v>1</v>
      </c>
      <c r="M173" s="45"/>
      <c r="N173" s="86">
        <f>IF($G$4=Dates1!$B$17,Datapack!F624,IF($G$4=Dates1!$B$18,Datapack!K624,IF($G$4=Dates1!$B$19,Datapack!P624,IF($G$4=Dates1!$B$20,Datapack!U624))))</f>
        <v>0</v>
      </c>
    </row>
    <row r="174" spans="2:14">
      <c r="B174" s="363" t="s">
        <v>27</v>
      </c>
      <c r="C174" s="363"/>
      <c r="D174" s="363"/>
      <c r="E174" s="9"/>
      <c r="F174" s="86">
        <f>IF($G$4=Dates1!$B$17,Datapack!B625,IF($G$4=Dates1!$B$18,Datapack!G625,IF($G$4=Dates1!$B$19,Datapack!L625,IF($G$4=Dates1!$B$20,Datapack!Q625))))</f>
        <v>3</v>
      </c>
      <c r="G174" s="143"/>
      <c r="H174" s="86">
        <f>IF($G$4=Dates1!$B$17,Datapack!C625,IF($G$4=Dates1!$B$18,Datapack!H625,IF($G$4=Dates1!$B$19,Datapack!M625,IF($G$4=Dates1!$B$20,Datapack!R625))))</f>
        <v>0</v>
      </c>
      <c r="I174" s="45"/>
      <c r="J174" s="86">
        <f>IF($G$4=Dates1!$B$17,Datapack!D625,IF($G$4=Dates1!$B$18,Datapack!I625,IF($G$4=Dates1!$B$19,Datapack!N625,IF($G$4=Dates1!$B$20,Datapack!S625))))</f>
        <v>1</v>
      </c>
      <c r="K174" s="45"/>
      <c r="L174" s="86">
        <f>IF($G$4=Dates1!$B$17,Datapack!E625,IF($G$4=Dates1!$B$18,Datapack!J625,IF($G$4=Dates1!$B$19,Datapack!O625,IF($G$4=Dates1!$B$20,Datapack!T625))))</f>
        <v>1</v>
      </c>
      <c r="M174" s="45"/>
      <c r="N174" s="86">
        <f>IF($G$4=Dates1!$B$17,Datapack!F625,IF($G$4=Dates1!$B$18,Datapack!K625,IF($G$4=Dates1!$B$19,Datapack!P625,IF($G$4=Dates1!$B$20,Datapack!U625))))</f>
        <v>1</v>
      </c>
    </row>
    <row r="175" spans="2:14">
      <c r="B175" s="363" t="s">
        <v>218</v>
      </c>
      <c r="C175" s="363"/>
      <c r="D175" s="363"/>
      <c r="E175" s="9"/>
      <c r="F175" s="86">
        <f>IF($G$4=Dates1!$B$17,Datapack!B626,IF($G$4=Dates1!$B$18,Datapack!G626,IF($G$4=Dates1!$B$19,Datapack!L626,IF($G$4=Dates1!$B$20,Datapack!Q626))))</f>
        <v>0</v>
      </c>
      <c r="G175" s="143"/>
      <c r="H175" s="86">
        <f>IF($G$4=Dates1!$B$17,Datapack!C626,IF($G$4=Dates1!$B$18,Datapack!H626,IF($G$4=Dates1!$B$19,Datapack!M626,IF($G$4=Dates1!$B$20,Datapack!R626))))</f>
        <v>0</v>
      </c>
      <c r="I175" s="45"/>
      <c r="J175" s="86">
        <f>IF($G$4=Dates1!$B$17,Datapack!D626,IF($G$4=Dates1!$B$18,Datapack!I626,IF($G$4=Dates1!$B$19,Datapack!N626,IF($G$4=Dates1!$B$20,Datapack!S626))))</f>
        <v>0</v>
      </c>
      <c r="K175" s="45"/>
      <c r="L175" s="86">
        <f>IF($G$4=Dates1!$B$17,Datapack!E626,IF($G$4=Dates1!$B$18,Datapack!J626,IF($G$4=Dates1!$B$19,Datapack!O626,IF($G$4=Dates1!$B$20,Datapack!T626))))</f>
        <v>0</v>
      </c>
      <c r="M175" s="45"/>
      <c r="N175" s="86">
        <f>IF($G$4=Dates1!$B$17,Datapack!F626,IF($G$4=Dates1!$B$18,Datapack!K626,IF($G$4=Dates1!$B$19,Datapack!P626,IF($G$4=Dates1!$B$20,Datapack!U626))))</f>
        <v>0</v>
      </c>
    </row>
    <row r="176" spans="2:14">
      <c r="B176" s="363" t="s">
        <v>114</v>
      </c>
      <c r="C176" s="363"/>
      <c r="D176" s="363"/>
      <c r="E176" s="9"/>
      <c r="F176" s="86">
        <f>IF($G$4=Dates1!$B$17,Datapack!B627,IF($G$4=Dates1!$B$18,Datapack!G627,IF($G$4=Dates1!$B$19,Datapack!L627,IF($G$4=Dates1!$B$20,Datapack!Q627))))</f>
        <v>0</v>
      </c>
      <c r="G176" s="143"/>
      <c r="H176" s="86">
        <f>IF($G$4=Dates1!$B$17,Datapack!C627,IF($G$4=Dates1!$B$18,Datapack!H627,IF($G$4=Dates1!$B$19,Datapack!M627,IF($G$4=Dates1!$B$20,Datapack!R627))))</f>
        <v>0</v>
      </c>
      <c r="I176" s="45"/>
      <c r="J176" s="86">
        <f>IF($G$4=Dates1!$B$17,Datapack!D627,IF($G$4=Dates1!$B$18,Datapack!I627,IF($G$4=Dates1!$B$19,Datapack!N627,IF($G$4=Dates1!$B$20,Datapack!S627))))</f>
        <v>0</v>
      </c>
      <c r="K176" s="45"/>
      <c r="L176" s="86">
        <f>IF($G$4=Dates1!$B$17,Datapack!E627,IF($G$4=Dates1!$B$18,Datapack!J627,IF($G$4=Dates1!$B$19,Datapack!O627,IF($G$4=Dates1!$B$20,Datapack!T627))))</f>
        <v>0</v>
      </c>
      <c r="M176" s="45"/>
      <c r="N176" s="86">
        <f>IF($G$4=Dates1!$B$17,Datapack!F627,IF($G$4=Dates1!$B$18,Datapack!K627,IF($G$4=Dates1!$B$19,Datapack!P627,IF($G$4=Dates1!$B$20,Datapack!U627))))</f>
        <v>0</v>
      </c>
    </row>
    <row r="177" spans="2:15">
      <c r="B177" s="363" t="s">
        <v>119</v>
      </c>
      <c r="C177" s="363"/>
      <c r="D177" s="363"/>
      <c r="E177" s="9"/>
      <c r="F177" s="86">
        <f>IF($G$4=Dates1!$B$17,Datapack!B628,IF($G$4=Dates1!$B$18,Datapack!G628,IF($G$4=Dates1!$B$19,Datapack!L628,IF($G$4=Dates1!$B$20,Datapack!Q628))))</f>
        <v>2</v>
      </c>
      <c r="G177" s="143"/>
      <c r="H177" s="86">
        <f>IF($G$4=Dates1!$B$17,Datapack!C628,IF($G$4=Dates1!$B$18,Datapack!H628,IF($G$4=Dates1!$B$19,Datapack!M628,IF($G$4=Dates1!$B$20,Datapack!R628))))</f>
        <v>0</v>
      </c>
      <c r="I177" s="45"/>
      <c r="J177" s="86">
        <f>IF($G$4=Dates1!$B$17,Datapack!D628,IF($G$4=Dates1!$B$18,Datapack!I628,IF($G$4=Dates1!$B$19,Datapack!N628,IF($G$4=Dates1!$B$20,Datapack!S628))))</f>
        <v>2</v>
      </c>
      <c r="K177" s="45"/>
      <c r="L177" s="86">
        <f>IF($G$4=Dates1!$B$17,Datapack!E628,IF($G$4=Dates1!$B$18,Datapack!J628,IF($G$4=Dates1!$B$19,Datapack!O628,IF($G$4=Dates1!$B$20,Datapack!T628))))</f>
        <v>0</v>
      </c>
      <c r="M177" s="45"/>
      <c r="N177" s="86">
        <f>IF($G$4=Dates1!$B$17,Datapack!F628,IF($G$4=Dates1!$B$18,Datapack!K628,IF($G$4=Dates1!$B$19,Datapack!P628,IF($G$4=Dates1!$B$20,Datapack!U628))))</f>
        <v>0</v>
      </c>
    </row>
    <row r="178" spans="2:15">
      <c r="B178" s="363" t="s">
        <v>116</v>
      </c>
      <c r="C178" s="363"/>
      <c r="D178" s="363"/>
      <c r="E178" s="9"/>
      <c r="F178" s="86">
        <f>IF($G$4=Dates1!$B$17,Datapack!B629,IF($G$4=Dates1!$B$18,Datapack!G629,IF($G$4=Dates1!$B$19,Datapack!L629,IF($G$4=Dates1!$B$20,Datapack!Q629))))</f>
        <v>1</v>
      </c>
      <c r="G178" s="143"/>
      <c r="H178" s="86">
        <f>IF($G$4=Dates1!$B$17,Datapack!C629,IF($G$4=Dates1!$B$18,Datapack!H629,IF($G$4=Dates1!$B$19,Datapack!M629,IF($G$4=Dates1!$B$20,Datapack!R629))))</f>
        <v>0</v>
      </c>
      <c r="I178" s="45"/>
      <c r="J178" s="86">
        <f>IF($G$4=Dates1!$B$17,Datapack!D629,IF($G$4=Dates1!$B$18,Datapack!I629,IF($G$4=Dates1!$B$19,Datapack!N629,IF($G$4=Dates1!$B$20,Datapack!S629))))</f>
        <v>0</v>
      </c>
      <c r="K178" s="45"/>
      <c r="L178" s="86">
        <f>IF($G$4=Dates1!$B$17,Datapack!E629,IF($G$4=Dates1!$B$18,Datapack!J629,IF($G$4=Dates1!$B$19,Datapack!O629,IF($G$4=Dates1!$B$20,Datapack!T629))))</f>
        <v>1</v>
      </c>
      <c r="M178" s="45"/>
      <c r="N178" s="86">
        <f>IF($G$4=Dates1!$B$17,Datapack!F629,IF($G$4=Dates1!$B$18,Datapack!K629,IF($G$4=Dates1!$B$19,Datapack!P629,IF($G$4=Dates1!$B$20,Datapack!U629))))</f>
        <v>0</v>
      </c>
    </row>
    <row r="179" spans="2:15">
      <c r="B179" s="15"/>
      <c r="C179" s="15"/>
      <c r="D179" s="15"/>
      <c r="E179" s="15"/>
      <c r="F179" s="15"/>
      <c r="G179" s="15"/>
      <c r="H179" s="15"/>
      <c r="I179" s="15"/>
      <c r="J179" s="15"/>
      <c r="K179" s="245"/>
      <c r="L179" s="245"/>
      <c r="M179" s="245"/>
      <c r="N179" s="245"/>
    </row>
    <row r="180" spans="2:15">
      <c r="B180" s="8"/>
      <c r="C180" s="8"/>
      <c r="D180" s="8"/>
      <c r="E180" s="8"/>
      <c r="F180" s="8"/>
      <c r="G180" s="8"/>
      <c r="H180" s="8"/>
      <c r="I180" s="8"/>
      <c r="J180" s="8"/>
      <c r="N180" s="128" t="s">
        <v>222</v>
      </c>
      <c r="O180" s="129"/>
    </row>
    <row r="181" spans="2:15">
      <c r="B181" s="16"/>
      <c r="C181" s="13"/>
      <c r="D181" s="8"/>
      <c r="E181" s="8"/>
      <c r="F181" s="8"/>
      <c r="G181" s="13"/>
      <c r="H181" s="8"/>
      <c r="I181" s="8"/>
      <c r="J181" s="8"/>
    </row>
    <row r="182" spans="2:15">
      <c r="B182" s="16"/>
      <c r="C182" s="13"/>
      <c r="D182" s="8"/>
      <c r="E182" s="8"/>
      <c r="F182" s="8"/>
      <c r="G182" s="13"/>
      <c r="H182" s="8"/>
      <c r="I182" s="8"/>
      <c r="J182" s="8"/>
    </row>
    <row r="183" spans="2:15">
      <c r="B183" s="25"/>
      <c r="C183" s="8"/>
      <c r="D183" s="8"/>
      <c r="E183" s="8"/>
      <c r="F183" s="8"/>
      <c r="G183" s="8"/>
      <c r="H183" s="8"/>
      <c r="I183" s="8"/>
      <c r="J183" s="8"/>
    </row>
  </sheetData>
  <sheetProtection sheet="1" objects="1" scenarios="1"/>
  <mergeCells count="169">
    <mergeCell ref="B178:D178"/>
    <mergeCell ref="B174:D174"/>
    <mergeCell ref="B175:D175"/>
    <mergeCell ref="B176:D176"/>
    <mergeCell ref="B177:D177"/>
    <mergeCell ref="B168:D168"/>
    <mergeCell ref="B169:D169"/>
    <mergeCell ref="B170:D170"/>
    <mergeCell ref="B171:D171"/>
    <mergeCell ref="B172:D172"/>
    <mergeCell ref="B173:D173"/>
    <mergeCell ref="B162:D162"/>
    <mergeCell ref="B163:D163"/>
    <mergeCell ref="B164:D164"/>
    <mergeCell ref="B165:D165"/>
    <mergeCell ref="B166:D166"/>
    <mergeCell ref="B167:D167"/>
    <mergeCell ref="B155:D155"/>
    <mergeCell ref="B156:D156"/>
    <mergeCell ref="B157:D157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46:D146"/>
    <mergeCell ref="B147:D147"/>
    <mergeCell ref="B148:D148"/>
    <mergeCell ref="B136:D136"/>
    <mergeCell ref="B137:D137"/>
    <mergeCell ref="B138:D138"/>
    <mergeCell ref="B139:D139"/>
    <mergeCell ref="B141:D141"/>
    <mergeCell ref="B142:D142"/>
    <mergeCell ref="B130:D130"/>
    <mergeCell ref="B131:D131"/>
    <mergeCell ref="B132:D132"/>
    <mergeCell ref="B133:D133"/>
    <mergeCell ref="B134:D134"/>
    <mergeCell ref="B135:D135"/>
    <mergeCell ref="B124:D124"/>
    <mergeCell ref="B125:D125"/>
    <mergeCell ref="B126:D126"/>
    <mergeCell ref="B127:D127"/>
    <mergeCell ref="B128:D128"/>
    <mergeCell ref="B129:D129"/>
    <mergeCell ref="B118:D118"/>
    <mergeCell ref="B119:D119"/>
    <mergeCell ref="B120:D120"/>
    <mergeCell ref="B121:D121"/>
    <mergeCell ref="B122:D122"/>
    <mergeCell ref="B123:D123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3:D73"/>
    <mergeCell ref="B74:D74"/>
    <mergeCell ref="B75:D75"/>
    <mergeCell ref="B77:D77"/>
    <mergeCell ref="B78:D78"/>
    <mergeCell ref="B79:D79"/>
    <mergeCell ref="B67:D67"/>
    <mergeCell ref="B68:D68"/>
    <mergeCell ref="B69:D69"/>
    <mergeCell ref="B70:D70"/>
    <mergeCell ref="B71:D71"/>
    <mergeCell ref="B72:D72"/>
    <mergeCell ref="B60:D60"/>
    <mergeCell ref="B61:D61"/>
    <mergeCell ref="B62:D62"/>
    <mergeCell ref="B63:D63"/>
    <mergeCell ref="B64:D64"/>
    <mergeCell ref="B66:D66"/>
    <mergeCell ref="B54:D54"/>
    <mergeCell ref="B55:D55"/>
    <mergeCell ref="B56:D56"/>
    <mergeCell ref="B57:D57"/>
    <mergeCell ref="B58:D58"/>
    <mergeCell ref="B59:D59"/>
    <mergeCell ref="B47:D47"/>
    <mergeCell ref="B49:D49"/>
    <mergeCell ref="B50:D50"/>
    <mergeCell ref="B51:D51"/>
    <mergeCell ref="B52:D52"/>
    <mergeCell ref="B53:D53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2:D22"/>
    <mergeCell ref="B24:D24"/>
    <mergeCell ref="B25:D25"/>
    <mergeCell ref="B26:D26"/>
    <mergeCell ref="B27:D27"/>
    <mergeCell ref="B28:D28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G4:L4"/>
    <mergeCell ref="B2:T2"/>
    <mergeCell ref="B8:D8"/>
    <mergeCell ref="F6:F7"/>
    <mergeCell ref="N6:N7"/>
    <mergeCell ref="H6:H7"/>
    <mergeCell ref="J6:J7"/>
    <mergeCell ref="L6:L7"/>
  </mergeCells>
  <phoneticPr fontId="18" type="noConversion"/>
  <dataValidations count="2">
    <dataValidation type="list" allowBlank="1" showInputMessage="1" showErrorMessage="1" sqref="G4">
      <formula1>Revised1</formula1>
    </dataValidation>
    <dataValidation type="list" allowBlank="1" showInputMessage="1" showErrorMessage="1" sqref="F5:G5">
      <formula1>Date</formula1>
    </dataValidation>
  </dataValidations>
  <pageMargins left="0.75" right="0.75" top="1" bottom="1" header="0.5" footer="0.5"/>
  <pageSetup paperSize="8" scale="86" fitToHeight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T182"/>
  <sheetViews>
    <sheetView showRowColHeaders="0" workbookViewId="0"/>
  </sheetViews>
  <sheetFormatPr defaultRowHeight="12.75"/>
  <cols>
    <col min="1" max="1" width="3.7109375" style="1" customWidth="1"/>
    <col min="2" max="4" width="8.28515625" style="1" customWidth="1"/>
    <col min="5" max="5" width="1.5703125" style="1" customWidth="1"/>
    <col min="6" max="6" width="14.140625" style="1" customWidth="1"/>
    <col min="7" max="7" width="1.5703125" style="1" customWidth="1"/>
    <col min="8" max="8" width="10.85546875" style="1" customWidth="1"/>
    <col min="9" max="9" width="1.5703125" style="1" customWidth="1"/>
    <col min="10" max="10" width="10.85546875" style="1" customWidth="1"/>
    <col min="11" max="11" width="1.5703125" style="1" customWidth="1"/>
    <col min="12" max="12" width="10.85546875" style="1" customWidth="1"/>
    <col min="13" max="13" width="1.5703125" style="1" customWidth="1"/>
    <col min="14" max="14" width="10.85546875" style="1" customWidth="1"/>
    <col min="15" max="16384" width="9.140625" style="1"/>
  </cols>
  <sheetData>
    <row r="1" spans="2:20">
      <c r="B1" s="2"/>
    </row>
    <row r="2" spans="2:20" ht="12.75" customHeight="1">
      <c r="B2" s="360" t="str">
        <f>"Table 9: Overall effectiveness of children's centres inspected between 1 April 2010 and 30 June 2011, by local authority (provisional)"</f>
        <v>Table 9: Overall effectiveness of children's centres inspected between 1 April 2010 and 30 June 2011, by local authority (provisional)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</row>
    <row r="3" spans="2:20" ht="14.25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375"/>
      <c r="M3" s="375"/>
      <c r="N3" s="375"/>
      <c r="O3" s="375"/>
      <c r="P3" s="375"/>
      <c r="Q3" s="375"/>
      <c r="R3" s="375"/>
      <c r="S3" s="375"/>
      <c r="T3" s="375"/>
    </row>
    <row r="4" spans="2:20">
      <c r="B4" s="26"/>
      <c r="C4" s="8"/>
      <c r="D4" s="8"/>
      <c r="E4" s="8"/>
      <c r="F4" s="8"/>
      <c r="G4" s="8"/>
      <c r="H4" s="8"/>
      <c r="I4" s="8"/>
      <c r="J4" s="8"/>
    </row>
    <row r="5" spans="2:20">
      <c r="E5" s="234"/>
      <c r="F5" s="345" t="s">
        <v>228</v>
      </c>
      <c r="G5" s="308"/>
      <c r="H5" s="361" t="s">
        <v>207</v>
      </c>
      <c r="I5" s="308"/>
      <c r="J5" s="361" t="s">
        <v>208</v>
      </c>
      <c r="K5" s="308"/>
      <c r="L5" s="361" t="s">
        <v>209</v>
      </c>
      <c r="M5" s="308"/>
      <c r="N5" s="361" t="s">
        <v>210</v>
      </c>
    </row>
    <row r="6" spans="2:20">
      <c r="B6" s="17"/>
      <c r="C6" s="7"/>
      <c r="D6" s="7"/>
      <c r="E6" s="7"/>
      <c r="F6" s="346"/>
      <c r="G6" s="72"/>
      <c r="H6" s="362"/>
      <c r="I6" s="72"/>
      <c r="J6" s="362"/>
      <c r="K6" s="72"/>
      <c r="L6" s="362"/>
      <c r="M6" s="72"/>
      <c r="N6" s="362"/>
    </row>
    <row r="7" spans="2:20">
      <c r="B7" s="367" t="s">
        <v>133</v>
      </c>
      <c r="C7" s="367"/>
      <c r="D7" s="367"/>
      <c r="E7" s="6"/>
      <c r="F7" s="87">
        <f>SUM(H7,J7,L7,N7)</f>
        <v>651</v>
      </c>
      <c r="G7" s="87"/>
      <c r="H7" s="87">
        <f>SUM(H10:H21,H24:H46,H49:H63,H66:H74,H77:H90,H93:H103,H106:H138,H141:H159,H162:H177)</f>
        <v>91</v>
      </c>
      <c r="I7" s="87"/>
      <c r="J7" s="87">
        <f>SUM(J10:J21,J24:J46,J49:J63,J66:J74,J77:J90,J93:J103,J106:J138,J141:J159,J162:J177)</f>
        <v>380</v>
      </c>
      <c r="K7" s="87"/>
      <c r="L7" s="87">
        <f>SUM(L10:L21,L24:L46,L49:L63,L66:L74,L77:L90,L93:L103,L106:L138,L141:L159,L162:L177)</f>
        <v>167</v>
      </c>
      <c r="M7" s="87"/>
      <c r="N7" s="87">
        <f>SUM(N10:N21,N24:N46,N49:N63,N66:N74,N77:N90,N93:N103,N106:N138,N141:N159,N162:N177)</f>
        <v>13</v>
      </c>
      <c r="O7" s="247"/>
    </row>
    <row r="8" spans="2:20">
      <c r="B8" s="27"/>
      <c r="C8" s="8"/>
      <c r="D8" s="8"/>
      <c r="E8" s="8"/>
      <c r="F8" s="86"/>
      <c r="G8" s="92"/>
      <c r="H8" s="86"/>
      <c r="I8" s="86"/>
      <c r="J8" s="92"/>
      <c r="K8" s="92"/>
      <c r="L8" s="86"/>
    </row>
    <row r="9" spans="2:20">
      <c r="B9" s="367" t="s">
        <v>134</v>
      </c>
      <c r="C9" s="367"/>
      <c r="D9" s="367"/>
      <c r="E9" s="6"/>
      <c r="F9" s="93">
        <f>SUM(H9:N9)</f>
        <v>55</v>
      </c>
      <c r="G9" s="93"/>
      <c r="H9" s="93">
        <f>SUM(H10:H21)</f>
        <v>6</v>
      </c>
      <c r="I9" s="93"/>
      <c r="J9" s="93">
        <f>SUM(J10:J21)</f>
        <v>42</v>
      </c>
      <c r="K9" s="93"/>
      <c r="L9" s="93">
        <f>SUM(L10:L21)</f>
        <v>7</v>
      </c>
      <c r="M9" s="93"/>
      <c r="N9" s="93">
        <f>SUM(N10:N21)</f>
        <v>0</v>
      </c>
    </row>
    <row r="10" spans="2:20">
      <c r="B10" s="363" t="s">
        <v>170</v>
      </c>
      <c r="C10" s="363"/>
      <c r="D10" s="363"/>
      <c r="E10" s="8"/>
      <c r="F10" s="86">
        <f>Datapack!B634</f>
        <v>1</v>
      </c>
      <c r="G10" s="93"/>
      <c r="H10" s="86">
        <f>Datapack!C634</f>
        <v>0</v>
      </c>
      <c r="I10" s="86"/>
      <c r="J10" s="86">
        <f>Datapack!D634</f>
        <v>0</v>
      </c>
      <c r="K10" s="86"/>
      <c r="L10" s="86">
        <f>Datapack!E634</f>
        <v>1</v>
      </c>
      <c r="M10" s="86"/>
      <c r="N10" s="86">
        <f>Datapack!F634</f>
        <v>0</v>
      </c>
    </row>
    <row r="11" spans="2:20">
      <c r="B11" s="363" t="s">
        <v>1</v>
      </c>
      <c r="C11" s="363"/>
      <c r="D11" s="363"/>
      <c r="E11" s="8"/>
      <c r="F11" s="86">
        <f>Datapack!B635</f>
        <v>14</v>
      </c>
      <c r="G11" s="93"/>
      <c r="H11" s="86">
        <f>Datapack!C635</f>
        <v>0</v>
      </c>
      <c r="I11" s="86"/>
      <c r="J11" s="86">
        <f>Datapack!D635</f>
        <v>11</v>
      </c>
      <c r="K11" s="94"/>
      <c r="L11" s="86">
        <f>Datapack!E635</f>
        <v>3</v>
      </c>
      <c r="N11" s="86">
        <f>Datapack!F635</f>
        <v>0</v>
      </c>
    </row>
    <row r="12" spans="2:20">
      <c r="B12" s="363" t="s">
        <v>63</v>
      </c>
      <c r="C12" s="363"/>
      <c r="D12" s="363"/>
      <c r="E12" s="8"/>
      <c r="F12" s="86">
        <f>Datapack!B636</f>
        <v>1</v>
      </c>
      <c r="G12" s="93"/>
      <c r="H12" s="86">
        <f>Datapack!C636</f>
        <v>0</v>
      </c>
      <c r="I12" s="86"/>
      <c r="J12" s="86">
        <f>Datapack!D636</f>
        <v>1</v>
      </c>
      <c r="K12" s="94"/>
      <c r="L12" s="86">
        <f>Datapack!E636</f>
        <v>0</v>
      </c>
      <c r="N12" s="86">
        <f>Datapack!F636</f>
        <v>0</v>
      </c>
    </row>
    <row r="13" spans="2:20">
      <c r="B13" s="363" t="s">
        <v>153</v>
      </c>
      <c r="C13" s="363"/>
      <c r="D13" s="363"/>
      <c r="E13" s="8"/>
      <c r="F13" s="86">
        <f>Datapack!B637</f>
        <v>2</v>
      </c>
      <c r="G13" s="93"/>
      <c r="H13" s="86">
        <f>Datapack!C637</f>
        <v>0</v>
      </c>
      <c r="I13" s="86"/>
      <c r="J13" s="86">
        <f>Datapack!D637</f>
        <v>1</v>
      </c>
      <c r="K13" s="94"/>
      <c r="L13" s="86">
        <f>Datapack!E637</f>
        <v>1</v>
      </c>
      <c r="N13" s="86">
        <f>Datapack!F637</f>
        <v>0</v>
      </c>
    </row>
    <row r="14" spans="2:20">
      <c r="B14" s="363" t="s">
        <v>155</v>
      </c>
      <c r="C14" s="363"/>
      <c r="D14" s="363"/>
      <c r="E14" s="8"/>
      <c r="F14" s="86">
        <f>Datapack!B638</f>
        <v>5</v>
      </c>
      <c r="G14" s="93"/>
      <c r="H14" s="86">
        <f>Datapack!C638</f>
        <v>0</v>
      </c>
      <c r="I14" s="86"/>
      <c r="J14" s="86">
        <f>Datapack!D638</f>
        <v>5</v>
      </c>
      <c r="K14" s="94"/>
      <c r="L14" s="86">
        <f>Datapack!E638</f>
        <v>0</v>
      </c>
      <c r="N14" s="86">
        <f>Datapack!F638</f>
        <v>0</v>
      </c>
    </row>
    <row r="15" spans="2:20">
      <c r="B15" s="363" t="s">
        <v>125</v>
      </c>
      <c r="C15" s="363"/>
      <c r="D15" s="363"/>
      <c r="E15" s="8"/>
      <c r="F15" s="86">
        <f>Datapack!B639</f>
        <v>3</v>
      </c>
      <c r="G15" s="93"/>
      <c r="H15" s="86">
        <f>Datapack!C639</f>
        <v>1</v>
      </c>
      <c r="I15" s="86"/>
      <c r="J15" s="86">
        <f>Datapack!D639</f>
        <v>2</v>
      </c>
      <c r="K15" s="94"/>
      <c r="L15" s="86">
        <f>Datapack!E639</f>
        <v>0</v>
      </c>
      <c r="N15" s="86">
        <f>Datapack!F639</f>
        <v>0</v>
      </c>
    </row>
    <row r="16" spans="2:20">
      <c r="B16" s="363" t="s">
        <v>136</v>
      </c>
      <c r="C16" s="363"/>
      <c r="D16" s="363"/>
      <c r="E16" s="8"/>
      <c r="F16" s="86">
        <f>Datapack!B640</f>
        <v>6</v>
      </c>
      <c r="G16" s="93"/>
      <c r="H16" s="86">
        <f>Datapack!C640</f>
        <v>3</v>
      </c>
      <c r="I16" s="86"/>
      <c r="J16" s="86">
        <f>Datapack!D640</f>
        <v>3</v>
      </c>
      <c r="K16" s="94"/>
      <c r="L16" s="86">
        <f>Datapack!E640</f>
        <v>0</v>
      </c>
      <c r="N16" s="86">
        <f>Datapack!F640</f>
        <v>0</v>
      </c>
    </row>
    <row r="17" spans="2:14">
      <c r="B17" s="363" t="s">
        <v>123</v>
      </c>
      <c r="C17" s="363"/>
      <c r="D17" s="363"/>
      <c r="E17" s="8"/>
      <c r="F17" s="86">
        <f>Datapack!B641</f>
        <v>6</v>
      </c>
      <c r="G17" s="93"/>
      <c r="H17" s="86">
        <f>Datapack!C641</f>
        <v>0</v>
      </c>
      <c r="I17" s="86"/>
      <c r="J17" s="86">
        <f>Datapack!D641</f>
        <v>5</v>
      </c>
      <c r="K17" s="94"/>
      <c r="L17" s="86">
        <f>Datapack!E641</f>
        <v>1</v>
      </c>
      <c r="N17" s="86">
        <f>Datapack!F641</f>
        <v>0</v>
      </c>
    </row>
    <row r="18" spans="2:14">
      <c r="B18" s="363" t="s">
        <v>156</v>
      </c>
      <c r="C18" s="363"/>
      <c r="D18" s="363"/>
      <c r="E18" s="8"/>
      <c r="F18" s="86">
        <f>Datapack!B642</f>
        <v>2</v>
      </c>
      <c r="G18" s="93"/>
      <c r="H18" s="86">
        <f>Datapack!C642</f>
        <v>1</v>
      </c>
      <c r="I18" s="86"/>
      <c r="J18" s="86">
        <f>Datapack!D642</f>
        <v>1</v>
      </c>
      <c r="K18" s="94"/>
      <c r="L18" s="86">
        <f>Datapack!E642</f>
        <v>0</v>
      </c>
      <c r="N18" s="86">
        <f>Datapack!F642</f>
        <v>0</v>
      </c>
    </row>
    <row r="19" spans="2:14">
      <c r="B19" s="363" t="s">
        <v>111</v>
      </c>
      <c r="C19" s="363"/>
      <c r="D19" s="363"/>
      <c r="E19" s="8"/>
      <c r="F19" s="86">
        <f>Datapack!B643</f>
        <v>4</v>
      </c>
      <c r="G19" s="93"/>
      <c r="H19" s="86">
        <f>Datapack!C643</f>
        <v>1</v>
      </c>
      <c r="I19" s="86"/>
      <c r="J19" s="86">
        <f>Datapack!D643</f>
        <v>2</v>
      </c>
      <c r="K19" s="94"/>
      <c r="L19" s="86">
        <f>Datapack!E643</f>
        <v>1</v>
      </c>
      <c r="N19" s="86">
        <f>Datapack!F643</f>
        <v>0</v>
      </c>
    </row>
    <row r="20" spans="2:14">
      <c r="B20" s="363" t="s">
        <v>154</v>
      </c>
      <c r="C20" s="363"/>
      <c r="D20" s="363"/>
      <c r="E20" s="8"/>
      <c r="F20" s="86">
        <f>Datapack!B644</f>
        <v>4</v>
      </c>
      <c r="G20" s="93"/>
      <c r="H20" s="86">
        <f>Datapack!C644</f>
        <v>0</v>
      </c>
      <c r="I20" s="86"/>
      <c r="J20" s="86">
        <f>Datapack!D644</f>
        <v>4</v>
      </c>
      <c r="K20" s="94"/>
      <c r="L20" s="86">
        <f>Datapack!E644</f>
        <v>0</v>
      </c>
      <c r="N20" s="86">
        <f>Datapack!F644</f>
        <v>0</v>
      </c>
    </row>
    <row r="21" spans="2:14">
      <c r="B21" s="363" t="s">
        <v>57</v>
      </c>
      <c r="C21" s="363"/>
      <c r="D21" s="363"/>
      <c r="E21" s="8"/>
      <c r="F21" s="86">
        <f>Datapack!B645</f>
        <v>7</v>
      </c>
      <c r="G21" s="93"/>
      <c r="H21" s="86">
        <f>Datapack!C645</f>
        <v>0</v>
      </c>
      <c r="I21" s="86"/>
      <c r="J21" s="86">
        <f>Datapack!D645</f>
        <v>7</v>
      </c>
      <c r="K21" s="94"/>
      <c r="L21" s="86">
        <f>Datapack!E645</f>
        <v>0</v>
      </c>
      <c r="N21" s="86">
        <f>Datapack!F645</f>
        <v>0</v>
      </c>
    </row>
    <row r="22" spans="2:14">
      <c r="B22" s="28"/>
      <c r="C22" s="10"/>
      <c r="D22" s="9"/>
      <c r="E22" s="9"/>
      <c r="F22" s="86"/>
      <c r="G22" s="95"/>
      <c r="H22" s="86"/>
      <c r="I22" s="95"/>
      <c r="J22" s="86"/>
      <c r="K22" s="92"/>
      <c r="L22" s="86"/>
      <c r="N22" s="86"/>
    </row>
    <row r="23" spans="2:14">
      <c r="B23" s="367" t="s">
        <v>145</v>
      </c>
      <c r="C23" s="367"/>
      <c r="D23" s="367"/>
      <c r="E23" s="9"/>
      <c r="F23" s="86">
        <f>SUM(F24:F46)</f>
        <v>114</v>
      </c>
      <c r="G23" s="86"/>
      <c r="H23" s="86">
        <f>SUM(H24:H46)</f>
        <v>19</v>
      </c>
      <c r="I23" s="86"/>
      <c r="J23" s="86">
        <f>SUM(J24:J46)</f>
        <v>69</v>
      </c>
      <c r="K23" s="86"/>
      <c r="L23" s="86">
        <f>SUM(L24:L46)</f>
        <v>23</v>
      </c>
      <c r="M23" s="86"/>
      <c r="N23" s="86">
        <f>SUM(N24:N46)</f>
        <v>3</v>
      </c>
    </row>
    <row r="24" spans="2:14">
      <c r="B24" s="368" t="s">
        <v>78</v>
      </c>
      <c r="C24" s="368"/>
      <c r="D24" s="368"/>
      <c r="E24" s="8"/>
      <c r="F24" s="86">
        <f>Datapack!B648</f>
        <v>4</v>
      </c>
      <c r="G24" s="93"/>
      <c r="H24" s="86">
        <f>Datapack!C648</f>
        <v>0</v>
      </c>
      <c r="I24" s="86"/>
      <c r="J24" s="86">
        <f>Datapack!D648</f>
        <v>3</v>
      </c>
      <c r="K24" s="94"/>
      <c r="L24" s="86">
        <f>Datapack!E648</f>
        <v>1</v>
      </c>
      <c r="N24" s="86">
        <f>Datapack!F648</f>
        <v>0</v>
      </c>
    </row>
    <row r="25" spans="2:14">
      <c r="B25" s="368" t="s">
        <v>6</v>
      </c>
      <c r="C25" s="368"/>
      <c r="D25" s="368"/>
      <c r="E25" s="8"/>
      <c r="F25" s="86">
        <f>Datapack!B649</f>
        <v>4</v>
      </c>
      <c r="G25" s="93"/>
      <c r="H25" s="86">
        <f>Datapack!C649</f>
        <v>3</v>
      </c>
      <c r="I25" s="86"/>
      <c r="J25" s="86">
        <f>Datapack!D649</f>
        <v>1</v>
      </c>
      <c r="K25" s="94"/>
      <c r="L25" s="86">
        <f>Datapack!E649</f>
        <v>0</v>
      </c>
      <c r="N25" s="86">
        <f>Datapack!F649</f>
        <v>0</v>
      </c>
    </row>
    <row r="26" spans="2:14">
      <c r="B26" s="368" t="s">
        <v>112</v>
      </c>
      <c r="C26" s="368"/>
      <c r="D26" s="368"/>
      <c r="E26" s="8"/>
      <c r="F26" s="86">
        <f>Datapack!B650</f>
        <v>2</v>
      </c>
      <c r="G26" s="93"/>
      <c r="H26" s="86">
        <f>Datapack!C650</f>
        <v>0</v>
      </c>
      <c r="I26" s="86"/>
      <c r="J26" s="86">
        <f>Datapack!D650</f>
        <v>0</v>
      </c>
      <c r="K26" s="94"/>
      <c r="L26" s="86">
        <f>Datapack!E650</f>
        <v>2</v>
      </c>
      <c r="N26" s="86">
        <f>Datapack!F650</f>
        <v>0</v>
      </c>
    </row>
    <row r="27" spans="2:14">
      <c r="B27" s="368" t="s">
        <v>7</v>
      </c>
      <c r="C27" s="368"/>
      <c r="D27" s="368"/>
      <c r="E27" s="8"/>
      <c r="F27" s="86">
        <f>Datapack!B651</f>
        <v>6</v>
      </c>
      <c r="G27" s="93"/>
      <c r="H27" s="86">
        <f>Datapack!C651</f>
        <v>0</v>
      </c>
      <c r="I27" s="86"/>
      <c r="J27" s="86">
        <f>Datapack!D651</f>
        <v>2</v>
      </c>
      <c r="K27" s="94"/>
      <c r="L27" s="86">
        <f>Datapack!E651</f>
        <v>3</v>
      </c>
      <c r="N27" s="86">
        <f>Datapack!F651</f>
        <v>1</v>
      </c>
    </row>
    <row r="28" spans="2:14">
      <c r="B28" s="368" t="s">
        <v>20</v>
      </c>
      <c r="C28" s="368"/>
      <c r="D28" s="368"/>
      <c r="E28" s="8"/>
      <c r="F28" s="86">
        <f>Datapack!B652</f>
        <v>1</v>
      </c>
      <c r="G28" s="93"/>
      <c r="H28" s="86">
        <f>Datapack!C652</f>
        <v>0</v>
      </c>
      <c r="I28" s="86"/>
      <c r="J28" s="86">
        <f>Datapack!D652</f>
        <v>1</v>
      </c>
      <c r="K28" s="94"/>
      <c r="L28" s="86">
        <f>Datapack!E652</f>
        <v>0</v>
      </c>
      <c r="N28" s="86">
        <f>Datapack!F652</f>
        <v>0</v>
      </c>
    </row>
    <row r="29" spans="2:14">
      <c r="B29" s="368" t="s">
        <v>19</v>
      </c>
      <c r="C29" s="368"/>
      <c r="D29" s="368"/>
      <c r="E29" s="8"/>
      <c r="F29" s="86">
        <f>Datapack!B653</f>
        <v>3</v>
      </c>
      <c r="G29" s="93"/>
      <c r="H29" s="86">
        <f>Datapack!C653</f>
        <v>1</v>
      </c>
      <c r="I29" s="86"/>
      <c r="J29" s="86">
        <f>Datapack!D653</f>
        <v>2</v>
      </c>
      <c r="K29" s="94"/>
      <c r="L29" s="86">
        <f>Datapack!E653</f>
        <v>0</v>
      </c>
      <c r="N29" s="86">
        <f>Datapack!F653</f>
        <v>0</v>
      </c>
    </row>
    <row r="30" spans="2:14">
      <c r="B30" s="368" t="s">
        <v>127</v>
      </c>
      <c r="C30" s="368"/>
      <c r="D30" s="368"/>
      <c r="E30" s="8"/>
      <c r="F30" s="86">
        <f>Datapack!B654</f>
        <v>7</v>
      </c>
      <c r="G30" s="93"/>
      <c r="H30" s="86">
        <f>Datapack!C654</f>
        <v>2</v>
      </c>
      <c r="I30" s="86"/>
      <c r="J30" s="86">
        <f>Datapack!D654</f>
        <v>5</v>
      </c>
      <c r="K30" s="94"/>
      <c r="L30" s="86">
        <f>Datapack!E654</f>
        <v>0</v>
      </c>
      <c r="N30" s="86">
        <f>Datapack!F654</f>
        <v>0</v>
      </c>
    </row>
    <row r="31" spans="2:14">
      <c r="B31" s="368" t="s">
        <v>18</v>
      </c>
      <c r="C31" s="368"/>
      <c r="D31" s="368"/>
      <c r="E31" s="8"/>
      <c r="F31" s="86">
        <f>Datapack!B655</f>
        <v>2</v>
      </c>
      <c r="G31" s="93"/>
      <c r="H31" s="86">
        <f>Datapack!C655</f>
        <v>0</v>
      </c>
      <c r="I31" s="86"/>
      <c r="J31" s="86">
        <f>Datapack!D655</f>
        <v>1</v>
      </c>
      <c r="K31" s="94"/>
      <c r="L31" s="86">
        <f>Datapack!E655</f>
        <v>1</v>
      </c>
      <c r="N31" s="86">
        <f>Datapack!F655</f>
        <v>0</v>
      </c>
    </row>
    <row r="32" spans="2:14">
      <c r="B32" s="368" t="s">
        <v>2</v>
      </c>
      <c r="C32" s="368"/>
      <c r="D32" s="368"/>
      <c r="E32" s="8"/>
      <c r="F32" s="86">
        <f>Datapack!B656</f>
        <v>4</v>
      </c>
      <c r="G32" s="93"/>
      <c r="H32" s="86">
        <f>Datapack!C656</f>
        <v>1</v>
      </c>
      <c r="I32" s="86"/>
      <c r="J32" s="86">
        <f>Datapack!D656</f>
        <v>3</v>
      </c>
      <c r="K32" s="94"/>
      <c r="L32" s="86">
        <f>Datapack!E656</f>
        <v>0</v>
      </c>
      <c r="N32" s="86">
        <f>Datapack!F656</f>
        <v>0</v>
      </c>
    </row>
    <row r="33" spans="2:14">
      <c r="B33" s="368" t="s">
        <v>25</v>
      </c>
      <c r="C33" s="368"/>
      <c r="D33" s="368"/>
      <c r="E33" s="8"/>
      <c r="F33" s="86">
        <f>Datapack!B657</f>
        <v>25</v>
      </c>
      <c r="G33" s="93"/>
      <c r="H33" s="86">
        <f>Datapack!C657</f>
        <v>4</v>
      </c>
      <c r="I33" s="86"/>
      <c r="J33" s="86">
        <f>Datapack!D657</f>
        <v>20</v>
      </c>
      <c r="K33" s="94"/>
      <c r="L33" s="86">
        <f>Datapack!E657</f>
        <v>1</v>
      </c>
      <c r="N33" s="86">
        <f>Datapack!F657</f>
        <v>0</v>
      </c>
    </row>
    <row r="34" spans="2:14">
      <c r="B34" s="368" t="s">
        <v>3</v>
      </c>
      <c r="C34" s="368"/>
      <c r="D34" s="368"/>
      <c r="E34" s="8"/>
      <c r="F34" s="86">
        <f>Datapack!B658</f>
        <v>8</v>
      </c>
      <c r="G34" s="93"/>
      <c r="H34" s="86">
        <f>Datapack!C658</f>
        <v>1</v>
      </c>
      <c r="I34" s="86"/>
      <c r="J34" s="86">
        <f>Datapack!D658</f>
        <v>6</v>
      </c>
      <c r="K34" s="94"/>
      <c r="L34" s="86">
        <f>Datapack!E658</f>
        <v>1</v>
      </c>
      <c r="N34" s="86">
        <f>Datapack!F658</f>
        <v>0</v>
      </c>
    </row>
    <row r="35" spans="2:14">
      <c r="B35" s="368" t="s">
        <v>205</v>
      </c>
      <c r="C35" s="368"/>
      <c r="D35" s="368"/>
      <c r="E35" s="8"/>
      <c r="F35" s="86">
        <f>Datapack!B659</f>
        <v>14</v>
      </c>
      <c r="G35" s="93"/>
      <c r="H35" s="86">
        <f>Datapack!C659</f>
        <v>1</v>
      </c>
      <c r="I35" s="86"/>
      <c r="J35" s="86">
        <f>Datapack!D659</f>
        <v>4</v>
      </c>
      <c r="K35" s="94"/>
      <c r="L35" s="86">
        <f>Datapack!E659</f>
        <v>8</v>
      </c>
      <c r="N35" s="86">
        <f>Datapack!F659</f>
        <v>1</v>
      </c>
    </row>
    <row r="36" spans="2:14">
      <c r="B36" s="368" t="s">
        <v>4</v>
      </c>
      <c r="C36" s="368"/>
      <c r="D36" s="368"/>
      <c r="E36" s="8"/>
      <c r="F36" s="86">
        <f>Datapack!B660</f>
        <v>1</v>
      </c>
      <c r="G36" s="92"/>
      <c r="H36" s="86">
        <f>Datapack!C660</f>
        <v>0</v>
      </c>
      <c r="I36" s="86"/>
      <c r="J36" s="86">
        <f>Datapack!D660</f>
        <v>1</v>
      </c>
      <c r="K36" s="94"/>
      <c r="L36" s="86">
        <f>Datapack!E660</f>
        <v>0</v>
      </c>
      <c r="N36" s="86">
        <f>Datapack!F660</f>
        <v>0</v>
      </c>
    </row>
    <row r="37" spans="2:14">
      <c r="B37" s="368" t="s">
        <v>212</v>
      </c>
      <c r="C37" s="368"/>
      <c r="D37" s="368"/>
      <c r="E37" s="8"/>
      <c r="F37" s="86">
        <f>Datapack!B661</f>
        <v>5</v>
      </c>
      <c r="G37" s="90"/>
      <c r="H37" s="86">
        <f>Datapack!C661</f>
        <v>1</v>
      </c>
      <c r="I37" s="86"/>
      <c r="J37" s="86">
        <f>Datapack!D661</f>
        <v>2</v>
      </c>
      <c r="K37" s="94"/>
      <c r="L37" s="86">
        <f>Datapack!E661</f>
        <v>2</v>
      </c>
      <c r="N37" s="86">
        <f>Datapack!F661</f>
        <v>0</v>
      </c>
    </row>
    <row r="38" spans="2:14">
      <c r="B38" s="368" t="s">
        <v>122</v>
      </c>
      <c r="C38" s="368"/>
      <c r="D38" s="368"/>
      <c r="E38" s="8"/>
      <c r="F38" s="86">
        <f>Datapack!B662</f>
        <v>1</v>
      </c>
      <c r="G38" s="96"/>
      <c r="H38" s="86">
        <f>Datapack!C662</f>
        <v>0</v>
      </c>
      <c r="I38" s="86"/>
      <c r="J38" s="86">
        <f>Datapack!D662</f>
        <v>0</v>
      </c>
      <c r="K38" s="94"/>
      <c r="L38" s="86">
        <f>Datapack!E662</f>
        <v>1</v>
      </c>
      <c r="N38" s="86">
        <f>Datapack!F662</f>
        <v>0</v>
      </c>
    </row>
    <row r="39" spans="2:14">
      <c r="B39" s="368" t="s">
        <v>77</v>
      </c>
      <c r="C39" s="368"/>
      <c r="D39" s="368"/>
      <c r="E39" s="8"/>
      <c r="F39" s="86">
        <f>Datapack!B663</f>
        <v>2</v>
      </c>
      <c r="G39" s="96"/>
      <c r="H39" s="86">
        <f>Datapack!C663</f>
        <v>1</v>
      </c>
      <c r="I39" s="86"/>
      <c r="J39" s="86">
        <f>Datapack!D663</f>
        <v>1</v>
      </c>
      <c r="K39" s="94"/>
      <c r="L39" s="86">
        <f>Datapack!E663</f>
        <v>0</v>
      </c>
      <c r="N39" s="86">
        <f>Datapack!F663</f>
        <v>0</v>
      </c>
    </row>
    <row r="40" spans="2:14">
      <c r="B40" s="368" t="s">
        <v>62</v>
      </c>
      <c r="C40" s="368"/>
      <c r="D40" s="368"/>
      <c r="E40" s="8"/>
      <c r="F40" s="86">
        <f>Datapack!B664</f>
        <v>4</v>
      </c>
      <c r="G40" s="96"/>
      <c r="H40" s="86">
        <f>Datapack!C664</f>
        <v>0</v>
      </c>
      <c r="I40" s="86"/>
      <c r="J40" s="86">
        <f>Datapack!D664</f>
        <v>2</v>
      </c>
      <c r="K40" s="94"/>
      <c r="L40" s="86">
        <f>Datapack!E664</f>
        <v>1</v>
      </c>
      <c r="N40" s="86">
        <f>Datapack!F664</f>
        <v>1</v>
      </c>
    </row>
    <row r="41" spans="2:14">
      <c r="B41" s="368" t="s">
        <v>137</v>
      </c>
      <c r="C41" s="368"/>
      <c r="D41" s="368"/>
      <c r="E41" s="8"/>
      <c r="F41" s="86">
        <f>Datapack!B665</f>
        <v>5</v>
      </c>
      <c r="G41" s="96"/>
      <c r="H41" s="86">
        <f>Datapack!C665</f>
        <v>1</v>
      </c>
      <c r="I41" s="86"/>
      <c r="J41" s="86">
        <f>Datapack!D665</f>
        <v>4</v>
      </c>
      <c r="K41" s="94"/>
      <c r="L41" s="86">
        <f>Datapack!E665</f>
        <v>0</v>
      </c>
      <c r="N41" s="86">
        <f>Datapack!F665</f>
        <v>0</v>
      </c>
    </row>
    <row r="42" spans="2:14">
      <c r="B42" s="368" t="s">
        <v>59</v>
      </c>
      <c r="C42" s="368"/>
      <c r="D42" s="368"/>
      <c r="E42" s="8"/>
      <c r="F42" s="86">
        <f>Datapack!B666</f>
        <v>2</v>
      </c>
      <c r="G42" s="96"/>
      <c r="H42" s="86">
        <f>Datapack!C666</f>
        <v>0</v>
      </c>
      <c r="I42" s="86"/>
      <c r="J42" s="86">
        <f>Datapack!D666</f>
        <v>2</v>
      </c>
      <c r="K42" s="94"/>
      <c r="L42" s="86">
        <f>Datapack!E666</f>
        <v>0</v>
      </c>
      <c r="N42" s="86">
        <f>Datapack!F666</f>
        <v>0</v>
      </c>
    </row>
    <row r="43" spans="2:14">
      <c r="B43" s="369" t="s">
        <v>52</v>
      </c>
      <c r="C43" s="369"/>
      <c r="D43" s="369"/>
      <c r="E43" s="11"/>
      <c r="F43" s="86">
        <f>Datapack!B667</f>
        <v>4</v>
      </c>
      <c r="G43" s="97"/>
      <c r="H43" s="86">
        <f>Datapack!C667</f>
        <v>0</v>
      </c>
      <c r="I43" s="86"/>
      <c r="J43" s="86">
        <f>Datapack!D667</f>
        <v>3</v>
      </c>
      <c r="K43" s="94"/>
      <c r="L43" s="86">
        <f>Datapack!E667</f>
        <v>1</v>
      </c>
      <c r="N43" s="86">
        <f>Datapack!F667</f>
        <v>0</v>
      </c>
    </row>
    <row r="44" spans="2:14">
      <c r="B44" s="369" t="s">
        <v>29</v>
      </c>
      <c r="C44" s="369"/>
      <c r="D44" s="369"/>
      <c r="E44" s="11"/>
      <c r="F44" s="86">
        <f>Datapack!B668</f>
        <v>1</v>
      </c>
      <c r="G44" s="97"/>
      <c r="H44" s="86">
        <f>Datapack!C668</f>
        <v>0</v>
      </c>
      <c r="I44" s="86"/>
      <c r="J44" s="86">
        <f>Datapack!D668</f>
        <v>0</v>
      </c>
      <c r="K44" s="94"/>
      <c r="L44" s="86">
        <f>Datapack!E668</f>
        <v>1</v>
      </c>
      <c r="N44" s="86">
        <f>Datapack!F668</f>
        <v>0</v>
      </c>
    </row>
    <row r="45" spans="2:14">
      <c r="B45" s="368" t="s">
        <v>5</v>
      </c>
      <c r="C45" s="368"/>
      <c r="D45" s="368"/>
      <c r="E45" s="11"/>
      <c r="F45" s="86">
        <f>Datapack!B669</f>
        <v>4</v>
      </c>
      <c r="G45" s="97"/>
      <c r="H45" s="86">
        <f>Datapack!C669</f>
        <v>3</v>
      </c>
      <c r="I45" s="86"/>
      <c r="J45" s="86">
        <f>Datapack!D669</f>
        <v>1</v>
      </c>
      <c r="K45" s="94"/>
      <c r="L45" s="86">
        <f>Datapack!E669</f>
        <v>0</v>
      </c>
      <c r="N45" s="86">
        <f>Datapack!F669</f>
        <v>0</v>
      </c>
    </row>
    <row r="46" spans="2:14">
      <c r="B46" s="368" t="s">
        <v>61</v>
      </c>
      <c r="C46" s="368"/>
      <c r="D46" s="368"/>
      <c r="E46" s="8"/>
      <c r="F46" s="86">
        <f>Datapack!B670</f>
        <v>5</v>
      </c>
      <c r="G46" s="96"/>
      <c r="H46" s="86">
        <f>Datapack!C670</f>
        <v>0</v>
      </c>
      <c r="I46" s="86"/>
      <c r="J46" s="86">
        <f>Datapack!D670</f>
        <v>5</v>
      </c>
      <c r="K46" s="94"/>
      <c r="L46" s="86">
        <f>Datapack!E670</f>
        <v>0</v>
      </c>
      <c r="N46" s="86">
        <f>Datapack!F670</f>
        <v>0</v>
      </c>
    </row>
    <row r="47" spans="2:14">
      <c r="B47" s="29"/>
      <c r="C47" s="11"/>
      <c r="D47" s="8"/>
      <c r="E47" s="8"/>
      <c r="F47" s="86"/>
      <c r="G47" s="11"/>
      <c r="H47" s="86"/>
      <c r="I47" s="9"/>
      <c r="J47" s="86"/>
      <c r="K47" s="8"/>
      <c r="L47" s="86"/>
      <c r="N47" s="86"/>
    </row>
    <row r="48" spans="2:14">
      <c r="B48" s="370" t="s">
        <v>146</v>
      </c>
      <c r="C48" s="370"/>
      <c r="D48" s="370"/>
      <c r="E48" s="8"/>
      <c r="F48" s="86">
        <f>SUM(F49:F63)</f>
        <v>97</v>
      </c>
      <c r="G48" s="86"/>
      <c r="H48" s="86">
        <f t="shared" ref="H48:N48" si="0">SUM(H49:H63)</f>
        <v>6</v>
      </c>
      <c r="I48" s="86"/>
      <c r="J48" s="86">
        <f t="shared" si="0"/>
        <v>65</v>
      </c>
      <c r="K48" s="86"/>
      <c r="L48" s="86">
        <f t="shared" si="0"/>
        <v>24</v>
      </c>
      <c r="M48" s="86"/>
      <c r="N48" s="86">
        <f t="shared" si="0"/>
        <v>2</v>
      </c>
    </row>
    <row r="49" spans="2:14">
      <c r="B49" s="368" t="s">
        <v>213</v>
      </c>
      <c r="C49" s="368"/>
      <c r="D49" s="368"/>
      <c r="E49" s="8"/>
      <c r="F49" s="86">
        <f>Datapack!B673</f>
        <v>5</v>
      </c>
      <c r="G49" s="96"/>
      <c r="H49" s="86">
        <f>Datapack!C673</f>
        <v>0</v>
      </c>
      <c r="I49" s="86"/>
      <c r="J49" s="86">
        <f>Datapack!D673</f>
        <v>2</v>
      </c>
      <c r="K49" s="94"/>
      <c r="L49" s="86">
        <f>Datapack!E673</f>
        <v>3</v>
      </c>
      <c r="N49" s="86">
        <f>Datapack!F673</f>
        <v>0</v>
      </c>
    </row>
    <row r="50" spans="2:14">
      <c r="B50" s="368" t="s">
        <v>30</v>
      </c>
      <c r="C50" s="368"/>
      <c r="D50" s="368"/>
      <c r="E50" s="8"/>
      <c r="F50" s="86">
        <f>Datapack!B674</f>
        <v>14</v>
      </c>
      <c r="G50" s="96"/>
      <c r="H50" s="86">
        <f>Datapack!C674</f>
        <v>1</v>
      </c>
      <c r="I50" s="86"/>
      <c r="J50" s="86">
        <f>Datapack!D674</f>
        <v>11</v>
      </c>
      <c r="K50" s="94"/>
      <c r="L50" s="86">
        <f>Datapack!E674</f>
        <v>2</v>
      </c>
      <c r="N50" s="86">
        <f>Datapack!F674</f>
        <v>0</v>
      </c>
    </row>
    <row r="51" spans="2:14">
      <c r="B51" s="368" t="s">
        <v>199</v>
      </c>
      <c r="C51" s="368"/>
      <c r="D51" s="368"/>
      <c r="E51" s="11"/>
      <c r="F51" s="86">
        <f>Datapack!B675</f>
        <v>7</v>
      </c>
      <c r="G51" s="97"/>
      <c r="H51" s="86">
        <f>Datapack!C675</f>
        <v>0</v>
      </c>
      <c r="I51" s="86"/>
      <c r="J51" s="86">
        <f>Datapack!D675</f>
        <v>2</v>
      </c>
      <c r="K51" s="94"/>
      <c r="L51" s="86">
        <f>Datapack!E675</f>
        <v>5</v>
      </c>
      <c r="N51" s="86">
        <f>Datapack!F675</f>
        <v>0</v>
      </c>
    </row>
    <row r="52" spans="2:14">
      <c r="B52" s="368" t="s">
        <v>173</v>
      </c>
      <c r="C52" s="368"/>
      <c r="D52" s="368"/>
      <c r="E52" s="11"/>
      <c r="F52" s="86">
        <f>Datapack!B676</f>
        <v>7</v>
      </c>
      <c r="G52" s="97"/>
      <c r="H52" s="86">
        <f>Datapack!C676</f>
        <v>0</v>
      </c>
      <c r="I52" s="86"/>
      <c r="J52" s="86">
        <f>Datapack!D676</f>
        <v>5</v>
      </c>
      <c r="K52" s="94"/>
      <c r="L52" s="86">
        <f>Datapack!E676</f>
        <v>2</v>
      </c>
      <c r="N52" s="86">
        <f>Datapack!F676</f>
        <v>0</v>
      </c>
    </row>
    <row r="53" spans="2:14">
      <c r="B53" s="368" t="s">
        <v>124</v>
      </c>
      <c r="C53" s="368"/>
      <c r="D53" s="368"/>
      <c r="E53" s="11"/>
      <c r="F53" s="86">
        <f>Datapack!B677</f>
        <v>6</v>
      </c>
      <c r="G53" s="97"/>
      <c r="H53" s="86">
        <f>Datapack!C677</f>
        <v>0</v>
      </c>
      <c r="I53" s="86"/>
      <c r="J53" s="86">
        <f>Datapack!D677</f>
        <v>6</v>
      </c>
      <c r="K53" s="94"/>
      <c r="L53" s="86">
        <f>Datapack!E677</f>
        <v>0</v>
      </c>
      <c r="N53" s="86">
        <f>Datapack!F677</f>
        <v>0</v>
      </c>
    </row>
    <row r="54" spans="2:14">
      <c r="B54" s="368" t="s">
        <v>159</v>
      </c>
      <c r="C54" s="368"/>
      <c r="D54" s="368"/>
      <c r="E54" s="11"/>
      <c r="F54" s="86">
        <f>Datapack!B678</f>
        <v>7</v>
      </c>
      <c r="G54" s="97"/>
      <c r="H54" s="86">
        <f>Datapack!C678</f>
        <v>0</v>
      </c>
      <c r="I54" s="86"/>
      <c r="J54" s="86">
        <f>Datapack!D678</f>
        <v>4</v>
      </c>
      <c r="K54" s="94"/>
      <c r="L54" s="86">
        <f>Datapack!E678</f>
        <v>2</v>
      </c>
      <c r="N54" s="86">
        <f>Datapack!F678</f>
        <v>1</v>
      </c>
    </row>
    <row r="55" spans="2:14">
      <c r="B55" s="368" t="s">
        <v>201</v>
      </c>
      <c r="C55" s="368"/>
      <c r="D55" s="368"/>
      <c r="E55" s="8"/>
      <c r="F55" s="86">
        <f>Datapack!B679</f>
        <v>4</v>
      </c>
      <c r="G55" s="92"/>
      <c r="H55" s="86">
        <f>Datapack!C679</f>
        <v>0</v>
      </c>
      <c r="I55" s="86"/>
      <c r="J55" s="86">
        <f>Datapack!D679</f>
        <v>3</v>
      </c>
      <c r="K55" s="94"/>
      <c r="L55" s="86">
        <f>Datapack!E679</f>
        <v>1</v>
      </c>
      <c r="N55" s="86">
        <f>Datapack!F679</f>
        <v>0</v>
      </c>
    </row>
    <row r="56" spans="2:14">
      <c r="B56" s="368" t="s">
        <v>8</v>
      </c>
      <c r="C56" s="368"/>
      <c r="D56" s="368"/>
      <c r="E56" s="6"/>
      <c r="F56" s="86">
        <f>Datapack!B680</f>
        <v>15</v>
      </c>
      <c r="G56" s="91"/>
      <c r="H56" s="86">
        <f>Datapack!C680</f>
        <v>2</v>
      </c>
      <c r="I56" s="86"/>
      <c r="J56" s="86">
        <f>Datapack!D680</f>
        <v>9</v>
      </c>
      <c r="K56" s="94"/>
      <c r="L56" s="86">
        <f>Datapack!E680</f>
        <v>4</v>
      </c>
      <c r="N56" s="86">
        <f>Datapack!F680</f>
        <v>0</v>
      </c>
    </row>
    <row r="57" spans="2:14">
      <c r="B57" s="368" t="s">
        <v>172</v>
      </c>
      <c r="C57" s="368"/>
      <c r="D57" s="368"/>
      <c r="E57" s="11"/>
      <c r="F57" s="86">
        <f>Datapack!B681</f>
        <v>2</v>
      </c>
      <c r="G57" s="97"/>
      <c r="H57" s="86">
        <f>Datapack!C681</f>
        <v>2</v>
      </c>
      <c r="I57" s="86"/>
      <c r="J57" s="86">
        <f>Datapack!D681</f>
        <v>0</v>
      </c>
      <c r="K57" s="94"/>
      <c r="L57" s="86">
        <f>Datapack!E681</f>
        <v>0</v>
      </c>
      <c r="N57" s="86">
        <f>Datapack!F681</f>
        <v>0</v>
      </c>
    </row>
    <row r="58" spans="2:14">
      <c r="B58" s="368" t="s">
        <v>160</v>
      </c>
      <c r="C58" s="368"/>
      <c r="D58" s="368"/>
      <c r="E58" s="11"/>
      <c r="F58" s="86">
        <f>Datapack!B682</f>
        <v>3</v>
      </c>
      <c r="G58" s="97"/>
      <c r="H58" s="86">
        <f>Datapack!C682</f>
        <v>0</v>
      </c>
      <c r="I58" s="86"/>
      <c r="J58" s="86">
        <f>Datapack!D682</f>
        <v>3</v>
      </c>
      <c r="K58" s="94"/>
      <c r="L58" s="86">
        <f>Datapack!E682</f>
        <v>0</v>
      </c>
      <c r="N58" s="86">
        <f>Datapack!F682</f>
        <v>0</v>
      </c>
    </row>
    <row r="59" spans="2:14">
      <c r="B59" s="368" t="s">
        <v>174</v>
      </c>
      <c r="C59" s="368"/>
      <c r="D59" s="368"/>
      <c r="E59" s="11"/>
      <c r="F59" s="86">
        <f>Datapack!B683</f>
        <v>3</v>
      </c>
      <c r="G59" s="97"/>
      <c r="H59" s="86">
        <f>Datapack!C683</f>
        <v>0</v>
      </c>
      <c r="I59" s="86"/>
      <c r="J59" s="86">
        <f>Datapack!D683</f>
        <v>2</v>
      </c>
      <c r="K59" s="94"/>
      <c r="L59" s="86">
        <f>Datapack!E683</f>
        <v>1</v>
      </c>
      <c r="N59" s="86">
        <f>Datapack!F683</f>
        <v>0</v>
      </c>
    </row>
    <row r="60" spans="2:14">
      <c r="B60" s="368" t="s">
        <v>40</v>
      </c>
      <c r="C60" s="368"/>
      <c r="D60" s="368"/>
      <c r="E60" s="11"/>
      <c r="F60" s="86">
        <f>Datapack!B684</f>
        <v>6</v>
      </c>
      <c r="G60" s="97"/>
      <c r="H60" s="86">
        <f>Datapack!C684</f>
        <v>1</v>
      </c>
      <c r="I60" s="86"/>
      <c r="J60" s="86">
        <f>Datapack!D684</f>
        <v>4</v>
      </c>
      <c r="K60" s="94"/>
      <c r="L60" s="86">
        <f>Datapack!E684</f>
        <v>1</v>
      </c>
      <c r="N60" s="86">
        <f>Datapack!F684</f>
        <v>0</v>
      </c>
    </row>
    <row r="61" spans="2:14">
      <c r="B61" s="368" t="s">
        <v>41</v>
      </c>
      <c r="C61" s="368"/>
      <c r="D61" s="368"/>
      <c r="E61" s="11"/>
      <c r="F61" s="86">
        <f>Datapack!B685</f>
        <v>6</v>
      </c>
      <c r="G61" s="97"/>
      <c r="H61" s="86">
        <f>Datapack!C685</f>
        <v>0</v>
      </c>
      <c r="I61" s="86"/>
      <c r="J61" s="86">
        <f>Datapack!D685</f>
        <v>4</v>
      </c>
      <c r="K61" s="94"/>
      <c r="L61" s="86">
        <f>Datapack!E685</f>
        <v>1</v>
      </c>
      <c r="N61" s="86">
        <f>Datapack!F685</f>
        <v>1</v>
      </c>
    </row>
    <row r="62" spans="2:14">
      <c r="B62" s="368" t="s">
        <v>9</v>
      </c>
      <c r="C62" s="368"/>
      <c r="D62" s="368"/>
      <c r="E62" s="11"/>
      <c r="F62" s="86">
        <f>Datapack!B686</f>
        <v>8</v>
      </c>
      <c r="G62" s="97"/>
      <c r="H62" s="86">
        <f>Datapack!C686</f>
        <v>0</v>
      </c>
      <c r="I62" s="86"/>
      <c r="J62" s="86">
        <f>Datapack!D686</f>
        <v>7</v>
      </c>
      <c r="K62" s="94"/>
      <c r="L62" s="86">
        <f>Datapack!E686</f>
        <v>1</v>
      </c>
      <c r="N62" s="86">
        <f>Datapack!F686</f>
        <v>0</v>
      </c>
    </row>
    <row r="63" spans="2:14">
      <c r="B63" s="368" t="s">
        <v>200</v>
      </c>
      <c r="C63" s="368"/>
      <c r="D63" s="368"/>
      <c r="E63" s="11"/>
      <c r="F63" s="86">
        <f>Datapack!B687</f>
        <v>4</v>
      </c>
      <c r="G63" s="97"/>
      <c r="H63" s="86">
        <f>Datapack!C687</f>
        <v>0</v>
      </c>
      <c r="I63" s="86"/>
      <c r="J63" s="86">
        <f>Datapack!D687</f>
        <v>3</v>
      </c>
      <c r="K63" s="94"/>
      <c r="L63" s="86">
        <f>Datapack!E687</f>
        <v>1</v>
      </c>
      <c r="N63" s="86">
        <f>Datapack!F687</f>
        <v>0</v>
      </c>
    </row>
    <row r="64" spans="2:14">
      <c r="B64" s="30"/>
      <c r="C64" s="12"/>
      <c r="D64" s="11"/>
      <c r="E64" s="11"/>
      <c r="F64" s="86"/>
      <c r="G64" s="97"/>
      <c r="H64" s="86"/>
      <c r="I64" s="97"/>
      <c r="J64" s="86"/>
      <c r="K64" s="92"/>
      <c r="L64" s="86"/>
      <c r="N64" s="86"/>
    </row>
    <row r="65" spans="2:14">
      <c r="B65" s="371" t="s">
        <v>147</v>
      </c>
      <c r="C65" s="371"/>
      <c r="D65" s="371"/>
      <c r="E65" s="11"/>
      <c r="F65" s="86">
        <f>SUM(F66:F74)</f>
        <v>53</v>
      </c>
      <c r="G65" s="86"/>
      <c r="H65" s="86">
        <f t="shared" ref="H65:N65" si="1">SUM(H66:H74)</f>
        <v>8</v>
      </c>
      <c r="I65" s="86"/>
      <c r="J65" s="86">
        <f t="shared" si="1"/>
        <v>25</v>
      </c>
      <c r="K65" s="86"/>
      <c r="L65" s="86">
        <f t="shared" si="1"/>
        <v>18</v>
      </c>
      <c r="M65" s="86"/>
      <c r="N65" s="86">
        <f t="shared" si="1"/>
        <v>2</v>
      </c>
    </row>
    <row r="66" spans="2:14">
      <c r="B66" s="368" t="s">
        <v>23</v>
      </c>
      <c r="C66" s="368"/>
      <c r="D66" s="368"/>
      <c r="E66" s="11"/>
      <c r="F66" s="86">
        <f>Datapack!B690</f>
        <v>3</v>
      </c>
      <c r="G66" s="97"/>
      <c r="H66" s="86">
        <f>Datapack!C690</f>
        <v>1</v>
      </c>
      <c r="I66" s="86"/>
      <c r="J66" s="86">
        <f>Datapack!D690</f>
        <v>0</v>
      </c>
      <c r="K66" s="94"/>
      <c r="L66" s="86">
        <f>Datapack!E690</f>
        <v>2</v>
      </c>
      <c r="N66" s="86">
        <f>Datapack!F690</f>
        <v>0</v>
      </c>
    </row>
    <row r="67" spans="2:14">
      <c r="B67" s="368" t="s">
        <v>28</v>
      </c>
      <c r="C67" s="368"/>
      <c r="D67" s="368"/>
      <c r="E67" s="11"/>
      <c r="F67" s="86">
        <f>Datapack!B691</f>
        <v>10</v>
      </c>
      <c r="G67" s="97"/>
      <c r="H67" s="86">
        <f>Datapack!C691</f>
        <v>0</v>
      </c>
      <c r="I67" s="86"/>
      <c r="J67" s="86">
        <f>Datapack!D691</f>
        <v>3</v>
      </c>
      <c r="K67" s="94"/>
      <c r="L67" s="86">
        <f>Datapack!E691</f>
        <v>7</v>
      </c>
      <c r="N67" s="86">
        <f>Datapack!F691</f>
        <v>0</v>
      </c>
    </row>
    <row r="68" spans="2:14">
      <c r="B68" s="368" t="s">
        <v>43</v>
      </c>
      <c r="C68" s="368"/>
      <c r="D68" s="368"/>
      <c r="E68" s="11"/>
      <c r="F68" s="86">
        <f>Datapack!B692</f>
        <v>5</v>
      </c>
      <c r="G68" s="97"/>
      <c r="H68" s="86">
        <f>Datapack!C692</f>
        <v>0</v>
      </c>
      <c r="I68" s="86"/>
      <c r="J68" s="86">
        <f>Datapack!D692</f>
        <v>4</v>
      </c>
      <c r="K68" s="94"/>
      <c r="L68" s="86">
        <f>Datapack!E692</f>
        <v>1</v>
      </c>
      <c r="N68" s="86">
        <f>Datapack!F692</f>
        <v>0</v>
      </c>
    </row>
    <row r="69" spans="2:14">
      <c r="B69" s="368" t="s">
        <v>42</v>
      </c>
      <c r="C69" s="368"/>
      <c r="D69" s="368"/>
      <c r="E69" s="6"/>
      <c r="F69" s="86">
        <f>Datapack!B693</f>
        <v>3</v>
      </c>
      <c r="G69" s="91"/>
      <c r="H69" s="86">
        <f>Datapack!C693</f>
        <v>0</v>
      </c>
      <c r="I69" s="86"/>
      <c r="J69" s="86">
        <f>Datapack!D693</f>
        <v>0</v>
      </c>
      <c r="K69" s="94"/>
      <c r="L69" s="86">
        <f>Datapack!E693</f>
        <v>1</v>
      </c>
      <c r="N69" s="86">
        <f>Datapack!F693</f>
        <v>2</v>
      </c>
    </row>
    <row r="70" spans="2:14">
      <c r="B70" s="368" t="s">
        <v>45</v>
      </c>
      <c r="C70" s="368"/>
      <c r="D70" s="368"/>
      <c r="E70" s="9"/>
      <c r="F70" s="86">
        <f>Datapack!B694</f>
        <v>5</v>
      </c>
      <c r="G70" s="95"/>
      <c r="H70" s="86">
        <f>Datapack!C694</f>
        <v>1</v>
      </c>
      <c r="I70" s="86"/>
      <c r="J70" s="86">
        <f>Datapack!D694</f>
        <v>4</v>
      </c>
      <c r="K70" s="94"/>
      <c r="L70" s="86">
        <f>Datapack!E694</f>
        <v>0</v>
      </c>
      <c r="N70" s="86">
        <f>Datapack!F694</f>
        <v>0</v>
      </c>
    </row>
    <row r="71" spans="2:14">
      <c r="B71" s="368" t="s">
        <v>26</v>
      </c>
      <c r="C71" s="368"/>
      <c r="D71" s="368"/>
      <c r="E71" s="9"/>
      <c r="F71" s="86">
        <f>Datapack!B695</f>
        <v>7</v>
      </c>
      <c r="G71" s="95"/>
      <c r="H71" s="86">
        <f>Datapack!C695</f>
        <v>0</v>
      </c>
      <c r="I71" s="86"/>
      <c r="J71" s="86">
        <f>Datapack!D695</f>
        <v>4</v>
      </c>
      <c r="K71" s="94"/>
      <c r="L71" s="86">
        <f>Datapack!E695</f>
        <v>3</v>
      </c>
      <c r="N71" s="86">
        <f>Datapack!F695</f>
        <v>0</v>
      </c>
    </row>
    <row r="72" spans="2:14">
      <c r="B72" s="368" t="s">
        <v>12</v>
      </c>
      <c r="C72" s="368"/>
      <c r="D72" s="368"/>
      <c r="E72" s="9"/>
      <c r="F72" s="86">
        <f>Datapack!B696</f>
        <v>7</v>
      </c>
      <c r="G72" s="95"/>
      <c r="H72" s="86">
        <f>Datapack!C696</f>
        <v>2</v>
      </c>
      <c r="I72" s="86"/>
      <c r="J72" s="86">
        <f>Datapack!D696</f>
        <v>4</v>
      </c>
      <c r="K72" s="94"/>
      <c r="L72" s="86">
        <f>Datapack!E696</f>
        <v>1</v>
      </c>
      <c r="N72" s="86">
        <f>Datapack!F696</f>
        <v>0</v>
      </c>
    </row>
    <row r="73" spans="2:14">
      <c r="B73" s="368" t="s">
        <v>11</v>
      </c>
      <c r="C73" s="368"/>
      <c r="D73" s="368"/>
      <c r="E73" s="9"/>
      <c r="F73" s="86">
        <f>Datapack!B697</f>
        <v>13</v>
      </c>
      <c r="G73" s="95"/>
      <c r="H73" s="86">
        <f>Datapack!C697</f>
        <v>4</v>
      </c>
      <c r="I73" s="86"/>
      <c r="J73" s="86">
        <f>Datapack!D697</f>
        <v>6</v>
      </c>
      <c r="K73" s="94"/>
      <c r="L73" s="86">
        <f>Datapack!E697</f>
        <v>3</v>
      </c>
      <c r="N73" s="86">
        <f>Datapack!F697</f>
        <v>0</v>
      </c>
    </row>
    <row r="74" spans="2:14">
      <c r="B74" s="368" t="s">
        <v>44</v>
      </c>
      <c r="C74" s="368"/>
      <c r="D74" s="368"/>
      <c r="E74" s="9"/>
      <c r="F74" s="86">
        <f>Datapack!B698</f>
        <v>0</v>
      </c>
      <c r="G74" s="95"/>
      <c r="H74" s="86">
        <f>Datapack!C698</f>
        <v>0</v>
      </c>
      <c r="I74" s="86"/>
      <c r="J74" s="86">
        <f>Datapack!D698</f>
        <v>0</v>
      </c>
      <c r="K74" s="94"/>
      <c r="L74" s="86">
        <f>Datapack!E698</f>
        <v>0</v>
      </c>
      <c r="N74" s="86">
        <f>Datapack!F698</f>
        <v>0</v>
      </c>
    </row>
    <row r="75" spans="2:14">
      <c r="B75" s="10"/>
      <c r="C75" s="10"/>
      <c r="D75" s="9"/>
      <c r="E75" s="9"/>
      <c r="F75" s="86"/>
      <c r="G75" s="95"/>
      <c r="H75" s="86"/>
      <c r="I75" s="95"/>
      <c r="J75" s="86"/>
      <c r="K75" s="92"/>
      <c r="L75" s="86"/>
      <c r="N75" s="86"/>
    </row>
    <row r="76" spans="2:14">
      <c r="B76" s="372" t="s">
        <v>148</v>
      </c>
      <c r="C76" s="372"/>
      <c r="D76" s="372"/>
      <c r="E76" s="9"/>
      <c r="F76" s="86">
        <f>SUM(F77:F90)</f>
        <v>70</v>
      </c>
      <c r="G76" s="86"/>
      <c r="H76" s="86">
        <f t="shared" ref="H76:N76" si="2">SUM(H77:H90)</f>
        <v>16</v>
      </c>
      <c r="I76" s="86"/>
      <c r="J76" s="86">
        <f t="shared" si="2"/>
        <v>36</v>
      </c>
      <c r="K76" s="86"/>
      <c r="L76" s="86">
        <f t="shared" si="2"/>
        <v>16</v>
      </c>
      <c r="M76" s="86"/>
      <c r="N76" s="86">
        <f t="shared" si="2"/>
        <v>2</v>
      </c>
    </row>
    <row r="77" spans="2:14">
      <c r="B77" s="368" t="s">
        <v>38</v>
      </c>
      <c r="C77" s="368"/>
      <c r="D77" s="368"/>
      <c r="E77" s="9"/>
      <c r="F77" s="86">
        <f>Datapack!B701</f>
        <v>17</v>
      </c>
      <c r="G77" s="95"/>
      <c r="H77" s="86">
        <f>Datapack!C701</f>
        <v>4</v>
      </c>
      <c r="I77" s="86"/>
      <c r="J77" s="86">
        <f>Datapack!D701</f>
        <v>6</v>
      </c>
      <c r="K77" s="94"/>
      <c r="L77" s="86">
        <f>Datapack!E701</f>
        <v>6</v>
      </c>
      <c r="N77" s="86">
        <f>Datapack!F701</f>
        <v>1</v>
      </c>
    </row>
    <row r="78" spans="2:14">
      <c r="B78" s="368" t="s">
        <v>54</v>
      </c>
      <c r="C78" s="368"/>
      <c r="D78" s="368"/>
      <c r="E78" s="9"/>
      <c r="F78" s="86">
        <f>Datapack!B702</f>
        <v>7</v>
      </c>
      <c r="G78" s="95"/>
      <c r="H78" s="86">
        <f>Datapack!C702</f>
        <v>0</v>
      </c>
      <c r="I78" s="93"/>
      <c r="J78" s="86">
        <f>Datapack!D702</f>
        <v>3</v>
      </c>
      <c r="K78" s="94"/>
      <c r="L78" s="86">
        <f>Datapack!E702</f>
        <v>3</v>
      </c>
      <c r="N78" s="86">
        <f>Datapack!F702</f>
        <v>1</v>
      </c>
    </row>
    <row r="79" spans="2:14">
      <c r="B79" s="368" t="s">
        <v>121</v>
      </c>
      <c r="C79" s="368"/>
      <c r="D79" s="368"/>
      <c r="E79" s="9"/>
      <c r="F79" s="86">
        <f>Datapack!B703</f>
        <v>5</v>
      </c>
      <c r="G79" s="95"/>
      <c r="H79" s="86">
        <f>Datapack!C703</f>
        <v>0</v>
      </c>
      <c r="I79" s="93"/>
      <c r="J79" s="86">
        <f>Datapack!D703</f>
        <v>5</v>
      </c>
      <c r="K79" s="94"/>
      <c r="L79" s="86">
        <f>Datapack!E703</f>
        <v>0</v>
      </c>
      <c r="N79" s="86">
        <f>Datapack!F703</f>
        <v>0</v>
      </c>
    </row>
    <row r="80" spans="2:14">
      <c r="B80" s="368" t="s">
        <v>142</v>
      </c>
      <c r="C80" s="368"/>
      <c r="D80" s="368"/>
      <c r="E80" s="9"/>
      <c r="F80" s="86">
        <f>Datapack!B704</f>
        <v>2</v>
      </c>
      <c r="G80" s="95"/>
      <c r="H80" s="86">
        <f>Datapack!C704</f>
        <v>0</v>
      </c>
      <c r="I80" s="93"/>
      <c r="J80" s="86">
        <f>Datapack!D704</f>
        <v>1</v>
      </c>
      <c r="K80" s="94"/>
      <c r="L80" s="86">
        <f>Datapack!E704</f>
        <v>1</v>
      </c>
      <c r="N80" s="86">
        <f>Datapack!F704</f>
        <v>0</v>
      </c>
    </row>
    <row r="81" spans="2:14">
      <c r="B81" s="368" t="s">
        <v>140</v>
      </c>
      <c r="C81" s="368"/>
      <c r="D81" s="368"/>
      <c r="E81" s="8"/>
      <c r="F81" s="86">
        <f>Datapack!B705</f>
        <v>2</v>
      </c>
      <c r="G81" s="92"/>
      <c r="H81" s="86">
        <f>Datapack!C705</f>
        <v>0</v>
      </c>
      <c r="I81" s="93"/>
      <c r="J81" s="86">
        <f>Datapack!D705</f>
        <v>2</v>
      </c>
      <c r="K81" s="94"/>
      <c r="L81" s="86">
        <f>Datapack!E705</f>
        <v>0</v>
      </c>
      <c r="N81" s="86">
        <f>Datapack!F705</f>
        <v>0</v>
      </c>
    </row>
    <row r="82" spans="2:14">
      <c r="B82" s="368" t="s">
        <v>171</v>
      </c>
      <c r="C82" s="368"/>
      <c r="D82" s="368"/>
      <c r="E82" s="6"/>
      <c r="F82" s="86">
        <f>Datapack!B706</f>
        <v>3</v>
      </c>
      <c r="G82" s="91"/>
      <c r="H82" s="86">
        <f>Datapack!C706</f>
        <v>2</v>
      </c>
      <c r="I82" s="93"/>
      <c r="J82" s="86">
        <f>Datapack!D706</f>
        <v>1</v>
      </c>
      <c r="K82" s="94"/>
      <c r="L82" s="86">
        <f>Datapack!E706</f>
        <v>0</v>
      </c>
      <c r="N82" s="86">
        <f>Datapack!F706</f>
        <v>0</v>
      </c>
    </row>
    <row r="83" spans="2:14">
      <c r="B83" s="368" t="s">
        <v>53</v>
      </c>
      <c r="C83" s="368"/>
      <c r="D83" s="368"/>
      <c r="E83" s="9"/>
      <c r="F83" s="86">
        <f>Datapack!B707</f>
        <v>3</v>
      </c>
      <c r="G83" s="95"/>
      <c r="H83" s="86">
        <f>Datapack!C707</f>
        <v>0</v>
      </c>
      <c r="I83" s="93"/>
      <c r="J83" s="86">
        <f>Datapack!D707</f>
        <v>2</v>
      </c>
      <c r="K83" s="94"/>
      <c r="L83" s="86">
        <f>Datapack!E707</f>
        <v>1</v>
      </c>
      <c r="N83" s="86">
        <f>Datapack!F707</f>
        <v>0</v>
      </c>
    </row>
    <row r="84" spans="2:14">
      <c r="B84" s="368" t="s">
        <v>0</v>
      </c>
      <c r="C84" s="368"/>
      <c r="D84" s="368"/>
      <c r="E84" s="9"/>
      <c r="F84" s="86">
        <f>Datapack!B708</f>
        <v>5</v>
      </c>
      <c r="G84" s="95"/>
      <c r="H84" s="86">
        <f>Datapack!C708</f>
        <v>1</v>
      </c>
      <c r="I84" s="93"/>
      <c r="J84" s="86">
        <f>Datapack!D708</f>
        <v>3</v>
      </c>
      <c r="K84" s="94"/>
      <c r="L84" s="86">
        <f>Datapack!E708</f>
        <v>1</v>
      </c>
      <c r="N84" s="86">
        <f>Datapack!F708</f>
        <v>0</v>
      </c>
    </row>
    <row r="85" spans="2:14">
      <c r="B85" s="368" t="s">
        <v>103</v>
      </c>
      <c r="C85" s="368"/>
      <c r="D85" s="368"/>
      <c r="E85" s="9"/>
      <c r="F85" s="86">
        <f>Datapack!B709</f>
        <v>2</v>
      </c>
      <c r="G85" s="95"/>
      <c r="H85" s="86">
        <f>Datapack!C709</f>
        <v>0</v>
      </c>
      <c r="I85" s="93"/>
      <c r="J85" s="86">
        <f>Datapack!D709</f>
        <v>0</v>
      </c>
      <c r="K85" s="94"/>
      <c r="L85" s="86">
        <f>Datapack!E709</f>
        <v>2</v>
      </c>
      <c r="N85" s="86">
        <f>Datapack!F709</f>
        <v>0</v>
      </c>
    </row>
    <row r="86" spans="2:14">
      <c r="B86" s="368" t="s">
        <v>169</v>
      </c>
      <c r="C86" s="368"/>
      <c r="D86" s="368"/>
      <c r="E86" s="9"/>
      <c r="F86" s="86">
        <f>Datapack!B710</f>
        <v>5</v>
      </c>
      <c r="G86" s="95"/>
      <c r="H86" s="86">
        <f>Datapack!C710</f>
        <v>3</v>
      </c>
      <c r="I86" s="93"/>
      <c r="J86" s="86">
        <f>Datapack!D710</f>
        <v>2</v>
      </c>
      <c r="K86" s="94"/>
      <c r="L86" s="86">
        <f>Datapack!E710</f>
        <v>0</v>
      </c>
      <c r="N86" s="86">
        <f>Datapack!F710</f>
        <v>0</v>
      </c>
    </row>
    <row r="87" spans="2:14">
      <c r="B87" s="368" t="s">
        <v>141</v>
      </c>
      <c r="C87" s="368"/>
      <c r="D87" s="368"/>
      <c r="E87" s="9"/>
      <c r="F87" s="86">
        <f>Datapack!B711</f>
        <v>3</v>
      </c>
      <c r="G87" s="95"/>
      <c r="H87" s="86">
        <f>Datapack!C711</f>
        <v>2</v>
      </c>
      <c r="I87" s="93"/>
      <c r="J87" s="86">
        <f>Datapack!D711</f>
        <v>1</v>
      </c>
      <c r="K87" s="94"/>
      <c r="L87" s="86">
        <f>Datapack!E711</f>
        <v>0</v>
      </c>
      <c r="N87" s="86">
        <f>Datapack!F711</f>
        <v>0</v>
      </c>
    </row>
    <row r="88" spans="2:14">
      <c r="B88" s="368" t="s">
        <v>164</v>
      </c>
      <c r="C88" s="368"/>
      <c r="D88" s="368"/>
      <c r="E88" s="9"/>
      <c r="F88" s="86">
        <f>Datapack!B712</f>
        <v>7</v>
      </c>
      <c r="G88" s="95"/>
      <c r="H88" s="86">
        <f>Datapack!C712</f>
        <v>3</v>
      </c>
      <c r="I88" s="93"/>
      <c r="J88" s="86">
        <f>Datapack!D712</f>
        <v>4</v>
      </c>
      <c r="K88" s="94"/>
      <c r="L88" s="86">
        <f>Datapack!E712</f>
        <v>0</v>
      </c>
      <c r="N88" s="86">
        <f>Datapack!F712</f>
        <v>0</v>
      </c>
    </row>
    <row r="89" spans="2:14">
      <c r="B89" s="368" t="s">
        <v>206</v>
      </c>
      <c r="C89" s="368"/>
      <c r="D89" s="368"/>
      <c r="E89" s="9"/>
      <c r="F89" s="86">
        <f>Datapack!B713</f>
        <v>5</v>
      </c>
      <c r="G89" s="95"/>
      <c r="H89" s="86">
        <f>Datapack!C713</f>
        <v>1</v>
      </c>
      <c r="I89" s="93"/>
      <c r="J89" s="86">
        <f>Datapack!D713</f>
        <v>4</v>
      </c>
      <c r="K89" s="94"/>
      <c r="L89" s="86">
        <f>Datapack!E713</f>
        <v>0</v>
      </c>
      <c r="N89" s="86">
        <f>Datapack!F713</f>
        <v>0</v>
      </c>
    </row>
    <row r="90" spans="2:14">
      <c r="B90" s="368" t="s">
        <v>143</v>
      </c>
      <c r="C90" s="368"/>
      <c r="D90" s="368"/>
      <c r="E90" s="9"/>
      <c r="F90" s="86">
        <f>Datapack!B714</f>
        <v>4</v>
      </c>
      <c r="G90" s="95"/>
      <c r="H90" s="86">
        <f>Datapack!C714</f>
        <v>0</v>
      </c>
      <c r="I90" s="93"/>
      <c r="J90" s="86">
        <f>Datapack!D714</f>
        <v>2</v>
      </c>
      <c r="K90" s="94"/>
      <c r="L90" s="86">
        <f>Datapack!E714</f>
        <v>2</v>
      </c>
      <c r="N90" s="86">
        <f>Datapack!F714</f>
        <v>0</v>
      </c>
    </row>
    <row r="91" spans="2:14">
      <c r="B91" s="30"/>
      <c r="C91" s="10"/>
      <c r="D91" s="9"/>
      <c r="E91" s="9"/>
      <c r="F91" s="86"/>
      <c r="G91" s="95"/>
      <c r="H91" s="86"/>
      <c r="I91" s="95"/>
      <c r="J91" s="86"/>
      <c r="K91" s="92"/>
      <c r="L91" s="86"/>
      <c r="N91" s="86"/>
    </row>
    <row r="92" spans="2:14">
      <c r="B92" s="370" t="s">
        <v>149</v>
      </c>
      <c r="C92" s="370"/>
      <c r="D92" s="370"/>
      <c r="E92" s="9"/>
      <c r="F92" s="86">
        <f>SUM(F93:F103)</f>
        <v>55</v>
      </c>
      <c r="G92" s="86"/>
      <c r="H92" s="86">
        <f t="shared" ref="H92:N92" si="3">SUM(H93:H103)</f>
        <v>5</v>
      </c>
      <c r="I92" s="86"/>
      <c r="J92" s="86">
        <f t="shared" si="3"/>
        <v>33</v>
      </c>
      <c r="K92" s="86"/>
      <c r="L92" s="86">
        <f t="shared" si="3"/>
        <v>17</v>
      </c>
      <c r="M92" s="86"/>
      <c r="N92" s="86">
        <f t="shared" si="3"/>
        <v>0</v>
      </c>
    </row>
    <row r="93" spans="2:14">
      <c r="B93" s="368" t="s">
        <v>14</v>
      </c>
      <c r="C93" s="368"/>
      <c r="D93" s="368"/>
      <c r="E93" s="9"/>
      <c r="F93" s="86">
        <f>Datapack!B717</f>
        <v>2</v>
      </c>
      <c r="G93" s="95"/>
      <c r="H93" s="86">
        <f>Datapack!C717</f>
        <v>0</v>
      </c>
      <c r="I93" s="93"/>
      <c r="J93" s="86">
        <f>Datapack!D717</f>
        <v>1</v>
      </c>
      <c r="K93" s="94"/>
      <c r="L93" s="86">
        <f>Datapack!E717</f>
        <v>1</v>
      </c>
      <c r="N93" s="86">
        <f>Datapack!F717</f>
        <v>0</v>
      </c>
    </row>
    <row r="94" spans="2:14">
      <c r="B94" s="368" t="s">
        <v>31</v>
      </c>
      <c r="C94" s="368"/>
      <c r="D94" s="368"/>
      <c r="E94" s="9"/>
      <c r="F94" s="86">
        <f>Datapack!B718</f>
        <v>4</v>
      </c>
      <c r="G94" s="95"/>
      <c r="H94" s="86">
        <f>Datapack!C718</f>
        <v>0</v>
      </c>
      <c r="I94" s="93"/>
      <c r="J94" s="86">
        <f>Datapack!D718</f>
        <v>2</v>
      </c>
      <c r="K94" s="94"/>
      <c r="L94" s="86">
        <f>Datapack!E718</f>
        <v>2</v>
      </c>
      <c r="N94" s="86">
        <f>Datapack!F718</f>
        <v>0</v>
      </c>
    </row>
    <row r="95" spans="2:14">
      <c r="B95" s="368" t="s">
        <v>13</v>
      </c>
      <c r="C95" s="368"/>
      <c r="D95" s="368"/>
      <c r="E95" s="8"/>
      <c r="F95" s="86">
        <f>Datapack!B719</f>
        <v>0</v>
      </c>
      <c r="G95" s="92"/>
      <c r="H95" s="86">
        <f>Datapack!C719</f>
        <v>0</v>
      </c>
      <c r="I95" s="93"/>
      <c r="J95" s="86">
        <f>Datapack!D719</f>
        <v>0</v>
      </c>
      <c r="K95" s="94"/>
      <c r="L95" s="86">
        <f>Datapack!E719</f>
        <v>0</v>
      </c>
      <c r="N95" s="86">
        <f>Datapack!F719</f>
        <v>0</v>
      </c>
    </row>
    <row r="96" spans="2:14">
      <c r="B96" s="368" t="s">
        <v>120</v>
      </c>
      <c r="C96" s="368"/>
      <c r="D96" s="368"/>
      <c r="E96" s="6"/>
      <c r="F96" s="86">
        <f>Datapack!B720</f>
        <v>11</v>
      </c>
      <c r="G96" s="91"/>
      <c r="H96" s="86">
        <f>Datapack!C720</f>
        <v>0</v>
      </c>
      <c r="I96" s="93"/>
      <c r="J96" s="86">
        <f>Datapack!D720</f>
        <v>8</v>
      </c>
      <c r="K96" s="94"/>
      <c r="L96" s="86">
        <f>Datapack!E720</f>
        <v>3</v>
      </c>
      <c r="N96" s="86">
        <f>Datapack!F720</f>
        <v>0</v>
      </c>
    </row>
    <row r="97" spans="2:14">
      <c r="B97" s="368" t="s">
        <v>158</v>
      </c>
      <c r="C97" s="368"/>
      <c r="D97" s="368"/>
      <c r="E97" s="9"/>
      <c r="F97" s="86">
        <f>Datapack!B721</f>
        <v>8</v>
      </c>
      <c r="G97" s="95"/>
      <c r="H97" s="86">
        <f>Datapack!C721</f>
        <v>0</v>
      </c>
      <c r="I97" s="93"/>
      <c r="J97" s="86">
        <f>Datapack!D721</f>
        <v>5</v>
      </c>
      <c r="K97" s="94"/>
      <c r="L97" s="86">
        <f>Datapack!E721</f>
        <v>3</v>
      </c>
      <c r="N97" s="86">
        <f>Datapack!F721</f>
        <v>0</v>
      </c>
    </row>
    <row r="98" spans="2:14">
      <c r="B98" s="368" t="s">
        <v>15</v>
      </c>
      <c r="C98" s="368"/>
      <c r="D98" s="368"/>
      <c r="E98" s="9"/>
      <c r="F98" s="86">
        <f>Datapack!B722</f>
        <v>5</v>
      </c>
      <c r="G98" s="95"/>
      <c r="H98" s="86">
        <f>Datapack!C722</f>
        <v>0</v>
      </c>
      <c r="I98" s="93"/>
      <c r="J98" s="86">
        <f>Datapack!D722</f>
        <v>3</v>
      </c>
      <c r="K98" s="94"/>
      <c r="L98" s="86">
        <f>Datapack!E722</f>
        <v>2</v>
      </c>
      <c r="N98" s="86">
        <f>Datapack!F722</f>
        <v>0</v>
      </c>
    </row>
    <row r="99" spans="2:14">
      <c r="B99" s="368" t="s">
        <v>135</v>
      </c>
      <c r="C99" s="368"/>
      <c r="D99" s="368"/>
      <c r="E99" s="9"/>
      <c r="F99" s="86">
        <f>Datapack!B723</f>
        <v>9</v>
      </c>
      <c r="G99" s="95"/>
      <c r="H99" s="86">
        <f>Datapack!C723</f>
        <v>2</v>
      </c>
      <c r="I99" s="93"/>
      <c r="J99" s="86">
        <f>Datapack!D723</f>
        <v>7</v>
      </c>
      <c r="K99" s="94"/>
      <c r="L99" s="86">
        <f>Datapack!E723</f>
        <v>0</v>
      </c>
      <c r="N99" s="86">
        <f>Datapack!F723</f>
        <v>0</v>
      </c>
    </row>
    <row r="100" spans="2:14">
      <c r="B100" s="368" t="s">
        <v>32</v>
      </c>
      <c r="C100" s="368"/>
      <c r="D100" s="368"/>
      <c r="E100" s="9"/>
      <c r="F100" s="86">
        <f>Datapack!B724</f>
        <v>7</v>
      </c>
      <c r="G100" s="95"/>
      <c r="H100" s="86">
        <f>Datapack!C724</f>
        <v>1</v>
      </c>
      <c r="I100" s="93"/>
      <c r="J100" s="86">
        <f>Datapack!D724</f>
        <v>3</v>
      </c>
      <c r="K100" s="94"/>
      <c r="L100" s="86">
        <f>Datapack!E724</f>
        <v>3</v>
      </c>
      <c r="N100" s="86">
        <f>Datapack!F724</f>
        <v>0</v>
      </c>
    </row>
    <row r="101" spans="2:14">
      <c r="B101" s="368" t="s">
        <v>39</v>
      </c>
      <c r="C101" s="368"/>
      <c r="D101" s="368"/>
      <c r="E101" s="9"/>
      <c r="F101" s="86">
        <f>Datapack!B725</f>
        <v>3</v>
      </c>
      <c r="G101" s="95"/>
      <c r="H101" s="86">
        <f>Datapack!C725</f>
        <v>0</v>
      </c>
      <c r="I101" s="93"/>
      <c r="J101" s="86">
        <f>Datapack!D725</f>
        <v>1</v>
      </c>
      <c r="K101" s="94"/>
      <c r="L101" s="86">
        <f>Datapack!E725</f>
        <v>2</v>
      </c>
      <c r="N101" s="86">
        <f>Datapack!F725</f>
        <v>0</v>
      </c>
    </row>
    <row r="102" spans="2:14">
      <c r="B102" s="368" t="s">
        <v>131</v>
      </c>
      <c r="C102" s="368"/>
      <c r="D102" s="368"/>
      <c r="E102" s="9"/>
      <c r="F102" s="86">
        <f>Datapack!B726</f>
        <v>6</v>
      </c>
      <c r="G102" s="95"/>
      <c r="H102" s="86">
        <f>Datapack!C726</f>
        <v>2</v>
      </c>
      <c r="I102" s="93"/>
      <c r="J102" s="86">
        <f>Datapack!D726</f>
        <v>3</v>
      </c>
      <c r="K102" s="94"/>
      <c r="L102" s="86">
        <f>Datapack!E726</f>
        <v>1</v>
      </c>
      <c r="N102" s="86">
        <f>Datapack!F726</f>
        <v>0</v>
      </c>
    </row>
    <row r="103" spans="2:14">
      <c r="B103" s="368" t="s">
        <v>65</v>
      </c>
      <c r="C103" s="368"/>
      <c r="D103" s="368"/>
      <c r="E103" s="9"/>
      <c r="F103" s="86">
        <f>Datapack!B727</f>
        <v>0</v>
      </c>
      <c r="G103" s="95"/>
      <c r="H103" s="86">
        <f>Datapack!C727</f>
        <v>0</v>
      </c>
      <c r="I103" s="93"/>
      <c r="J103" s="86">
        <f>Datapack!D727</f>
        <v>0</v>
      </c>
      <c r="K103" s="94"/>
      <c r="L103" s="86">
        <f>Datapack!E727</f>
        <v>0</v>
      </c>
      <c r="N103" s="86">
        <f>Datapack!F727</f>
        <v>0</v>
      </c>
    </row>
    <row r="104" spans="2:14">
      <c r="B104" s="30"/>
      <c r="C104" s="10"/>
      <c r="D104" s="9"/>
      <c r="E104" s="9"/>
      <c r="F104" s="86"/>
      <c r="G104" s="95"/>
      <c r="H104" s="86"/>
      <c r="I104" s="95"/>
      <c r="J104" s="86"/>
      <c r="K104" s="92"/>
      <c r="L104" s="86"/>
      <c r="N104" s="86"/>
    </row>
    <row r="105" spans="2:14">
      <c r="B105" s="370" t="s">
        <v>150</v>
      </c>
      <c r="C105" s="370"/>
      <c r="D105" s="370"/>
      <c r="E105" s="9"/>
      <c r="F105" s="86">
        <f>SUM(F106:F138)</f>
        <v>87</v>
      </c>
      <c r="G105" s="86"/>
      <c r="H105" s="86">
        <f t="shared" ref="H105:N105" si="4">SUM(H106:H138)</f>
        <v>17</v>
      </c>
      <c r="I105" s="86"/>
      <c r="J105" s="86">
        <f t="shared" si="4"/>
        <v>44</v>
      </c>
      <c r="K105" s="86"/>
      <c r="L105" s="86">
        <f t="shared" si="4"/>
        <v>25</v>
      </c>
      <c r="M105" s="86"/>
      <c r="N105" s="86">
        <f t="shared" si="4"/>
        <v>1</v>
      </c>
    </row>
    <row r="106" spans="2:14">
      <c r="B106" s="368" t="s">
        <v>106</v>
      </c>
      <c r="C106" s="368"/>
      <c r="D106" s="368"/>
      <c r="E106" s="9"/>
      <c r="F106" s="86">
        <f>Datapack!B730</f>
        <v>3</v>
      </c>
      <c r="G106" s="95"/>
      <c r="H106" s="86">
        <f>Datapack!C730</f>
        <v>3</v>
      </c>
      <c r="I106" s="93"/>
      <c r="J106" s="86">
        <f>Datapack!D730</f>
        <v>0</v>
      </c>
      <c r="K106" s="94"/>
      <c r="L106" s="86">
        <f>Datapack!E730</f>
        <v>0</v>
      </c>
      <c r="N106" s="86">
        <f>Datapack!F730</f>
        <v>0</v>
      </c>
    </row>
    <row r="107" spans="2:14">
      <c r="B107" s="368" t="s">
        <v>107</v>
      </c>
      <c r="C107" s="368"/>
      <c r="D107" s="368"/>
      <c r="E107" s="9"/>
      <c r="F107" s="86">
        <f>Datapack!B731</f>
        <v>3</v>
      </c>
      <c r="G107" s="95"/>
      <c r="H107" s="86">
        <f>Datapack!C731</f>
        <v>0</v>
      </c>
      <c r="I107" s="93"/>
      <c r="J107" s="86">
        <f>Datapack!D731</f>
        <v>3</v>
      </c>
      <c r="K107" s="94"/>
      <c r="L107" s="86">
        <f>Datapack!E731</f>
        <v>0</v>
      </c>
      <c r="N107" s="86">
        <f>Datapack!F731</f>
        <v>0</v>
      </c>
    </row>
    <row r="108" spans="2:14">
      <c r="B108" s="368" t="s">
        <v>202</v>
      </c>
      <c r="C108" s="368"/>
      <c r="D108" s="368"/>
      <c r="E108" s="9"/>
      <c r="F108" s="86">
        <f>Datapack!B732</f>
        <v>3</v>
      </c>
      <c r="G108" s="95"/>
      <c r="H108" s="86">
        <f>Datapack!C732</f>
        <v>0</v>
      </c>
      <c r="I108" s="93"/>
      <c r="J108" s="86">
        <f>Datapack!D732</f>
        <v>3</v>
      </c>
      <c r="K108" s="94"/>
      <c r="L108" s="86">
        <f>Datapack!E732</f>
        <v>0</v>
      </c>
      <c r="N108" s="86">
        <f>Datapack!F732</f>
        <v>0</v>
      </c>
    </row>
    <row r="109" spans="2:14">
      <c r="B109" s="368" t="s">
        <v>113</v>
      </c>
      <c r="C109" s="368"/>
      <c r="D109" s="368"/>
      <c r="E109" s="9"/>
      <c r="F109" s="86">
        <f>Datapack!B733</f>
        <v>3</v>
      </c>
      <c r="G109" s="95"/>
      <c r="H109" s="86">
        <f>Datapack!C733</f>
        <v>0</v>
      </c>
      <c r="I109" s="93"/>
      <c r="J109" s="86">
        <f>Datapack!D733</f>
        <v>1</v>
      </c>
      <c r="K109" s="94"/>
      <c r="L109" s="86">
        <f>Datapack!E733</f>
        <v>2</v>
      </c>
      <c r="N109" s="86">
        <f>Datapack!F733</f>
        <v>0</v>
      </c>
    </row>
    <row r="110" spans="2:14">
      <c r="B110" s="368" t="s">
        <v>176</v>
      </c>
      <c r="C110" s="368"/>
      <c r="D110" s="368"/>
      <c r="E110" s="9"/>
      <c r="F110" s="86">
        <f>Datapack!B734</f>
        <v>3</v>
      </c>
      <c r="G110" s="95"/>
      <c r="H110" s="86">
        <f>Datapack!C734</f>
        <v>0</v>
      </c>
      <c r="I110" s="93"/>
      <c r="J110" s="86">
        <f>Datapack!D734</f>
        <v>3</v>
      </c>
      <c r="K110" s="94"/>
      <c r="L110" s="86">
        <f>Datapack!E734</f>
        <v>0</v>
      </c>
      <c r="N110" s="86">
        <f>Datapack!F734</f>
        <v>0</v>
      </c>
    </row>
    <row r="111" spans="2:14">
      <c r="B111" s="368" t="s">
        <v>126</v>
      </c>
      <c r="C111" s="368"/>
      <c r="D111" s="368"/>
      <c r="E111" s="9"/>
      <c r="F111" s="86">
        <f>Datapack!B735</f>
        <v>1</v>
      </c>
      <c r="G111" s="95"/>
      <c r="H111" s="86">
        <f>Datapack!C735</f>
        <v>0</v>
      </c>
      <c r="I111" s="93"/>
      <c r="J111" s="86">
        <f>Datapack!D735</f>
        <v>0</v>
      </c>
      <c r="K111" s="94"/>
      <c r="L111" s="86">
        <f>Datapack!E735</f>
        <v>1</v>
      </c>
      <c r="N111" s="86">
        <f>Datapack!F735</f>
        <v>0</v>
      </c>
    </row>
    <row r="112" spans="2:14">
      <c r="B112" s="368" t="s">
        <v>73</v>
      </c>
      <c r="C112" s="368"/>
      <c r="D112" s="368"/>
      <c r="E112" s="9"/>
      <c r="F112" s="86">
        <f>Datapack!B736</f>
        <v>0</v>
      </c>
      <c r="G112" s="95"/>
      <c r="H112" s="86">
        <f>Datapack!C736</f>
        <v>0</v>
      </c>
      <c r="I112" s="93"/>
      <c r="J112" s="86">
        <f>Datapack!D736</f>
        <v>0</v>
      </c>
      <c r="K112" s="94"/>
      <c r="L112" s="86">
        <f>Datapack!E736</f>
        <v>0</v>
      </c>
      <c r="N112" s="86">
        <f>Datapack!F736</f>
        <v>0</v>
      </c>
    </row>
    <row r="113" spans="2:14">
      <c r="B113" s="368" t="s">
        <v>215</v>
      </c>
      <c r="C113" s="368"/>
      <c r="D113" s="368"/>
      <c r="E113" s="9"/>
      <c r="F113" s="86">
        <f>Datapack!B737</f>
        <v>5</v>
      </c>
      <c r="G113" s="95"/>
      <c r="H113" s="86">
        <f>Datapack!C737</f>
        <v>1</v>
      </c>
      <c r="I113" s="93"/>
      <c r="J113" s="86">
        <f>Datapack!D737</f>
        <v>2</v>
      </c>
      <c r="K113" s="94"/>
      <c r="L113" s="86">
        <f>Datapack!E737</f>
        <v>2</v>
      </c>
      <c r="N113" s="86">
        <f>Datapack!F737</f>
        <v>0</v>
      </c>
    </row>
    <row r="114" spans="2:14">
      <c r="B114" s="368" t="s">
        <v>55</v>
      </c>
      <c r="C114" s="368"/>
      <c r="D114" s="368"/>
      <c r="E114" s="9"/>
      <c r="F114" s="86">
        <f>Datapack!B738</f>
        <v>4</v>
      </c>
      <c r="G114" s="95"/>
      <c r="H114" s="86">
        <f>Datapack!C738</f>
        <v>1</v>
      </c>
      <c r="I114" s="93"/>
      <c r="J114" s="86">
        <f>Datapack!D738</f>
        <v>2</v>
      </c>
      <c r="K114" s="94"/>
      <c r="L114" s="86">
        <f>Datapack!E738</f>
        <v>1</v>
      </c>
      <c r="N114" s="86">
        <f>Datapack!F738</f>
        <v>0</v>
      </c>
    </row>
    <row r="115" spans="2:14">
      <c r="B115" s="368" t="s">
        <v>157</v>
      </c>
      <c r="C115" s="368"/>
      <c r="D115" s="368"/>
      <c r="E115" s="9"/>
      <c r="F115" s="86">
        <f>Datapack!B739</f>
        <v>1</v>
      </c>
      <c r="G115" s="95"/>
      <c r="H115" s="86">
        <f>Datapack!C739</f>
        <v>0</v>
      </c>
      <c r="I115" s="93"/>
      <c r="J115" s="86">
        <f>Datapack!D739</f>
        <v>0</v>
      </c>
      <c r="K115" s="94"/>
      <c r="L115" s="86">
        <f>Datapack!E739</f>
        <v>1</v>
      </c>
      <c r="N115" s="86">
        <f>Datapack!F739</f>
        <v>0</v>
      </c>
    </row>
    <row r="116" spans="2:14">
      <c r="B116" s="368" t="s">
        <v>175</v>
      </c>
      <c r="C116" s="368"/>
      <c r="D116" s="368"/>
      <c r="E116" s="9"/>
      <c r="F116" s="86">
        <f>Datapack!B740</f>
        <v>4</v>
      </c>
      <c r="G116" s="95"/>
      <c r="H116" s="86">
        <f>Datapack!C740</f>
        <v>0</v>
      </c>
      <c r="I116" s="93"/>
      <c r="J116" s="86">
        <f>Datapack!D740</f>
        <v>1</v>
      </c>
      <c r="K116" s="94"/>
      <c r="L116" s="86">
        <f>Datapack!E740</f>
        <v>3</v>
      </c>
      <c r="N116" s="86">
        <f>Datapack!F740</f>
        <v>0</v>
      </c>
    </row>
    <row r="117" spans="2:14">
      <c r="B117" s="368" t="s">
        <v>50</v>
      </c>
      <c r="C117" s="368"/>
      <c r="D117" s="368"/>
      <c r="E117" s="9"/>
      <c r="F117" s="86">
        <f>Datapack!B741</f>
        <v>5</v>
      </c>
      <c r="G117" s="95"/>
      <c r="H117" s="86">
        <f>Datapack!C741</f>
        <v>2</v>
      </c>
      <c r="I117" s="93"/>
      <c r="J117" s="86">
        <f>Datapack!D741</f>
        <v>2</v>
      </c>
      <c r="K117" s="94"/>
      <c r="L117" s="86">
        <f>Datapack!E741</f>
        <v>1</v>
      </c>
      <c r="N117" s="86">
        <f>Datapack!F741</f>
        <v>0</v>
      </c>
    </row>
    <row r="118" spans="2:14">
      <c r="B118" s="368" t="s">
        <v>51</v>
      </c>
      <c r="C118" s="368"/>
      <c r="D118" s="368"/>
      <c r="E118" s="9"/>
      <c r="F118" s="86">
        <f>Datapack!B742</f>
        <v>3</v>
      </c>
      <c r="G118" s="95"/>
      <c r="H118" s="86">
        <f>Datapack!C742</f>
        <v>1</v>
      </c>
      <c r="I118" s="93"/>
      <c r="J118" s="86">
        <f>Datapack!D742</f>
        <v>1</v>
      </c>
      <c r="K118" s="94"/>
      <c r="L118" s="86">
        <f>Datapack!E742</f>
        <v>0</v>
      </c>
      <c r="N118" s="86">
        <f>Datapack!F742</f>
        <v>1</v>
      </c>
    </row>
    <row r="119" spans="2:14">
      <c r="B119" s="368" t="s">
        <v>177</v>
      </c>
      <c r="C119" s="368"/>
      <c r="D119" s="368"/>
      <c r="E119" s="9"/>
      <c r="F119" s="86">
        <f>Datapack!B743</f>
        <v>4</v>
      </c>
      <c r="G119" s="95"/>
      <c r="H119" s="86">
        <f>Datapack!C743</f>
        <v>0</v>
      </c>
      <c r="I119" s="93"/>
      <c r="J119" s="86">
        <f>Datapack!D743</f>
        <v>3</v>
      </c>
      <c r="K119" s="94"/>
      <c r="L119" s="86">
        <f>Datapack!E743</f>
        <v>1</v>
      </c>
      <c r="N119" s="86">
        <f>Datapack!F743</f>
        <v>0</v>
      </c>
    </row>
    <row r="120" spans="2:14">
      <c r="B120" s="368" t="s">
        <v>60</v>
      </c>
      <c r="C120" s="368"/>
      <c r="D120" s="368"/>
      <c r="E120" s="9"/>
      <c r="F120" s="86">
        <f>Datapack!B744</f>
        <v>2</v>
      </c>
      <c r="G120" s="95"/>
      <c r="H120" s="86">
        <f>Datapack!C744</f>
        <v>0</v>
      </c>
      <c r="I120" s="93"/>
      <c r="J120" s="86">
        <f>Datapack!D744</f>
        <v>0</v>
      </c>
      <c r="K120" s="94"/>
      <c r="L120" s="86">
        <f>Datapack!E744</f>
        <v>2</v>
      </c>
      <c r="N120" s="86">
        <f>Datapack!F744</f>
        <v>0</v>
      </c>
    </row>
    <row r="121" spans="2:14">
      <c r="B121" s="368" t="s">
        <v>203</v>
      </c>
      <c r="C121" s="368"/>
      <c r="D121" s="368"/>
      <c r="E121" s="9"/>
      <c r="F121" s="86">
        <f>Datapack!B745</f>
        <v>2</v>
      </c>
      <c r="G121" s="95"/>
      <c r="H121" s="86">
        <f>Datapack!C745</f>
        <v>0</v>
      </c>
      <c r="I121" s="93"/>
      <c r="J121" s="86">
        <f>Datapack!D745</f>
        <v>1</v>
      </c>
      <c r="K121" s="94"/>
      <c r="L121" s="86">
        <f>Datapack!E745</f>
        <v>1</v>
      </c>
      <c r="N121" s="86">
        <f>Datapack!F745</f>
        <v>0</v>
      </c>
    </row>
    <row r="122" spans="2:14">
      <c r="B122" s="368" t="s">
        <v>204</v>
      </c>
      <c r="C122" s="368"/>
      <c r="D122" s="368"/>
      <c r="E122" s="9"/>
      <c r="F122" s="86">
        <f>Datapack!B746</f>
        <v>1</v>
      </c>
      <c r="G122" s="95"/>
      <c r="H122" s="86">
        <f>Datapack!C746</f>
        <v>0</v>
      </c>
      <c r="I122" s="93"/>
      <c r="J122" s="86">
        <f>Datapack!D746</f>
        <v>1</v>
      </c>
      <c r="K122" s="94"/>
      <c r="L122" s="86">
        <f>Datapack!E746</f>
        <v>0</v>
      </c>
      <c r="N122" s="86">
        <f>Datapack!F746</f>
        <v>0</v>
      </c>
    </row>
    <row r="123" spans="2:14">
      <c r="B123" s="368" t="s">
        <v>33</v>
      </c>
      <c r="C123" s="368"/>
      <c r="D123" s="368"/>
      <c r="E123" s="9"/>
      <c r="F123" s="86">
        <f>Datapack!B747</f>
        <v>6</v>
      </c>
      <c r="G123" s="95"/>
      <c r="H123" s="86">
        <f>Datapack!C747</f>
        <v>1</v>
      </c>
      <c r="I123" s="93"/>
      <c r="J123" s="86">
        <f>Datapack!D747</f>
        <v>2</v>
      </c>
      <c r="K123" s="94"/>
      <c r="L123" s="86">
        <f>Datapack!E747</f>
        <v>3</v>
      </c>
      <c r="N123" s="86">
        <f>Datapack!F747</f>
        <v>0</v>
      </c>
    </row>
    <row r="124" spans="2:14">
      <c r="B124" s="368" t="s">
        <v>138</v>
      </c>
      <c r="C124" s="368"/>
      <c r="D124" s="368"/>
      <c r="E124" s="9"/>
      <c r="F124" s="86">
        <f>Datapack!B748</f>
        <v>1</v>
      </c>
      <c r="G124" s="95"/>
      <c r="H124" s="86">
        <f>Datapack!C748</f>
        <v>0</v>
      </c>
      <c r="I124" s="93"/>
      <c r="J124" s="86">
        <f>Datapack!D748</f>
        <v>0</v>
      </c>
      <c r="K124" s="94"/>
      <c r="L124" s="86">
        <f>Datapack!E748</f>
        <v>1</v>
      </c>
      <c r="N124" s="86">
        <f>Datapack!F748</f>
        <v>0</v>
      </c>
    </row>
    <row r="125" spans="2:14">
      <c r="B125" s="368" t="s">
        <v>161</v>
      </c>
      <c r="C125" s="368"/>
      <c r="D125" s="368"/>
      <c r="E125" s="9"/>
      <c r="F125" s="86">
        <f>Datapack!B749</f>
        <v>2</v>
      </c>
      <c r="G125" s="95"/>
      <c r="H125" s="86">
        <f>Datapack!C749</f>
        <v>1</v>
      </c>
      <c r="I125" s="93"/>
      <c r="J125" s="86">
        <f>Datapack!D749</f>
        <v>1</v>
      </c>
      <c r="K125" s="94"/>
      <c r="L125" s="86">
        <f>Datapack!E749</f>
        <v>0</v>
      </c>
      <c r="N125" s="86">
        <f>Datapack!F749</f>
        <v>0</v>
      </c>
    </row>
    <row r="126" spans="2:14">
      <c r="B126" s="368" t="s">
        <v>34</v>
      </c>
      <c r="C126" s="368"/>
      <c r="D126" s="368"/>
      <c r="E126" s="9"/>
      <c r="F126" s="86">
        <f>Datapack!B750</f>
        <v>0</v>
      </c>
      <c r="G126" s="95"/>
      <c r="H126" s="86">
        <f>Datapack!C750</f>
        <v>0</v>
      </c>
      <c r="I126" s="93"/>
      <c r="J126" s="86">
        <f>Datapack!D750</f>
        <v>0</v>
      </c>
      <c r="K126" s="94"/>
      <c r="L126" s="86">
        <f>Datapack!E750</f>
        <v>0</v>
      </c>
      <c r="N126" s="86">
        <f>Datapack!F750</f>
        <v>0</v>
      </c>
    </row>
    <row r="127" spans="2:14">
      <c r="B127" s="368" t="s">
        <v>162</v>
      </c>
      <c r="C127" s="368"/>
      <c r="D127" s="368"/>
      <c r="E127" s="9"/>
      <c r="F127" s="86">
        <f>Datapack!B751</f>
        <v>3</v>
      </c>
      <c r="G127" s="95"/>
      <c r="H127" s="86">
        <f>Datapack!C751</f>
        <v>1</v>
      </c>
      <c r="I127" s="93"/>
      <c r="J127" s="86">
        <f>Datapack!D751</f>
        <v>2</v>
      </c>
      <c r="K127" s="94"/>
      <c r="L127" s="86">
        <f>Datapack!E751</f>
        <v>0</v>
      </c>
      <c r="N127" s="86">
        <f>Datapack!F751</f>
        <v>0</v>
      </c>
    </row>
    <row r="128" spans="2:14">
      <c r="B128" s="368" t="s">
        <v>163</v>
      </c>
      <c r="C128" s="368"/>
      <c r="D128" s="368"/>
      <c r="E128" s="9"/>
      <c r="F128" s="86">
        <f>Datapack!B752</f>
        <v>3</v>
      </c>
      <c r="G128" s="95"/>
      <c r="H128" s="86">
        <f>Datapack!C752</f>
        <v>0</v>
      </c>
      <c r="I128" s="93"/>
      <c r="J128" s="86">
        <f>Datapack!D752</f>
        <v>3</v>
      </c>
      <c r="K128" s="94"/>
      <c r="L128" s="86">
        <f>Datapack!E752</f>
        <v>0</v>
      </c>
      <c r="N128" s="86">
        <f>Datapack!F752</f>
        <v>0</v>
      </c>
    </row>
    <row r="129" spans="2:14">
      <c r="B129" s="368" t="s">
        <v>198</v>
      </c>
      <c r="C129" s="368"/>
      <c r="D129" s="368"/>
      <c r="E129" s="9"/>
      <c r="F129" s="86">
        <f>Datapack!B753</f>
        <v>1</v>
      </c>
      <c r="G129" s="95"/>
      <c r="H129" s="86">
        <f>Datapack!C753</f>
        <v>0</v>
      </c>
      <c r="I129" s="93"/>
      <c r="J129" s="86">
        <f>Datapack!D753</f>
        <v>1</v>
      </c>
      <c r="K129" s="94"/>
      <c r="L129" s="86">
        <f>Datapack!E753</f>
        <v>0</v>
      </c>
      <c r="N129" s="86">
        <f>Datapack!F753</f>
        <v>0</v>
      </c>
    </row>
    <row r="130" spans="2:14">
      <c r="B130" s="368" t="s">
        <v>35</v>
      </c>
      <c r="C130" s="368"/>
      <c r="D130" s="368"/>
      <c r="E130" s="9"/>
      <c r="F130" s="86">
        <f>Datapack!B754</f>
        <v>8</v>
      </c>
      <c r="G130" s="95"/>
      <c r="H130" s="86">
        <f>Datapack!C754</f>
        <v>4</v>
      </c>
      <c r="I130" s="93"/>
      <c r="J130" s="86">
        <f>Datapack!D754</f>
        <v>2</v>
      </c>
      <c r="K130" s="94"/>
      <c r="L130" s="86">
        <f>Datapack!E754</f>
        <v>2</v>
      </c>
      <c r="N130" s="86">
        <f>Datapack!F754</f>
        <v>0</v>
      </c>
    </row>
    <row r="131" spans="2:14">
      <c r="B131" s="368" t="s">
        <v>66</v>
      </c>
      <c r="C131" s="368"/>
      <c r="D131" s="368"/>
      <c r="E131" s="8"/>
      <c r="F131" s="86">
        <f>Datapack!B755</f>
        <v>0</v>
      </c>
      <c r="G131" s="95"/>
      <c r="H131" s="86">
        <f>Datapack!C755</f>
        <v>0</v>
      </c>
      <c r="I131" s="93"/>
      <c r="J131" s="86">
        <f>Datapack!D755</f>
        <v>0</v>
      </c>
      <c r="K131" s="94"/>
      <c r="L131" s="86">
        <f>Datapack!E755</f>
        <v>0</v>
      </c>
      <c r="N131" s="86">
        <f>Datapack!F755</f>
        <v>0</v>
      </c>
    </row>
    <row r="132" spans="2:14">
      <c r="B132" s="368" t="s">
        <v>67</v>
      </c>
      <c r="C132" s="368"/>
      <c r="D132" s="368"/>
      <c r="E132" s="6"/>
      <c r="F132" s="86">
        <f>Datapack!B756</f>
        <v>1</v>
      </c>
      <c r="G132" s="95"/>
      <c r="H132" s="86">
        <f>Datapack!C756</f>
        <v>0</v>
      </c>
      <c r="I132" s="93"/>
      <c r="J132" s="86">
        <f>Datapack!D756</f>
        <v>1</v>
      </c>
      <c r="K132" s="94"/>
      <c r="L132" s="86">
        <f>Datapack!E756</f>
        <v>0</v>
      </c>
      <c r="N132" s="86">
        <f>Datapack!F756</f>
        <v>0</v>
      </c>
    </row>
    <row r="133" spans="2:14">
      <c r="B133" s="368" t="s">
        <v>104</v>
      </c>
      <c r="C133" s="368"/>
      <c r="D133" s="368"/>
      <c r="E133" s="9"/>
      <c r="F133" s="86">
        <f>Datapack!B757</f>
        <v>6</v>
      </c>
      <c r="G133" s="95"/>
      <c r="H133" s="86">
        <f>Datapack!C757</f>
        <v>1</v>
      </c>
      <c r="I133" s="93"/>
      <c r="J133" s="86">
        <f>Datapack!D757</f>
        <v>2</v>
      </c>
      <c r="K133" s="94"/>
      <c r="L133" s="86">
        <f>Datapack!E757</f>
        <v>3</v>
      </c>
      <c r="N133" s="86">
        <f>Datapack!F757</f>
        <v>0</v>
      </c>
    </row>
    <row r="134" spans="2:14">
      <c r="B134" s="368" t="s">
        <v>36</v>
      </c>
      <c r="C134" s="368"/>
      <c r="D134" s="368"/>
      <c r="E134" s="9"/>
      <c r="F134" s="86">
        <f>Datapack!B758</f>
        <v>2</v>
      </c>
      <c r="G134" s="95"/>
      <c r="H134" s="86">
        <f>Datapack!C758</f>
        <v>0</v>
      </c>
      <c r="I134" s="93"/>
      <c r="J134" s="86">
        <f>Datapack!D758</f>
        <v>1</v>
      </c>
      <c r="K134" s="94"/>
      <c r="L134" s="86">
        <f>Datapack!E758</f>
        <v>1</v>
      </c>
      <c r="N134" s="86">
        <f>Datapack!F758</f>
        <v>0</v>
      </c>
    </row>
    <row r="135" spans="2:14">
      <c r="B135" s="368" t="s">
        <v>105</v>
      </c>
      <c r="C135" s="368"/>
      <c r="D135" s="368"/>
      <c r="E135" s="9"/>
      <c r="F135" s="86">
        <f>Datapack!B759</f>
        <v>1</v>
      </c>
      <c r="G135" s="95"/>
      <c r="H135" s="86">
        <f>Datapack!C759</f>
        <v>0</v>
      </c>
      <c r="I135" s="93"/>
      <c r="J135" s="86">
        <f>Datapack!D759</f>
        <v>1</v>
      </c>
      <c r="K135" s="94"/>
      <c r="L135" s="86">
        <f>Datapack!E759</f>
        <v>0</v>
      </c>
      <c r="N135" s="86">
        <f>Datapack!F759</f>
        <v>0</v>
      </c>
    </row>
    <row r="136" spans="2:14">
      <c r="B136" s="368" t="s">
        <v>37</v>
      </c>
      <c r="C136" s="368"/>
      <c r="D136" s="368"/>
      <c r="E136" s="9"/>
      <c r="F136" s="86">
        <f>Datapack!B760</f>
        <v>5</v>
      </c>
      <c r="G136" s="95"/>
      <c r="H136" s="86">
        <f>Datapack!C760</f>
        <v>1</v>
      </c>
      <c r="I136" s="93"/>
      <c r="J136" s="86">
        <f>Datapack!D760</f>
        <v>4</v>
      </c>
      <c r="K136" s="94"/>
      <c r="L136" s="86">
        <f>Datapack!E760</f>
        <v>0</v>
      </c>
      <c r="N136" s="86">
        <f>Datapack!F760</f>
        <v>0</v>
      </c>
    </row>
    <row r="137" spans="2:14">
      <c r="B137" s="368" t="s">
        <v>68</v>
      </c>
      <c r="C137" s="368"/>
      <c r="D137" s="368"/>
      <c r="E137" s="9"/>
      <c r="F137" s="86">
        <f>Datapack!B761</f>
        <v>1</v>
      </c>
      <c r="G137" s="95"/>
      <c r="H137" s="86">
        <f>Datapack!C761</f>
        <v>0</v>
      </c>
      <c r="I137" s="93"/>
      <c r="J137" s="86">
        <f>Datapack!D761</f>
        <v>1</v>
      </c>
      <c r="K137" s="94"/>
      <c r="L137" s="86">
        <f>Datapack!E761</f>
        <v>0</v>
      </c>
      <c r="N137" s="86">
        <f>Datapack!F761</f>
        <v>0</v>
      </c>
    </row>
    <row r="138" spans="2:14">
      <c r="B138" s="368" t="s">
        <v>69</v>
      </c>
      <c r="C138" s="368"/>
      <c r="D138" s="368"/>
      <c r="E138" s="9"/>
      <c r="F138" s="86">
        <f>Datapack!B762</f>
        <v>0</v>
      </c>
      <c r="G138" s="95"/>
      <c r="H138" s="86">
        <f>Datapack!C762</f>
        <v>0</v>
      </c>
      <c r="I138" s="93"/>
      <c r="J138" s="86">
        <f>Datapack!D762</f>
        <v>0</v>
      </c>
      <c r="K138" s="94"/>
      <c r="L138" s="86">
        <f>Datapack!E762</f>
        <v>0</v>
      </c>
      <c r="N138" s="86">
        <f>Datapack!F762</f>
        <v>0</v>
      </c>
    </row>
    <row r="139" spans="2:14">
      <c r="B139" s="30"/>
      <c r="C139" s="10"/>
      <c r="D139" s="9"/>
      <c r="E139" s="9"/>
      <c r="F139" s="86"/>
      <c r="G139" s="95"/>
      <c r="H139" s="86"/>
      <c r="I139" s="95"/>
      <c r="J139" s="86"/>
      <c r="K139" s="92"/>
      <c r="L139" s="86"/>
      <c r="N139" s="86"/>
    </row>
    <row r="140" spans="2:14">
      <c r="B140" s="370" t="s">
        <v>151</v>
      </c>
      <c r="C140" s="370"/>
      <c r="D140" s="370"/>
      <c r="E140" s="9"/>
      <c r="F140" s="86">
        <f>SUM(F141:F160)</f>
        <v>68</v>
      </c>
      <c r="G140" s="86"/>
      <c r="H140" s="86">
        <f t="shared" ref="H140:N140" si="5">SUM(H141:H160)</f>
        <v>10</v>
      </c>
      <c r="I140" s="86"/>
      <c r="J140" s="86">
        <f t="shared" si="5"/>
        <v>41</v>
      </c>
      <c r="K140" s="86"/>
      <c r="L140" s="86">
        <f t="shared" si="5"/>
        <v>17</v>
      </c>
      <c r="M140" s="86"/>
      <c r="N140" s="86">
        <f t="shared" si="5"/>
        <v>0</v>
      </c>
    </row>
    <row r="141" spans="2:14">
      <c r="B141" s="368" t="s">
        <v>167</v>
      </c>
      <c r="C141" s="368"/>
      <c r="D141" s="368"/>
      <c r="E141" s="9"/>
      <c r="F141" s="86">
        <f>Datapack!B765</f>
        <v>1</v>
      </c>
      <c r="G141" s="95"/>
      <c r="H141" s="86">
        <f>Datapack!C765</f>
        <v>0</v>
      </c>
      <c r="I141" s="93"/>
      <c r="J141" s="86">
        <f>Datapack!D765</f>
        <v>0</v>
      </c>
      <c r="K141" s="94"/>
      <c r="L141" s="86">
        <f>Datapack!E765</f>
        <v>1</v>
      </c>
      <c r="N141" s="86">
        <f>Datapack!F765</f>
        <v>0</v>
      </c>
    </row>
    <row r="142" spans="2:14">
      <c r="B142" s="368" t="s">
        <v>179</v>
      </c>
      <c r="C142" s="368"/>
      <c r="D142" s="368"/>
      <c r="E142" s="9"/>
      <c r="F142" s="86">
        <f>Datapack!B766</f>
        <v>1</v>
      </c>
      <c r="G142" s="95"/>
      <c r="H142" s="86">
        <f>Datapack!C766</f>
        <v>1</v>
      </c>
      <c r="I142" s="93"/>
      <c r="J142" s="86">
        <f>Datapack!D766</f>
        <v>0</v>
      </c>
      <c r="K142" s="94"/>
      <c r="L142" s="86">
        <f>Datapack!E766</f>
        <v>0</v>
      </c>
      <c r="N142" s="86">
        <f>Datapack!F766</f>
        <v>0</v>
      </c>
    </row>
    <row r="143" spans="2:14">
      <c r="B143" s="368" t="s">
        <v>16</v>
      </c>
      <c r="C143" s="368"/>
      <c r="D143" s="368"/>
      <c r="E143" s="9"/>
      <c r="F143" s="86">
        <f>Datapack!B767</f>
        <v>6</v>
      </c>
      <c r="G143" s="95"/>
      <c r="H143" s="86">
        <f>Datapack!C767</f>
        <v>0</v>
      </c>
      <c r="I143" s="93"/>
      <c r="J143" s="86">
        <f>Datapack!D767</f>
        <v>4</v>
      </c>
      <c r="K143" s="94"/>
      <c r="L143" s="86">
        <f>Datapack!E767</f>
        <v>2</v>
      </c>
      <c r="N143" s="86">
        <f>Datapack!F767</f>
        <v>0</v>
      </c>
    </row>
    <row r="144" spans="2:14">
      <c r="B144" s="368" t="s">
        <v>128</v>
      </c>
      <c r="C144" s="368"/>
      <c r="D144" s="368"/>
      <c r="E144" s="9"/>
      <c r="F144" s="86">
        <f>Datapack!B768</f>
        <v>5</v>
      </c>
      <c r="G144" s="95"/>
      <c r="H144" s="86">
        <f>Datapack!C768</f>
        <v>0</v>
      </c>
      <c r="I144" s="93"/>
      <c r="J144" s="86">
        <f>Datapack!D768</f>
        <v>5</v>
      </c>
      <c r="K144" s="94"/>
      <c r="L144" s="86">
        <f>Datapack!E768</f>
        <v>0</v>
      </c>
      <c r="N144" s="86">
        <f>Datapack!F768</f>
        <v>0</v>
      </c>
    </row>
    <row r="145" spans="2:14">
      <c r="B145" s="368" t="s">
        <v>24</v>
      </c>
      <c r="C145" s="368"/>
      <c r="D145" s="368"/>
      <c r="E145" s="9"/>
      <c r="F145" s="86">
        <f>Datapack!B769</f>
        <v>9</v>
      </c>
      <c r="G145" s="95"/>
      <c r="H145" s="86">
        <f>Datapack!C769</f>
        <v>3</v>
      </c>
      <c r="I145" s="93"/>
      <c r="J145" s="86">
        <f>Datapack!D769</f>
        <v>6</v>
      </c>
      <c r="K145" s="94"/>
      <c r="L145" s="86">
        <f>Datapack!E769</f>
        <v>0</v>
      </c>
      <c r="N145" s="86">
        <f>Datapack!F769</f>
        <v>0</v>
      </c>
    </row>
    <row r="146" spans="2:14">
      <c r="B146" s="368" t="s">
        <v>70</v>
      </c>
      <c r="C146" s="368"/>
      <c r="D146" s="368"/>
      <c r="E146" s="9"/>
      <c r="F146" s="86">
        <f>Datapack!B770</f>
        <v>1</v>
      </c>
      <c r="G146" s="95"/>
      <c r="H146" s="86">
        <f>Datapack!C770</f>
        <v>1</v>
      </c>
      <c r="I146" s="93"/>
      <c r="J146" s="86">
        <f>Datapack!D770</f>
        <v>0</v>
      </c>
      <c r="K146" s="94"/>
      <c r="L146" s="86">
        <f>Datapack!E770</f>
        <v>0</v>
      </c>
      <c r="N146" s="86">
        <f>Datapack!F770</f>
        <v>0</v>
      </c>
    </row>
    <row r="147" spans="2:14">
      <c r="B147" s="368" t="s">
        <v>130</v>
      </c>
      <c r="C147" s="368"/>
      <c r="D147" s="368"/>
      <c r="E147" s="9"/>
      <c r="F147" s="86">
        <f>Datapack!B771</f>
        <v>11</v>
      </c>
      <c r="G147" s="95"/>
      <c r="H147" s="86">
        <f>Datapack!C771</f>
        <v>0</v>
      </c>
      <c r="I147" s="93"/>
      <c r="J147" s="86">
        <f>Datapack!D771</f>
        <v>7</v>
      </c>
      <c r="K147" s="94"/>
      <c r="L147" s="86">
        <f>Datapack!E771</f>
        <v>4</v>
      </c>
      <c r="N147" s="86">
        <f>Datapack!F771</f>
        <v>0</v>
      </c>
    </row>
    <row r="148" spans="2:14">
      <c r="B148" s="368" t="s">
        <v>115</v>
      </c>
      <c r="C148" s="368"/>
      <c r="D148" s="368"/>
      <c r="E148" s="9"/>
      <c r="F148" s="86">
        <f>Datapack!B772</f>
        <v>4</v>
      </c>
      <c r="G148" s="95"/>
      <c r="H148" s="86">
        <f>Datapack!C772</f>
        <v>0</v>
      </c>
      <c r="I148" s="93"/>
      <c r="J148" s="86">
        <f>Datapack!D772</f>
        <v>2</v>
      </c>
      <c r="K148" s="94"/>
      <c r="L148" s="86">
        <f>Datapack!E772</f>
        <v>2</v>
      </c>
      <c r="N148" s="86">
        <f>Datapack!F772</f>
        <v>0</v>
      </c>
    </row>
    <row r="149" spans="2:14">
      <c r="B149" s="368" t="s">
        <v>17</v>
      </c>
      <c r="C149" s="368"/>
      <c r="D149" s="368"/>
      <c r="E149" s="9"/>
      <c r="F149" s="86">
        <f>Datapack!B773</f>
        <v>4</v>
      </c>
      <c r="G149" s="95"/>
      <c r="H149" s="86">
        <f>Datapack!C773</f>
        <v>1</v>
      </c>
      <c r="I149" s="93"/>
      <c r="J149" s="86">
        <f>Datapack!D773</f>
        <v>3</v>
      </c>
      <c r="K149" s="94"/>
      <c r="L149" s="86">
        <f>Datapack!E773</f>
        <v>0</v>
      </c>
      <c r="N149" s="86">
        <f>Datapack!F773</f>
        <v>0</v>
      </c>
    </row>
    <row r="150" spans="2:14">
      <c r="B150" s="368" t="s">
        <v>220</v>
      </c>
      <c r="C150" s="368"/>
      <c r="D150" s="368"/>
      <c r="E150" s="9"/>
      <c r="F150" s="86">
        <f>Datapack!B774</f>
        <v>7</v>
      </c>
      <c r="G150" s="95"/>
      <c r="H150" s="86">
        <f>Datapack!C774</f>
        <v>1</v>
      </c>
      <c r="I150" s="93"/>
      <c r="J150" s="86">
        <f>Datapack!D774</f>
        <v>4</v>
      </c>
      <c r="K150" s="94"/>
      <c r="L150" s="86">
        <f>Datapack!E774</f>
        <v>2</v>
      </c>
      <c r="N150" s="86">
        <f>Datapack!F774</f>
        <v>0</v>
      </c>
    </row>
    <row r="151" spans="2:14">
      <c r="B151" s="368" t="s">
        <v>216</v>
      </c>
      <c r="C151" s="368"/>
      <c r="D151" s="368"/>
      <c r="E151" s="8"/>
      <c r="F151" s="86">
        <f>Datapack!B775</f>
        <v>5</v>
      </c>
      <c r="G151" s="92"/>
      <c r="H151" s="86">
        <f>Datapack!C775</f>
        <v>0</v>
      </c>
      <c r="I151" s="93"/>
      <c r="J151" s="86">
        <f>Datapack!D775</f>
        <v>2</v>
      </c>
      <c r="K151" s="94"/>
      <c r="L151" s="86">
        <f>Datapack!E775</f>
        <v>3</v>
      </c>
      <c r="N151" s="86">
        <f>Datapack!F775</f>
        <v>0</v>
      </c>
    </row>
    <row r="152" spans="2:14">
      <c r="B152" s="368" t="s">
        <v>178</v>
      </c>
      <c r="C152" s="368"/>
      <c r="D152" s="368"/>
      <c r="E152" s="6"/>
      <c r="F152" s="86">
        <f>Datapack!B776</f>
        <v>1</v>
      </c>
      <c r="G152" s="91"/>
      <c r="H152" s="86">
        <f>Datapack!C776</f>
        <v>0</v>
      </c>
      <c r="I152" s="93"/>
      <c r="J152" s="86">
        <f>Datapack!D776</f>
        <v>0</v>
      </c>
      <c r="K152" s="94"/>
      <c r="L152" s="86">
        <f>Datapack!E776</f>
        <v>1</v>
      </c>
      <c r="N152" s="86">
        <f>Datapack!F776</f>
        <v>0</v>
      </c>
    </row>
    <row r="153" spans="2:14">
      <c r="B153" s="368" t="s">
        <v>166</v>
      </c>
      <c r="C153" s="368"/>
      <c r="D153" s="368"/>
      <c r="E153" s="9"/>
      <c r="F153" s="86">
        <f>Datapack!B777</f>
        <v>1</v>
      </c>
      <c r="G153" s="95"/>
      <c r="H153" s="86">
        <f>Datapack!C777</f>
        <v>0</v>
      </c>
      <c r="I153" s="93"/>
      <c r="J153" s="86">
        <f>Datapack!D777</f>
        <v>1</v>
      </c>
      <c r="K153" s="94"/>
      <c r="L153" s="86">
        <f>Datapack!E777</f>
        <v>0</v>
      </c>
      <c r="N153" s="86">
        <f>Datapack!F777</f>
        <v>0</v>
      </c>
    </row>
    <row r="154" spans="2:14">
      <c r="B154" s="368" t="s">
        <v>102</v>
      </c>
      <c r="C154" s="368"/>
      <c r="D154" s="368"/>
      <c r="E154" s="9"/>
      <c r="F154" s="86">
        <f>Datapack!B778</f>
        <v>1</v>
      </c>
      <c r="G154" s="95"/>
      <c r="H154" s="86">
        <f>Datapack!C778</f>
        <v>1</v>
      </c>
      <c r="I154" s="93"/>
      <c r="J154" s="86">
        <f>Datapack!D778</f>
        <v>0</v>
      </c>
      <c r="K154" s="94"/>
      <c r="L154" s="86">
        <f>Datapack!E778</f>
        <v>0</v>
      </c>
      <c r="N154" s="86">
        <f>Datapack!F778</f>
        <v>0</v>
      </c>
    </row>
    <row r="155" spans="2:14">
      <c r="B155" s="368" t="s">
        <v>71</v>
      </c>
      <c r="C155" s="368"/>
      <c r="D155" s="368"/>
      <c r="E155" s="9"/>
      <c r="F155" s="86">
        <f>Datapack!B779</f>
        <v>5</v>
      </c>
      <c r="G155" s="95"/>
      <c r="H155" s="86">
        <f>Datapack!C779</f>
        <v>2</v>
      </c>
      <c r="I155" s="93"/>
      <c r="J155" s="86">
        <f>Datapack!D779</f>
        <v>3</v>
      </c>
      <c r="K155" s="94"/>
      <c r="L155" s="86">
        <f>Datapack!E779</f>
        <v>0</v>
      </c>
      <c r="N155" s="86">
        <f>Datapack!F779</f>
        <v>0</v>
      </c>
    </row>
    <row r="156" spans="2:14">
      <c r="B156" s="368" t="s">
        <v>165</v>
      </c>
      <c r="C156" s="368"/>
      <c r="D156" s="368"/>
      <c r="E156" s="9"/>
      <c r="F156" s="86">
        <f>Datapack!B780</f>
        <v>0</v>
      </c>
      <c r="G156" s="95"/>
      <c r="H156" s="86">
        <f>Datapack!C780</f>
        <v>0</v>
      </c>
      <c r="I156" s="93"/>
      <c r="J156" s="86">
        <f>Datapack!D780</f>
        <v>0</v>
      </c>
      <c r="K156" s="94"/>
      <c r="L156" s="86">
        <f>Datapack!E780</f>
        <v>0</v>
      </c>
      <c r="N156" s="86">
        <f>Datapack!F780</f>
        <v>0</v>
      </c>
    </row>
    <row r="157" spans="2:14">
      <c r="B157" s="368" t="s">
        <v>118</v>
      </c>
      <c r="C157" s="368"/>
      <c r="D157" s="368"/>
      <c r="E157" s="9"/>
      <c r="F157" s="86">
        <f>Datapack!B781</f>
        <v>6</v>
      </c>
      <c r="G157" s="95"/>
      <c r="H157" s="86">
        <f>Datapack!C781</f>
        <v>0</v>
      </c>
      <c r="I157" s="93"/>
      <c r="J157" s="86">
        <f>Datapack!D781</f>
        <v>4</v>
      </c>
      <c r="K157" s="94"/>
      <c r="L157" s="86">
        <f>Datapack!E781</f>
        <v>2</v>
      </c>
      <c r="N157" s="86">
        <f>Datapack!F781</f>
        <v>0</v>
      </c>
    </row>
    <row r="158" spans="2:14">
      <c r="B158" s="368" t="s">
        <v>168</v>
      </c>
      <c r="C158" s="368"/>
      <c r="D158" s="368"/>
      <c r="E158" s="9"/>
      <c r="F158" s="86">
        <f>Datapack!B782</f>
        <v>0</v>
      </c>
      <c r="G158" s="95"/>
      <c r="H158" s="86">
        <f>Datapack!C782</f>
        <v>0</v>
      </c>
      <c r="I158" s="93"/>
      <c r="J158" s="86">
        <f>Datapack!D782</f>
        <v>0</v>
      </c>
      <c r="K158" s="94"/>
      <c r="L158" s="86">
        <f>Datapack!E782</f>
        <v>0</v>
      </c>
      <c r="N158" s="86">
        <f>Datapack!F782</f>
        <v>0</v>
      </c>
    </row>
    <row r="159" spans="2:14">
      <c r="B159" s="368" t="s">
        <v>139</v>
      </c>
      <c r="C159" s="368"/>
      <c r="D159" s="368"/>
      <c r="E159" s="9"/>
      <c r="F159" s="86">
        <f>Datapack!B783</f>
        <v>0</v>
      </c>
      <c r="G159" s="95"/>
      <c r="H159" s="86">
        <f>Datapack!C783</f>
        <v>0</v>
      </c>
      <c r="I159" s="93"/>
      <c r="J159" s="86">
        <f>Datapack!D783</f>
        <v>0</v>
      </c>
      <c r="K159" s="94"/>
      <c r="L159" s="86">
        <f>Datapack!E783</f>
        <v>0</v>
      </c>
      <c r="N159" s="86">
        <f>Datapack!F783</f>
        <v>0</v>
      </c>
    </row>
    <row r="160" spans="2:14">
      <c r="B160" s="30"/>
      <c r="C160" s="10"/>
      <c r="D160" s="9"/>
      <c r="E160" s="9"/>
      <c r="F160" s="86"/>
      <c r="G160" s="95"/>
      <c r="H160" s="86"/>
      <c r="I160" s="95"/>
      <c r="J160" s="86"/>
      <c r="K160" s="92"/>
      <c r="L160" s="86"/>
      <c r="N160" s="86"/>
    </row>
    <row r="161" spans="2:14">
      <c r="B161" s="372" t="s">
        <v>152</v>
      </c>
      <c r="C161" s="372"/>
      <c r="D161" s="372"/>
      <c r="E161" s="9"/>
      <c r="F161" s="86">
        <f>SUM(F162:F177)</f>
        <v>52</v>
      </c>
      <c r="G161" s="86"/>
      <c r="H161" s="86">
        <f t="shared" ref="H161:N161" si="6">SUM(H162:H177)</f>
        <v>4</v>
      </c>
      <c r="I161" s="86"/>
      <c r="J161" s="86">
        <f t="shared" si="6"/>
        <v>25</v>
      </c>
      <c r="K161" s="86"/>
      <c r="L161" s="86">
        <f t="shared" si="6"/>
        <v>20</v>
      </c>
      <c r="M161" s="86"/>
      <c r="N161" s="86">
        <f t="shared" si="6"/>
        <v>3</v>
      </c>
    </row>
    <row r="162" spans="2:14">
      <c r="B162" s="363" t="s">
        <v>217</v>
      </c>
      <c r="C162" s="363"/>
      <c r="D162" s="363"/>
      <c r="E162" s="9"/>
      <c r="F162" s="86">
        <f>Datapack!B786</f>
        <v>0</v>
      </c>
      <c r="G162" s="95"/>
      <c r="H162" s="86">
        <f>Datapack!C786</f>
        <v>0</v>
      </c>
      <c r="I162" s="93"/>
      <c r="J162" s="86">
        <f>Datapack!D786</f>
        <v>0</v>
      </c>
      <c r="K162" s="94"/>
      <c r="L162" s="86">
        <f>Datapack!E786</f>
        <v>0</v>
      </c>
      <c r="N162" s="86">
        <f>Datapack!F786</f>
        <v>0</v>
      </c>
    </row>
    <row r="163" spans="2:14">
      <c r="B163" s="363" t="s">
        <v>76</v>
      </c>
      <c r="C163" s="363"/>
      <c r="D163" s="363"/>
      <c r="E163" s="9"/>
      <c r="F163" s="86">
        <f>Datapack!B787</f>
        <v>4</v>
      </c>
      <c r="G163" s="95"/>
      <c r="H163" s="86">
        <f>Datapack!C787</f>
        <v>1</v>
      </c>
      <c r="I163" s="93"/>
      <c r="J163" s="86">
        <f>Datapack!D787</f>
        <v>3</v>
      </c>
      <c r="K163" s="94"/>
      <c r="L163" s="86">
        <f>Datapack!E787</f>
        <v>0</v>
      </c>
      <c r="N163" s="86">
        <f>Datapack!F787</f>
        <v>0</v>
      </c>
    </row>
    <row r="164" spans="2:14">
      <c r="B164" s="363" t="s">
        <v>10</v>
      </c>
      <c r="C164" s="363"/>
      <c r="D164" s="363"/>
      <c r="E164" s="9"/>
      <c r="F164" s="86">
        <f>Datapack!B788</f>
        <v>6</v>
      </c>
      <c r="G164" s="95"/>
      <c r="H164" s="86">
        <f>Datapack!C788</f>
        <v>2</v>
      </c>
      <c r="I164" s="93"/>
      <c r="J164" s="86">
        <f>Datapack!D788</f>
        <v>2</v>
      </c>
      <c r="K164" s="94"/>
      <c r="L164" s="86">
        <f>Datapack!E788</f>
        <v>2</v>
      </c>
      <c r="N164" s="86">
        <f>Datapack!F788</f>
        <v>0</v>
      </c>
    </row>
    <row r="165" spans="2:14">
      <c r="B165" s="363" t="s">
        <v>72</v>
      </c>
      <c r="C165" s="363"/>
      <c r="D165" s="363"/>
      <c r="E165" s="9"/>
      <c r="F165" s="86">
        <f>Datapack!B789</f>
        <v>2</v>
      </c>
      <c r="G165" s="95"/>
      <c r="H165" s="86">
        <f>Datapack!C789</f>
        <v>0</v>
      </c>
      <c r="I165" s="93"/>
      <c r="J165" s="86">
        <f>Datapack!D789</f>
        <v>1</v>
      </c>
      <c r="K165" s="94"/>
      <c r="L165" s="86">
        <f>Datapack!E789</f>
        <v>1</v>
      </c>
      <c r="N165" s="86">
        <f>Datapack!F789</f>
        <v>0</v>
      </c>
    </row>
    <row r="166" spans="2:14">
      <c r="B166" s="363" t="s">
        <v>64</v>
      </c>
      <c r="C166" s="363"/>
      <c r="D166" s="363"/>
      <c r="E166" s="9"/>
      <c r="F166" s="86">
        <f>Datapack!B790</f>
        <v>6</v>
      </c>
      <c r="G166" s="95"/>
      <c r="H166" s="86">
        <f>Datapack!C790</f>
        <v>0</v>
      </c>
      <c r="I166" s="93"/>
      <c r="J166" s="86">
        <f>Datapack!D790</f>
        <v>5</v>
      </c>
      <c r="K166" s="94"/>
      <c r="L166" s="86">
        <f>Datapack!E790</f>
        <v>1</v>
      </c>
      <c r="N166" s="86">
        <f>Datapack!F790</f>
        <v>0</v>
      </c>
    </row>
    <row r="167" spans="2:14">
      <c r="B167" s="363" t="s">
        <v>74</v>
      </c>
      <c r="C167" s="363"/>
      <c r="D167" s="363"/>
      <c r="E167" s="9"/>
      <c r="F167" s="86">
        <f>Datapack!B791</f>
        <v>4</v>
      </c>
      <c r="G167" s="95"/>
      <c r="H167" s="86">
        <f>Datapack!C791</f>
        <v>0</v>
      </c>
      <c r="I167" s="93"/>
      <c r="J167" s="86">
        <f>Datapack!D791</f>
        <v>0</v>
      </c>
      <c r="K167" s="94"/>
      <c r="L167" s="86">
        <f>Datapack!E791</f>
        <v>3</v>
      </c>
      <c r="N167" s="86">
        <f>Datapack!F791</f>
        <v>1</v>
      </c>
    </row>
    <row r="168" spans="2:14">
      <c r="B168" s="363" t="s">
        <v>129</v>
      </c>
      <c r="C168" s="363"/>
      <c r="D168" s="363"/>
      <c r="E168" s="9"/>
      <c r="F168" s="86">
        <f>Datapack!B792</f>
        <v>7</v>
      </c>
      <c r="G168" s="95"/>
      <c r="H168" s="86">
        <f>Datapack!C792</f>
        <v>0</v>
      </c>
      <c r="I168" s="93"/>
      <c r="J168" s="86">
        <f>Datapack!D792</f>
        <v>4</v>
      </c>
      <c r="K168" s="94"/>
      <c r="L168" s="86">
        <f>Datapack!E792</f>
        <v>3</v>
      </c>
      <c r="N168" s="86">
        <f>Datapack!F792</f>
        <v>0</v>
      </c>
    </row>
    <row r="169" spans="2:14">
      <c r="B169" s="363" t="s">
        <v>214</v>
      </c>
      <c r="C169" s="363"/>
      <c r="D169" s="363"/>
      <c r="E169" s="9"/>
      <c r="F169" s="86">
        <f>Datapack!B793</f>
        <v>0</v>
      </c>
      <c r="G169" s="95"/>
      <c r="H169" s="86">
        <f>Datapack!C793</f>
        <v>0</v>
      </c>
      <c r="I169" s="93"/>
      <c r="J169" s="86">
        <f>Datapack!D793</f>
        <v>0</v>
      </c>
      <c r="K169" s="94"/>
      <c r="L169" s="86">
        <f>Datapack!E793</f>
        <v>0</v>
      </c>
      <c r="N169" s="86">
        <f>Datapack!F793</f>
        <v>0</v>
      </c>
    </row>
    <row r="170" spans="2:14">
      <c r="B170" s="363" t="s">
        <v>219</v>
      </c>
      <c r="C170" s="363"/>
      <c r="D170" s="363"/>
      <c r="E170" s="9"/>
      <c r="F170" s="86">
        <f>Datapack!B794</f>
        <v>0</v>
      </c>
      <c r="G170" s="95"/>
      <c r="H170" s="86">
        <f>Datapack!C794</f>
        <v>0</v>
      </c>
      <c r="I170" s="93"/>
      <c r="J170" s="86">
        <f>Datapack!D794</f>
        <v>0</v>
      </c>
      <c r="K170" s="94"/>
      <c r="L170" s="86">
        <f>Datapack!E794</f>
        <v>0</v>
      </c>
      <c r="N170" s="86">
        <f>Datapack!F794</f>
        <v>0</v>
      </c>
    </row>
    <row r="171" spans="2:14">
      <c r="B171" s="363" t="s">
        <v>117</v>
      </c>
      <c r="C171" s="363"/>
      <c r="D171" s="363"/>
      <c r="E171" s="9"/>
      <c r="F171" s="86">
        <f>Datapack!B795</f>
        <v>8</v>
      </c>
      <c r="G171" s="95"/>
      <c r="H171" s="86">
        <f>Datapack!C795</f>
        <v>1</v>
      </c>
      <c r="I171" s="93"/>
      <c r="J171" s="86">
        <f>Datapack!D795</f>
        <v>5</v>
      </c>
      <c r="K171" s="94"/>
      <c r="L171" s="86">
        <f>Datapack!E795</f>
        <v>2</v>
      </c>
      <c r="N171" s="86">
        <f>Datapack!F795</f>
        <v>0</v>
      </c>
    </row>
    <row r="172" spans="2:14">
      <c r="B172" s="363" t="s">
        <v>75</v>
      </c>
      <c r="C172" s="363"/>
      <c r="D172" s="363"/>
      <c r="E172" s="9"/>
      <c r="F172" s="86">
        <f>Datapack!B796</f>
        <v>1</v>
      </c>
      <c r="G172" s="95"/>
      <c r="H172" s="86">
        <f>Datapack!C796</f>
        <v>0</v>
      </c>
      <c r="I172" s="93"/>
      <c r="J172" s="86">
        <f>Datapack!D796</f>
        <v>0</v>
      </c>
      <c r="K172" s="94"/>
      <c r="L172" s="86">
        <f>Datapack!E796</f>
        <v>1</v>
      </c>
      <c r="N172" s="86">
        <f>Datapack!F796</f>
        <v>0</v>
      </c>
    </row>
    <row r="173" spans="2:14">
      <c r="B173" s="363" t="s">
        <v>27</v>
      </c>
      <c r="C173" s="363"/>
      <c r="D173" s="363"/>
      <c r="E173" s="9"/>
      <c r="F173" s="86">
        <f>Datapack!B797</f>
        <v>10</v>
      </c>
      <c r="G173" s="95"/>
      <c r="H173" s="86">
        <f>Datapack!C797</f>
        <v>0</v>
      </c>
      <c r="I173" s="93"/>
      <c r="J173" s="86">
        <f>Datapack!D797</f>
        <v>3</v>
      </c>
      <c r="K173" s="94"/>
      <c r="L173" s="86">
        <f>Datapack!E797</f>
        <v>5</v>
      </c>
      <c r="N173" s="86">
        <f>Datapack!F797</f>
        <v>2</v>
      </c>
    </row>
    <row r="174" spans="2:14">
      <c r="B174" s="363" t="s">
        <v>218</v>
      </c>
      <c r="C174" s="363"/>
      <c r="D174" s="363"/>
      <c r="E174" s="9"/>
      <c r="F174" s="86">
        <f>Datapack!B798</f>
        <v>0</v>
      </c>
      <c r="G174" s="95"/>
      <c r="H174" s="86">
        <f>Datapack!C798</f>
        <v>0</v>
      </c>
      <c r="I174" s="93"/>
      <c r="J174" s="86">
        <f>Datapack!D798</f>
        <v>0</v>
      </c>
      <c r="K174" s="94"/>
      <c r="L174" s="86">
        <f>Datapack!E798</f>
        <v>0</v>
      </c>
      <c r="N174" s="86">
        <f>Datapack!F798</f>
        <v>0</v>
      </c>
    </row>
    <row r="175" spans="2:14">
      <c r="B175" s="363" t="s">
        <v>114</v>
      </c>
      <c r="C175" s="363"/>
      <c r="D175" s="363"/>
      <c r="E175" s="9"/>
      <c r="F175" s="86">
        <f>Datapack!B799</f>
        <v>1</v>
      </c>
      <c r="G175" s="95"/>
      <c r="H175" s="86">
        <f>Datapack!C799</f>
        <v>0</v>
      </c>
      <c r="I175" s="93"/>
      <c r="J175" s="86">
        <f>Datapack!D799</f>
        <v>0</v>
      </c>
      <c r="K175" s="94"/>
      <c r="L175" s="86">
        <f>Datapack!E799</f>
        <v>1</v>
      </c>
      <c r="N175" s="86">
        <f>Datapack!F799</f>
        <v>0</v>
      </c>
    </row>
    <row r="176" spans="2:14">
      <c r="B176" s="363" t="s">
        <v>119</v>
      </c>
      <c r="C176" s="363"/>
      <c r="D176" s="363"/>
      <c r="E176" s="9"/>
      <c r="F176" s="86">
        <f>Datapack!B800</f>
        <v>2</v>
      </c>
      <c r="G176" s="95"/>
      <c r="H176" s="86">
        <f>Datapack!C800</f>
        <v>0</v>
      </c>
      <c r="I176" s="93"/>
      <c r="J176" s="86">
        <f>Datapack!D800</f>
        <v>2</v>
      </c>
      <c r="K176" s="94"/>
      <c r="L176" s="86">
        <f>Datapack!E800</f>
        <v>0</v>
      </c>
      <c r="N176" s="86">
        <f>Datapack!F800</f>
        <v>0</v>
      </c>
    </row>
    <row r="177" spans="2:15">
      <c r="B177" s="363" t="s">
        <v>116</v>
      </c>
      <c r="C177" s="363"/>
      <c r="D177" s="363"/>
      <c r="E177" s="9"/>
      <c r="F177" s="86">
        <f>Datapack!B801</f>
        <v>1</v>
      </c>
      <c r="G177" s="95"/>
      <c r="H177" s="86">
        <f>Datapack!C801</f>
        <v>0</v>
      </c>
      <c r="I177" s="93"/>
      <c r="J177" s="86">
        <f>Datapack!D801</f>
        <v>0</v>
      </c>
      <c r="K177" s="94"/>
      <c r="L177" s="86">
        <f>Datapack!E801</f>
        <v>1</v>
      </c>
      <c r="N177" s="86">
        <f>Datapack!F801</f>
        <v>0</v>
      </c>
    </row>
    <row r="178" spans="2:1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245"/>
      <c r="N178" s="245"/>
    </row>
    <row r="179" spans="2: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N179" s="128" t="s">
        <v>222</v>
      </c>
      <c r="O179" s="128"/>
    </row>
    <row r="180" spans="2:15">
      <c r="B180" s="16" t="s">
        <v>180</v>
      </c>
      <c r="C180" s="13"/>
      <c r="D180" s="8"/>
      <c r="E180" s="8"/>
      <c r="F180" s="8"/>
      <c r="G180" s="13"/>
      <c r="H180" s="8"/>
      <c r="I180" s="8"/>
      <c r="J180" s="8"/>
      <c r="K180" s="8"/>
      <c r="L180" s="8"/>
    </row>
    <row r="181" spans="2:15">
      <c r="B181" s="16"/>
      <c r="C181" s="13"/>
      <c r="D181" s="8"/>
      <c r="E181" s="8"/>
      <c r="F181" s="8"/>
      <c r="G181" s="13"/>
      <c r="H181" s="8"/>
      <c r="I181" s="8"/>
      <c r="J181" s="8"/>
      <c r="K181" s="8"/>
      <c r="L181" s="8"/>
    </row>
    <row r="182" spans="2:15">
      <c r="B182" s="25"/>
      <c r="C182" s="8"/>
      <c r="D182" s="8"/>
      <c r="E182" s="8"/>
      <c r="F182" s="8"/>
      <c r="G182" s="8"/>
      <c r="H182" s="8"/>
      <c r="I182" s="8"/>
      <c r="J182" s="8"/>
      <c r="K182" s="8"/>
      <c r="L182" s="8"/>
    </row>
  </sheetData>
  <sheetProtection sheet="1" objects="1" scenarios="1"/>
  <mergeCells count="169">
    <mergeCell ref="B2:R2"/>
    <mergeCell ref="L3:T3"/>
    <mergeCell ref="B7:D7"/>
    <mergeCell ref="H5:H6"/>
    <mergeCell ref="N5:N6"/>
    <mergeCell ref="J5:J6"/>
    <mergeCell ref="L5:L6"/>
    <mergeCell ref="B13:D13"/>
    <mergeCell ref="B14:D14"/>
    <mergeCell ref="B15:D15"/>
    <mergeCell ref="B16:D16"/>
    <mergeCell ref="B9:D9"/>
    <mergeCell ref="B10:D10"/>
    <mergeCell ref="B11:D11"/>
    <mergeCell ref="B12:D12"/>
    <mergeCell ref="B21:D21"/>
    <mergeCell ref="B23:D23"/>
    <mergeCell ref="B24:D24"/>
    <mergeCell ref="B25:D25"/>
    <mergeCell ref="B17:D17"/>
    <mergeCell ref="B18:D18"/>
    <mergeCell ref="B19:D19"/>
    <mergeCell ref="B20:D20"/>
    <mergeCell ref="B30:D30"/>
    <mergeCell ref="B31:D31"/>
    <mergeCell ref="B32:D32"/>
    <mergeCell ref="B33:D33"/>
    <mergeCell ref="B26:D26"/>
    <mergeCell ref="B27:D27"/>
    <mergeCell ref="B28:D28"/>
    <mergeCell ref="B29:D29"/>
    <mergeCell ref="B38:D38"/>
    <mergeCell ref="B39:D39"/>
    <mergeCell ref="B40:D40"/>
    <mergeCell ref="B41:D41"/>
    <mergeCell ref="B34:D34"/>
    <mergeCell ref="B35:D35"/>
    <mergeCell ref="B36:D36"/>
    <mergeCell ref="B37:D37"/>
    <mergeCell ref="B46:D46"/>
    <mergeCell ref="B48:D48"/>
    <mergeCell ref="B49:D49"/>
    <mergeCell ref="B50:D50"/>
    <mergeCell ref="B42:D42"/>
    <mergeCell ref="B43:D43"/>
    <mergeCell ref="B44:D44"/>
    <mergeCell ref="B45:D45"/>
    <mergeCell ref="B55:D55"/>
    <mergeCell ref="B56:D56"/>
    <mergeCell ref="B57:D57"/>
    <mergeCell ref="B58:D58"/>
    <mergeCell ref="B51:D51"/>
    <mergeCell ref="B52:D52"/>
    <mergeCell ref="B53:D53"/>
    <mergeCell ref="B54:D54"/>
    <mergeCell ref="B63:D63"/>
    <mergeCell ref="B65:D65"/>
    <mergeCell ref="B66:D66"/>
    <mergeCell ref="B67:D67"/>
    <mergeCell ref="B59:D59"/>
    <mergeCell ref="B60:D60"/>
    <mergeCell ref="B61:D61"/>
    <mergeCell ref="B62:D62"/>
    <mergeCell ref="B72:D72"/>
    <mergeCell ref="B73:D73"/>
    <mergeCell ref="B74:D74"/>
    <mergeCell ref="B76:D76"/>
    <mergeCell ref="B68:D68"/>
    <mergeCell ref="B69:D69"/>
    <mergeCell ref="B70:D70"/>
    <mergeCell ref="B71:D71"/>
    <mergeCell ref="B81:D81"/>
    <mergeCell ref="B82:D82"/>
    <mergeCell ref="B83:D83"/>
    <mergeCell ref="B84:D84"/>
    <mergeCell ref="B77:D77"/>
    <mergeCell ref="B78:D78"/>
    <mergeCell ref="B79:D79"/>
    <mergeCell ref="B80:D80"/>
    <mergeCell ref="B89:D89"/>
    <mergeCell ref="B90:D90"/>
    <mergeCell ref="B92:D92"/>
    <mergeCell ref="B93:D93"/>
    <mergeCell ref="B85:D85"/>
    <mergeCell ref="B86:D86"/>
    <mergeCell ref="B87:D87"/>
    <mergeCell ref="B88:D88"/>
    <mergeCell ref="B98:D98"/>
    <mergeCell ref="B99:D99"/>
    <mergeCell ref="B100:D100"/>
    <mergeCell ref="B101:D101"/>
    <mergeCell ref="B94:D94"/>
    <mergeCell ref="B95:D95"/>
    <mergeCell ref="B96:D96"/>
    <mergeCell ref="B97:D97"/>
    <mergeCell ref="B107:D107"/>
    <mergeCell ref="B108:D108"/>
    <mergeCell ref="B109:D109"/>
    <mergeCell ref="B110:D110"/>
    <mergeCell ref="B102:D102"/>
    <mergeCell ref="B103:D103"/>
    <mergeCell ref="B105:D105"/>
    <mergeCell ref="B106:D106"/>
    <mergeCell ref="B115:D115"/>
    <mergeCell ref="B116:D116"/>
    <mergeCell ref="B117:D117"/>
    <mergeCell ref="B118:D118"/>
    <mergeCell ref="B111:D111"/>
    <mergeCell ref="B112:D112"/>
    <mergeCell ref="B113:D113"/>
    <mergeCell ref="B114:D114"/>
    <mergeCell ref="B123:D123"/>
    <mergeCell ref="B124:D124"/>
    <mergeCell ref="B125:D125"/>
    <mergeCell ref="B126:D126"/>
    <mergeCell ref="B119:D119"/>
    <mergeCell ref="B120:D120"/>
    <mergeCell ref="B121:D121"/>
    <mergeCell ref="B122:D122"/>
    <mergeCell ref="B131:D131"/>
    <mergeCell ref="B132:D132"/>
    <mergeCell ref="B133:D133"/>
    <mergeCell ref="B134:D134"/>
    <mergeCell ref="B127:D127"/>
    <mergeCell ref="B128:D128"/>
    <mergeCell ref="B129:D129"/>
    <mergeCell ref="B130:D130"/>
    <mergeCell ref="B140:D140"/>
    <mergeCell ref="B141:D141"/>
    <mergeCell ref="B142:D142"/>
    <mergeCell ref="B143:D143"/>
    <mergeCell ref="B135:D135"/>
    <mergeCell ref="B136:D136"/>
    <mergeCell ref="B137:D137"/>
    <mergeCell ref="B138:D138"/>
    <mergeCell ref="B148:D148"/>
    <mergeCell ref="B149:D149"/>
    <mergeCell ref="B150:D150"/>
    <mergeCell ref="B151:D151"/>
    <mergeCell ref="B144:D144"/>
    <mergeCell ref="B145:D145"/>
    <mergeCell ref="B146:D146"/>
    <mergeCell ref="B147:D147"/>
    <mergeCell ref="B156:D156"/>
    <mergeCell ref="B157:D157"/>
    <mergeCell ref="B158:D158"/>
    <mergeCell ref="B159:D159"/>
    <mergeCell ref="B152:D152"/>
    <mergeCell ref="B153:D153"/>
    <mergeCell ref="B154:D154"/>
    <mergeCell ref="B155:D155"/>
    <mergeCell ref="B165:D165"/>
    <mergeCell ref="B166:D166"/>
    <mergeCell ref="B167:D167"/>
    <mergeCell ref="B168:D168"/>
    <mergeCell ref="B161:D161"/>
    <mergeCell ref="B162:D162"/>
    <mergeCell ref="B163:D163"/>
    <mergeCell ref="B164:D164"/>
    <mergeCell ref="B177:D177"/>
    <mergeCell ref="F5:F6"/>
    <mergeCell ref="B173:D173"/>
    <mergeCell ref="B174:D174"/>
    <mergeCell ref="B175:D175"/>
    <mergeCell ref="B176:D176"/>
    <mergeCell ref="B169:D169"/>
    <mergeCell ref="B170:D170"/>
    <mergeCell ref="B171:D171"/>
    <mergeCell ref="B172:D172"/>
  </mergeCells>
  <phoneticPr fontId="18" type="noConversion"/>
  <pageMargins left="0.75" right="0.75" top="1" bottom="1" header="0.5" footer="0.5"/>
  <pageSetup paperSize="8" scale="88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IV21"/>
  <sheetViews>
    <sheetView showRowColHeaders="0" zoomScaleNormal="100" workbookViewId="0">
      <selection activeCell="C5" sqref="C5"/>
    </sheetView>
  </sheetViews>
  <sheetFormatPr defaultRowHeight="12.75"/>
  <cols>
    <col min="1" max="1" width="3.7109375" style="92" customWidth="1"/>
    <col min="2" max="2" width="14.140625" style="92" customWidth="1"/>
    <col min="3" max="4" width="25.7109375" style="92" customWidth="1"/>
    <col min="5" max="5" width="9.42578125" style="92" hidden="1" customWidth="1"/>
    <col min="6" max="11" width="11.7109375" style="92" customWidth="1"/>
    <col min="12" max="16384" width="9.140625" style="92"/>
  </cols>
  <sheetData>
    <row r="1" spans="1:256">
      <c r="B1" s="108"/>
    </row>
    <row r="2" spans="1:256">
      <c r="B2" s="99" t="str">
        <f>"Chart 1: Key inspection judgements for children's centres inspected "&amp;IF('Chart 1'!C5=Dates1!B3,"between "&amp;Dates1!B3,IF('Chart 1'!C5=Dates1!B4,"in "&amp;Dates1!B4,IF('Chart 1'!C5=Dates1!B5,"in "&amp;Dates1!B5,IF('Chart 1'!C5=Dates1!B6,"in "&amp;Dates1!B6,IF('Chart 1'!C5=Dates1!B7,"between"&amp;Dates1!B7)))))&amp;" (provisional) "&amp;CHAR(185)&amp;" "&amp;CHAR(178)</f>
        <v>Chart 1: Key inspection judgements for children's centres inspected between 1 April 2011 and 30 June 2011 (provisional) ¹ ²</v>
      </c>
      <c r="C2" s="99"/>
      <c r="D2" s="99"/>
      <c r="E2" s="99"/>
      <c r="F2" s="99"/>
      <c r="G2" s="99"/>
      <c r="H2" s="99"/>
      <c r="I2" s="99"/>
      <c r="J2" s="99"/>
      <c r="K2" s="109"/>
      <c r="L2" s="109"/>
      <c r="M2" s="109"/>
      <c r="N2" s="109"/>
    </row>
    <row r="3" spans="1:256" ht="12.75" customHeight="1">
      <c r="A3" s="98"/>
      <c r="B3" s="99"/>
      <c r="C3" s="99"/>
      <c r="D3" s="99"/>
      <c r="E3" s="99"/>
      <c r="F3" s="99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8"/>
      <c r="CT3" s="338"/>
      <c r="CU3" s="338"/>
      <c r="CV3" s="338"/>
      <c r="CW3" s="338"/>
      <c r="CX3" s="338"/>
      <c r="CY3" s="338"/>
      <c r="CZ3" s="338"/>
      <c r="DA3" s="338"/>
      <c r="DB3" s="338"/>
      <c r="DC3" s="338"/>
      <c r="DD3" s="338"/>
      <c r="DE3" s="338"/>
      <c r="DF3" s="338"/>
      <c r="DG3" s="338"/>
      <c r="DH3" s="338"/>
      <c r="DI3" s="338"/>
      <c r="DJ3" s="338"/>
      <c r="DK3" s="338"/>
      <c r="DL3" s="338"/>
      <c r="DM3" s="338"/>
      <c r="DN3" s="338"/>
      <c r="DO3" s="338"/>
      <c r="DP3" s="338"/>
      <c r="DQ3" s="338"/>
      <c r="DR3" s="338"/>
      <c r="DS3" s="338"/>
      <c r="DT3" s="338"/>
      <c r="DU3" s="338"/>
      <c r="DV3" s="338"/>
      <c r="DW3" s="338"/>
      <c r="DX3" s="338"/>
      <c r="DY3" s="338"/>
      <c r="DZ3" s="338"/>
      <c r="EA3" s="338"/>
      <c r="EB3" s="338"/>
      <c r="EC3" s="338"/>
      <c r="ED3" s="338"/>
      <c r="EE3" s="338"/>
      <c r="EF3" s="338"/>
      <c r="EG3" s="338"/>
      <c r="EH3" s="338"/>
      <c r="EI3" s="338"/>
      <c r="EJ3" s="338"/>
      <c r="EK3" s="338"/>
      <c r="EL3" s="338"/>
      <c r="EM3" s="338"/>
      <c r="EN3" s="338"/>
      <c r="EO3" s="338"/>
      <c r="EP3" s="338"/>
      <c r="EQ3" s="338"/>
      <c r="ER3" s="338"/>
      <c r="ES3" s="338"/>
      <c r="ET3" s="338"/>
      <c r="EU3" s="338"/>
      <c r="EV3" s="338"/>
      <c r="EW3" s="338"/>
      <c r="EX3" s="338"/>
      <c r="EY3" s="338"/>
      <c r="EZ3" s="338"/>
      <c r="FA3" s="338"/>
      <c r="FB3" s="338"/>
      <c r="FC3" s="338"/>
      <c r="FD3" s="338"/>
      <c r="FE3" s="338"/>
      <c r="FF3" s="338"/>
      <c r="FG3" s="338"/>
      <c r="FH3" s="338"/>
      <c r="FI3" s="338"/>
      <c r="FJ3" s="338"/>
      <c r="FK3" s="338"/>
      <c r="FL3" s="338"/>
      <c r="FM3" s="338"/>
      <c r="FN3" s="338"/>
      <c r="FO3" s="338"/>
      <c r="FP3" s="338"/>
      <c r="FQ3" s="338"/>
      <c r="FR3" s="338"/>
      <c r="FS3" s="338"/>
      <c r="FT3" s="338"/>
      <c r="FU3" s="338"/>
      <c r="FV3" s="338"/>
      <c r="FW3" s="338"/>
      <c r="FX3" s="338"/>
      <c r="FY3" s="338"/>
      <c r="FZ3" s="338"/>
      <c r="GA3" s="338"/>
      <c r="GB3" s="338"/>
      <c r="GC3" s="338"/>
      <c r="GD3" s="338"/>
      <c r="GE3" s="338"/>
      <c r="GF3" s="338"/>
      <c r="GG3" s="338"/>
      <c r="GH3" s="338"/>
      <c r="GI3" s="338"/>
      <c r="GJ3" s="338"/>
      <c r="GK3" s="338"/>
      <c r="GL3" s="338"/>
      <c r="GM3" s="338"/>
      <c r="GN3" s="338"/>
      <c r="GO3" s="338"/>
      <c r="GP3" s="338"/>
      <c r="GQ3" s="338"/>
      <c r="GR3" s="338"/>
      <c r="GS3" s="338"/>
      <c r="GT3" s="338"/>
      <c r="GU3" s="338"/>
      <c r="GV3" s="338"/>
      <c r="GW3" s="338"/>
      <c r="GX3" s="338"/>
      <c r="GY3" s="338"/>
      <c r="GZ3" s="338"/>
      <c r="HA3" s="338"/>
      <c r="HB3" s="338"/>
      <c r="HC3" s="338"/>
      <c r="HD3" s="338"/>
      <c r="HE3" s="338"/>
      <c r="HF3" s="338"/>
      <c r="HG3" s="338"/>
      <c r="HH3" s="338"/>
      <c r="HI3" s="338"/>
      <c r="HJ3" s="338"/>
      <c r="HK3" s="338"/>
      <c r="HL3" s="338"/>
      <c r="HM3" s="338"/>
      <c r="HN3" s="338"/>
      <c r="HO3" s="338"/>
      <c r="HP3" s="338"/>
      <c r="HQ3" s="338"/>
      <c r="HR3" s="338"/>
      <c r="HS3" s="338"/>
      <c r="HT3" s="338"/>
      <c r="HU3" s="338"/>
      <c r="HV3" s="338"/>
      <c r="HW3" s="338"/>
      <c r="HX3" s="338"/>
      <c r="HY3" s="338"/>
      <c r="HZ3" s="338"/>
      <c r="IA3" s="338"/>
      <c r="IB3" s="338"/>
      <c r="IC3" s="338"/>
      <c r="ID3" s="338"/>
      <c r="IE3" s="338"/>
      <c r="IF3" s="338"/>
      <c r="IG3" s="338"/>
      <c r="IH3" s="338"/>
      <c r="II3" s="338"/>
      <c r="IJ3" s="338"/>
      <c r="IK3" s="338"/>
      <c r="IL3" s="338"/>
      <c r="IM3" s="338"/>
      <c r="IN3" s="338"/>
      <c r="IO3" s="338"/>
      <c r="IP3" s="338"/>
      <c r="IQ3" s="338"/>
      <c r="IR3" s="338"/>
      <c r="IS3" s="338"/>
      <c r="IT3" s="338"/>
      <c r="IU3" s="338"/>
      <c r="IV3" s="338"/>
    </row>
    <row r="4" spans="1:256" ht="12.75" customHeight="1">
      <c r="A4" s="98"/>
      <c r="B4" s="98"/>
      <c r="C4" s="98"/>
      <c r="D4" s="98"/>
      <c r="E4" s="98"/>
      <c r="F4" s="98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  <c r="DN4" s="338"/>
      <c r="DO4" s="338"/>
      <c r="DP4" s="338"/>
      <c r="DQ4" s="338"/>
      <c r="DR4" s="338"/>
      <c r="DS4" s="338"/>
      <c r="DT4" s="338"/>
      <c r="DU4" s="338"/>
      <c r="DV4" s="338"/>
      <c r="DW4" s="338"/>
      <c r="DX4" s="338"/>
      <c r="DY4" s="338"/>
      <c r="DZ4" s="338"/>
      <c r="EA4" s="338"/>
      <c r="EB4" s="338"/>
      <c r="EC4" s="338"/>
      <c r="ED4" s="338"/>
      <c r="EE4" s="338"/>
      <c r="EF4" s="338"/>
      <c r="EG4" s="338"/>
      <c r="EH4" s="338"/>
      <c r="EI4" s="338"/>
      <c r="EJ4" s="338"/>
      <c r="EK4" s="338"/>
      <c r="EL4" s="338"/>
      <c r="EM4" s="338"/>
      <c r="EN4" s="338"/>
      <c r="EO4" s="338"/>
      <c r="EP4" s="338"/>
      <c r="EQ4" s="338"/>
      <c r="ER4" s="338"/>
      <c r="ES4" s="338"/>
      <c r="ET4" s="338"/>
      <c r="EU4" s="338"/>
      <c r="EV4" s="338"/>
      <c r="EW4" s="338"/>
      <c r="EX4" s="338"/>
      <c r="EY4" s="338"/>
      <c r="EZ4" s="338"/>
      <c r="FA4" s="338"/>
      <c r="FB4" s="338"/>
      <c r="FC4" s="338"/>
      <c r="FD4" s="338"/>
      <c r="FE4" s="338"/>
      <c r="FF4" s="338"/>
      <c r="FG4" s="338"/>
      <c r="FH4" s="338"/>
      <c r="FI4" s="338"/>
      <c r="FJ4" s="338"/>
      <c r="FK4" s="338"/>
      <c r="FL4" s="338"/>
      <c r="FM4" s="338"/>
      <c r="FN4" s="338"/>
      <c r="FO4" s="338"/>
      <c r="FP4" s="338"/>
      <c r="FQ4" s="338"/>
      <c r="FR4" s="338"/>
      <c r="FS4" s="338"/>
      <c r="FT4" s="338"/>
      <c r="FU4" s="338"/>
      <c r="FV4" s="338"/>
      <c r="FW4" s="338"/>
      <c r="FX4" s="338"/>
      <c r="FY4" s="338"/>
      <c r="FZ4" s="338"/>
      <c r="GA4" s="338"/>
      <c r="GB4" s="338"/>
      <c r="GC4" s="338"/>
      <c r="GD4" s="338"/>
      <c r="GE4" s="338"/>
      <c r="GF4" s="338"/>
      <c r="GG4" s="338"/>
      <c r="GH4" s="338"/>
      <c r="GI4" s="338"/>
      <c r="GJ4" s="338"/>
      <c r="GK4" s="338"/>
      <c r="GL4" s="338"/>
      <c r="GM4" s="338"/>
      <c r="GN4" s="338"/>
      <c r="GO4" s="338"/>
      <c r="GP4" s="338"/>
      <c r="GQ4" s="338"/>
      <c r="GR4" s="338"/>
      <c r="GS4" s="338"/>
      <c r="GT4" s="338"/>
      <c r="GU4" s="338"/>
      <c r="GV4" s="338"/>
      <c r="GW4" s="338"/>
      <c r="GX4" s="338"/>
      <c r="GY4" s="338"/>
      <c r="GZ4" s="338"/>
      <c r="HA4" s="338"/>
      <c r="HB4" s="338"/>
      <c r="HC4" s="338"/>
      <c r="HD4" s="338"/>
      <c r="HE4" s="338"/>
      <c r="HF4" s="338"/>
      <c r="HG4" s="338"/>
      <c r="HH4" s="338"/>
      <c r="HI4" s="338"/>
      <c r="HJ4" s="338"/>
      <c r="HK4" s="338"/>
      <c r="HL4" s="338"/>
      <c r="HM4" s="338"/>
      <c r="HN4" s="338"/>
      <c r="HO4" s="338"/>
      <c r="HP4" s="338"/>
      <c r="HQ4" s="338"/>
      <c r="HR4" s="338"/>
      <c r="HS4" s="338"/>
      <c r="HT4" s="338"/>
      <c r="HU4" s="338"/>
      <c r="HV4" s="338"/>
      <c r="HW4" s="338"/>
      <c r="HX4" s="338"/>
      <c r="HY4" s="338"/>
      <c r="HZ4" s="338"/>
      <c r="IA4" s="338"/>
      <c r="IB4" s="338"/>
      <c r="IC4" s="338"/>
      <c r="ID4" s="338"/>
      <c r="IE4" s="338"/>
      <c r="IF4" s="338"/>
      <c r="IG4" s="338"/>
      <c r="IH4" s="338"/>
      <c r="II4" s="338"/>
      <c r="IJ4" s="338"/>
      <c r="IK4" s="338"/>
      <c r="IL4" s="338"/>
      <c r="IM4" s="338"/>
      <c r="IN4" s="338"/>
      <c r="IO4" s="338"/>
      <c r="IP4" s="338"/>
      <c r="IQ4" s="338"/>
      <c r="IR4" s="338"/>
      <c r="IS4" s="338"/>
      <c r="IT4" s="338"/>
      <c r="IU4" s="338"/>
      <c r="IV4" s="338"/>
    </row>
    <row r="5" spans="1:256" ht="12.75" customHeight="1">
      <c r="B5" s="110" t="s">
        <v>58</v>
      </c>
      <c r="C5" s="313" t="s">
        <v>311</v>
      </c>
      <c r="D5" s="102"/>
      <c r="E5" s="103"/>
      <c r="F5" s="111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</row>
    <row r="6" spans="1:256">
      <c r="B6" s="112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</row>
    <row r="7" spans="1:256">
      <c r="P7" s="111"/>
      <c r="Q7" s="111"/>
      <c r="R7" s="111"/>
      <c r="S7" s="111"/>
      <c r="T7" s="111"/>
      <c r="U7" s="111"/>
      <c r="V7" s="115"/>
      <c r="W7" s="113"/>
      <c r="X7" s="113"/>
      <c r="Y7" s="113"/>
      <c r="Z7" s="116"/>
      <c r="AA7" s="116"/>
      <c r="AB7" s="116"/>
      <c r="AC7" s="116"/>
      <c r="AD7" s="116"/>
      <c r="AE7" s="114"/>
      <c r="AF7" s="111"/>
    </row>
    <row r="8" spans="1:256">
      <c r="N8" s="113"/>
      <c r="O8" s="114"/>
      <c r="P8" s="378"/>
      <c r="Q8" s="378"/>
      <c r="R8" s="378"/>
      <c r="S8" s="378"/>
      <c r="T8" s="378"/>
      <c r="U8" s="111"/>
      <c r="V8" s="117"/>
      <c r="W8" s="113"/>
      <c r="X8" s="113"/>
      <c r="Y8" s="113"/>
      <c r="Z8" s="116"/>
      <c r="AA8" s="118"/>
      <c r="AB8" s="118"/>
      <c r="AC8" s="118"/>
      <c r="AD8" s="118"/>
      <c r="AE8" s="114"/>
      <c r="AF8" s="111"/>
    </row>
    <row r="9" spans="1:256">
      <c r="N9" s="111"/>
      <c r="O9" s="119"/>
      <c r="P9" s="118"/>
      <c r="Q9" s="118"/>
      <c r="R9" s="118"/>
      <c r="S9" s="118"/>
      <c r="T9" s="116"/>
      <c r="U9" s="111"/>
      <c r="V9" s="120"/>
      <c r="W9" s="120"/>
      <c r="X9" s="120"/>
      <c r="Y9" s="120"/>
      <c r="Z9" s="121"/>
      <c r="AA9" s="122"/>
      <c r="AB9" s="122"/>
      <c r="AC9" s="122"/>
      <c r="AD9" s="122"/>
      <c r="AE9" s="114"/>
      <c r="AF9" s="111"/>
    </row>
    <row r="10" spans="1:256" ht="34.700000000000003" customHeight="1">
      <c r="M10" s="123"/>
      <c r="N10" s="124"/>
      <c r="O10" s="124"/>
      <c r="P10" s="125"/>
      <c r="Q10" s="125"/>
      <c r="R10" s="125"/>
      <c r="S10" s="125"/>
      <c r="T10" s="116"/>
      <c r="U10" s="111"/>
      <c r="V10" s="376"/>
      <c r="W10" s="376"/>
      <c r="X10" s="376"/>
      <c r="Y10" s="376"/>
      <c r="Z10" s="121"/>
      <c r="AA10" s="122"/>
      <c r="AB10" s="122"/>
      <c r="AC10" s="122"/>
      <c r="AD10" s="122"/>
      <c r="AE10" s="114"/>
    </row>
    <row r="11" spans="1:256" ht="34.700000000000003" customHeight="1">
      <c r="M11" s="123"/>
      <c r="N11" s="124"/>
      <c r="O11" s="124"/>
      <c r="P11" s="125"/>
      <c r="Q11" s="125"/>
      <c r="R11" s="125"/>
      <c r="S11" s="125"/>
      <c r="T11" s="116"/>
      <c r="U11" s="111"/>
      <c r="V11" s="376"/>
      <c r="W11" s="376"/>
      <c r="X11" s="376"/>
      <c r="Y11" s="376"/>
      <c r="Z11" s="121"/>
      <c r="AA11" s="122"/>
      <c r="AB11" s="122"/>
      <c r="AC11" s="122"/>
      <c r="AD11" s="122"/>
      <c r="AE11" s="116"/>
    </row>
    <row r="12" spans="1:256" ht="34.700000000000003" customHeight="1">
      <c r="M12" s="123"/>
      <c r="N12" s="124"/>
      <c r="O12" s="124"/>
      <c r="P12" s="125"/>
      <c r="Q12" s="125"/>
      <c r="R12" s="125"/>
      <c r="S12" s="125"/>
      <c r="T12" s="116"/>
      <c r="U12" s="111"/>
      <c r="V12" s="376"/>
      <c r="W12" s="376"/>
      <c r="X12" s="376"/>
      <c r="Y12" s="376"/>
      <c r="Z12" s="121"/>
      <c r="AA12" s="122"/>
      <c r="AB12" s="122"/>
      <c r="AC12" s="122"/>
      <c r="AD12" s="122"/>
      <c r="AE12" s="116"/>
    </row>
    <row r="13" spans="1:256" ht="34.700000000000003" customHeight="1">
      <c r="M13" s="123"/>
      <c r="N13" s="124"/>
      <c r="O13" s="124"/>
      <c r="P13" s="125"/>
      <c r="Q13" s="125"/>
      <c r="R13" s="125"/>
      <c r="S13" s="125"/>
      <c r="T13" s="116"/>
      <c r="U13" s="111"/>
      <c r="V13" s="114"/>
      <c r="W13" s="114"/>
      <c r="X13" s="114"/>
      <c r="Y13" s="114"/>
      <c r="Z13" s="114"/>
      <c r="AA13" s="114"/>
      <c r="AB13" s="114"/>
      <c r="AC13" s="377"/>
      <c r="AD13" s="377"/>
      <c r="AE13" s="116"/>
    </row>
    <row r="14" spans="1:256" ht="12" customHeight="1">
      <c r="N14" s="111"/>
      <c r="O14" s="126"/>
      <c r="P14" s="126"/>
      <c r="Q14" s="126"/>
      <c r="R14" s="126"/>
      <c r="S14" s="126"/>
      <c r="T14" s="126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27"/>
    </row>
    <row r="15" spans="1:256">
      <c r="AE15" s="91"/>
    </row>
    <row r="16" spans="1:256">
      <c r="AE16" s="91"/>
    </row>
    <row r="17" spans="2:31">
      <c r="AE17" s="128"/>
    </row>
    <row r="19" spans="2:31">
      <c r="H19" s="129" t="s">
        <v>222</v>
      </c>
    </row>
    <row r="20" spans="2:31">
      <c r="B20" s="130" t="s">
        <v>180</v>
      </c>
    </row>
    <row r="21" spans="2:31">
      <c r="B21" s="130" t="s">
        <v>221</v>
      </c>
    </row>
  </sheetData>
  <sheetProtection sheet="1"/>
  <mergeCells count="20">
    <mergeCell ref="HQ3:IF4"/>
    <mergeCell ref="IG3:IV4"/>
    <mergeCell ref="DY3:EN4"/>
    <mergeCell ref="EO3:FD4"/>
    <mergeCell ref="FE3:FT4"/>
    <mergeCell ref="FU3:GJ4"/>
    <mergeCell ref="GK3:GZ4"/>
    <mergeCell ref="HA3:HP4"/>
    <mergeCell ref="P8:T8"/>
    <mergeCell ref="G3:R4"/>
    <mergeCell ref="BM3:CB4"/>
    <mergeCell ref="CC3:CR4"/>
    <mergeCell ref="CS3:DH4"/>
    <mergeCell ref="DI3:DX4"/>
    <mergeCell ref="V12:Y12"/>
    <mergeCell ref="AC13:AD13"/>
    <mergeCell ref="V10:Y10"/>
    <mergeCell ref="V11:Y11"/>
    <mergeCell ref="AG3:AV4"/>
    <mergeCell ref="AW3:BL4"/>
  </mergeCells>
  <phoneticPr fontId="2" type="noConversion"/>
  <dataValidations count="2">
    <dataValidation type="list" allowBlank="1" showInputMessage="1" showErrorMessage="1" sqref="D5:E5">
      <formula1>Date</formula1>
    </dataValidation>
    <dataValidation type="list" allowBlank="1" showInputMessage="1" showErrorMessage="1" sqref="C5">
      <formula1>Dates2</formula1>
    </dataValidation>
  </dataValidations>
  <pageMargins left="0.75" right="0.75" top="1" bottom="1" header="0.5" footer="0.5"/>
  <pageSetup paperSize="9" scale="60" orientation="portrait" r:id="rId1"/>
  <headerFooter alignWithMargins="0"/>
  <colBreaks count="2" manualBreakCount="2">
    <brk id="13" max="1048575" man="1"/>
    <brk id="125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enableFormatConditionsCalculation="0">
    <tabColor indexed="62"/>
  </sheetPr>
  <dimension ref="B1:W37"/>
  <sheetViews>
    <sheetView showGridLines="0" showRowColHeaders="0" zoomScale="90" zoomScaleNormal="90" workbookViewId="0">
      <selection activeCell="B28" sqref="B28"/>
    </sheetView>
  </sheetViews>
  <sheetFormatPr defaultRowHeight="12.75"/>
  <cols>
    <col min="1" max="1" width="3.7109375" style="3" customWidth="1"/>
    <col min="2" max="16384" width="9.140625" style="3"/>
  </cols>
  <sheetData>
    <row r="1" spans="2:23" ht="1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2:23" ht="15">
      <c r="B2" s="60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2:23" ht="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2:23" ht="15">
      <c r="B4" s="60" t="s">
        <v>21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2:23" ht="1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2:23" ht="12.75" customHeight="1">
      <c r="B6" s="332" t="s">
        <v>293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5"/>
    </row>
    <row r="7" spans="2:23" ht="15">
      <c r="B7" s="61"/>
      <c r="C7" s="61"/>
      <c r="D7" s="61"/>
      <c r="E7" s="61"/>
      <c r="F7" s="61"/>
      <c r="G7" s="61"/>
      <c r="H7" s="61"/>
      <c r="I7" s="61"/>
      <c r="J7" s="61"/>
      <c r="K7" s="61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2:23">
      <c r="B8" s="151" t="s">
        <v>319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9" spans="2:23" ht="12.75" customHeight="1"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</row>
    <row r="10" spans="2:23" ht="15">
      <c r="B10" s="151" t="s">
        <v>320</v>
      </c>
      <c r="C10" s="62"/>
      <c r="D10" s="62"/>
      <c r="E10" s="62"/>
      <c r="F10" s="62"/>
      <c r="G10" s="62"/>
      <c r="H10" s="62"/>
      <c r="I10" s="62"/>
      <c r="J10" s="62"/>
      <c r="K10" s="63"/>
      <c r="L10" s="63"/>
      <c r="M10" s="63"/>
      <c r="N10" s="63"/>
      <c r="O10" s="63"/>
      <c r="P10" s="63"/>
      <c r="Q10" s="59"/>
      <c r="R10" s="59"/>
      <c r="S10" s="59"/>
      <c r="T10" s="59"/>
      <c r="U10" s="59"/>
      <c r="V10" s="59"/>
    </row>
    <row r="11" spans="2:23" ht="15">
      <c r="B11" s="135"/>
      <c r="C11" s="62"/>
      <c r="D11" s="62"/>
      <c r="E11" s="62"/>
      <c r="F11" s="62"/>
      <c r="G11" s="62"/>
      <c r="H11" s="62"/>
      <c r="I11" s="62"/>
      <c r="J11" s="62"/>
      <c r="K11" s="63"/>
      <c r="L11" s="63"/>
      <c r="M11" s="63"/>
      <c r="N11" s="63"/>
      <c r="O11" s="63"/>
      <c r="P11" s="63"/>
      <c r="Q11" s="59"/>
      <c r="R11" s="59"/>
      <c r="S11" s="59"/>
      <c r="T11" s="59"/>
      <c r="U11" s="59"/>
      <c r="V11" s="59"/>
    </row>
    <row r="12" spans="2:23" ht="15">
      <c r="B12" s="134" t="s">
        <v>321</v>
      </c>
      <c r="C12" s="62"/>
      <c r="D12" s="62"/>
      <c r="E12" s="62"/>
      <c r="F12" s="62"/>
      <c r="G12" s="62"/>
      <c r="H12" s="62"/>
      <c r="I12" s="62"/>
      <c r="J12" s="62"/>
      <c r="K12" s="63"/>
      <c r="L12" s="63"/>
      <c r="M12" s="63"/>
      <c r="N12" s="63"/>
      <c r="O12" s="63"/>
      <c r="P12" s="63"/>
      <c r="Q12" s="59"/>
      <c r="R12" s="59"/>
      <c r="S12" s="59"/>
      <c r="T12" s="59"/>
      <c r="U12" s="59"/>
      <c r="V12" s="59"/>
    </row>
    <row r="13" spans="2:23" ht="15">
      <c r="B13" s="162"/>
      <c r="C13" s="62"/>
      <c r="D13" s="62"/>
      <c r="E13" s="62"/>
      <c r="F13" s="62"/>
      <c r="G13" s="62"/>
      <c r="H13" s="62"/>
      <c r="I13" s="62"/>
      <c r="J13" s="62"/>
      <c r="K13" s="63"/>
      <c r="L13" s="63"/>
      <c r="M13" s="63"/>
      <c r="N13" s="63"/>
      <c r="O13" s="63"/>
      <c r="P13" s="63"/>
      <c r="Q13" s="59"/>
      <c r="R13" s="59"/>
      <c r="S13" s="59"/>
      <c r="T13" s="59"/>
      <c r="U13" s="59"/>
      <c r="V13" s="59"/>
    </row>
    <row r="14" spans="2:23" ht="15">
      <c r="B14" s="134" t="s">
        <v>322</v>
      </c>
      <c r="C14" s="62"/>
      <c r="D14" s="62"/>
      <c r="E14" s="62"/>
      <c r="F14" s="62"/>
      <c r="G14" s="62"/>
      <c r="H14" s="62"/>
      <c r="I14" s="62"/>
      <c r="J14" s="62"/>
      <c r="K14" s="63"/>
      <c r="L14" s="63"/>
      <c r="M14" s="63"/>
      <c r="N14" s="63"/>
      <c r="O14" s="63"/>
      <c r="P14" s="63"/>
      <c r="Q14" s="59"/>
      <c r="R14" s="59"/>
      <c r="S14" s="59"/>
      <c r="T14" s="59"/>
      <c r="U14" s="59"/>
      <c r="V14" s="59"/>
    </row>
    <row r="15" spans="2:23" ht="15">
      <c r="B15" s="162"/>
      <c r="C15" s="62"/>
      <c r="D15" s="62"/>
      <c r="E15" s="62"/>
      <c r="F15" s="62"/>
      <c r="G15" s="62"/>
      <c r="H15" s="62"/>
      <c r="I15" s="62"/>
      <c r="J15" s="62"/>
      <c r="K15" s="63"/>
      <c r="L15" s="63"/>
      <c r="M15" s="63"/>
      <c r="N15" s="63"/>
      <c r="O15" s="63"/>
      <c r="P15" s="63"/>
      <c r="Q15" s="59"/>
      <c r="R15" s="59"/>
      <c r="S15" s="59"/>
      <c r="T15" s="59"/>
      <c r="U15" s="59"/>
      <c r="V15" s="59"/>
    </row>
    <row r="16" spans="2:23" ht="15">
      <c r="B16" s="134" t="s">
        <v>323</v>
      </c>
      <c r="C16" s="62"/>
      <c r="D16" s="62"/>
      <c r="E16" s="62"/>
      <c r="F16" s="62"/>
      <c r="G16" s="62"/>
      <c r="H16" s="62"/>
      <c r="I16" s="62"/>
      <c r="J16" s="62"/>
      <c r="K16" s="63"/>
      <c r="L16" s="63"/>
      <c r="M16" s="63"/>
      <c r="N16" s="63"/>
      <c r="O16" s="63"/>
      <c r="P16" s="63"/>
      <c r="Q16" s="59"/>
      <c r="R16" s="59"/>
      <c r="S16" s="59"/>
      <c r="T16" s="59"/>
      <c r="U16" s="59"/>
      <c r="V16" s="59"/>
    </row>
    <row r="17" spans="2:22" ht="15">
      <c r="B17" s="162"/>
      <c r="C17" s="62"/>
      <c r="D17" s="62"/>
      <c r="E17" s="62"/>
      <c r="F17" s="62"/>
      <c r="G17" s="62"/>
      <c r="H17" s="62"/>
      <c r="I17" s="62"/>
      <c r="J17" s="62"/>
      <c r="K17" s="63"/>
      <c r="L17" s="63"/>
      <c r="M17" s="63"/>
      <c r="N17" s="63"/>
      <c r="O17" s="63"/>
      <c r="P17" s="63"/>
      <c r="Q17" s="59"/>
      <c r="R17" s="59"/>
      <c r="S17" s="59"/>
      <c r="T17" s="59"/>
      <c r="U17" s="59"/>
      <c r="V17" s="59"/>
    </row>
    <row r="18" spans="2:22" ht="15.75" customHeight="1">
      <c r="B18" s="333" t="s">
        <v>197</v>
      </c>
      <c r="C18" s="333"/>
      <c r="D18" s="333"/>
      <c r="E18" s="333"/>
      <c r="F18" s="333"/>
      <c r="G18" s="333"/>
      <c r="H18" s="333"/>
      <c r="I18" s="333"/>
      <c r="J18" s="59"/>
      <c r="K18" s="59"/>
      <c r="L18" s="59"/>
      <c r="M18" s="59"/>
      <c r="N18" s="63"/>
      <c r="O18" s="63"/>
      <c r="P18" s="63"/>
      <c r="Q18" s="59"/>
      <c r="R18" s="59"/>
      <c r="S18" s="59"/>
      <c r="T18" s="59"/>
      <c r="U18" s="59"/>
      <c r="V18" s="59"/>
    </row>
    <row r="19" spans="2:22" ht="15">
      <c r="B19" s="64"/>
      <c r="C19" s="64"/>
      <c r="D19" s="64"/>
      <c r="E19" s="64"/>
      <c r="F19" s="64"/>
      <c r="G19" s="64"/>
      <c r="H19" s="64"/>
      <c r="I19" s="64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2:22" ht="15">
      <c r="B20" s="134" t="s">
        <v>324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2:22" ht="15"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59"/>
      <c r="O21" s="59"/>
      <c r="P21" s="59"/>
      <c r="Q21" s="59"/>
      <c r="R21" s="59"/>
      <c r="S21" s="59"/>
      <c r="T21" s="59"/>
      <c r="U21" s="59"/>
      <c r="V21" s="59"/>
    </row>
    <row r="22" spans="2:22" ht="15">
      <c r="B22" s="162" t="s">
        <v>327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59"/>
      <c r="O22" s="59"/>
      <c r="P22" s="59"/>
      <c r="Q22" s="59"/>
      <c r="R22" s="59"/>
      <c r="S22" s="59"/>
      <c r="T22" s="59"/>
      <c r="U22" s="59"/>
      <c r="V22" s="59"/>
    </row>
    <row r="23" spans="2:22" ht="1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59"/>
      <c r="O23" s="59"/>
      <c r="P23" s="59"/>
      <c r="Q23" s="59"/>
      <c r="R23" s="59"/>
      <c r="S23" s="59"/>
      <c r="T23" s="59"/>
      <c r="U23" s="59"/>
      <c r="V23" s="59"/>
    </row>
    <row r="24" spans="2:22" ht="12.75" customHeight="1">
      <c r="B24" s="134" t="s">
        <v>325</v>
      </c>
      <c r="C24" s="66"/>
      <c r="D24" s="66"/>
      <c r="E24" s="66"/>
      <c r="F24" s="66"/>
      <c r="G24" s="66"/>
      <c r="H24" s="66"/>
      <c r="I24" s="65"/>
      <c r="J24" s="65"/>
      <c r="K24" s="65"/>
      <c r="L24" s="65"/>
      <c r="M24" s="65"/>
      <c r="N24" s="65"/>
      <c r="O24" s="65"/>
      <c r="P24" s="65"/>
      <c r="Q24" s="63"/>
      <c r="R24" s="63"/>
      <c r="S24" s="59"/>
      <c r="T24" s="59"/>
      <c r="U24" s="59"/>
      <c r="V24" s="59"/>
    </row>
    <row r="25" spans="2:22" ht="12.75" customHeight="1">
      <c r="B25" s="134"/>
      <c r="C25" s="66"/>
      <c r="D25" s="66"/>
      <c r="E25" s="66"/>
      <c r="F25" s="66"/>
      <c r="G25" s="66"/>
      <c r="H25" s="66"/>
      <c r="I25" s="65"/>
      <c r="J25" s="65"/>
      <c r="K25" s="65"/>
      <c r="L25" s="65"/>
      <c r="M25" s="65"/>
      <c r="N25" s="65"/>
      <c r="O25" s="65"/>
      <c r="P25" s="65"/>
      <c r="Q25" s="63"/>
      <c r="R25" s="63"/>
      <c r="S25" s="59"/>
      <c r="T25" s="59"/>
      <c r="U25" s="59"/>
      <c r="V25" s="59"/>
    </row>
    <row r="26" spans="2:22" ht="15">
      <c r="B26" s="333" t="s">
        <v>22</v>
      </c>
      <c r="C26" s="333"/>
      <c r="D26" s="333"/>
      <c r="E26" s="333"/>
      <c r="F26" s="333"/>
      <c r="G26" s="333"/>
      <c r="H26" s="67"/>
      <c r="I26" s="67"/>
      <c r="J26" s="67"/>
      <c r="K26" s="67"/>
      <c r="L26" s="67"/>
      <c r="M26" s="67"/>
      <c r="N26" s="65"/>
      <c r="O26" s="65"/>
      <c r="P26" s="65"/>
      <c r="Q26" s="161"/>
      <c r="R26" s="161"/>
      <c r="S26" s="161"/>
      <c r="T26" s="161"/>
      <c r="U26" s="161"/>
      <c r="V26" s="65"/>
    </row>
    <row r="27" spans="2:22" ht="15">
      <c r="B27" s="61"/>
      <c r="C27" s="61"/>
      <c r="D27" s="61"/>
      <c r="E27" s="61"/>
      <c r="F27" s="61"/>
      <c r="G27" s="61"/>
      <c r="H27" s="61"/>
      <c r="I27" s="61"/>
      <c r="J27" s="61"/>
      <c r="K27" s="59"/>
      <c r="L27" s="59"/>
      <c r="M27" s="59"/>
      <c r="N27" s="67"/>
      <c r="O27" s="67"/>
      <c r="P27" s="67"/>
      <c r="Q27" s="65"/>
      <c r="R27" s="65"/>
      <c r="S27" s="65"/>
      <c r="T27" s="65"/>
      <c r="U27" s="65"/>
      <c r="V27" s="65"/>
    </row>
    <row r="28" spans="2:22" ht="15">
      <c r="B28" s="159" t="s">
        <v>326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59"/>
      <c r="O28" s="59"/>
      <c r="P28" s="59"/>
      <c r="Q28" s="65"/>
      <c r="R28" s="65"/>
      <c r="S28" s="65"/>
      <c r="T28" s="65"/>
      <c r="U28" s="65"/>
      <c r="V28" s="65"/>
    </row>
    <row r="29" spans="2:22" ht="15">
      <c r="B29" s="61"/>
      <c r="C29" s="61"/>
      <c r="D29" s="61"/>
      <c r="E29" s="61"/>
      <c r="F29" s="61"/>
      <c r="G29" s="61"/>
      <c r="H29" s="68"/>
      <c r="I29" s="68"/>
      <c r="J29" s="68"/>
      <c r="K29" s="68"/>
      <c r="L29" s="61"/>
      <c r="M29" s="61"/>
      <c r="N29" s="159"/>
      <c r="O29" s="159"/>
      <c r="P29" s="159"/>
      <c r="Q29" s="67"/>
      <c r="R29" s="67"/>
      <c r="S29" s="67"/>
      <c r="T29" s="67"/>
      <c r="U29" s="67"/>
      <c r="V29" s="67"/>
    </row>
    <row r="30" spans="2:22" ht="15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61"/>
      <c r="O30" s="61"/>
      <c r="P30" s="61"/>
      <c r="Q30" s="59"/>
      <c r="R30" s="59"/>
      <c r="S30" s="59"/>
      <c r="T30" s="59"/>
      <c r="U30" s="59"/>
      <c r="V30" s="59"/>
    </row>
    <row r="31" spans="2:22" ht="15">
      <c r="B31" s="4"/>
      <c r="C31" s="4"/>
      <c r="D31" s="4"/>
      <c r="E31" s="4"/>
      <c r="F31" s="4"/>
      <c r="G31" s="4"/>
      <c r="N31" s="160"/>
      <c r="O31" s="160"/>
      <c r="P31" s="160"/>
      <c r="Q31" s="159"/>
      <c r="R31" s="159"/>
      <c r="S31" s="159"/>
      <c r="T31" s="159"/>
      <c r="U31" s="159"/>
      <c r="V31" s="159"/>
    </row>
    <row r="32" spans="2:22" ht="15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Q32" s="59"/>
      <c r="R32" s="59"/>
      <c r="S32" s="59"/>
      <c r="T32" s="59"/>
      <c r="U32" s="59"/>
      <c r="V32" s="59"/>
    </row>
    <row r="33" spans="2:22" ht="15">
      <c r="N33" s="158"/>
      <c r="O33" s="158"/>
      <c r="P33" s="158"/>
      <c r="Q33" s="160"/>
      <c r="R33" s="160"/>
      <c r="S33" s="160"/>
      <c r="T33" s="160"/>
      <c r="U33" s="160"/>
      <c r="V33" s="160"/>
    </row>
    <row r="34" spans="2:22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</row>
    <row r="35" spans="2:22">
      <c r="N35" s="158"/>
      <c r="O35" s="158"/>
      <c r="P35" s="158"/>
      <c r="Q35" s="158"/>
      <c r="R35" s="158"/>
      <c r="S35" s="158"/>
      <c r="T35" s="158"/>
      <c r="U35" s="158"/>
      <c r="V35" s="158"/>
    </row>
    <row r="37" spans="2:22">
      <c r="Q37" s="158"/>
      <c r="R37" s="158"/>
      <c r="S37" s="158"/>
      <c r="T37" s="158"/>
      <c r="U37" s="158"/>
      <c r="V37" s="158"/>
    </row>
  </sheetData>
  <sheetProtection sheet="1"/>
  <mergeCells count="4">
    <mergeCell ref="B6:V6"/>
    <mergeCell ref="B18:I18"/>
    <mergeCell ref="B26:G26"/>
    <mergeCell ref="B9:V9"/>
  </mergeCells>
  <phoneticPr fontId="2" type="noConversion"/>
  <hyperlinks>
    <hyperlink ref="B26:U26" location="'Table 7'!I4" display="Table 7: Overall effectiveness of children's centres inspected between 1 April 2010 and 30 June 2011, by local authority (provisional)"/>
    <hyperlink ref="B31:V31" location="'Chart 1'!C5" display="Chart 1: Key judgements of children's centres inspected between 1 April 2011 and 30 June 2011"/>
    <hyperlink ref="B6:V6" location="'Table 1'!A1" display="Table 1: Number of children's centres inspected between 1 April 2010 and 30 June 2011, by quarter and monthly period"/>
    <hyperlink ref="B8" location="'Table 2'!I4" display="Table 2: Inspection outcomes of children's centres inspected 1 April 2011 and 30 June 2011 (provisional)"/>
    <hyperlink ref="B10" location="'Table 3'!I4" display="Table 3: Inspection outcomes of children's centres inspected 1 January 2011 and 31 March 2011 (final)"/>
    <hyperlink ref="B20" location="'Table 7'!G4" display="Table 7: Overall effectiveness of children's centres inspected between 1 April 2011 and 30 June 2011, by local authority (provisional)"/>
    <hyperlink ref="B28" location="'Chart 1'!C5" display="Chart 1: Key judgements of children's centres inspected between 1 April 2011 and 30 June 2011"/>
    <hyperlink ref="B12" location="'Table 4'!A1" display="Table 4: Inspection outcomes of children's centres inspected between 1 April 2010 and 30 June 2011(provisional)"/>
    <hyperlink ref="B14" location="'Table 5'!A1" display="Table 5: Most recent inspection outcomes of children's centres inspected between 1 April 2010 and 30 June 2011 (provisional)"/>
    <hyperlink ref="B16" location="'Table 6'!A1" display="Table 6: Overall effectiveness of children's centres inspected between 1 April 2010 and 30 June 2011, by quarter"/>
    <hyperlink ref="B22" location="'Table 8'!G4" display="Table 8: Overall effectiveness of children's centres inspected between 1January 2011 and 31 March 2011, by local authority (final)"/>
    <hyperlink ref="B24" location="'Table 9'!A1" display="Table 9: Overall effectiveness of children's centres inspected between 1 April 2010 and 30 June 2011, by local authority (provisional)"/>
  </hyperlinks>
  <pageMargins left="0.75" right="0.75" top="1" bottom="1" header="0.5" footer="0.5"/>
  <pageSetup paperSize="9" scale="71" fitToHeight="2" orientation="portrait" r:id="rId1"/>
  <headerFooter alignWithMargins="0"/>
  <colBreaks count="2" manualBreakCount="2">
    <brk id="14" max="36" man="1"/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M288"/>
  <sheetViews>
    <sheetView showRowColHeaders="0" workbookViewId="0">
      <selection activeCell="B10" sqref="B10"/>
    </sheetView>
  </sheetViews>
  <sheetFormatPr defaultRowHeight="12.75"/>
  <cols>
    <col min="1" max="1" width="3.7109375" style="1" customWidth="1"/>
    <col min="2" max="2" width="9.140625" style="1"/>
    <col min="3" max="3" width="31.42578125" style="105" customWidth="1"/>
    <col min="4" max="4" width="9.140625" style="1"/>
    <col min="5" max="7" width="13.140625" style="1" customWidth="1"/>
    <col min="8" max="16384" width="9.140625" style="1"/>
  </cols>
  <sheetData>
    <row r="3" spans="2:5">
      <c r="B3" s="104" t="s">
        <v>311</v>
      </c>
      <c r="D3" s="152" t="s">
        <v>243</v>
      </c>
      <c r="E3" s="14"/>
    </row>
    <row r="4" spans="2:5">
      <c r="B4" s="104" t="s">
        <v>225</v>
      </c>
      <c r="D4" s="152" t="s">
        <v>232</v>
      </c>
    </row>
    <row r="5" spans="2:5">
      <c r="B5" s="104" t="s">
        <v>226</v>
      </c>
      <c r="D5" s="153" t="s">
        <v>233</v>
      </c>
    </row>
    <row r="6" spans="2:5">
      <c r="B6" s="104" t="s">
        <v>227</v>
      </c>
      <c r="D6" s="153" t="s">
        <v>234</v>
      </c>
    </row>
    <row r="7" spans="2:5">
      <c r="B7" s="104"/>
      <c r="D7" s="153" t="s">
        <v>235</v>
      </c>
    </row>
    <row r="8" spans="2:5">
      <c r="D8" s="153" t="s">
        <v>229</v>
      </c>
    </row>
    <row r="9" spans="2:5">
      <c r="C9" s="104"/>
      <c r="D9" s="156" t="s">
        <v>236</v>
      </c>
    </row>
    <row r="10" spans="2:5">
      <c r="C10" s="104"/>
      <c r="D10" s="156" t="s">
        <v>237</v>
      </c>
    </row>
    <row r="11" spans="2:5">
      <c r="B11" s="104" t="s">
        <v>311</v>
      </c>
      <c r="C11" s="104"/>
      <c r="D11" s="156" t="s">
        <v>238</v>
      </c>
    </row>
    <row r="12" spans="2:5">
      <c r="B12" s="104" t="s">
        <v>225</v>
      </c>
      <c r="C12" s="104"/>
      <c r="D12" s="154" t="s">
        <v>231</v>
      </c>
    </row>
    <row r="13" spans="2:5">
      <c r="B13" s="104" t="s">
        <v>226</v>
      </c>
      <c r="C13" s="104"/>
      <c r="D13" s="156" t="s">
        <v>225</v>
      </c>
    </row>
    <row r="14" spans="2:5">
      <c r="B14" s="104" t="s">
        <v>227</v>
      </c>
      <c r="C14" s="104"/>
      <c r="D14" s="156" t="s">
        <v>226</v>
      </c>
    </row>
    <row r="15" spans="2:5">
      <c r="B15" s="104"/>
      <c r="D15" s="156" t="s">
        <v>227</v>
      </c>
    </row>
    <row r="16" spans="2:5">
      <c r="B16" s="104" t="s">
        <v>289</v>
      </c>
    </row>
    <row r="17" spans="2:2">
      <c r="B17" s="272" t="s">
        <v>312</v>
      </c>
    </row>
    <row r="18" spans="2:2">
      <c r="B18" s="273" t="s">
        <v>236</v>
      </c>
    </row>
    <row r="19" spans="2:2">
      <c r="B19" s="273" t="s">
        <v>237</v>
      </c>
    </row>
    <row r="20" spans="2:2">
      <c r="B20" s="273" t="s">
        <v>238</v>
      </c>
    </row>
    <row r="21" spans="2:2">
      <c r="B21" s="104"/>
    </row>
    <row r="22" spans="2:2">
      <c r="B22" s="104"/>
    </row>
    <row r="23" spans="2:2">
      <c r="B23" s="104"/>
    </row>
    <row r="24" spans="2:2">
      <c r="B24" s="104"/>
    </row>
    <row r="25" spans="2:2">
      <c r="B25" s="104"/>
    </row>
    <row r="26" spans="2:2">
      <c r="B26" s="104"/>
    </row>
    <row r="27" spans="2:2">
      <c r="B27" s="104"/>
    </row>
    <row r="28" spans="2:2">
      <c r="B28" s="104"/>
    </row>
    <row r="29" spans="2:2">
      <c r="B29" s="104"/>
    </row>
    <row r="30" spans="2:2">
      <c r="B30" s="104"/>
    </row>
    <row r="31" spans="2:2">
      <c r="B31" s="104"/>
    </row>
    <row r="32" spans="2:2">
      <c r="B32" s="104"/>
    </row>
    <row r="33" spans="2:13">
      <c r="B33" s="105"/>
    </row>
    <row r="34" spans="2:13">
      <c r="C34" s="1"/>
    </row>
    <row r="35" spans="2:13">
      <c r="C35" s="1"/>
    </row>
    <row r="36" spans="2:13">
      <c r="C36" s="1"/>
    </row>
    <row r="37" spans="2:13">
      <c r="C37" s="1"/>
    </row>
    <row r="38" spans="2:13">
      <c r="C38" s="1"/>
    </row>
    <row r="39" spans="2:13">
      <c r="C39" s="1"/>
    </row>
    <row r="40" spans="2:13">
      <c r="C40" s="1"/>
    </row>
    <row r="41" spans="2:13">
      <c r="C41" s="1"/>
      <c r="M41" s="106"/>
    </row>
    <row r="42" spans="2:13">
      <c r="C42" s="1"/>
      <c r="M42" s="106"/>
    </row>
    <row r="43" spans="2:13">
      <c r="C43" s="1"/>
    </row>
    <row r="44" spans="2:13">
      <c r="C44" s="1"/>
    </row>
    <row r="45" spans="2:13">
      <c r="C45" s="1"/>
    </row>
    <row r="46" spans="2:13">
      <c r="C46" s="1"/>
    </row>
    <row r="47" spans="2:13">
      <c r="C47" s="1"/>
    </row>
    <row r="48" spans="2:1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</sheetData>
  <phoneticPr fontId="1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813"/>
  <sheetViews>
    <sheetView zoomScale="75" workbookViewId="0">
      <selection activeCell="B4" sqref="B4"/>
    </sheetView>
  </sheetViews>
  <sheetFormatPr defaultRowHeight="12.75"/>
  <cols>
    <col min="1" max="1" width="79.42578125" style="164" customWidth="1"/>
    <col min="2" max="2" width="13.7109375" style="164" customWidth="1"/>
    <col min="3" max="3" width="12.85546875" style="164" bestFit="1" customWidth="1"/>
    <col min="4" max="4" width="11.42578125" style="164" customWidth="1"/>
    <col min="5" max="5" width="11.140625" style="164" bestFit="1" customWidth="1"/>
    <col min="6" max="6" width="10.140625" style="164" bestFit="1" customWidth="1"/>
    <col min="7" max="7" width="21.140625" style="164" customWidth="1"/>
    <col min="8" max="12" width="9.140625" style="164"/>
    <col min="13" max="13" width="14.42578125" style="164" bestFit="1" customWidth="1"/>
    <col min="14" max="15" width="14.85546875" style="164" customWidth="1"/>
    <col min="16" max="16" width="15.7109375" style="164" customWidth="1"/>
    <col min="17" max="18" width="9.140625" style="164"/>
    <col min="19" max="19" width="27.28515625" style="164" customWidth="1"/>
    <col min="20" max="20" width="10.85546875" style="213" customWidth="1"/>
    <col min="21" max="21" width="9.140625" style="164"/>
    <col min="22" max="22" width="11.42578125" style="164" bestFit="1" customWidth="1"/>
    <col min="23" max="24" width="9.140625" style="164"/>
    <col min="25" max="25" width="10" style="164" bestFit="1" customWidth="1"/>
    <col min="26" max="26" width="26.5703125" style="164" customWidth="1"/>
    <col min="27" max="28" width="9.140625" style="164"/>
    <col min="29" max="29" width="11.85546875" style="164" bestFit="1" customWidth="1"/>
    <col min="30" max="31" width="9.140625" style="164"/>
    <col min="32" max="32" width="32.42578125" style="164" bestFit="1" customWidth="1"/>
    <col min="33" max="37" width="9.140625" style="164"/>
    <col min="38" max="38" width="32.42578125" style="164" bestFit="1" customWidth="1"/>
    <col min="39" max="43" width="9.140625" style="164"/>
    <col min="44" max="44" width="32.42578125" style="164" bestFit="1" customWidth="1"/>
    <col min="45" max="16384" width="9.140625" style="164"/>
  </cols>
  <sheetData>
    <row r="1" spans="1:13">
      <c r="A1" s="174" t="s">
        <v>244</v>
      </c>
    </row>
    <row r="2" spans="1:13">
      <c r="A2" s="176"/>
      <c r="B2" s="185" t="s">
        <v>223</v>
      </c>
      <c r="C2" s="186" t="s">
        <v>224</v>
      </c>
      <c r="D2" s="186" t="s">
        <v>211</v>
      </c>
    </row>
    <row r="3" spans="1:13">
      <c r="A3" s="173" t="s">
        <v>245</v>
      </c>
      <c r="B3" s="194">
        <f>D3</f>
        <v>647</v>
      </c>
      <c r="C3" s="194">
        <v>0</v>
      </c>
      <c r="D3" s="194">
        <f>F96</f>
        <v>647</v>
      </c>
      <c r="E3" s="173"/>
      <c r="F3" s="173"/>
      <c r="G3" s="173"/>
      <c r="H3" s="173"/>
      <c r="I3" s="173"/>
      <c r="J3" s="173"/>
      <c r="K3" s="173"/>
      <c r="L3" s="173"/>
      <c r="M3" s="173"/>
    </row>
    <row r="4" spans="1:13">
      <c r="A4" s="181" t="s">
        <v>232</v>
      </c>
      <c r="B4" s="194">
        <v>503</v>
      </c>
      <c r="C4" s="194">
        <v>0</v>
      </c>
      <c r="D4" s="194">
        <v>503</v>
      </c>
      <c r="E4" s="173"/>
      <c r="F4" s="173"/>
      <c r="G4" s="195"/>
      <c r="H4" s="194"/>
      <c r="I4" s="194"/>
      <c r="J4" s="194"/>
      <c r="K4" s="194"/>
      <c r="L4" s="173"/>
      <c r="M4" s="173"/>
    </row>
    <row r="5" spans="1:13">
      <c r="A5" s="182" t="s">
        <v>233</v>
      </c>
      <c r="B5" s="194">
        <v>23</v>
      </c>
      <c r="C5" s="194">
        <v>0</v>
      </c>
      <c r="D5" s="194">
        <v>23</v>
      </c>
      <c r="E5" s="173"/>
      <c r="F5" s="173"/>
      <c r="G5" s="195"/>
      <c r="H5" s="194"/>
      <c r="I5" s="194"/>
      <c r="J5" s="194"/>
      <c r="K5" s="194"/>
      <c r="L5" s="173"/>
      <c r="M5" s="173"/>
    </row>
    <row r="6" spans="1:13">
      <c r="A6" s="182" t="s">
        <v>234</v>
      </c>
      <c r="B6" s="194">
        <v>60</v>
      </c>
      <c r="C6" s="194">
        <v>0</v>
      </c>
      <c r="D6" s="194">
        <v>60</v>
      </c>
      <c r="E6" s="173"/>
      <c r="F6" s="173"/>
      <c r="G6" s="195"/>
      <c r="H6" s="194"/>
      <c r="I6" s="194"/>
      <c r="J6" s="194"/>
      <c r="K6" s="194"/>
      <c r="L6" s="173"/>
      <c r="M6" s="173"/>
    </row>
    <row r="7" spans="1:13">
      <c r="A7" s="182" t="s">
        <v>235</v>
      </c>
      <c r="B7" s="194">
        <v>164</v>
      </c>
      <c r="C7" s="194">
        <v>0</v>
      </c>
      <c r="D7" s="194">
        <v>164</v>
      </c>
      <c r="E7" s="173"/>
      <c r="F7" s="173"/>
      <c r="G7" s="195"/>
      <c r="H7" s="194"/>
      <c r="I7" s="194"/>
      <c r="J7" s="194"/>
      <c r="K7" s="194"/>
      <c r="L7" s="173"/>
      <c r="M7" s="173"/>
    </row>
    <row r="8" spans="1:13">
      <c r="A8" s="182" t="s">
        <v>229</v>
      </c>
      <c r="B8" s="194">
        <v>256</v>
      </c>
      <c r="C8" s="194">
        <v>0</v>
      </c>
      <c r="D8" s="194">
        <v>256</v>
      </c>
      <c r="E8" s="173"/>
      <c r="F8" s="173"/>
      <c r="G8" s="195"/>
      <c r="H8" s="194"/>
      <c r="I8" s="194"/>
      <c r="J8" s="194"/>
      <c r="K8" s="194"/>
      <c r="L8" s="173"/>
      <c r="M8" s="173"/>
    </row>
    <row r="9" spans="1:13">
      <c r="A9" s="183" t="s">
        <v>236</v>
      </c>
      <c r="B9" s="194">
        <v>52</v>
      </c>
      <c r="C9" s="194">
        <v>0</v>
      </c>
      <c r="D9" s="194">
        <v>52</v>
      </c>
      <c r="E9" s="173"/>
      <c r="F9" s="173"/>
      <c r="G9" s="195"/>
      <c r="H9" s="194"/>
      <c r="I9" s="194"/>
      <c r="J9" s="194"/>
      <c r="K9" s="194"/>
      <c r="L9" s="173"/>
      <c r="M9" s="173"/>
    </row>
    <row r="10" spans="1:13">
      <c r="A10" s="183" t="s">
        <v>237</v>
      </c>
      <c r="B10" s="194">
        <v>80</v>
      </c>
      <c r="C10" s="194">
        <v>0</v>
      </c>
      <c r="D10" s="194">
        <v>80</v>
      </c>
      <c r="E10" s="173"/>
      <c r="F10" s="173"/>
      <c r="G10" s="195"/>
      <c r="H10" s="194"/>
      <c r="I10" s="194"/>
      <c r="J10" s="194"/>
      <c r="K10" s="194"/>
      <c r="L10" s="173"/>
      <c r="M10" s="173"/>
    </row>
    <row r="11" spans="1:13">
      <c r="A11" s="183" t="s">
        <v>238</v>
      </c>
      <c r="B11" s="194">
        <v>124</v>
      </c>
      <c r="C11" s="194">
        <v>0</v>
      </c>
      <c r="D11" s="194">
        <v>124</v>
      </c>
      <c r="E11" s="173"/>
      <c r="F11" s="173"/>
      <c r="G11" s="195"/>
      <c r="H11" s="194"/>
      <c r="I11" s="194"/>
      <c r="J11" s="194"/>
      <c r="K11" s="194"/>
      <c r="L11" s="173"/>
      <c r="M11" s="173"/>
    </row>
    <row r="12" spans="1:13" ht="14.25">
      <c r="A12" s="184" t="s">
        <v>239</v>
      </c>
      <c r="B12" s="194">
        <v>149</v>
      </c>
      <c r="C12" s="194">
        <v>0</v>
      </c>
      <c r="D12" s="194">
        <v>149</v>
      </c>
      <c r="E12" s="173"/>
      <c r="F12" s="173"/>
      <c r="G12" s="195"/>
      <c r="H12" s="194"/>
      <c r="I12" s="194"/>
      <c r="J12" s="194"/>
      <c r="K12" s="194"/>
      <c r="L12" s="173"/>
      <c r="M12" s="173"/>
    </row>
    <row r="13" spans="1:13" ht="14.25">
      <c r="A13" s="183" t="s">
        <v>242</v>
      </c>
      <c r="B13" s="194">
        <v>18</v>
      </c>
      <c r="C13" s="194">
        <v>0</v>
      </c>
      <c r="D13" s="194">
        <v>18</v>
      </c>
      <c r="E13" s="173"/>
      <c r="F13" s="173"/>
      <c r="G13" s="195"/>
      <c r="H13" s="194"/>
      <c r="I13" s="194"/>
      <c r="J13" s="194"/>
      <c r="K13" s="194"/>
      <c r="L13" s="173"/>
      <c r="M13" s="173"/>
    </row>
    <row r="14" spans="1:13" ht="14.25">
      <c r="A14" s="183" t="s">
        <v>241</v>
      </c>
      <c r="B14" s="194">
        <v>66</v>
      </c>
      <c r="C14" s="194">
        <v>0</v>
      </c>
      <c r="D14" s="194">
        <v>66</v>
      </c>
      <c r="E14" s="173"/>
      <c r="F14" s="173"/>
      <c r="G14" s="195"/>
      <c r="H14" s="194"/>
      <c r="I14" s="194"/>
      <c r="J14" s="194"/>
      <c r="K14" s="194"/>
      <c r="L14" s="173"/>
      <c r="M14" s="173"/>
    </row>
    <row r="15" spans="1:13" ht="14.25">
      <c r="A15" s="183" t="s">
        <v>240</v>
      </c>
      <c r="B15" s="194">
        <v>65</v>
      </c>
      <c r="C15" s="194">
        <v>0</v>
      </c>
      <c r="D15" s="194">
        <v>65</v>
      </c>
      <c r="E15" s="173"/>
      <c r="F15" s="173"/>
      <c r="G15" s="195"/>
      <c r="H15" s="194"/>
      <c r="I15" s="194"/>
      <c r="J15" s="194"/>
      <c r="K15" s="194"/>
      <c r="L15" s="173"/>
      <c r="M15" s="173"/>
    </row>
    <row r="16" spans="1:13">
      <c r="G16" s="195"/>
      <c r="H16" s="194"/>
      <c r="I16" s="194"/>
      <c r="J16" s="194"/>
      <c r="K16" s="194"/>
    </row>
    <row r="17" spans="1:40">
      <c r="G17" s="173" t="s">
        <v>297</v>
      </c>
      <c r="H17" s="173"/>
      <c r="I17" s="173"/>
      <c r="J17" s="173"/>
      <c r="M17" s="167" t="s">
        <v>225</v>
      </c>
    </row>
    <row r="18" spans="1:40">
      <c r="A18" s="165" t="s">
        <v>246</v>
      </c>
      <c r="B18" s="166" t="s">
        <v>252</v>
      </c>
      <c r="C18" s="166"/>
      <c r="D18" s="166"/>
      <c r="E18" s="166"/>
      <c r="F18" s="166"/>
      <c r="G18" s="187"/>
      <c r="H18" s="166"/>
      <c r="I18" s="166"/>
      <c r="J18" s="166"/>
      <c r="K18" s="166"/>
      <c r="L18" s="166"/>
      <c r="M18" s="166"/>
      <c r="N18" s="187"/>
      <c r="O18" s="187"/>
      <c r="P18" s="167"/>
      <c r="Q18" s="167"/>
      <c r="R18" s="167"/>
      <c r="S18" s="167"/>
      <c r="T18" s="188" t="s">
        <v>226</v>
      </c>
      <c r="U18" s="166"/>
      <c r="V18" s="166"/>
      <c r="W18" s="166"/>
      <c r="X18" s="166"/>
      <c r="Y18" s="166"/>
      <c r="Z18" s="215" t="s">
        <v>227</v>
      </c>
      <c r="AA18" s="166"/>
      <c r="AB18" s="166"/>
      <c r="AC18" s="166"/>
      <c r="AD18" s="182"/>
      <c r="AH18" s="183"/>
      <c r="AI18" s="183"/>
      <c r="AJ18" s="183"/>
      <c r="AK18" s="184"/>
      <c r="AL18" s="183"/>
      <c r="AM18" s="183"/>
      <c r="AN18" s="183"/>
    </row>
    <row r="19" spans="1:40" ht="25.5">
      <c r="A19" s="202" t="s">
        <v>265</v>
      </c>
      <c r="B19" s="202" t="s">
        <v>207</v>
      </c>
      <c r="C19" s="202" t="s">
        <v>208</v>
      </c>
      <c r="D19" s="202" t="s">
        <v>209</v>
      </c>
      <c r="E19" s="202" t="s">
        <v>210</v>
      </c>
      <c r="F19" s="203" t="s">
        <v>211</v>
      </c>
      <c r="G19" s="206" t="s">
        <v>265</v>
      </c>
      <c r="H19" s="206" t="s">
        <v>207</v>
      </c>
      <c r="I19" s="206" t="s">
        <v>208</v>
      </c>
      <c r="J19" s="206" t="s">
        <v>209</v>
      </c>
      <c r="K19" s="206" t="s">
        <v>210</v>
      </c>
      <c r="L19" s="207" t="s">
        <v>211</v>
      </c>
      <c r="M19" s="208" t="s">
        <v>265</v>
      </c>
      <c r="N19" s="208" t="s">
        <v>207</v>
      </c>
      <c r="O19" s="208" t="s">
        <v>208</v>
      </c>
      <c r="P19" s="208" t="s">
        <v>209</v>
      </c>
      <c r="Q19" s="208" t="s">
        <v>210</v>
      </c>
      <c r="R19" s="205" t="s">
        <v>211</v>
      </c>
      <c r="S19" s="211" t="s">
        <v>265</v>
      </c>
      <c r="T19" s="211" t="s">
        <v>207</v>
      </c>
      <c r="U19" s="211" t="s">
        <v>208</v>
      </c>
      <c r="V19" s="211" t="s">
        <v>209</v>
      </c>
      <c r="W19" s="211" t="s">
        <v>210</v>
      </c>
      <c r="X19" s="211" t="s">
        <v>211</v>
      </c>
      <c r="Y19" s="212" t="s">
        <v>265</v>
      </c>
      <c r="Z19" s="211" t="s">
        <v>207</v>
      </c>
      <c r="AA19" s="211" t="s">
        <v>208</v>
      </c>
      <c r="AB19" s="211" t="s">
        <v>209</v>
      </c>
      <c r="AC19" s="211" t="s">
        <v>210</v>
      </c>
      <c r="AD19" s="211" t="s">
        <v>211</v>
      </c>
    </row>
    <row r="20" spans="1:40" ht="15" customHeight="1">
      <c r="A20" s="226" t="s">
        <v>266</v>
      </c>
      <c r="B20" s="204">
        <v>91</v>
      </c>
      <c r="C20" s="204">
        <v>380</v>
      </c>
      <c r="D20" s="204">
        <v>167</v>
      </c>
      <c r="E20" s="204">
        <v>13</v>
      </c>
      <c r="F20" s="204">
        <v>651</v>
      </c>
      <c r="G20" s="227" t="s">
        <v>266</v>
      </c>
      <c r="H20" s="209">
        <v>21</v>
      </c>
      <c r="I20" s="209">
        <v>82</v>
      </c>
      <c r="J20" s="209">
        <v>44</v>
      </c>
      <c r="K20" s="209">
        <v>1</v>
      </c>
      <c r="L20" s="209">
        <v>148</v>
      </c>
      <c r="M20" s="228" t="s">
        <v>266</v>
      </c>
      <c r="N20" s="208">
        <v>3</v>
      </c>
      <c r="O20" s="208">
        <v>13</v>
      </c>
      <c r="P20" s="208">
        <v>2</v>
      </c>
      <c r="Q20" s="210">
        <v>0</v>
      </c>
      <c r="R20" s="205">
        <v>18</v>
      </c>
      <c r="S20" s="229" t="s">
        <v>266</v>
      </c>
      <c r="T20" s="211">
        <v>6</v>
      </c>
      <c r="U20" s="211">
        <v>37</v>
      </c>
      <c r="V20" s="211">
        <v>21</v>
      </c>
      <c r="W20" s="211">
        <v>1</v>
      </c>
      <c r="X20" s="211">
        <v>65</v>
      </c>
      <c r="Y20" s="229" t="s">
        <v>266</v>
      </c>
      <c r="Z20" s="211">
        <v>12</v>
      </c>
      <c r="AA20" s="211">
        <v>32</v>
      </c>
      <c r="AB20" s="211">
        <v>21</v>
      </c>
      <c r="AC20" s="211"/>
      <c r="AD20" s="211">
        <v>65</v>
      </c>
    </row>
    <row r="21" spans="1:40" ht="12" customHeight="1">
      <c r="A21" s="226" t="s">
        <v>267</v>
      </c>
      <c r="B21" s="204">
        <v>105</v>
      </c>
      <c r="C21" s="204">
        <v>377</v>
      </c>
      <c r="D21" s="204">
        <v>155</v>
      </c>
      <c r="E21" s="204">
        <v>14</v>
      </c>
      <c r="F21" s="204">
        <v>651</v>
      </c>
      <c r="G21" s="227" t="s">
        <v>267</v>
      </c>
      <c r="H21" s="209">
        <v>25</v>
      </c>
      <c r="I21" s="209">
        <v>83</v>
      </c>
      <c r="J21" s="209">
        <v>38</v>
      </c>
      <c r="K21" s="209">
        <v>2</v>
      </c>
      <c r="L21" s="209">
        <v>148</v>
      </c>
      <c r="M21" s="228" t="s">
        <v>267</v>
      </c>
      <c r="N21" s="208">
        <v>3</v>
      </c>
      <c r="O21" s="208">
        <v>14</v>
      </c>
      <c r="P21" s="208">
        <v>1</v>
      </c>
      <c r="Q21" s="210">
        <v>0</v>
      </c>
      <c r="R21" s="205">
        <v>18</v>
      </c>
      <c r="S21" s="229" t="s">
        <v>267</v>
      </c>
      <c r="T21" s="211">
        <v>7</v>
      </c>
      <c r="U21" s="211">
        <v>36</v>
      </c>
      <c r="V21" s="211">
        <v>20</v>
      </c>
      <c r="W21" s="211">
        <v>2</v>
      </c>
      <c r="X21" s="211">
        <v>65</v>
      </c>
      <c r="Y21" s="229" t="s">
        <v>267</v>
      </c>
      <c r="Z21" s="211">
        <v>15</v>
      </c>
      <c r="AA21" s="211">
        <v>33</v>
      </c>
      <c r="AB21" s="211">
        <v>17</v>
      </c>
      <c r="AC21" s="211"/>
      <c r="AD21" s="211">
        <v>65</v>
      </c>
    </row>
    <row r="22" spans="1:40">
      <c r="A22" s="226" t="s">
        <v>81</v>
      </c>
      <c r="B22" s="204">
        <v>88</v>
      </c>
      <c r="C22" s="204">
        <v>408</v>
      </c>
      <c r="D22" s="204">
        <v>148</v>
      </c>
      <c r="E22" s="204">
        <v>7</v>
      </c>
      <c r="F22" s="204">
        <v>651</v>
      </c>
      <c r="G22" s="227" t="s">
        <v>81</v>
      </c>
      <c r="H22" s="209">
        <v>21</v>
      </c>
      <c r="I22" s="209">
        <v>90</v>
      </c>
      <c r="J22" s="209">
        <v>36</v>
      </c>
      <c r="K22" s="209">
        <v>1</v>
      </c>
      <c r="L22" s="209">
        <v>148</v>
      </c>
      <c r="M22" s="228" t="s">
        <v>81</v>
      </c>
      <c r="N22" s="208">
        <v>2</v>
      </c>
      <c r="O22" s="208">
        <v>15</v>
      </c>
      <c r="P22" s="208">
        <v>1</v>
      </c>
      <c r="Q22" s="210">
        <v>0</v>
      </c>
      <c r="R22" s="205">
        <v>18</v>
      </c>
      <c r="S22" s="229" t="s">
        <v>81</v>
      </c>
      <c r="T22" s="211">
        <v>6</v>
      </c>
      <c r="U22" s="211">
        <v>41</v>
      </c>
      <c r="V22" s="211">
        <v>17</v>
      </c>
      <c r="W22" s="211">
        <v>1</v>
      </c>
      <c r="X22" s="211">
        <v>65</v>
      </c>
      <c r="Y22" s="229" t="s">
        <v>81</v>
      </c>
      <c r="Z22" s="211">
        <v>13</v>
      </c>
      <c r="AA22" s="211">
        <v>34</v>
      </c>
      <c r="AB22" s="211">
        <v>18</v>
      </c>
      <c r="AC22" s="211"/>
      <c r="AD22" s="211">
        <v>65</v>
      </c>
    </row>
    <row r="23" spans="1:40" ht="21" customHeight="1">
      <c r="A23" s="226" t="s">
        <v>82</v>
      </c>
      <c r="B23" s="204">
        <v>106</v>
      </c>
      <c r="C23" s="204">
        <v>396</v>
      </c>
      <c r="D23" s="204">
        <v>148</v>
      </c>
      <c r="E23" s="204">
        <v>1</v>
      </c>
      <c r="F23" s="204">
        <v>651</v>
      </c>
      <c r="G23" s="227" t="s">
        <v>82</v>
      </c>
      <c r="H23" s="209">
        <v>18</v>
      </c>
      <c r="I23" s="209">
        <v>92</v>
      </c>
      <c r="J23" s="209">
        <v>38</v>
      </c>
      <c r="K23" s="209"/>
      <c r="L23" s="209">
        <v>148</v>
      </c>
      <c r="M23" s="228" t="s">
        <v>82</v>
      </c>
      <c r="N23" s="208">
        <v>1</v>
      </c>
      <c r="O23" s="208">
        <v>15</v>
      </c>
      <c r="P23" s="208">
        <v>2</v>
      </c>
      <c r="Q23" s="210">
        <v>0</v>
      </c>
      <c r="R23" s="205">
        <v>18</v>
      </c>
      <c r="S23" s="229" t="s">
        <v>82</v>
      </c>
      <c r="T23" s="211">
        <v>5</v>
      </c>
      <c r="U23" s="211">
        <v>39</v>
      </c>
      <c r="V23" s="211">
        <v>21</v>
      </c>
      <c r="W23" s="211"/>
      <c r="X23" s="211">
        <f>SUM(T23:V23)</f>
        <v>65</v>
      </c>
      <c r="Y23" s="229" t="s">
        <v>82</v>
      </c>
      <c r="Z23" s="211">
        <v>12</v>
      </c>
      <c r="AA23" s="211">
        <v>38</v>
      </c>
      <c r="AB23" s="211">
        <v>15</v>
      </c>
      <c r="AC23" s="211"/>
      <c r="AD23" s="211">
        <v>65</v>
      </c>
    </row>
    <row r="24" spans="1:40" ht="27" customHeight="1">
      <c r="A24" s="226" t="s">
        <v>268</v>
      </c>
      <c r="B24" s="204">
        <v>158</v>
      </c>
      <c r="C24" s="204">
        <v>409</v>
      </c>
      <c r="D24" s="204">
        <v>81</v>
      </c>
      <c r="E24" s="204">
        <v>3</v>
      </c>
      <c r="F24" s="204">
        <v>651</v>
      </c>
      <c r="G24" s="227" t="s">
        <v>268</v>
      </c>
      <c r="H24" s="209">
        <v>35</v>
      </c>
      <c r="I24" s="209">
        <v>89</v>
      </c>
      <c r="J24" s="209">
        <v>24</v>
      </c>
      <c r="K24" s="209"/>
      <c r="L24" s="209">
        <v>148</v>
      </c>
      <c r="M24" s="228" t="s">
        <v>268</v>
      </c>
      <c r="N24" s="208">
        <v>5</v>
      </c>
      <c r="O24" s="208">
        <v>12</v>
      </c>
      <c r="P24" s="208">
        <v>1</v>
      </c>
      <c r="Q24" s="210">
        <v>0</v>
      </c>
      <c r="R24" s="205">
        <v>18</v>
      </c>
      <c r="S24" s="229" t="s">
        <v>268</v>
      </c>
      <c r="T24" s="211">
        <v>11</v>
      </c>
      <c r="U24" s="211">
        <v>44</v>
      </c>
      <c r="V24" s="211">
        <v>10</v>
      </c>
      <c r="W24" s="211"/>
      <c r="X24" s="211">
        <v>65</v>
      </c>
      <c r="Y24" s="229" t="s">
        <v>268</v>
      </c>
      <c r="Z24" s="211">
        <v>19</v>
      </c>
      <c r="AA24" s="211">
        <v>33</v>
      </c>
      <c r="AB24" s="211">
        <v>13</v>
      </c>
      <c r="AC24" s="211"/>
      <c r="AD24" s="211">
        <v>65</v>
      </c>
    </row>
    <row r="25" spans="1:40">
      <c r="A25" s="226" t="s">
        <v>84</v>
      </c>
      <c r="B25" s="204">
        <v>106</v>
      </c>
      <c r="C25" s="204">
        <v>413</v>
      </c>
      <c r="D25" s="204">
        <v>128</v>
      </c>
      <c r="E25" s="204">
        <v>4</v>
      </c>
      <c r="F25" s="204">
        <v>651</v>
      </c>
      <c r="G25" s="227" t="s">
        <v>84</v>
      </c>
      <c r="H25" s="209">
        <v>22</v>
      </c>
      <c r="I25" s="209">
        <v>96</v>
      </c>
      <c r="J25" s="209">
        <v>30</v>
      </c>
      <c r="K25" s="209"/>
      <c r="L25" s="209">
        <v>148</v>
      </c>
      <c r="M25" s="228" t="s">
        <v>84</v>
      </c>
      <c r="N25" s="208">
        <v>2</v>
      </c>
      <c r="O25" s="208">
        <v>15</v>
      </c>
      <c r="P25" s="208">
        <v>1</v>
      </c>
      <c r="Q25" s="210">
        <v>0</v>
      </c>
      <c r="R25" s="205">
        <v>18</v>
      </c>
      <c r="S25" s="229" t="s">
        <v>84</v>
      </c>
      <c r="T25" s="211">
        <v>9</v>
      </c>
      <c r="U25" s="211">
        <v>40</v>
      </c>
      <c r="V25" s="211">
        <v>16</v>
      </c>
      <c r="W25" s="211"/>
      <c r="X25" s="211">
        <v>65</v>
      </c>
      <c r="Y25" s="229" t="s">
        <v>84</v>
      </c>
      <c r="Z25" s="211">
        <v>11</v>
      </c>
      <c r="AA25" s="211">
        <v>41</v>
      </c>
      <c r="AB25" s="211">
        <v>13</v>
      </c>
      <c r="AC25" s="211"/>
      <c r="AD25" s="211">
        <v>65</v>
      </c>
    </row>
    <row r="26" spans="1:40">
      <c r="A26" s="226" t="s">
        <v>269</v>
      </c>
      <c r="B26" s="204">
        <v>119</v>
      </c>
      <c r="C26" s="204">
        <v>358</v>
      </c>
      <c r="D26" s="204">
        <v>167</v>
      </c>
      <c r="E26" s="204">
        <v>7</v>
      </c>
      <c r="F26" s="204">
        <v>651</v>
      </c>
      <c r="G26" s="227" t="s">
        <v>269</v>
      </c>
      <c r="H26" s="209">
        <v>26</v>
      </c>
      <c r="I26" s="209">
        <v>83</v>
      </c>
      <c r="J26" s="209">
        <v>38</v>
      </c>
      <c r="K26" s="209">
        <v>1</v>
      </c>
      <c r="L26" s="209">
        <v>148</v>
      </c>
      <c r="M26" s="228" t="s">
        <v>269</v>
      </c>
      <c r="N26" s="208">
        <v>2</v>
      </c>
      <c r="O26" s="208">
        <v>14</v>
      </c>
      <c r="P26" s="208">
        <v>2</v>
      </c>
      <c r="Q26" s="210">
        <v>0</v>
      </c>
      <c r="R26" s="205">
        <v>18</v>
      </c>
      <c r="S26" s="229" t="s">
        <v>269</v>
      </c>
      <c r="T26" s="211">
        <v>10</v>
      </c>
      <c r="U26" s="211">
        <v>35</v>
      </c>
      <c r="V26" s="211">
        <v>19</v>
      </c>
      <c r="W26" s="211">
        <v>1</v>
      </c>
      <c r="X26" s="211">
        <v>65</v>
      </c>
      <c r="Y26" s="229" t="s">
        <v>269</v>
      </c>
      <c r="Z26" s="211">
        <v>14</v>
      </c>
      <c r="AA26" s="211">
        <v>34</v>
      </c>
      <c r="AB26" s="211">
        <v>17</v>
      </c>
      <c r="AC26" s="211"/>
      <c r="AD26" s="211">
        <v>65</v>
      </c>
    </row>
    <row r="27" spans="1:40">
      <c r="A27" s="226" t="s">
        <v>86</v>
      </c>
      <c r="B27" s="204">
        <v>70</v>
      </c>
      <c r="C27" s="204">
        <v>356</v>
      </c>
      <c r="D27" s="204">
        <v>219</v>
      </c>
      <c r="E27" s="204">
        <v>6</v>
      </c>
      <c r="F27" s="204">
        <v>651</v>
      </c>
      <c r="G27" s="227" t="s">
        <v>86</v>
      </c>
      <c r="H27" s="209">
        <v>15</v>
      </c>
      <c r="I27" s="209">
        <v>80</v>
      </c>
      <c r="J27" s="209">
        <v>52</v>
      </c>
      <c r="K27" s="209">
        <v>1</v>
      </c>
      <c r="L27" s="209">
        <v>148</v>
      </c>
      <c r="M27" s="228" t="s">
        <v>86</v>
      </c>
      <c r="N27" s="208">
        <v>2</v>
      </c>
      <c r="O27" s="208">
        <v>13</v>
      </c>
      <c r="P27" s="208">
        <v>3</v>
      </c>
      <c r="Q27" s="210">
        <v>0</v>
      </c>
      <c r="R27" s="205">
        <v>18</v>
      </c>
      <c r="S27" s="229" t="s">
        <v>86</v>
      </c>
      <c r="T27" s="211">
        <v>6</v>
      </c>
      <c r="U27" s="211">
        <v>33</v>
      </c>
      <c r="V27" s="211">
        <v>26</v>
      </c>
      <c r="W27" s="211"/>
      <c r="X27" s="211">
        <v>65</v>
      </c>
      <c r="Y27" s="229" t="s">
        <v>86</v>
      </c>
      <c r="Z27" s="211">
        <v>7</v>
      </c>
      <c r="AA27" s="211">
        <v>34</v>
      </c>
      <c r="AB27" s="211">
        <v>23</v>
      </c>
      <c r="AC27" s="211">
        <v>1</v>
      </c>
      <c r="AD27" s="211">
        <v>65</v>
      </c>
    </row>
    <row r="28" spans="1:40">
      <c r="A28" s="226" t="s">
        <v>87</v>
      </c>
      <c r="B28" s="204">
        <v>108</v>
      </c>
      <c r="C28" s="204">
        <v>388</v>
      </c>
      <c r="D28" s="204">
        <v>148</v>
      </c>
      <c r="E28" s="204">
        <v>7</v>
      </c>
      <c r="F28" s="204">
        <v>651</v>
      </c>
      <c r="G28" s="227" t="s">
        <v>87</v>
      </c>
      <c r="H28" s="209">
        <v>25</v>
      </c>
      <c r="I28" s="209">
        <v>84</v>
      </c>
      <c r="J28" s="209">
        <v>37</v>
      </c>
      <c r="K28" s="209">
        <v>2</v>
      </c>
      <c r="L28" s="209">
        <v>148</v>
      </c>
      <c r="M28" s="228" t="s">
        <v>87</v>
      </c>
      <c r="N28" s="208">
        <v>4</v>
      </c>
      <c r="O28" s="208">
        <v>12</v>
      </c>
      <c r="P28" s="208">
        <v>2</v>
      </c>
      <c r="Q28" s="210">
        <v>0</v>
      </c>
      <c r="R28" s="205">
        <v>18</v>
      </c>
      <c r="S28" s="229" t="s">
        <v>87</v>
      </c>
      <c r="T28" s="211">
        <v>8</v>
      </c>
      <c r="U28" s="211">
        <v>37</v>
      </c>
      <c r="V28" s="211">
        <v>18</v>
      </c>
      <c r="W28" s="211">
        <v>2</v>
      </c>
      <c r="X28" s="211">
        <v>65</v>
      </c>
      <c r="Y28" s="229" t="s">
        <v>87</v>
      </c>
      <c r="Z28" s="211">
        <v>13</v>
      </c>
      <c r="AA28" s="211">
        <v>35</v>
      </c>
      <c r="AB28" s="211">
        <v>17</v>
      </c>
      <c r="AC28" s="211"/>
      <c r="AD28" s="211">
        <v>65</v>
      </c>
    </row>
    <row r="29" spans="1:40">
      <c r="A29" s="226" t="s">
        <v>88</v>
      </c>
      <c r="B29" s="204">
        <v>148</v>
      </c>
      <c r="C29" s="204">
        <v>349</v>
      </c>
      <c r="D29" s="204">
        <v>147</v>
      </c>
      <c r="E29" s="204">
        <v>7</v>
      </c>
      <c r="F29" s="204">
        <v>651</v>
      </c>
      <c r="G29" s="227" t="s">
        <v>88</v>
      </c>
      <c r="H29" s="209">
        <v>31</v>
      </c>
      <c r="I29" s="209">
        <v>81</v>
      </c>
      <c r="J29" s="209">
        <v>35</v>
      </c>
      <c r="K29" s="209">
        <v>1</v>
      </c>
      <c r="L29" s="209">
        <v>148</v>
      </c>
      <c r="M29" s="228" t="s">
        <v>88</v>
      </c>
      <c r="N29" s="208">
        <v>3</v>
      </c>
      <c r="O29" s="208">
        <v>13</v>
      </c>
      <c r="P29" s="208">
        <v>2</v>
      </c>
      <c r="Q29" s="210">
        <v>0</v>
      </c>
      <c r="R29" s="205">
        <v>18</v>
      </c>
      <c r="S29" s="229" t="s">
        <v>88</v>
      </c>
      <c r="T29" s="211">
        <v>11</v>
      </c>
      <c r="U29" s="211">
        <v>36</v>
      </c>
      <c r="V29" s="211">
        <v>17</v>
      </c>
      <c r="W29" s="211">
        <v>1</v>
      </c>
      <c r="X29" s="211">
        <v>65</v>
      </c>
      <c r="Y29" s="229" t="s">
        <v>88</v>
      </c>
      <c r="Z29" s="211">
        <v>17</v>
      </c>
      <c r="AA29" s="211">
        <v>32</v>
      </c>
      <c r="AB29" s="211">
        <v>16</v>
      </c>
      <c r="AC29" s="211"/>
      <c r="AD29" s="211">
        <v>65</v>
      </c>
    </row>
    <row r="30" spans="1:40">
      <c r="A30" s="226" t="s">
        <v>89</v>
      </c>
      <c r="B30" s="204">
        <v>100</v>
      </c>
      <c r="C30" s="204">
        <v>416</v>
      </c>
      <c r="D30" s="204">
        <v>130</v>
      </c>
      <c r="E30" s="204">
        <v>5</v>
      </c>
      <c r="F30" s="204">
        <v>651</v>
      </c>
      <c r="G30" s="227" t="s">
        <v>89</v>
      </c>
      <c r="H30" s="209">
        <v>22</v>
      </c>
      <c r="I30" s="209">
        <v>95</v>
      </c>
      <c r="J30" s="209">
        <v>30</v>
      </c>
      <c r="K30" s="209">
        <v>1</v>
      </c>
      <c r="L30" s="209">
        <v>148</v>
      </c>
      <c r="M30" s="228" t="s">
        <v>89</v>
      </c>
      <c r="N30" s="208">
        <v>2</v>
      </c>
      <c r="O30" s="208">
        <v>15</v>
      </c>
      <c r="P30" s="208">
        <v>1</v>
      </c>
      <c r="Q30" s="210">
        <v>0</v>
      </c>
      <c r="R30" s="205">
        <v>18</v>
      </c>
      <c r="S30" s="229" t="s">
        <v>89</v>
      </c>
      <c r="T30" s="211">
        <v>10</v>
      </c>
      <c r="U30" s="211">
        <v>41</v>
      </c>
      <c r="V30" s="211">
        <v>13</v>
      </c>
      <c r="W30" s="211">
        <v>1</v>
      </c>
      <c r="X30" s="211">
        <v>65</v>
      </c>
      <c r="Y30" s="229" t="s">
        <v>89</v>
      </c>
      <c r="Z30" s="211">
        <v>10</v>
      </c>
      <c r="AA30" s="211">
        <v>39</v>
      </c>
      <c r="AB30" s="211">
        <v>16</v>
      </c>
      <c r="AC30" s="211"/>
      <c r="AD30" s="211">
        <v>65</v>
      </c>
    </row>
    <row r="31" spans="1:40">
      <c r="A31" s="226" t="s">
        <v>90</v>
      </c>
      <c r="B31" s="204">
        <v>108</v>
      </c>
      <c r="C31" s="204">
        <v>357</v>
      </c>
      <c r="D31" s="204">
        <v>178</v>
      </c>
      <c r="E31" s="204">
        <v>8</v>
      </c>
      <c r="F31" s="204">
        <v>651</v>
      </c>
      <c r="G31" s="227" t="s">
        <v>90</v>
      </c>
      <c r="H31" s="209">
        <v>22</v>
      </c>
      <c r="I31" s="209">
        <v>80</v>
      </c>
      <c r="J31" s="209">
        <v>45</v>
      </c>
      <c r="K31" s="209">
        <v>1</v>
      </c>
      <c r="L31" s="209">
        <v>148</v>
      </c>
      <c r="M31" s="228" t="s">
        <v>90</v>
      </c>
      <c r="N31" s="208">
        <v>2</v>
      </c>
      <c r="O31" s="208">
        <v>12</v>
      </c>
      <c r="P31" s="208">
        <v>4</v>
      </c>
      <c r="Q31" s="210">
        <v>0</v>
      </c>
      <c r="R31" s="205">
        <v>18</v>
      </c>
      <c r="S31" s="229" t="s">
        <v>90</v>
      </c>
      <c r="T31" s="211">
        <v>5</v>
      </c>
      <c r="U31" s="211">
        <v>37</v>
      </c>
      <c r="V31" s="211">
        <v>22</v>
      </c>
      <c r="W31" s="211">
        <v>1</v>
      </c>
      <c r="X31" s="211">
        <v>65</v>
      </c>
      <c r="Y31" s="229" t="s">
        <v>90</v>
      </c>
      <c r="Z31" s="211">
        <v>15</v>
      </c>
      <c r="AA31" s="211">
        <v>31</v>
      </c>
      <c r="AB31" s="211">
        <v>19</v>
      </c>
      <c r="AC31" s="211"/>
      <c r="AD31" s="211">
        <v>65</v>
      </c>
    </row>
    <row r="32" spans="1:40">
      <c r="A32" s="226" t="s">
        <v>91</v>
      </c>
      <c r="B32" s="204">
        <v>229</v>
      </c>
      <c r="C32" s="204">
        <v>343</v>
      </c>
      <c r="D32" s="204">
        <v>76</v>
      </c>
      <c r="E32" s="204">
        <v>3</v>
      </c>
      <c r="F32" s="204">
        <v>651</v>
      </c>
      <c r="G32" s="227" t="s">
        <v>91</v>
      </c>
      <c r="H32" s="209">
        <v>53</v>
      </c>
      <c r="I32" s="209">
        <v>76</v>
      </c>
      <c r="J32" s="209">
        <v>18</v>
      </c>
      <c r="K32" s="209">
        <v>1</v>
      </c>
      <c r="L32" s="209">
        <v>148</v>
      </c>
      <c r="M32" s="228" t="s">
        <v>91</v>
      </c>
      <c r="N32" s="208">
        <v>8</v>
      </c>
      <c r="O32" s="208">
        <v>9</v>
      </c>
      <c r="P32" s="208">
        <v>1</v>
      </c>
      <c r="Q32" s="210">
        <v>0</v>
      </c>
      <c r="R32" s="205">
        <v>18</v>
      </c>
      <c r="S32" s="229" t="s">
        <v>91</v>
      </c>
      <c r="T32" s="211">
        <v>20</v>
      </c>
      <c r="U32" s="211">
        <v>37</v>
      </c>
      <c r="V32" s="211">
        <v>7</v>
      </c>
      <c r="W32" s="211">
        <v>1</v>
      </c>
      <c r="X32" s="211">
        <v>65</v>
      </c>
      <c r="Y32" s="229" t="s">
        <v>91</v>
      </c>
      <c r="Z32" s="211">
        <v>25</v>
      </c>
      <c r="AA32" s="211">
        <v>30</v>
      </c>
      <c r="AB32" s="211">
        <v>10</v>
      </c>
      <c r="AC32" s="211"/>
      <c r="AD32" s="211">
        <v>65</v>
      </c>
    </row>
    <row r="33" spans="1:44">
      <c r="A33" s="226" t="s">
        <v>92</v>
      </c>
      <c r="B33" s="204">
        <v>103</v>
      </c>
      <c r="C33" s="204">
        <v>378</v>
      </c>
      <c r="D33" s="204">
        <v>158</v>
      </c>
      <c r="E33" s="204">
        <v>12</v>
      </c>
      <c r="F33" s="204">
        <v>651</v>
      </c>
      <c r="G33" s="227" t="s">
        <v>92</v>
      </c>
      <c r="H33" s="209">
        <v>25</v>
      </c>
      <c r="I33" s="209">
        <v>81</v>
      </c>
      <c r="J33" s="209">
        <v>41</v>
      </c>
      <c r="K33" s="209">
        <v>1</v>
      </c>
      <c r="L33" s="209">
        <v>148</v>
      </c>
      <c r="M33" s="228" t="s">
        <v>92</v>
      </c>
      <c r="N33" s="208">
        <v>3</v>
      </c>
      <c r="O33" s="208">
        <v>14</v>
      </c>
      <c r="P33" s="208">
        <v>1</v>
      </c>
      <c r="Q33" s="210">
        <v>0</v>
      </c>
      <c r="R33" s="205">
        <v>18</v>
      </c>
      <c r="S33" s="229" t="s">
        <v>92</v>
      </c>
      <c r="T33" s="211">
        <v>8</v>
      </c>
      <c r="U33" s="211">
        <v>35</v>
      </c>
      <c r="V33" s="211">
        <v>21</v>
      </c>
      <c r="W33" s="211">
        <v>1</v>
      </c>
      <c r="X33" s="211">
        <v>65</v>
      </c>
      <c r="Y33" s="229" t="s">
        <v>92</v>
      </c>
      <c r="Z33" s="211">
        <v>14</v>
      </c>
      <c r="AA33" s="211">
        <v>32</v>
      </c>
      <c r="AB33" s="211">
        <v>19</v>
      </c>
      <c r="AC33" s="211"/>
      <c r="AD33" s="211">
        <v>65</v>
      </c>
    </row>
    <row r="34" spans="1:44">
      <c r="A34" s="226" t="s">
        <v>93</v>
      </c>
      <c r="B34" s="204">
        <v>106</v>
      </c>
      <c r="C34" s="204">
        <v>353</v>
      </c>
      <c r="D34" s="204">
        <v>177</v>
      </c>
      <c r="E34" s="204">
        <v>15</v>
      </c>
      <c r="F34" s="204">
        <v>651</v>
      </c>
      <c r="G34" s="227" t="s">
        <v>93</v>
      </c>
      <c r="H34" s="209">
        <v>25</v>
      </c>
      <c r="I34" s="209">
        <v>77</v>
      </c>
      <c r="J34" s="209">
        <v>43</v>
      </c>
      <c r="K34" s="209">
        <v>3</v>
      </c>
      <c r="L34" s="209">
        <v>148</v>
      </c>
      <c r="M34" s="228" t="s">
        <v>93</v>
      </c>
      <c r="N34" s="208">
        <v>3</v>
      </c>
      <c r="O34" s="208">
        <v>14</v>
      </c>
      <c r="P34" s="210">
        <v>0</v>
      </c>
      <c r="Q34" s="208">
        <v>1</v>
      </c>
      <c r="R34" s="205">
        <v>18</v>
      </c>
      <c r="S34" s="229" t="s">
        <v>93</v>
      </c>
      <c r="T34" s="211">
        <v>9</v>
      </c>
      <c r="U34" s="211">
        <v>32</v>
      </c>
      <c r="V34" s="211">
        <v>23</v>
      </c>
      <c r="W34" s="211">
        <v>1</v>
      </c>
      <c r="X34" s="211">
        <v>65</v>
      </c>
      <c r="Y34" s="229" t="s">
        <v>93</v>
      </c>
      <c r="Z34" s="211">
        <v>13</v>
      </c>
      <c r="AA34" s="211">
        <v>31</v>
      </c>
      <c r="AB34" s="211">
        <v>20</v>
      </c>
      <c r="AC34" s="211">
        <v>1</v>
      </c>
      <c r="AD34" s="211">
        <v>65</v>
      </c>
    </row>
    <row r="35" spans="1:44">
      <c r="A35" s="226" t="s">
        <v>94</v>
      </c>
      <c r="B35" s="204">
        <v>115</v>
      </c>
      <c r="C35" s="204">
        <v>338</v>
      </c>
      <c r="D35" s="204">
        <v>183</v>
      </c>
      <c r="E35" s="204">
        <v>15</v>
      </c>
      <c r="F35" s="204">
        <v>651</v>
      </c>
      <c r="G35" s="227" t="s">
        <v>94</v>
      </c>
      <c r="H35" s="209">
        <v>27</v>
      </c>
      <c r="I35" s="209">
        <v>70</v>
      </c>
      <c r="J35" s="209">
        <v>48</v>
      </c>
      <c r="K35" s="209">
        <v>3</v>
      </c>
      <c r="L35" s="209">
        <v>148</v>
      </c>
      <c r="M35" s="228" t="s">
        <v>94</v>
      </c>
      <c r="N35" s="208">
        <v>4</v>
      </c>
      <c r="O35" s="208">
        <v>12</v>
      </c>
      <c r="P35" s="208">
        <v>2</v>
      </c>
      <c r="Q35" s="210">
        <v>0</v>
      </c>
      <c r="R35" s="205">
        <v>18</v>
      </c>
      <c r="S35" s="229" t="s">
        <v>94</v>
      </c>
      <c r="T35" s="211">
        <v>8</v>
      </c>
      <c r="U35" s="211">
        <v>29</v>
      </c>
      <c r="V35" s="211">
        <v>26</v>
      </c>
      <c r="W35" s="211">
        <v>2</v>
      </c>
      <c r="X35" s="211">
        <v>65</v>
      </c>
      <c r="Y35" s="229" t="s">
        <v>94</v>
      </c>
      <c r="Z35" s="211">
        <v>15</v>
      </c>
      <c r="AA35" s="211">
        <v>29</v>
      </c>
      <c r="AB35" s="211">
        <v>20</v>
      </c>
      <c r="AC35" s="211">
        <v>1</v>
      </c>
      <c r="AD35" s="211">
        <v>65</v>
      </c>
    </row>
    <row r="36" spans="1:44">
      <c r="A36" s="226" t="s">
        <v>95</v>
      </c>
      <c r="B36" s="204">
        <v>119</v>
      </c>
      <c r="C36" s="204">
        <v>364</v>
      </c>
      <c r="D36" s="204">
        <v>159</v>
      </c>
      <c r="E36" s="204">
        <v>9</v>
      </c>
      <c r="F36" s="204">
        <v>651</v>
      </c>
      <c r="G36" s="227" t="s">
        <v>95</v>
      </c>
      <c r="H36" s="209">
        <v>29</v>
      </c>
      <c r="I36" s="209">
        <v>77</v>
      </c>
      <c r="J36" s="209">
        <v>41</v>
      </c>
      <c r="K36" s="209">
        <v>1</v>
      </c>
      <c r="L36" s="209">
        <v>148</v>
      </c>
      <c r="M36" s="228" t="s">
        <v>95</v>
      </c>
      <c r="N36" s="208">
        <v>4</v>
      </c>
      <c r="O36" s="208">
        <v>13</v>
      </c>
      <c r="P36" s="208">
        <v>1</v>
      </c>
      <c r="Q36" s="210">
        <v>0</v>
      </c>
      <c r="R36" s="205">
        <v>18</v>
      </c>
      <c r="S36" s="229" t="s">
        <v>95</v>
      </c>
      <c r="T36" s="211">
        <v>10</v>
      </c>
      <c r="U36" s="211">
        <v>34</v>
      </c>
      <c r="V36" s="211">
        <v>20</v>
      </c>
      <c r="W36" s="211">
        <v>1</v>
      </c>
      <c r="X36" s="211">
        <v>65</v>
      </c>
      <c r="Y36" s="229" t="s">
        <v>95</v>
      </c>
      <c r="Z36" s="211">
        <v>15</v>
      </c>
      <c r="AA36" s="211">
        <v>30</v>
      </c>
      <c r="AB36" s="211">
        <v>20</v>
      </c>
      <c r="AC36" s="211"/>
      <c r="AD36" s="211">
        <v>65</v>
      </c>
    </row>
    <row r="37" spans="1:44">
      <c r="A37" s="226" t="s">
        <v>96</v>
      </c>
      <c r="B37" s="204">
        <v>101</v>
      </c>
      <c r="C37" s="204">
        <v>373</v>
      </c>
      <c r="D37" s="204">
        <v>171</v>
      </c>
      <c r="E37" s="204">
        <v>6</v>
      </c>
      <c r="F37" s="204">
        <v>651</v>
      </c>
      <c r="G37" s="227" t="s">
        <v>96</v>
      </c>
      <c r="H37" s="209">
        <v>23</v>
      </c>
      <c r="I37" s="209">
        <v>85</v>
      </c>
      <c r="J37" s="209">
        <v>39</v>
      </c>
      <c r="K37" s="209">
        <v>1</v>
      </c>
      <c r="L37" s="209">
        <v>148</v>
      </c>
      <c r="M37" s="228" t="s">
        <v>96</v>
      </c>
      <c r="N37" s="208">
        <v>1</v>
      </c>
      <c r="O37" s="208">
        <v>16</v>
      </c>
      <c r="P37" s="208">
        <v>1</v>
      </c>
      <c r="Q37" s="210">
        <v>0</v>
      </c>
      <c r="R37" s="205">
        <v>18</v>
      </c>
      <c r="S37" s="229" t="s">
        <v>96</v>
      </c>
      <c r="T37" s="211">
        <v>8</v>
      </c>
      <c r="U37" s="211">
        <v>35</v>
      </c>
      <c r="V37" s="211">
        <v>21</v>
      </c>
      <c r="W37" s="211">
        <v>1</v>
      </c>
      <c r="X37" s="211">
        <v>65</v>
      </c>
      <c r="Y37" s="229" t="s">
        <v>96</v>
      </c>
      <c r="Z37" s="211">
        <v>14</v>
      </c>
      <c r="AA37" s="211">
        <v>34</v>
      </c>
      <c r="AB37" s="211">
        <v>17</v>
      </c>
      <c r="AC37" s="211"/>
      <c r="AD37" s="211">
        <v>65</v>
      </c>
    </row>
    <row r="38" spans="1:44">
      <c r="A38" s="226" t="s">
        <v>97</v>
      </c>
      <c r="B38" s="204">
        <v>174</v>
      </c>
      <c r="C38" s="204">
        <v>385</v>
      </c>
      <c r="D38" s="204">
        <v>87</v>
      </c>
      <c r="E38" s="204">
        <v>5</v>
      </c>
      <c r="F38" s="204">
        <v>651</v>
      </c>
      <c r="G38" s="227" t="s">
        <v>97</v>
      </c>
      <c r="H38" s="209">
        <v>35</v>
      </c>
      <c r="I38" s="209">
        <v>88</v>
      </c>
      <c r="J38" s="209">
        <v>25</v>
      </c>
      <c r="K38" s="209"/>
      <c r="L38" s="209">
        <v>148</v>
      </c>
      <c r="M38" s="228" t="s">
        <v>97</v>
      </c>
      <c r="N38" s="208">
        <v>3</v>
      </c>
      <c r="O38" s="208">
        <v>14</v>
      </c>
      <c r="P38" s="208">
        <v>1</v>
      </c>
      <c r="Q38" s="210">
        <v>0</v>
      </c>
      <c r="R38" s="205">
        <v>18</v>
      </c>
      <c r="S38" s="229" t="s">
        <v>97</v>
      </c>
      <c r="T38" s="211">
        <v>13</v>
      </c>
      <c r="U38" s="211">
        <v>41</v>
      </c>
      <c r="V38" s="211">
        <v>11</v>
      </c>
      <c r="W38" s="211"/>
      <c r="X38" s="211">
        <v>65</v>
      </c>
      <c r="Y38" s="229" t="s">
        <v>97</v>
      </c>
      <c r="Z38" s="211">
        <v>19</v>
      </c>
      <c r="AA38" s="211">
        <v>33</v>
      </c>
      <c r="AB38" s="211">
        <v>13</v>
      </c>
      <c r="AC38" s="211"/>
      <c r="AD38" s="211">
        <v>65</v>
      </c>
    </row>
    <row r="39" spans="1:44">
      <c r="A39" s="226" t="s">
        <v>98</v>
      </c>
      <c r="B39" s="204">
        <v>86</v>
      </c>
      <c r="C39" s="204">
        <v>299</v>
      </c>
      <c r="D39" s="204">
        <v>248</v>
      </c>
      <c r="E39" s="204">
        <v>18</v>
      </c>
      <c r="F39" s="204">
        <v>651</v>
      </c>
      <c r="G39" s="227" t="s">
        <v>98</v>
      </c>
      <c r="H39" s="209">
        <v>22</v>
      </c>
      <c r="I39" s="209">
        <v>61</v>
      </c>
      <c r="J39" s="209">
        <v>62</v>
      </c>
      <c r="K39" s="209">
        <v>3</v>
      </c>
      <c r="L39" s="209">
        <v>148</v>
      </c>
      <c r="M39" s="228" t="s">
        <v>98</v>
      </c>
      <c r="N39" s="208">
        <v>1</v>
      </c>
      <c r="O39" s="208">
        <v>12</v>
      </c>
      <c r="P39" s="208">
        <v>5</v>
      </c>
      <c r="Q39" s="210">
        <v>0</v>
      </c>
      <c r="R39" s="205">
        <v>18</v>
      </c>
      <c r="S39" s="229" t="s">
        <v>98</v>
      </c>
      <c r="T39" s="211">
        <v>6</v>
      </c>
      <c r="U39" s="211">
        <v>26</v>
      </c>
      <c r="V39" s="211">
        <v>31</v>
      </c>
      <c r="W39" s="211">
        <v>2</v>
      </c>
      <c r="X39" s="211">
        <v>65</v>
      </c>
      <c r="Y39" s="229" t="s">
        <v>98</v>
      </c>
      <c r="Z39" s="211">
        <v>15</v>
      </c>
      <c r="AA39" s="211">
        <v>23</v>
      </c>
      <c r="AB39" s="211">
        <v>26</v>
      </c>
      <c r="AC39" s="211">
        <v>1</v>
      </c>
      <c r="AD39" s="211">
        <v>65</v>
      </c>
    </row>
    <row r="40" spans="1:44">
      <c r="A40" s="226" t="s">
        <v>99</v>
      </c>
      <c r="B40" s="204">
        <v>204</v>
      </c>
      <c r="C40" s="204">
        <v>316</v>
      </c>
      <c r="D40" s="204">
        <v>126</v>
      </c>
      <c r="E40" s="204">
        <v>5</v>
      </c>
      <c r="F40" s="204">
        <v>651</v>
      </c>
      <c r="G40" s="227" t="s">
        <v>99</v>
      </c>
      <c r="H40" s="209">
        <v>51</v>
      </c>
      <c r="I40" s="209">
        <v>64</v>
      </c>
      <c r="J40" s="209">
        <v>32</v>
      </c>
      <c r="K40" s="209">
        <v>1</v>
      </c>
      <c r="L40" s="209">
        <v>148</v>
      </c>
      <c r="M40" s="228" t="s">
        <v>99</v>
      </c>
      <c r="N40" s="208">
        <v>6</v>
      </c>
      <c r="O40" s="208">
        <v>11</v>
      </c>
      <c r="P40" s="210">
        <v>0</v>
      </c>
      <c r="Q40" s="208">
        <v>1</v>
      </c>
      <c r="R40" s="205">
        <v>18</v>
      </c>
      <c r="S40" s="229" t="s">
        <v>99</v>
      </c>
      <c r="T40" s="211">
        <v>17</v>
      </c>
      <c r="U40" s="211">
        <v>34</v>
      </c>
      <c r="V40" s="211">
        <v>14</v>
      </c>
      <c r="W40" s="211"/>
      <c r="X40" s="211">
        <v>65</v>
      </c>
      <c r="Y40" s="229" t="s">
        <v>99</v>
      </c>
      <c r="Z40" s="211">
        <v>28</v>
      </c>
      <c r="AA40" s="211">
        <v>19</v>
      </c>
      <c r="AB40" s="211">
        <v>18</v>
      </c>
      <c r="AC40" s="211"/>
      <c r="AD40" s="211">
        <v>65</v>
      </c>
    </row>
    <row r="41" spans="1:44">
      <c r="A41" s="226" t="s">
        <v>270</v>
      </c>
      <c r="B41" s="204">
        <v>108</v>
      </c>
      <c r="C41" s="204">
        <v>349</v>
      </c>
      <c r="D41" s="204">
        <v>182</v>
      </c>
      <c r="E41" s="204">
        <v>12</v>
      </c>
      <c r="F41" s="204">
        <v>651</v>
      </c>
      <c r="G41" s="227" t="s">
        <v>270</v>
      </c>
      <c r="H41" s="209">
        <v>24</v>
      </c>
      <c r="I41" s="209">
        <v>74</v>
      </c>
      <c r="J41" s="209">
        <v>49</v>
      </c>
      <c r="K41" s="209">
        <v>1</v>
      </c>
      <c r="L41" s="209">
        <v>148</v>
      </c>
      <c r="M41" s="228" t="s">
        <v>270</v>
      </c>
      <c r="N41" s="208">
        <v>2</v>
      </c>
      <c r="O41" s="208">
        <v>13</v>
      </c>
      <c r="P41" s="208">
        <v>3</v>
      </c>
      <c r="Q41" s="210">
        <v>0</v>
      </c>
      <c r="R41" s="205">
        <v>18</v>
      </c>
      <c r="S41" s="229" t="s">
        <v>270</v>
      </c>
      <c r="T41" s="211">
        <v>9</v>
      </c>
      <c r="U41" s="211">
        <v>30</v>
      </c>
      <c r="V41" s="211">
        <v>25</v>
      </c>
      <c r="W41" s="211">
        <v>1</v>
      </c>
      <c r="X41" s="211">
        <v>65</v>
      </c>
      <c r="Y41" s="229" t="s">
        <v>270</v>
      </c>
      <c r="Z41" s="211">
        <v>13</v>
      </c>
      <c r="AA41" s="211">
        <v>31</v>
      </c>
      <c r="AB41" s="211">
        <v>21</v>
      </c>
      <c r="AC41" s="211"/>
      <c r="AD41" s="211">
        <v>65</v>
      </c>
    </row>
    <row r="42" spans="1:44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214"/>
      <c r="U42" s="166"/>
      <c r="V42" s="166"/>
      <c r="W42" s="166"/>
      <c r="X42" s="166"/>
      <c r="Y42" s="166"/>
      <c r="Z42" s="166"/>
      <c r="AA42" s="166"/>
      <c r="AB42" s="166"/>
      <c r="AC42" s="166"/>
    </row>
    <row r="43" spans="1:44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214"/>
      <c r="U43" s="166"/>
      <c r="V43" s="166"/>
      <c r="W43" s="166"/>
      <c r="X43" s="166"/>
      <c r="Y43" s="166"/>
      <c r="Z43" s="166"/>
      <c r="AA43" s="166"/>
      <c r="AB43" s="166"/>
      <c r="AC43" s="166"/>
    </row>
    <row r="44" spans="1:44">
      <c r="A44" s="170" t="s">
        <v>249</v>
      </c>
      <c r="B44" s="166" t="s">
        <v>298</v>
      </c>
      <c r="C44" s="166"/>
      <c r="D44" s="166"/>
      <c r="E44" s="166"/>
      <c r="F44" s="166"/>
      <c r="G44" s="167" t="s">
        <v>236</v>
      </c>
      <c r="H44" s="167"/>
      <c r="I44" s="167"/>
      <c r="J44" s="167"/>
      <c r="K44" s="167"/>
      <c r="L44" s="167"/>
      <c r="M44" s="167" t="s">
        <v>237</v>
      </c>
      <c r="N44" s="167"/>
      <c r="O44" s="167"/>
      <c r="P44" s="167"/>
      <c r="Q44" s="167"/>
      <c r="R44" s="167"/>
      <c r="S44" s="167"/>
      <c r="T44" s="276" t="s">
        <v>238</v>
      </c>
      <c r="U44" s="166"/>
      <c r="V44" s="166"/>
      <c r="W44" s="166"/>
      <c r="X44" s="166"/>
      <c r="Y44" s="166"/>
      <c r="Z44" s="166"/>
      <c r="AA44" s="166"/>
      <c r="AB44" s="166"/>
      <c r="AC44" s="166"/>
    </row>
    <row r="45" spans="1:44" ht="25.5">
      <c r="A45" s="275" t="s">
        <v>265</v>
      </c>
      <c r="B45" s="274" t="s">
        <v>207</v>
      </c>
      <c r="C45" s="274" t="s">
        <v>208</v>
      </c>
      <c r="D45" s="274" t="s">
        <v>209</v>
      </c>
      <c r="E45" s="274" t="s">
        <v>210</v>
      </c>
      <c r="F45" s="219" t="s">
        <v>211</v>
      </c>
      <c r="H45" s="274" t="s">
        <v>207</v>
      </c>
      <c r="I45" s="274" t="s">
        <v>208</v>
      </c>
      <c r="J45" s="274" t="s">
        <v>209</v>
      </c>
      <c r="K45" s="274" t="s">
        <v>210</v>
      </c>
      <c r="L45" s="219" t="s">
        <v>211</v>
      </c>
      <c r="N45" s="202" t="s">
        <v>207</v>
      </c>
      <c r="O45" s="202" t="s">
        <v>208</v>
      </c>
      <c r="P45" s="202" t="s">
        <v>209</v>
      </c>
      <c r="Q45" s="202" t="s">
        <v>210</v>
      </c>
      <c r="R45" s="203" t="s">
        <v>211</v>
      </c>
      <c r="Z45" s="189"/>
      <c r="AF45" s="188"/>
      <c r="AL45" s="188"/>
      <c r="AR45" s="188"/>
    </row>
    <row r="46" spans="1:44">
      <c r="A46" s="226" t="s">
        <v>266</v>
      </c>
      <c r="B46" s="194">
        <v>39</v>
      </c>
      <c r="C46" s="194">
        <v>152</v>
      </c>
      <c r="D46" s="194">
        <v>59</v>
      </c>
      <c r="E46" s="194">
        <v>6</v>
      </c>
      <c r="F46" s="194">
        <v>256</v>
      </c>
      <c r="G46" s="226" t="s">
        <v>266</v>
      </c>
      <c r="H46" s="194">
        <v>8</v>
      </c>
      <c r="I46" s="194">
        <v>32</v>
      </c>
      <c r="J46" s="194">
        <v>11</v>
      </c>
      <c r="K46" s="194">
        <v>1</v>
      </c>
      <c r="L46" s="194">
        <v>52</v>
      </c>
      <c r="M46" s="226" t="s">
        <v>266</v>
      </c>
      <c r="N46" s="204">
        <v>11</v>
      </c>
      <c r="O46" s="204">
        <v>49</v>
      </c>
      <c r="P46" s="204">
        <v>18</v>
      </c>
      <c r="Q46" s="204">
        <v>2</v>
      </c>
      <c r="R46" s="204">
        <v>80</v>
      </c>
      <c r="S46" s="229" t="s">
        <v>266</v>
      </c>
      <c r="T46" s="204">
        <v>20</v>
      </c>
      <c r="U46" s="204">
        <v>71</v>
      </c>
      <c r="V46" s="204">
        <v>30</v>
      </c>
      <c r="W46" s="204">
        <v>3</v>
      </c>
      <c r="X46" s="204">
        <v>124</v>
      </c>
      <c r="Y46" s="166"/>
      <c r="Z46" s="166"/>
      <c r="AA46" s="166"/>
      <c r="AB46" s="166"/>
      <c r="AC46" s="166"/>
    </row>
    <row r="47" spans="1:44">
      <c r="A47" s="226" t="s">
        <v>267</v>
      </c>
      <c r="B47" s="194">
        <v>45</v>
      </c>
      <c r="C47" s="194">
        <v>151</v>
      </c>
      <c r="D47" s="194">
        <v>53</v>
      </c>
      <c r="E47" s="194">
        <v>7</v>
      </c>
      <c r="F47" s="194">
        <v>256</v>
      </c>
      <c r="G47" s="226" t="s">
        <v>267</v>
      </c>
      <c r="H47" s="194">
        <v>8</v>
      </c>
      <c r="I47" s="194">
        <v>36</v>
      </c>
      <c r="J47" s="194">
        <v>7</v>
      </c>
      <c r="K47" s="194">
        <v>1</v>
      </c>
      <c r="L47" s="194">
        <v>52</v>
      </c>
      <c r="M47" s="226" t="s">
        <v>267</v>
      </c>
      <c r="N47" s="204">
        <v>13</v>
      </c>
      <c r="O47" s="204">
        <v>47</v>
      </c>
      <c r="P47" s="204">
        <v>18</v>
      </c>
      <c r="Q47" s="204">
        <v>2</v>
      </c>
      <c r="R47" s="204">
        <v>80</v>
      </c>
      <c r="S47" s="229" t="s">
        <v>267</v>
      </c>
      <c r="T47" s="204">
        <v>24</v>
      </c>
      <c r="U47" s="204">
        <v>68</v>
      </c>
      <c r="V47" s="204">
        <v>28</v>
      </c>
      <c r="W47" s="204">
        <v>4</v>
      </c>
      <c r="X47" s="204">
        <v>124</v>
      </c>
      <c r="Y47" s="166"/>
      <c r="Z47" s="166"/>
      <c r="AA47" s="166"/>
      <c r="AB47" s="166"/>
      <c r="AC47" s="166"/>
    </row>
    <row r="48" spans="1:44">
      <c r="A48" s="226" t="s">
        <v>81</v>
      </c>
      <c r="B48" s="194">
        <v>37</v>
      </c>
      <c r="C48" s="194">
        <v>161</v>
      </c>
      <c r="D48" s="194">
        <v>56</v>
      </c>
      <c r="E48" s="194">
        <v>2</v>
      </c>
      <c r="F48" s="194">
        <v>256</v>
      </c>
      <c r="G48" s="226" t="s">
        <v>81</v>
      </c>
      <c r="H48" s="194">
        <v>8</v>
      </c>
      <c r="I48" s="194">
        <v>33</v>
      </c>
      <c r="J48" s="194">
        <v>10</v>
      </c>
      <c r="K48" s="194">
        <v>1</v>
      </c>
      <c r="L48" s="194">
        <v>52</v>
      </c>
      <c r="M48" s="226" t="s">
        <v>81</v>
      </c>
      <c r="N48" s="204">
        <v>10</v>
      </c>
      <c r="O48" s="204">
        <v>50</v>
      </c>
      <c r="P48" s="204">
        <v>20</v>
      </c>
      <c r="Q48" s="204"/>
      <c r="R48" s="204">
        <v>80</v>
      </c>
      <c r="S48" s="229" t="s">
        <v>81</v>
      </c>
      <c r="T48" s="204">
        <v>19</v>
      </c>
      <c r="U48" s="204">
        <v>78</v>
      </c>
      <c r="V48" s="204">
        <v>26</v>
      </c>
      <c r="W48" s="204">
        <v>1</v>
      </c>
      <c r="X48" s="204">
        <v>124</v>
      </c>
      <c r="Y48" s="166"/>
      <c r="Z48" s="166"/>
      <c r="AA48" s="166"/>
      <c r="AB48" s="166"/>
      <c r="AC48" s="166"/>
    </row>
    <row r="49" spans="1:29">
      <c r="A49" s="226" t="s">
        <v>82</v>
      </c>
      <c r="B49" s="194">
        <v>43</v>
      </c>
      <c r="C49" s="194">
        <v>161</v>
      </c>
      <c r="D49" s="194">
        <v>52</v>
      </c>
      <c r="E49" s="194"/>
      <c r="F49" s="194">
        <v>256</v>
      </c>
      <c r="G49" s="226" t="s">
        <v>82</v>
      </c>
      <c r="H49" s="194">
        <v>10</v>
      </c>
      <c r="I49" s="194">
        <v>33</v>
      </c>
      <c r="J49" s="194">
        <v>9</v>
      </c>
      <c r="K49" s="194"/>
      <c r="L49" s="194">
        <v>52</v>
      </c>
      <c r="M49" s="226" t="s">
        <v>82</v>
      </c>
      <c r="N49" s="204">
        <v>9</v>
      </c>
      <c r="O49" s="204">
        <v>53</v>
      </c>
      <c r="P49" s="204">
        <v>18</v>
      </c>
      <c r="Q49" s="204"/>
      <c r="R49" s="204">
        <v>80</v>
      </c>
      <c r="S49" s="229" t="s">
        <v>82</v>
      </c>
      <c r="T49" s="204">
        <v>24</v>
      </c>
      <c r="U49" s="204">
        <v>75</v>
      </c>
      <c r="V49" s="204">
        <v>25</v>
      </c>
      <c r="W49" s="204"/>
      <c r="X49" s="204">
        <v>124</v>
      </c>
      <c r="Y49" s="166"/>
      <c r="Z49" s="166"/>
      <c r="AA49" s="166"/>
      <c r="AB49" s="166"/>
      <c r="AC49" s="166"/>
    </row>
    <row r="50" spans="1:29">
      <c r="A50" s="226" t="s">
        <v>268</v>
      </c>
      <c r="B50" s="194">
        <v>62</v>
      </c>
      <c r="C50" s="194">
        <v>164</v>
      </c>
      <c r="D50" s="194">
        <v>30</v>
      </c>
      <c r="E50" s="194"/>
      <c r="F50" s="194">
        <v>256</v>
      </c>
      <c r="G50" s="226" t="s">
        <v>268</v>
      </c>
      <c r="H50" s="194">
        <v>10</v>
      </c>
      <c r="I50" s="194">
        <v>35</v>
      </c>
      <c r="J50" s="194">
        <v>7</v>
      </c>
      <c r="K50" s="194"/>
      <c r="L50" s="194">
        <v>52</v>
      </c>
      <c r="M50" s="226" t="s">
        <v>268</v>
      </c>
      <c r="N50" s="204">
        <v>20</v>
      </c>
      <c r="O50" s="204">
        <v>50</v>
      </c>
      <c r="P50" s="204">
        <v>10</v>
      </c>
      <c r="Q50" s="204"/>
      <c r="R50" s="204">
        <v>80</v>
      </c>
      <c r="S50" s="229" t="s">
        <v>268</v>
      </c>
      <c r="T50" s="204">
        <v>32</v>
      </c>
      <c r="U50" s="204">
        <v>79</v>
      </c>
      <c r="V50" s="204">
        <v>13</v>
      </c>
      <c r="W50" s="204"/>
      <c r="X50" s="204">
        <v>124</v>
      </c>
      <c r="Y50" s="166"/>
      <c r="Z50" s="166"/>
      <c r="AA50" s="166"/>
      <c r="AB50" s="166"/>
      <c r="AC50" s="166"/>
    </row>
    <row r="51" spans="1:29">
      <c r="A51" s="226" t="s">
        <v>84</v>
      </c>
      <c r="B51" s="194">
        <v>45</v>
      </c>
      <c r="C51" s="194">
        <v>159</v>
      </c>
      <c r="D51" s="194">
        <v>50</v>
      </c>
      <c r="E51" s="194">
        <v>2</v>
      </c>
      <c r="F51" s="194">
        <v>256</v>
      </c>
      <c r="G51" s="226" t="s">
        <v>84</v>
      </c>
      <c r="H51" s="194">
        <v>10</v>
      </c>
      <c r="I51" s="194">
        <v>33</v>
      </c>
      <c r="J51" s="194">
        <v>8</v>
      </c>
      <c r="K51" s="194">
        <v>1</v>
      </c>
      <c r="L51" s="194">
        <v>52</v>
      </c>
      <c r="M51" s="226" t="s">
        <v>84</v>
      </c>
      <c r="N51" s="204">
        <v>8</v>
      </c>
      <c r="O51" s="204">
        <v>51</v>
      </c>
      <c r="P51" s="204">
        <v>21</v>
      </c>
      <c r="Q51" s="204"/>
      <c r="R51" s="204">
        <v>80</v>
      </c>
      <c r="S51" s="229" t="s">
        <v>84</v>
      </c>
      <c r="T51" s="204">
        <v>27</v>
      </c>
      <c r="U51" s="204">
        <v>75</v>
      </c>
      <c r="V51" s="204">
        <v>21</v>
      </c>
      <c r="W51" s="204">
        <v>1</v>
      </c>
      <c r="X51" s="204">
        <v>124</v>
      </c>
      <c r="Y51" s="166"/>
      <c r="Z51" s="166"/>
      <c r="AA51" s="166"/>
      <c r="AB51" s="166"/>
      <c r="AC51" s="166"/>
    </row>
    <row r="52" spans="1:29">
      <c r="A52" s="226" t="s">
        <v>269</v>
      </c>
      <c r="B52" s="194">
        <v>49</v>
      </c>
      <c r="C52" s="194">
        <v>142</v>
      </c>
      <c r="D52" s="194">
        <v>61</v>
      </c>
      <c r="E52" s="194">
        <v>4</v>
      </c>
      <c r="F52" s="194">
        <v>256</v>
      </c>
      <c r="G52" s="226" t="s">
        <v>269</v>
      </c>
      <c r="H52" s="194">
        <v>12</v>
      </c>
      <c r="I52" s="194">
        <v>27</v>
      </c>
      <c r="J52" s="194">
        <v>11</v>
      </c>
      <c r="K52" s="194">
        <v>2</v>
      </c>
      <c r="L52" s="194">
        <v>52</v>
      </c>
      <c r="M52" s="226" t="s">
        <v>269</v>
      </c>
      <c r="N52" s="204">
        <v>12</v>
      </c>
      <c r="O52" s="204">
        <v>52</v>
      </c>
      <c r="P52" s="204">
        <v>16</v>
      </c>
      <c r="Q52" s="204"/>
      <c r="R52" s="204">
        <v>80</v>
      </c>
      <c r="S52" s="229" t="s">
        <v>269</v>
      </c>
      <c r="T52" s="204">
        <v>25</v>
      </c>
      <c r="U52" s="204">
        <v>63</v>
      </c>
      <c r="V52" s="204">
        <v>34</v>
      </c>
      <c r="W52" s="204">
        <v>2</v>
      </c>
      <c r="X52" s="204">
        <v>124</v>
      </c>
      <c r="Y52" s="166"/>
      <c r="Z52" s="166"/>
      <c r="AA52" s="166"/>
      <c r="AB52" s="166"/>
      <c r="AC52" s="166"/>
    </row>
    <row r="53" spans="1:29">
      <c r="A53" s="226" t="s">
        <v>86</v>
      </c>
      <c r="B53" s="194">
        <v>30</v>
      </c>
      <c r="C53" s="194">
        <v>138</v>
      </c>
      <c r="D53" s="194">
        <v>86</v>
      </c>
      <c r="E53" s="194">
        <v>2</v>
      </c>
      <c r="F53" s="194">
        <v>256</v>
      </c>
      <c r="G53" s="226" t="s">
        <v>86</v>
      </c>
      <c r="H53" s="194">
        <v>6</v>
      </c>
      <c r="I53" s="194">
        <v>26</v>
      </c>
      <c r="J53" s="194">
        <v>19</v>
      </c>
      <c r="K53" s="194">
        <v>1</v>
      </c>
      <c r="L53" s="194">
        <v>52</v>
      </c>
      <c r="M53" s="226" t="s">
        <v>86</v>
      </c>
      <c r="N53" s="204">
        <v>8</v>
      </c>
      <c r="O53" s="204">
        <v>48</v>
      </c>
      <c r="P53" s="204">
        <v>24</v>
      </c>
      <c r="Q53" s="204"/>
      <c r="R53" s="204">
        <v>80</v>
      </c>
      <c r="S53" s="229" t="s">
        <v>86</v>
      </c>
      <c r="T53" s="204">
        <v>16</v>
      </c>
      <c r="U53" s="204">
        <v>64</v>
      </c>
      <c r="V53" s="204">
        <v>43</v>
      </c>
      <c r="W53" s="204">
        <v>1</v>
      </c>
      <c r="X53" s="204">
        <v>124</v>
      </c>
      <c r="Y53" s="166"/>
      <c r="Z53" s="166"/>
      <c r="AA53" s="166"/>
      <c r="AB53" s="166"/>
      <c r="AC53" s="166"/>
    </row>
    <row r="54" spans="1:29">
      <c r="A54" s="226" t="s">
        <v>87</v>
      </c>
      <c r="B54" s="194">
        <v>46</v>
      </c>
      <c r="C54" s="194">
        <v>153</v>
      </c>
      <c r="D54" s="194">
        <v>55</v>
      </c>
      <c r="E54" s="194">
        <v>2</v>
      </c>
      <c r="F54" s="194">
        <v>256</v>
      </c>
      <c r="G54" s="226" t="s">
        <v>87</v>
      </c>
      <c r="H54" s="194">
        <v>11</v>
      </c>
      <c r="I54" s="194">
        <v>31</v>
      </c>
      <c r="J54" s="194">
        <v>9</v>
      </c>
      <c r="K54" s="194">
        <v>1</v>
      </c>
      <c r="L54" s="194">
        <v>52</v>
      </c>
      <c r="M54" s="226" t="s">
        <v>87</v>
      </c>
      <c r="N54" s="204">
        <v>10</v>
      </c>
      <c r="O54" s="204">
        <v>51</v>
      </c>
      <c r="P54" s="204">
        <v>19</v>
      </c>
      <c r="Q54" s="204"/>
      <c r="R54" s="204">
        <v>80</v>
      </c>
      <c r="S54" s="229" t="s">
        <v>87</v>
      </c>
      <c r="T54" s="204">
        <v>25</v>
      </c>
      <c r="U54" s="204">
        <v>71</v>
      </c>
      <c r="V54" s="204">
        <v>27</v>
      </c>
      <c r="W54" s="204">
        <v>1</v>
      </c>
      <c r="X54" s="204">
        <v>124</v>
      </c>
      <c r="Y54" s="166"/>
      <c r="Z54" s="166"/>
      <c r="AA54" s="166"/>
      <c r="AB54" s="166"/>
      <c r="AC54" s="166"/>
    </row>
    <row r="55" spans="1:29">
      <c r="A55" s="226" t="s">
        <v>88</v>
      </c>
      <c r="B55" s="194">
        <v>66</v>
      </c>
      <c r="C55" s="194">
        <v>132</v>
      </c>
      <c r="D55" s="194">
        <v>55</v>
      </c>
      <c r="E55" s="194">
        <v>3</v>
      </c>
      <c r="F55" s="194">
        <v>256</v>
      </c>
      <c r="G55" s="226" t="s">
        <v>88</v>
      </c>
      <c r="H55" s="194">
        <v>14</v>
      </c>
      <c r="I55" s="194">
        <v>27</v>
      </c>
      <c r="J55" s="194">
        <v>10</v>
      </c>
      <c r="K55" s="194">
        <v>1</v>
      </c>
      <c r="L55" s="194">
        <v>52</v>
      </c>
      <c r="M55" s="226" t="s">
        <v>88</v>
      </c>
      <c r="N55" s="204">
        <v>18</v>
      </c>
      <c r="O55" s="204">
        <v>43</v>
      </c>
      <c r="P55" s="204">
        <v>19</v>
      </c>
      <c r="Q55" s="204"/>
      <c r="R55" s="204">
        <v>80</v>
      </c>
      <c r="S55" s="229" t="s">
        <v>88</v>
      </c>
      <c r="T55" s="204">
        <v>34</v>
      </c>
      <c r="U55" s="204">
        <v>62</v>
      </c>
      <c r="V55" s="204">
        <v>26</v>
      </c>
      <c r="W55" s="204">
        <v>2</v>
      </c>
      <c r="X55" s="204">
        <v>124</v>
      </c>
      <c r="Y55" s="166"/>
      <c r="Z55" s="166"/>
      <c r="AA55" s="166"/>
      <c r="AB55" s="166"/>
      <c r="AC55" s="166"/>
    </row>
    <row r="56" spans="1:29">
      <c r="A56" s="226" t="s">
        <v>89</v>
      </c>
      <c r="B56" s="194">
        <v>42</v>
      </c>
      <c r="C56" s="194">
        <v>161</v>
      </c>
      <c r="D56" s="194">
        <v>51</v>
      </c>
      <c r="E56" s="194">
        <v>2</v>
      </c>
      <c r="F56" s="194">
        <v>256</v>
      </c>
      <c r="G56" s="226" t="s">
        <v>89</v>
      </c>
      <c r="H56" s="194">
        <v>10</v>
      </c>
      <c r="I56" s="194">
        <v>34</v>
      </c>
      <c r="J56" s="194">
        <v>7</v>
      </c>
      <c r="K56" s="194">
        <v>1</v>
      </c>
      <c r="L56" s="194">
        <v>52</v>
      </c>
      <c r="M56" s="226" t="s">
        <v>89</v>
      </c>
      <c r="N56" s="204">
        <v>9</v>
      </c>
      <c r="O56" s="204">
        <v>52</v>
      </c>
      <c r="P56" s="204">
        <v>19</v>
      </c>
      <c r="Q56" s="204"/>
      <c r="R56" s="204">
        <v>80</v>
      </c>
      <c r="S56" s="229" t="s">
        <v>89</v>
      </c>
      <c r="T56" s="204">
        <v>23</v>
      </c>
      <c r="U56" s="204">
        <v>75</v>
      </c>
      <c r="V56" s="204">
        <v>25</v>
      </c>
      <c r="W56" s="204">
        <v>1</v>
      </c>
      <c r="X56" s="204">
        <v>124</v>
      </c>
      <c r="Y56" s="166"/>
      <c r="Z56" s="166"/>
      <c r="AA56" s="166"/>
      <c r="AB56" s="166"/>
      <c r="AC56" s="166"/>
    </row>
    <row r="57" spans="1:29">
      <c r="A57" s="226" t="s">
        <v>90</v>
      </c>
      <c r="B57" s="194">
        <v>46</v>
      </c>
      <c r="C57" s="194">
        <v>145</v>
      </c>
      <c r="D57" s="194">
        <v>63</v>
      </c>
      <c r="E57" s="194">
        <v>2</v>
      </c>
      <c r="F57" s="194">
        <v>256</v>
      </c>
      <c r="G57" s="226" t="s">
        <v>90</v>
      </c>
      <c r="H57" s="194">
        <v>8</v>
      </c>
      <c r="I57" s="194">
        <v>32</v>
      </c>
      <c r="J57" s="194">
        <v>11</v>
      </c>
      <c r="K57" s="194">
        <v>1</v>
      </c>
      <c r="L57" s="194">
        <v>52</v>
      </c>
      <c r="M57" s="226" t="s">
        <v>90</v>
      </c>
      <c r="N57" s="204">
        <v>13</v>
      </c>
      <c r="O57" s="204">
        <v>45</v>
      </c>
      <c r="P57" s="204">
        <v>21</v>
      </c>
      <c r="Q57" s="204">
        <v>1</v>
      </c>
      <c r="R57" s="204">
        <v>80</v>
      </c>
      <c r="S57" s="229" t="s">
        <v>90</v>
      </c>
      <c r="T57" s="204">
        <v>25</v>
      </c>
      <c r="U57" s="204">
        <v>68</v>
      </c>
      <c r="V57" s="204">
        <v>31</v>
      </c>
      <c r="W57" s="204"/>
      <c r="X57" s="204">
        <v>124</v>
      </c>
      <c r="Y57" s="166"/>
      <c r="Z57" s="166"/>
      <c r="AA57" s="166"/>
      <c r="AB57" s="166"/>
      <c r="AC57" s="166"/>
    </row>
    <row r="58" spans="1:29">
      <c r="A58" s="226" t="s">
        <v>91</v>
      </c>
      <c r="B58" s="194">
        <v>89</v>
      </c>
      <c r="C58" s="194">
        <v>140</v>
      </c>
      <c r="D58" s="194">
        <v>27</v>
      </c>
      <c r="E58" s="194"/>
      <c r="F58" s="194">
        <v>256</v>
      </c>
      <c r="G58" s="226" t="s">
        <v>91</v>
      </c>
      <c r="H58" s="194">
        <v>17</v>
      </c>
      <c r="I58" s="194">
        <v>31</v>
      </c>
      <c r="J58" s="194">
        <v>4</v>
      </c>
      <c r="K58" s="194"/>
      <c r="L58" s="194">
        <v>52</v>
      </c>
      <c r="M58" s="226" t="s">
        <v>91</v>
      </c>
      <c r="N58" s="204">
        <v>25</v>
      </c>
      <c r="O58" s="204">
        <v>46</v>
      </c>
      <c r="P58" s="204">
        <v>9</v>
      </c>
      <c r="Q58" s="204"/>
      <c r="R58" s="204">
        <v>80</v>
      </c>
      <c r="S58" s="229" t="s">
        <v>91</v>
      </c>
      <c r="T58" s="204">
        <v>47</v>
      </c>
      <c r="U58" s="204">
        <v>63</v>
      </c>
      <c r="V58" s="204">
        <v>14</v>
      </c>
      <c r="W58" s="204"/>
      <c r="X58" s="204">
        <v>124</v>
      </c>
      <c r="Y58" s="166"/>
      <c r="Z58" s="166"/>
      <c r="AA58" s="166"/>
      <c r="AB58" s="166"/>
      <c r="AC58" s="166"/>
    </row>
    <row r="59" spans="1:29">
      <c r="A59" s="226" t="s">
        <v>92</v>
      </c>
      <c r="B59" s="194">
        <v>42</v>
      </c>
      <c r="C59" s="194">
        <v>154</v>
      </c>
      <c r="D59" s="194">
        <v>55</v>
      </c>
      <c r="E59" s="194">
        <v>5</v>
      </c>
      <c r="F59" s="194">
        <v>256</v>
      </c>
      <c r="G59" s="226" t="s">
        <v>92</v>
      </c>
      <c r="H59" s="194">
        <v>8</v>
      </c>
      <c r="I59" s="194">
        <v>33</v>
      </c>
      <c r="J59" s="194">
        <v>10</v>
      </c>
      <c r="K59" s="194">
        <v>1</v>
      </c>
      <c r="L59" s="194">
        <v>52</v>
      </c>
      <c r="M59" s="226" t="s">
        <v>92</v>
      </c>
      <c r="N59" s="204">
        <v>13</v>
      </c>
      <c r="O59" s="204">
        <v>48</v>
      </c>
      <c r="P59" s="204">
        <v>17</v>
      </c>
      <c r="Q59" s="204">
        <v>2</v>
      </c>
      <c r="R59" s="204">
        <v>80</v>
      </c>
      <c r="S59" s="229" t="s">
        <v>92</v>
      </c>
      <c r="T59" s="204">
        <v>21</v>
      </c>
      <c r="U59" s="204">
        <v>73</v>
      </c>
      <c r="V59" s="204">
        <v>28</v>
      </c>
      <c r="W59" s="204">
        <v>2</v>
      </c>
      <c r="X59" s="204">
        <v>124</v>
      </c>
      <c r="Y59" s="166"/>
      <c r="Z59" s="166"/>
      <c r="AA59" s="166"/>
      <c r="AB59" s="166"/>
      <c r="AC59" s="166"/>
    </row>
    <row r="60" spans="1:29">
      <c r="A60" s="226" t="s">
        <v>93</v>
      </c>
      <c r="B60" s="194">
        <v>45</v>
      </c>
      <c r="C60" s="194">
        <v>141</v>
      </c>
      <c r="D60" s="194">
        <v>65</v>
      </c>
      <c r="E60" s="194">
        <v>5</v>
      </c>
      <c r="F60" s="194">
        <v>256</v>
      </c>
      <c r="G60" s="226" t="s">
        <v>93</v>
      </c>
      <c r="H60" s="194">
        <v>10</v>
      </c>
      <c r="I60" s="194">
        <v>28</v>
      </c>
      <c r="J60" s="194">
        <v>14</v>
      </c>
      <c r="K60" s="194"/>
      <c r="L60" s="194">
        <v>52</v>
      </c>
      <c r="M60" s="226" t="s">
        <v>93</v>
      </c>
      <c r="N60" s="204">
        <v>11</v>
      </c>
      <c r="O60" s="204">
        <v>49</v>
      </c>
      <c r="P60" s="204">
        <v>18</v>
      </c>
      <c r="Q60" s="204">
        <v>2</v>
      </c>
      <c r="R60" s="204">
        <v>80</v>
      </c>
      <c r="S60" s="229" t="s">
        <v>93</v>
      </c>
      <c r="T60" s="204">
        <v>24</v>
      </c>
      <c r="U60" s="204">
        <v>64</v>
      </c>
      <c r="V60" s="204">
        <v>33</v>
      </c>
      <c r="W60" s="204">
        <v>3</v>
      </c>
      <c r="X60" s="204">
        <v>124</v>
      </c>
      <c r="Y60" s="166"/>
      <c r="Z60" s="166"/>
      <c r="AA60" s="166"/>
      <c r="AB60" s="166"/>
      <c r="AC60" s="166"/>
    </row>
    <row r="61" spans="1:29">
      <c r="A61" s="226" t="s">
        <v>94</v>
      </c>
      <c r="B61" s="194">
        <v>44</v>
      </c>
      <c r="C61" s="194">
        <v>138</v>
      </c>
      <c r="D61" s="194">
        <v>67</v>
      </c>
      <c r="E61" s="194">
        <v>7</v>
      </c>
      <c r="F61" s="194">
        <v>256</v>
      </c>
      <c r="G61" s="226" t="s">
        <v>94</v>
      </c>
      <c r="H61" s="194">
        <v>8</v>
      </c>
      <c r="I61" s="194">
        <v>33</v>
      </c>
      <c r="J61" s="194">
        <v>10</v>
      </c>
      <c r="K61" s="194">
        <v>1</v>
      </c>
      <c r="L61" s="194">
        <v>52</v>
      </c>
      <c r="M61" s="226" t="s">
        <v>94</v>
      </c>
      <c r="N61" s="204">
        <v>12</v>
      </c>
      <c r="O61" s="204">
        <v>46</v>
      </c>
      <c r="P61" s="204">
        <v>20</v>
      </c>
      <c r="Q61" s="204">
        <v>2</v>
      </c>
      <c r="R61" s="204">
        <v>80</v>
      </c>
      <c r="S61" s="229" t="s">
        <v>94</v>
      </c>
      <c r="T61" s="204">
        <v>24</v>
      </c>
      <c r="U61" s="204">
        <v>59</v>
      </c>
      <c r="V61" s="204">
        <v>37</v>
      </c>
      <c r="W61" s="204">
        <v>4</v>
      </c>
      <c r="X61" s="204">
        <v>124</v>
      </c>
      <c r="Y61" s="166"/>
      <c r="Z61" s="166"/>
      <c r="AA61" s="166"/>
      <c r="AB61" s="166"/>
      <c r="AC61" s="166"/>
    </row>
    <row r="62" spans="1:29">
      <c r="A62" s="226" t="s">
        <v>95</v>
      </c>
      <c r="B62" s="194">
        <v>50</v>
      </c>
      <c r="C62" s="194">
        <v>144</v>
      </c>
      <c r="D62" s="194">
        <v>57</v>
      </c>
      <c r="E62" s="194">
        <v>5</v>
      </c>
      <c r="F62" s="194">
        <v>256</v>
      </c>
      <c r="G62" s="226" t="s">
        <v>95</v>
      </c>
      <c r="H62" s="194">
        <v>9</v>
      </c>
      <c r="I62" s="194">
        <v>30</v>
      </c>
      <c r="J62" s="194">
        <v>12</v>
      </c>
      <c r="K62" s="194">
        <v>1</v>
      </c>
      <c r="L62" s="194">
        <v>52</v>
      </c>
      <c r="M62" s="226" t="s">
        <v>95</v>
      </c>
      <c r="N62" s="204">
        <v>15</v>
      </c>
      <c r="O62" s="204">
        <v>46</v>
      </c>
      <c r="P62" s="204">
        <v>17</v>
      </c>
      <c r="Q62" s="204">
        <v>2</v>
      </c>
      <c r="R62" s="204">
        <v>80</v>
      </c>
      <c r="S62" s="229" t="s">
        <v>95</v>
      </c>
      <c r="T62" s="204">
        <v>26</v>
      </c>
      <c r="U62" s="204">
        <v>68</v>
      </c>
      <c r="V62" s="204">
        <v>28</v>
      </c>
      <c r="W62" s="204">
        <v>2</v>
      </c>
      <c r="X62" s="204">
        <v>124</v>
      </c>
      <c r="Y62" s="166"/>
      <c r="Z62" s="166"/>
      <c r="AA62" s="166"/>
      <c r="AB62" s="166"/>
      <c r="AC62" s="166"/>
    </row>
    <row r="63" spans="1:29">
      <c r="A63" s="226" t="s">
        <v>96</v>
      </c>
      <c r="B63" s="194">
        <v>39</v>
      </c>
      <c r="C63" s="194">
        <v>145</v>
      </c>
      <c r="D63" s="194">
        <v>70</v>
      </c>
      <c r="E63" s="194">
        <v>2</v>
      </c>
      <c r="F63" s="194">
        <v>256</v>
      </c>
      <c r="G63" s="226" t="s">
        <v>96</v>
      </c>
      <c r="H63" s="194">
        <v>6</v>
      </c>
      <c r="I63" s="194">
        <v>34</v>
      </c>
      <c r="J63" s="194">
        <v>11</v>
      </c>
      <c r="K63" s="194">
        <v>1</v>
      </c>
      <c r="L63" s="194">
        <v>52</v>
      </c>
      <c r="M63" s="226" t="s">
        <v>96</v>
      </c>
      <c r="N63" s="204">
        <v>12</v>
      </c>
      <c r="O63" s="204">
        <v>45</v>
      </c>
      <c r="P63" s="204">
        <v>23</v>
      </c>
      <c r="Q63" s="204"/>
      <c r="R63" s="204">
        <v>80</v>
      </c>
      <c r="S63" s="229" t="s">
        <v>96</v>
      </c>
      <c r="T63" s="204">
        <v>21</v>
      </c>
      <c r="U63" s="204">
        <v>66</v>
      </c>
      <c r="V63" s="204">
        <v>36</v>
      </c>
      <c r="W63" s="204">
        <v>1</v>
      </c>
      <c r="X63" s="204">
        <v>124</v>
      </c>
      <c r="Y63" s="166"/>
      <c r="Z63" s="166"/>
      <c r="AA63" s="166"/>
      <c r="AB63" s="166"/>
      <c r="AC63" s="166"/>
    </row>
    <row r="64" spans="1:29">
      <c r="A64" s="226" t="s">
        <v>97</v>
      </c>
      <c r="B64" s="194">
        <v>67</v>
      </c>
      <c r="C64" s="194">
        <v>156</v>
      </c>
      <c r="D64" s="194">
        <v>32</v>
      </c>
      <c r="E64" s="194">
        <v>1</v>
      </c>
      <c r="F64" s="194">
        <v>256</v>
      </c>
      <c r="G64" s="226" t="s">
        <v>97</v>
      </c>
      <c r="H64" s="194">
        <v>11</v>
      </c>
      <c r="I64" s="194">
        <v>34</v>
      </c>
      <c r="J64" s="194">
        <v>7</v>
      </c>
      <c r="K64" s="194"/>
      <c r="L64" s="194">
        <v>52</v>
      </c>
      <c r="M64" s="226" t="s">
        <v>97</v>
      </c>
      <c r="N64" s="204">
        <v>20</v>
      </c>
      <c r="O64" s="204">
        <v>50</v>
      </c>
      <c r="P64" s="204">
        <v>9</v>
      </c>
      <c r="Q64" s="204">
        <v>1</v>
      </c>
      <c r="R64" s="204">
        <v>80</v>
      </c>
      <c r="S64" s="229" t="s">
        <v>97</v>
      </c>
      <c r="T64" s="204">
        <v>36</v>
      </c>
      <c r="U64" s="204">
        <v>72</v>
      </c>
      <c r="V64" s="204">
        <v>16</v>
      </c>
      <c r="W64" s="204"/>
      <c r="X64" s="204">
        <v>124</v>
      </c>
      <c r="Y64" s="166"/>
      <c r="Z64" s="166"/>
      <c r="AA64" s="166"/>
      <c r="AB64" s="166"/>
      <c r="AC64" s="166"/>
    </row>
    <row r="65" spans="1:29">
      <c r="A65" s="226" t="s">
        <v>98</v>
      </c>
      <c r="B65" s="194">
        <v>33</v>
      </c>
      <c r="C65" s="194">
        <v>119</v>
      </c>
      <c r="D65" s="194">
        <v>97</v>
      </c>
      <c r="E65" s="194">
        <v>7</v>
      </c>
      <c r="F65" s="194">
        <v>256</v>
      </c>
      <c r="G65" s="226" t="s">
        <v>98</v>
      </c>
      <c r="H65" s="194">
        <v>6</v>
      </c>
      <c r="I65" s="194">
        <v>23</v>
      </c>
      <c r="J65" s="194">
        <v>22</v>
      </c>
      <c r="K65" s="194">
        <v>1</v>
      </c>
      <c r="L65" s="194">
        <v>52</v>
      </c>
      <c r="M65" s="226" t="s">
        <v>98</v>
      </c>
      <c r="N65" s="204">
        <v>11</v>
      </c>
      <c r="O65" s="204">
        <v>37</v>
      </c>
      <c r="P65" s="204">
        <v>31</v>
      </c>
      <c r="Q65" s="204">
        <v>1</v>
      </c>
      <c r="R65" s="204">
        <v>80</v>
      </c>
      <c r="S65" s="229" t="s">
        <v>98</v>
      </c>
      <c r="T65" s="204">
        <v>16</v>
      </c>
      <c r="U65" s="204">
        <v>59</v>
      </c>
      <c r="V65" s="204">
        <v>44</v>
      </c>
      <c r="W65" s="204">
        <v>5</v>
      </c>
      <c r="X65" s="204">
        <v>124</v>
      </c>
      <c r="Y65" s="166"/>
      <c r="Z65" s="166"/>
      <c r="AA65" s="166"/>
      <c r="AB65" s="166"/>
      <c r="AC65" s="166"/>
    </row>
    <row r="66" spans="1:29">
      <c r="A66" s="226" t="s">
        <v>99</v>
      </c>
      <c r="B66" s="194">
        <v>78</v>
      </c>
      <c r="C66" s="194">
        <v>130</v>
      </c>
      <c r="D66" s="194">
        <v>46</v>
      </c>
      <c r="E66" s="194">
        <v>2</v>
      </c>
      <c r="F66" s="194">
        <v>256</v>
      </c>
      <c r="G66" s="226" t="s">
        <v>99</v>
      </c>
      <c r="H66" s="194">
        <v>16</v>
      </c>
      <c r="I66" s="194">
        <v>29</v>
      </c>
      <c r="J66" s="194">
        <v>7</v>
      </c>
      <c r="K66" s="194"/>
      <c r="L66" s="194">
        <v>52</v>
      </c>
      <c r="M66" s="226" t="s">
        <v>99</v>
      </c>
      <c r="N66" s="204">
        <v>25</v>
      </c>
      <c r="O66" s="204">
        <v>39</v>
      </c>
      <c r="P66" s="204">
        <v>14</v>
      </c>
      <c r="Q66" s="204">
        <v>2</v>
      </c>
      <c r="R66" s="204">
        <v>80</v>
      </c>
      <c r="S66" s="229" t="s">
        <v>99</v>
      </c>
      <c r="T66" s="204">
        <v>37</v>
      </c>
      <c r="U66" s="204">
        <v>62</v>
      </c>
      <c r="V66" s="204">
        <v>25</v>
      </c>
      <c r="W66" s="204"/>
      <c r="X66" s="204">
        <v>124</v>
      </c>
      <c r="Y66" s="166"/>
      <c r="Z66" s="166"/>
      <c r="AA66" s="166"/>
      <c r="AB66" s="166"/>
      <c r="AC66" s="166"/>
    </row>
    <row r="67" spans="1:29">
      <c r="A67" s="226" t="s">
        <v>270</v>
      </c>
      <c r="B67" s="194">
        <v>46</v>
      </c>
      <c r="C67" s="194">
        <v>138</v>
      </c>
      <c r="D67" s="194">
        <v>67</v>
      </c>
      <c r="E67" s="194">
        <v>5</v>
      </c>
      <c r="F67" s="194">
        <v>256</v>
      </c>
      <c r="G67" s="226" t="s">
        <v>270</v>
      </c>
      <c r="H67" s="194">
        <v>7</v>
      </c>
      <c r="I67" s="194">
        <v>31</v>
      </c>
      <c r="J67" s="194">
        <v>12</v>
      </c>
      <c r="K67" s="194">
        <v>2</v>
      </c>
      <c r="L67" s="194">
        <v>52</v>
      </c>
      <c r="M67" s="226" t="s">
        <v>270</v>
      </c>
      <c r="N67" s="204">
        <v>13</v>
      </c>
      <c r="O67" s="204">
        <v>45</v>
      </c>
      <c r="P67" s="204">
        <v>21</v>
      </c>
      <c r="Q67" s="204">
        <v>1</v>
      </c>
      <c r="R67" s="204">
        <v>80</v>
      </c>
      <c r="S67" s="229" t="s">
        <v>270</v>
      </c>
      <c r="T67" s="204">
        <v>26</v>
      </c>
      <c r="U67" s="204">
        <v>62</v>
      </c>
      <c r="V67" s="204">
        <v>34</v>
      </c>
      <c r="W67" s="204">
        <v>2</v>
      </c>
      <c r="X67" s="204">
        <v>124</v>
      </c>
      <c r="Y67" s="166"/>
      <c r="Z67" s="166"/>
      <c r="AA67" s="166"/>
      <c r="AB67" s="166"/>
      <c r="AC67" s="166"/>
    </row>
    <row r="68" spans="1:29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214"/>
      <c r="U68" s="166"/>
      <c r="V68" s="166"/>
      <c r="W68" s="166"/>
      <c r="X68" s="166"/>
      <c r="Y68" s="166"/>
      <c r="Z68" s="166"/>
      <c r="AA68" s="166"/>
      <c r="AB68" s="166"/>
      <c r="AC68" s="166"/>
    </row>
    <row r="69" spans="1:29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214"/>
      <c r="U69" s="166"/>
      <c r="V69" s="166"/>
      <c r="W69" s="166"/>
      <c r="X69" s="166"/>
      <c r="Y69" s="166"/>
      <c r="Z69" s="166"/>
      <c r="AA69" s="166"/>
      <c r="AB69" s="166"/>
      <c r="AC69" s="166"/>
    </row>
    <row r="70" spans="1:29">
      <c r="A70" s="165" t="s">
        <v>247</v>
      </c>
      <c r="B70" s="166" t="s">
        <v>252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214"/>
      <c r="U70" s="166"/>
      <c r="V70" s="166"/>
      <c r="W70" s="166"/>
      <c r="X70" s="166"/>
      <c r="Y70" s="166"/>
      <c r="Z70" s="166"/>
      <c r="AA70" s="166"/>
      <c r="AB70" s="166"/>
      <c r="AC70" s="166"/>
    </row>
    <row r="71" spans="1:29" ht="25.5">
      <c r="A71" s="202" t="s">
        <v>265</v>
      </c>
      <c r="B71" s="202" t="s">
        <v>207</v>
      </c>
      <c r="C71" s="202" t="s">
        <v>208</v>
      </c>
      <c r="D71" s="202" t="s">
        <v>209</v>
      </c>
      <c r="E71" s="202" t="s">
        <v>210</v>
      </c>
      <c r="F71" s="203" t="s">
        <v>211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214"/>
      <c r="U71" s="166"/>
      <c r="V71" s="166"/>
      <c r="W71" s="166"/>
      <c r="X71" s="166"/>
      <c r="Y71" s="166"/>
      <c r="Z71" s="166"/>
      <c r="AA71" s="166"/>
      <c r="AB71" s="166"/>
      <c r="AC71" s="166"/>
    </row>
    <row r="72" spans="1:29">
      <c r="A72" s="226" t="s">
        <v>266</v>
      </c>
      <c r="B72" s="204">
        <v>91</v>
      </c>
      <c r="C72" s="204">
        <v>380</v>
      </c>
      <c r="D72" s="204">
        <v>167</v>
      </c>
      <c r="E72" s="204">
        <v>13</v>
      </c>
      <c r="F72" s="204">
        <v>651</v>
      </c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214"/>
      <c r="U72" s="166"/>
      <c r="V72" s="166"/>
      <c r="W72" s="166"/>
      <c r="X72" s="166"/>
      <c r="Y72" s="166"/>
      <c r="Z72" s="166"/>
      <c r="AA72" s="166"/>
      <c r="AB72" s="166"/>
      <c r="AC72" s="166"/>
    </row>
    <row r="73" spans="1:29">
      <c r="A73" s="226" t="s">
        <v>267</v>
      </c>
      <c r="B73" s="204">
        <v>105</v>
      </c>
      <c r="C73" s="204">
        <v>377</v>
      </c>
      <c r="D73" s="204">
        <v>155</v>
      </c>
      <c r="E73" s="204">
        <v>14</v>
      </c>
      <c r="F73" s="204">
        <v>651</v>
      </c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214"/>
      <c r="U73" s="166"/>
      <c r="V73" s="166"/>
      <c r="W73" s="166"/>
      <c r="X73" s="166"/>
      <c r="Y73" s="166"/>
      <c r="Z73" s="166"/>
      <c r="AA73" s="166"/>
      <c r="AB73" s="166"/>
      <c r="AC73" s="166"/>
    </row>
    <row r="74" spans="1:29">
      <c r="A74" s="226" t="s">
        <v>81</v>
      </c>
      <c r="B74" s="204">
        <v>88</v>
      </c>
      <c r="C74" s="204">
        <v>408</v>
      </c>
      <c r="D74" s="204">
        <v>148</v>
      </c>
      <c r="E74" s="204">
        <v>7</v>
      </c>
      <c r="F74" s="204">
        <v>651</v>
      </c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214"/>
      <c r="U74" s="166"/>
      <c r="V74" s="166"/>
      <c r="W74" s="166"/>
      <c r="X74" s="166"/>
      <c r="Y74" s="166"/>
      <c r="Z74" s="166"/>
      <c r="AA74" s="166"/>
      <c r="AB74" s="166"/>
      <c r="AC74" s="166"/>
    </row>
    <row r="75" spans="1:29">
      <c r="A75" s="226" t="s">
        <v>82</v>
      </c>
      <c r="B75" s="204">
        <v>106</v>
      </c>
      <c r="C75" s="204">
        <v>396</v>
      </c>
      <c r="D75" s="204">
        <v>148</v>
      </c>
      <c r="E75" s="204">
        <v>1</v>
      </c>
      <c r="F75" s="204">
        <v>651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214"/>
      <c r="U75" s="166"/>
      <c r="V75" s="166"/>
      <c r="W75" s="166"/>
      <c r="X75" s="166"/>
      <c r="Y75" s="166"/>
      <c r="Z75" s="166"/>
      <c r="AA75" s="166"/>
      <c r="AB75" s="166"/>
      <c r="AC75" s="166"/>
    </row>
    <row r="76" spans="1:29">
      <c r="A76" s="226" t="s">
        <v>268</v>
      </c>
      <c r="B76" s="204">
        <v>158</v>
      </c>
      <c r="C76" s="204">
        <v>409</v>
      </c>
      <c r="D76" s="204">
        <v>81</v>
      </c>
      <c r="E76" s="204">
        <v>3</v>
      </c>
      <c r="F76" s="204">
        <v>651</v>
      </c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214"/>
      <c r="U76" s="166"/>
      <c r="V76" s="166"/>
      <c r="W76" s="166"/>
      <c r="X76" s="166"/>
      <c r="Y76" s="166"/>
      <c r="Z76" s="166"/>
      <c r="AA76" s="166"/>
      <c r="AB76" s="166"/>
      <c r="AC76" s="166"/>
    </row>
    <row r="77" spans="1:29">
      <c r="A77" s="226" t="s">
        <v>84</v>
      </c>
      <c r="B77" s="204">
        <v>106</v>
      </c>
      <c r="C77" s="204">
        <v>413</v>
      </c>
      <c r="D77" s="204">
        <v>128</v>
      </c>
      <c r="E77" s="204">
        <v>4</v>
      </c>
      <c r="F77" s="204">
        <v>651</v>
      </c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214"/>
      <c r="U77" s="166"/>
      <c r="V77" s="166"/>
      <c r="W77" s="166"/>
      <c r="X77" s="166"/>
      <c r="Y77" s="166"/>
      <c r="Z77" s="166"/>
      <c r="AA77" s="166"/>
      <c r="AB77" s="166"/>
      <c r="AC77" s="166"/>
    </row>
    <row r="78" spans="1:29">
      <c r="A78" s="226" t="s">
        <v>269</v>
      </c>
      <c r="B78" s="204">
        <v>119</v>
      </c>
      <c r="C78" s="204">
        <v>358</v>
      </c>
      <c r="D78" s="204">
        <v>167</v>
      </c>
      <c r="E78" s="204">
        <v>7</v>
      </c>
      <c r="F78" s="204">
        <v>651</v>
      </c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214"/>
      <c r="U78" s="166"/>
      <c r="V78" s="166"/>
      <c r="W78" s="166"/>
      <c r="X78" s="166"/>
      <c r="Y78" s="166"/>
      <c r="Z78" s="166"/>
      <c r="AA78" s="166"/>
      <c r="AB78" s="166"/>
      <c r="AC78" s="166"/>
    </row>
    <row r="79" spans="1:29">
      <c r="A79" s="226" t="s">
        <v>86</v>
      </c>
      <c r="B79" s="204">
        <v>70</v>
      </c>
      <c r="C79" s="204">
        <v>356</v>
      </c>
      <c r="D79" s="204">
        <v>219</v>
      </c>
      <c r="E79" s="204">
        <v>6</v>
      </c>
      <c r="F79" s="204">
        <v>651</v>
      </c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214"/>
      <c r="U79" s="166"/>
      <c r="V79" s="166"/>
      <c r="W79" s="166"/>
      <c r="X79" s="166"/>
      <c r="Y79" s="166"/>
      <c r="Z79" s="166"/>
      <c r="AA79" s="166"/>
      <c r="AB79" s="166"/>
      <c r="AC79" s="166"/>
    </row>
    <row r="80" spans="1:29">
      <c r="A80" s="226" t="s">
        <v>87</v>
      </c>
      <c r="B80" s="204">
        <v>108</v>
      </c>
      <c r="C80" s="204">
        <v>388</v>
      </c>
      <c r="D80" s="204">
        <v>148</v>
      </c>
      <c r="E80" s="204">
        <v>7</v>
      </c>
      <c r="F80" s="204">
        <v>651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214"/>
      <c r="U80" s="166"/>
      <c r="V80" s="166"/>
      <c r="W80" s="166"/>
      <c r="X80" s="166"/>
      <c r="Y80" s="166"/>
      <c r="Z80" s="166"/>
      <c r="AA80" s="166"/>
      <c r="AB80" s="166"/>
      <c r="AC80" s="166"/>
    </row>
    <row r="81" spans="1:29">
      <c r="A81" s="226" t="s">
        <v>88</v>
      </c>
      <c r="B81" s="204">
        <v>148</v>
      </c>
      <c r="C81" s="204">
        <v>349</v>
      </c>
      <c r="D81" s="204">
        <v>147</v>
      </c>
      <c r="E81" s="204">
        <v>7</v>
      </c>
      <c r="F81" s="204">
        <v>651</v>
      </c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214"/>
      <c r="U81" s="166"/>
      <c r="V81" s="166"/>
      <c r="W81" s="166"/>
      <c r="X81" s="166"/>
      <c r="Y81" s="166"/>
      <c r="Z81" s="166"/>
      <c r="AA81" s="166"/>
      <c r="AB81" s="166"/>
      <c r="AC81" s="166"/>
    </row>
    <row r="82" spans="1:29">
      <c r="A82" s="226" t="s">
        <v>89</v>
      </c>
      <c r="B82" s="204">
        <v>100</v>
      </c>
      <c r="C82" s="204">
        <v>416</v>
      </c>
      <c r="D82" s="204">
        <v>130</v>
      </c>
      <c r="E82" s="204">
        <v>5</v>
      </c>
      <c r="F82" s="204">
        <v>651</v>
      </c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214"/>
      <c r="U82" s="166"/>
      <c r="V82" s="166"/>
      <c r="W82" s="166"/>
      <c r="X82" s="166"/>
      <c r="Y82" s="166"/>
      <c r="Z82" s="166"/>
      <c r="AA82" s="166"/>
      <c r="AB82" s="166"/>
      <c r="AC82" s="166"/>
    </row>
    <row r="83" spans="1:29">
      <c r="A83" s="226" t="s">
        <v>90</v>
      </c>
      <c r="B83" s="204">
        <v>108</v>
      </c>
      <c r="C83" s="204">
        <v>357</v>
      </c>
      <c r="D83" s="204">
        <v>178</v>
      </c>
      <c r="E83" s="204">
        <v>8</v>
      </c>
      <c r="F83" s="204">
        <v>651</v>
      </c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214"/>
      <c r="U83" s="166"/>
      <c r="V83" s="166"/>
      <c r="W83" s="166"/>
      <c r="X83" s="166"/>
      <c r="Y83" s="166"/>
      <c r="Z83" s="166"/>
      <c r="AA83" s="166"/>
      <c r="AB83" s="166"/>
      <c r="AC83" s="166"/>
    </row>
    <row r="84" spans="1:29">
      <c r="A84" s="226" t="s">
        <v>91</v>
      </c>
      <c r="B84" s="204">
        <v>229</v>
      </c>
      <c r="C84" s="204">
        <v>343</v>
      </c>
      <c r="D84" s="204">
        <v>76</v>
      </c>
      <c r="E84" s="204">
        <v>3</v>
      </c>
      <c r="F84" s="204">
        <v>651</v>
      </c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214"/>
      <c r="U84" s="166"/>
      <c r="V84" s="166"/>
      <c r="W84" s="166"/>
      <c r="X84" s="166"/>
      <c r="Y84" s="166"/>
      <c r="Z84" s="166"/>
      <c r="AA84" s="166"/>
      <c r="AB84" s="166"/>
      <c r="AC84" s="166"/>
    </row>
    <row r="85" spans="1:29">
      <c r="A85" s="226" t="s">
        <v>92</v>
      </c>
      <c r="B85" s="204">
        <v>103</v>
      </c>
      <c r="C85" s="204">
        <v>378</v>
      </c>
      <c r="D85" s="204">
        <v>158</v>
      </c>
      <c r="E85" s="204">
        <v>12</v>
      </c>
      <c r="F85" s="204">
        <v>651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214"/>
      <c r="U85" s="166"/>
      <c r="V85" s="166"/>
      <c r="W85" s="166"/>
      <c r="X85" s="166"/>
      <c r="Y85" s="166"/>
      <c r="Z85" s="166"/>
      <c r="AA85" s="166"/>
      <c r="AB85" s="166"/>
      <c r="AC85" s="166"/>
    </row>
    <row r="86" spans="1:29">
      <c r="A86" s="226" t="s">
        <v>93</v>
      </c>
      <c r="B86" s="204">
        <v>106</v>
      </c>
      <c r="C86" s="204">
        <v>353</v>
      </c>
      <c r="D86" s="204">
        <v>177</v>
      </c>
      <c r="E86" s="204">
        <v>15</v>
      </c>
      <c r="F86" s="204">
        <v>651</v>
      </c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214"/>
      <c r="U86" s="166"/>
      <c r="V86" s="166"/>
      <c r="W86" s="166"/>
      <c r="X86" s="166"/>
      <c r="Y86" s="166"/>
      <c r="Z86" s="166"/>
      <c r="AA86" s="166"/>
      <c r="AB86" s="166"/>
      <c r="AC86" s="166"/>
    </row>
    <row r="87" spans="1:29">
      <c r="A87" s="226" t="s">
        <v>94</v>
      </c>
      <c r="B87" s="204">
        <v>115</v>
      </c>
      <c r="C87" s="204">
        <v>338</v>
      </c>
      <c r="D87" s="204">
        <v>183</v>
      </c>
      <c r="E87" s="204">
        <v>15</v>
      </c>
      <c r="F87" s="204">
        <v>651</v>
      </c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214"/>
      <c r="U87" s="166"/>
      <c r="V87" s="166"/>
      <c r="W87" s="166"/>
      <c r="X87" s="166"/>
      <c r="Y87" s="166"/>
      <c r="Z87" s="166"/>
      <c r="AA87" s="166"/>
      <c r="AB87" s="166"/>
      <c r="AC87" s="166"/>
    </row>
    <row r="88" spans="1:29">
      <c r="A88" s="226" t="s">
        <v>95</v>
      </c>
      <c r="B88" s="204">
        <v>119</v>
      </c>
      <c r="C88" s="204">
        <v>364</v>
      </c>
      <c r="D88" s="204">
        <v>159</v>
      </c>
      <c r="E88" s="204">
        <v>9</v>
      </c>
      <c r="F88" s="204">
        <v>651</v>
      </c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214"/>
      <c r="U88" s="166"/>
      <c r="V88" s="166"/>
      <c r="W88" s="166"/>
      <c r="X88" s="166"/>
      <c r="Y88" s="166"/>
      <c r="Z88" s="166"/>
      <c r="AA88" s="166"/>
      <c r="AB88" s="166"/>
      <c r="AC88" s="166"/>
    </row>
    <row r="89" spans="1:29">
      <c r="A89" s="226" t="s">
        <v>96</v>
      </c>
      <c r="B89" s="204">
        <v>101</v>
      </c>
      <c r="C89" s="204">
        <v>373</v>
      </c>
      <c r="D89" s="204">
        <v>171</v>
      </c>
      <c r="E89" s="204">
        <v>6</v>
      </c>
      <c r="F89" s="204">
        <v>651</v>
      </c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214"/>
      <c r="U89" s="166"/>
      <c r="V89" s="166"/>
      <c r="W89" s="166"/>
      <c r="X89" s="166"/>
      <c r="Y89" s="166"/>
      <c r="Z89" s="166"/>
      <c r="AA89" s="166"/>
      <c r="AB89" s="166"/>
      <c r="AC89" s="166"/>
    </row>
    <row r="90" spans="1:29">
      <c r="A90" s="226" t="s">
        <v>97</v>
      </c>
      <c r="B90" s="204">
        <v>174</v>
      </c>
      <c r="C90" s="204">
        <v>385</v>
      </c>
      <c r="D90" s="204">
        <v>87</v>
      </c>
      <c r="E90" s="204">
        <v>5</v>
      </c>
      <c r="F90" s="204">
        <v>651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214"/>
      <c r="U90" s="166"/>
      <c r="V90" s="166"/>
      <c r="W90" s="166"/>
      <c r="X90" s="166"/>
      <c r="Y90" s="166"/>
      <c r="Z90" s="166"/>
      <c r="AA90" s="166"/>
      <c r="AB90" s="166"/>
      <c r="AC90" s="166"/>
    </row>
    <row r="91" spans="1:29">
      <c r="A91" s="226" t="s">
        <v>98</v>
      </c>
      <c r="B91" s="204">
        <v>86</v>
      </c>
      <c r="C91" s="204">
        <v>299</v>
      </c>
      <c r="D91" s="204">
        <v>248</v>
      </c>
      <c r="E91" s="204">
        <v>18</v>
      </c>
      <c r="F91" s="204">
        <v>651</v>
      </c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214"/>
      <c r="U91" s="166"/>
      <c r="V91" s="166"/>
      <c r="W91" s="166"/>
      <c r="X91" s="166"/>
      <c r="Y91" s="166"/>
      <c r="Z91" s="166"/>
      <c r="AA91" s="166"/>
      <c r="AB91" s="166"/>
      <c r="AC91" s="166"/>
    </row>
    <row r="92" spans="1:29">
      <c r="A92" s="226" t="s">
        <v>99</v>
      </c>
      <c r="B92" s="204">
        <v>204</v>
      </c>
      <c r="C92" s="204">
        <v>316</v>
      </c>
      <c r="D92" s="204">
        <v>126</v>
      </c>
      <c r="E92" s="204">
        <v>5</v>
      </c>
      <c r="F92" s="204">
        <v>651</v>
      </c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214"/>
      <c r="U92" s="166"/>
      <c r="V92" s="166"/>
      <c r="W92" s="166"/>
      <c r="X92" s="166"/>
      <c r="Y92" s="166"/>
      <c r="Z92" s="166"/>
      <c r="AA92" s="166"/>
      <c r="AB92" s="166"/>
      <c r="AC92" s="166"/>
    </row>
    <row r="93" spans="1:29">
      <c r="A93" s="226" t="s">
        <v>270</v>
      </c>
      <c r="B93" s="204">
        <v>108</v>
      </c>
      <c r="C93" s="204">
        <v>349</v>
      </c>
      <c r="D93" s="204">
        <v>182</v>
      </c>
      <c r="E93" s="204">
        <v>12</v>
      </c>
      <c r="F93" s="204">
        <v>651</v>
      </c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214"/>
      <c r="U93" s="166"/>
      <c r="V93" s="166"/>
      <c r="W93" s="166"/>
      <c r="X93" s="166"/>
      <c r="Y93" s="166"/>
      <c r="Z93" s="166"/>
      <c r="AA93" s="166"/>
      <c r="AB93" s="166"/>
      <c r="AC93" s="166"/>
    </row>
    <row r="94" spans="1:29">
      <c r="A94" s="170" t="s">
        <v>276</v>
      </c>
      <c r="B94" s="217" t="s">
        <v>277</v>
      </c>
      <c r="C94" s="217"/>
      <c r="D94" s="217"/>
      <c r="E94" s="217"/>
      <c r="F94" s="217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214"/>
      <c r="U94" s="166"/>
      <c r="V94" s="166"/>
      <c r="W94" s="166"/>
      <c r="X94" s="166"/>
      <c r="Y94" s="166"/>
      <c r="Z94" s="166"/>
      <c r="AA94" s="166"/>
      <c r="AB94" s="166"/>
      <c r="AC94" s="166"/>
    </row>
    <row r="95" spans="1:29" ht="25.5">
      <c r="A95" s="218" t="s">
        <v>265</v>
      </c>
      <c r="B95" s="219" t="s">
        <v>207</v>
      </c>
      <c r="C95" s="219" t="s">
        <v>208</v>
      </c>
      <c r="D95" s="219" t="s">
        <v>209</v>
      </c>
      <c r="E95" s="219" t="s">
        <v>210</v>
      </c>
      <c r="F95" s="219" t="s">
        <v>144</v>
      </c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214"/>
      <c r="U95" s="166"/>
      <c r="V95" s="166"/>
      <c r="W95" s="166"/>
      <c r="X95" s="166"/>
      <c r="Y95" s="166"/>
      <c r="Z95" s="166"/>
      <c r="AA95" s="166"/>
      <c r="AB95" s="166"/>
    </row>
    <row r="96" spans="1:29">
      <c r="A96" s="230" t="s">
        <v>266</v>
      </c>
      <c r="B96" s="194">
        <v>91</v>
      </c>
      <c r="C96" s="194">
        <v>380</v>
      </c>
      <c r="D96" s="194">
        <v>167</v>
      </c>
      <c r="E96" s="194">
        <v>9</v>
      </c>
      <c r="F96" s="194">
        <v>647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214"/>
      <c r="U96" s="166"/>
      <c r="V96" s="166"/>
      <c r="W96" s="166"/>
      <c r="X96" s="166"/>
      <c r="Y96" s="166"/>
      <c r="Z96" s="166"/>
      <c r="AA96" s="166"/>
      <c r="AB96" s="166"/>
    </row>
    <row r="97" spans="1:28">
      <c r="A97" s="230" t="s">
        <v>267</v>
      </c>
      <c r="B97" s="194">
        <v>105</v>
      </c>
      <c r="C97" s="194">
        <v>377</v>
      </c>
      <c r="D97" s="194">
        <v>154</v>
      </c>
      <c r="E97" s="194">
        <v>11</v>
      </c>
      <c r="F97" s="194">
        <v>647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214"/>
      <c r="U97" s="166"/>
      <c r="V97" s="166"/>
      <c r="W97" s="166"/>
      <c r="X97" s="166"/>
      <c r="Y97" s="166"/>
      <c r="Z97" s="166"/>
      <c r="AA97" s="166"/>
      <c r="AB97" s="166"/>
    </row>
    <row r="98" spans="1:28">
      <c r="A98" s="230" t="s">
        <v>81</v>
      </c>
      <c r="B98" s="194">
        <v>88</v>
      </c>
      <c r="C98" s="194">
        <v>408</v>
      </c>
      <c r="D98" s="194">
        <v>146</v>
      </c>
      <c r="E98" s="194">
        <v>5</v>
      </c>
      <c r="F98" s="194">
        <v>647</v>
      </c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214"/>
      <c r="U98" s="166"/>
      <c r="V98" s="166"/>
      <c r="W98" s="166"/>
      <c r="X98" s="166"/>
      <c r="Y98" s="166"/>
      <c r="Z98" s="166"/>
      <c r="AA98" s="166"/>
      <c r="AB98" s="166"/>
    </row>
    <row r="99" spans="1:28">
      <c r="A99" s="230" t="s">
        <v>82</v>
      </c>
      <c r="B99" s="194">
        <v>106</v>
      </c>
      <c r="C99" s="194">
        <v>396</v>
      </c>
      <c r="D99" s="194">
        <v>144</v>
      </c>
      <c r="E99" s="194">
        <v>1</v>
      </c>
      <c r="F99" s="194">
        <v>647</v>
      </c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214"/>
      <c r="U99" s="166"/>
      <c r="V99" s="166"/>
      <c r="W99" s="166"/>
      <c r="X99" s="166"/>
      <c r="Y99" s="166"/>
      <c r="Z99" s="166"/>
      <c r="AA99" s="166"/>
      <c r="AB99" s="166"/>
    </row>
    <row r="100" spans="1:28">
      <c r="A100" s="230" t="s">
        <v>268</v>
      </c>
      <c r="B100" s="194">
        <v>158</v>
      </c>
      <c r="C100" s="194">
        <v>409</v>
      </c>
      <c r="D100" s="194">
        <v>79</v>
      </c>
      <c r="E100" s="194">
        <v>1</v>
      </c>
      <c r="F100" s="194">
        <v>647</v>
      </c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214"/>
      <c r="U100" s="166"/>
      <c r="V100" s="166"/>
      <c r="W100" s="166"/>
      <c r="X100" s="166"/>
      <c r="Y100" s="166"/>
      <c r="Z100" s="166"/>
      <c r="AA100" s="166"/>
      <c r="AB100" s="166"/>
    </row>
    <row r="101" spans="1:28">
      <c r="A101" s="230" t="s">
        <v>84</v>
      </c>
      <c r="B101" s="194">
        <v>106</v>
      </c>
      <c r="C101" s="194">
        <v>413</v>
      </c>
      <c r="D101" s="194">
        <v>124</v>
      </c>
      <c r="E101" s="194">
        <v>4</v>
      </c>
      <c r="F101" s="194">
        <v>647</v>
      </c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214"/>
      <c r="U101" s="166"/>
      <c r="V101" s="166"/>
      <c r="W101" s="166"/>
      <c r="X101" s="166"/>
      <c r="Y101" s="166"/>
      <c r="Z101" s="166"/>
      <c r="AA101" s="166"/>
      <c r="AB101" s="166"/>
    </row>
    <row r="102" spans="1:28">
      <c r="A102" s="230" t="s">
        <v>269</v>
      </c>
      <c r="B102" s="194">
        <v>119</v>
      </c>
      <c r="C102" s="194">
        <v>358</v>
      </c>
      <c r="D102" s="194">
        <v>163</v>
      </c>
      <c r="E102" s="194">
        <v>7</v>
      </c>
      <c r="F102" s="194">
        <v>647</v>
      </c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214"/>
      <c r="U102" s="166"/>
      <c r="V102" s="166"/>
      <c r="W102" s="166"/>
      <c r="X102" s="166"/>
      <c r="Y102" s="166"/>
      <c r="Z102" s="166"/>
      <c r="AA102" s="166"/>
      <c r="AB102" s="166"/>
    </row>
    <row r="103" spans="1:28">
      <c r="A103" s="230" t="s">
        <v>86</v>
      </c>
      <c r="B103" s="194">
        <v>70</v>
      </c>
      <c r="C103" s="194">
        <v>356</v>
      </c>
      <c r="D103" s="194">
        <v>216</v>
      </c>
      <c r="E103" s="194">
        <v>5</v>
      </c>
      <c r="F103" s="194">
        <v>647</v>
      </c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214"/>
      <c r="U103" s="166"/>
      <c r="V103" s="166"/>
      <c r="W103" s="166"/>
      <c r="X103" s="166"/>
      <c r="Y103" s="166"/>
      <c r="Z103" s="166"/>
      <c r="AA103" s="166"/>
      <c r="AB103" s="166"/>
    </row>
    <row r="104" spans="1:28">
      <c r="A104" s="230" t="s">
        <v>87</v>
      </c>
      <c r="B104" s="194">
        <v>108</v>
      </c>
      <c r="C104" s="194">
        <v>388</v>
      </c>
      <c r="D104" s="194">
        <v>145</v>
      </c>
      <c r="E104" s="194">
        <v>6</v>
      </c>
      <c r="F104" s="194">
        <v>647</v>
      </c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214"/>
      <c r="U104" s="166"/>
      <c r="V104" s="166"/>
      <c r="W104" s="166"/>
      <c r="X104" s="166"/>
      <c r="Y104" s="166"/>
      <c r="Z104" s="166"/>
      <c r="AA104" s="166"/>
      <c r="AB104" s="166"/>
    </row>
    <row r="105" spans="1:28">
      <c r="A105" s="230" t="s">
        <v>88</v>
      </c>
      <c r="B105" s="194">
        <v>148</v>
      </c>
      <c r="C105" s="194">
        <v>349</v>
      </c>
      <c r="D105" s="194">
        <v>144</v>
      </c>
      <c r="E105" s="194">
        <v>6</v>
      </c>
      <c r="F105" s="194">
        <v>647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214"/>
      <c r="U105" s="166"/>
      <c r="V105" s="166"/>
      <c r="W105" s="166"/>
      <c r="X105" s="166"/>
      <c r="Y105" s="166"/>
      <c r="Z105" s="166"/>
      <c r="AA105" s="166"/>
      <c r="AB105" s="166"/>
    </row>
    <row r="106" spans="1:28">
      <c r="A106" s="230" t="s">
        <v>89</v>
      </c>
      <c r="B106" s="194">
        <v>100</v>
      </c>
      <c r="C106" s="194">
        <v>416</v>
      </c>
      <c r="D106" s="194">
        <v>126</v>
      </c>
      <c r="E106" s="194">
        <v>5</v>
      </c>
      <c r="F106" s="194">
        <v>647</v>
      </c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X106" s="166"/>
      <c r="Y106" s="166"/>
    </row>
    <row r="107" spans="1:28">
      <c r="A107" s="230" t="s">
        <v>90</v>
      </c>
      <c r="B107" s="194">
        <v>108</v>
      </c>
      <c r="C107" s="194">
        <v>357</v>
      </c>
      <c r="D107" s="194">
        <v>176</v>
      </c>
      <c r="E107" s="194">
        <v>6</v>
      </c>
      <c r="F107" s="194">
        <v>647</v>
      </c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214"/>
      <c r="U107" s="166"/>
      <c r="V107" s="166"/>
      <c r="W107" s="166"/>
      <c r="X107" s="166"/>
      <c r="Y107" s="166"/>
      <c r="Z107" s="166"/>
      <c r="AA107" s="166"/>
      <c r="AB107" s="166"/>
    </row>
    <row r="108" spans="1:28">
      <c r="A108" s="230" t="s">
        <v>91</v>
      </c>
      <c r="B108" s="194">
        <v>229</v>
      </c>
      <c r="C108" s="194">
        <v>343</v>
      </c>
      <c r="D108" s="194">
        <v>73</v>
      </c>
      <c r="E108" s="194">
        <v>2</v>
      </c>
      <c r="F108" s="194">
        <v>647</v>
      </c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214"/>
      <c r="U108" s="166"/>
      <c r="V108" s="166"/>
      <c r="W108" s="166"/>
      <c r="X108" s="166"/>
      <c r="Y108" s="166"/>
      <c r="Z108" s="166"/>
      <c r="AA108" s="166"/>
      <c r="AB108" s="166"/>
    </row>
    <row r="109" spans="1:28">
      <c r="A109" s="230" t="s">
        <v>92</v>
      </c>
      <c r="B109" s="194">
        <v>103</v>
      </c>
      <c r="C109" s="194">
        <v>378</v>
      </c>
      <c r="D109" s="194">
        <v>158</v>
      </c>
      <c r="E109" s="194">
        <v>8</v>
      </c>
      <c r="F109" s="194">
        <v>647</v>
      </c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214"/>
      <c r="U109" s="166"/>
      <c r="V109" s="166"/>
      <c r="W109" s="166"/>
      <c r="X109" s="166"/>
      <c r="Y109" s="166"/>
      <c r="Z109" s="166"/>
      <c r="AA109" s="166"/>
      <c r="AB109" s="166"/>
    </row>
    <row r="110" spans="1:28">
      <c r="A110" s="230" t="s">
        <v>93</v>
      </c>
      <c r="B110" s="194">
        <v>106</v>
      </c>
      <c r="C110" s="194">
        <v>353</v>
      </c>
      <c r="D110" s="194">
        <v>177</v>
      </c>
      <c r="E110" s="194">
        <v>11</v>
      </c>
      <c r="F110" s="194">
        <v>647</v>
      </c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214"/>
      <c r="U110" s="166"/>
      <c r="V110" s="166"/>
      <c r="W110" s="166"/>
      <c r="X110" s="166"/>
      <c r="Y110" s="166"/>
      <c r="Z110" s="166"/>
      <c r="AA110" s="166"/>
      <c r="AB110" s="166"/>
    </row>
    <row r="111" spans="1:28">
      <c r="A111" s="230" t="s">
        <v>94</v>
      </c>
      <c r="B111" s="194">
        <v>115</v>
      </c>
      <c r="C111" s="194">
        <v>338</v>
      </c>
      <c r="D111" s="194">
        <v>182</v>
      </c>
      <c r="E111" s="194">
        <v>12</v>
      </c>
      <c r="F111" s="194">
        <v>647</v>
      </c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214"/>
      <c r="U111" s="166"/>
      <c r="V111" s="166"/>
      <c r="W111" s="166"/>
      <c r="X111" s="166"/>
      <c r="Y111" s="166"/>
      <c r="Z111" s="166"/>
      <c r="AA111" s="166"/>
      <c r="AB111" s="166"/>
    </row>
    <row r="112" spans="1:28">
      <c r="A112" s="230" t="s">
        <v>95</v>
      </c>
      <c r="B112" s="194">
        <v>119</v>
      </c>
      <c r="C112" s="194">
        <v>364</v>
      </c>
      <c r="D112" s="194">
        <v>156</v>
      </c>
      <c r="E112" s="194">
        <v>8</v>
      </c>
      <c r="F112" s="194">
        <v>647</v>
      </c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214"/>
      <c r="U112" s="166"/>
      <c r="V112" s="166"/>
      <c r="W112" s="166"/>
      <c r="X112" s="166"/>
      <c r="Y112" s="166"/>
      <c r="Z112" s="166"/>
      <c r="AA112" s="166"/>
      <c r="AB112" s="166"/>
    </row>
    <row r="113" spans="1:29">
      <c r="A113" s="230" t="s">
        <v>96</v>
      </c>
      <c r="B113" s="194">
        <v>101</v>
      </c>
      <c r="C113" s="194">
        <v>373</v>
      </c>
      <c r="D113" s="194">
        <v>169</v>
      </c>
      <c r="E113" s="194">
        <v>4</v>
      </c>
      <c r="F113" s="194">
        <v>647</v>
      </c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214"/>
      <c r="U113" s="166"/>
      <c r="V113" s="166"/>
      <c r="W113" s="166"/>
      <c r="X113" s="166"/>
      <c r="Y113" s="166"/>
      <c r="Z113" s="166"/>
      <c r="AA113" s="166"/>
      <c r="AB113" s="166"/>
    </row>
    <row r="114" spans="1:29">
      <c r="A114" s="230" t="s">
        <v>97</v>
      </c>
      <c r="B114" s="194">
        <v>174</v>
      </c>
      <c r="C114" s="194">
        <v>385</v>
      </c>
      <c r="D114" s="194">
        <v>86</v>
      </c>
      <c r="E114" s="194">
        <v>2</v>
      </c>
      <c r="F114" s="194">
        <v>647</v>
      </c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214"/>
      <c r="U114" s="166"/>
      <c r="V114" s="166"/>
      <c r="W114" s="166"/>
      <c r="X114" s="166"/>
      <c r="Y114" s="166"/>
      <c r="Z114" s="166"/>
      <c r="AA114" s="166"/>
      <c r="AB114" s="166"/>
    </row>
    <row r="115" spans="1:29">
      <c r="A115" s="230" t="s">
        <v>98</v>
      </c>
      <c r="B115" s="194">
        <v>86</v>
      </c>
      <c r="C115" s="194">
        <v>299</v>
      </c>
      <c r="D115" s="194">
        <v>247</v>
      </c>
      <c r="E115" s="194">
        <v>15</v>
      </c>
      <c r="F115" s="194">
        <v>647</v>
      </c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214"/>
      <c r="U115" s="166"/>
      <c r="V115" s="166"/>
      <c r="W115" s="166"/>
      <c r="X115" s="166"/>
      <c r="Y115" s="166"/>
      <c r="Z115" s="166"/>
      <c r="AA115" s="166"/>
      <c r="AB115" s="166"/>
    </row>
    <row r="116" spans="1:29">
      <c r="A116" s="230" t="s">
        <v>99</v>
      </c>
      <c r="B116" s="194">
        <v>204</v>
      </c>
      <c r="C116" s="194">
        <v>316</v>
      </c>
      <c r="D116" s="194">
        <v>122</v>
      </c>
      <c r="E116" s="194">
        <v>5</v>
      </c>
      <c r="F116" s="194">
        <v>647</v>
      </c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214"/>
      <c r="U116" s="166"/>
      <c r="V116" s="166"/>
      <c r="W116" s="166"/>
      <c r="X116" s="166"/>
      <c r="Y116" s="166"/>
      <c r="Z116" s="166"/>
      <c r="AA116" s="166"/>
      <c r="AB116" s="166"/>
    </row>
    <row r="117" spans="1:29">
      <c r="A117" s="230" t="s">
        <v>270</v>
      </c>
      <c r="B117" s="194">
        <v>108</v>
      </c>
      <c r="C117" s="194">
        <v>349</v>
      </c>
      <c r="D117" s="194">
        <v>179</v>
      </c>
      <c r="E117" s="194">
        <v>11</v>
      </c>
      <c r="F117" s="194">
        <v>647</v>
      </c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214"/>
      <c r="U117" s="166"/>
      <c r="V117" s="166"/>
      <c r="W117" s="166"/>
      <c r="X117" s="166"/>
      <c r="Y117" s="166"/>
      <c r="Z117" s="166"/>
      <c r="AA117" s="166"/>
      <c r="AB117" s="166"/>
    </row>
    <row r="118" spans="1:29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214"/>
      <c r="U118" s="166"/>
      <c r="V118" s="166"/>
      <c r="W118" s="166"/>
      <c r="X118" s="166"/>
      <c r="Y118" s="166"/>
      <c r="Z118" s="166"/>
      <c r="AA118" s="166"/>
      <c r="AB118" s="166"/>
      <c r="AC118" s="166"/>
    </row>
    <row r="119" spans="1:29" ht="13.5" customHeight="1">
      <c r="A119" s="165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8"/>
      <c r="N119" s="168"/>
      <c r="O119" s="168"/>
      <c r="P119" s="168"/>
      <c r="Q119" s="168"/>
      <c r="R119" s="168"/>
      <c r="S119" s="166"/>
      <c r="T119" s="214"/>
      <c r="U119" s="166"/>
      <c r="V119" s="166"/>
      <c r="W119" s="166"/>
      <c r="X119" s="166"/>
      <c r="Y119" s="166"/>
      <c r="Z119" s="166"/>
      <c r="AA119" s="166"/>
      <c r="AB119" s="166"/>
      <c r="AC119" s="166"/>
    </row>
    <row r="120" spans="1:29">
      <c r="A120" s="166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216"/>
      <c r="U120" s="169"/>
      <c r="V120" s="169"/>
      <c r="W120" s="166"/>
      <c r="X120" s="166"/>
      <c r="Y120" s="166"/>
      <c r="Z120" s="166"/>
      <c r="AA120" s="166"/>
      <c r="AB120" s="166"/>
      <c r="AC120" s="166"/>
    </row>
    <row r="121" spans="1:29">
      <c r="A121" s="220" t="s">
        <v>299</v>
      </c>
      <c r="B121" s="221" t="s">
        <v>250</v>
      </c>
      <c r="C121" s="221"/>
      <c r="D121" s="221"/>
      <c r="E121" s="221"/>
      <c r="F121" s="221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216"/>
      <c r="U121" s="169"/>
      <c r="V121" s="169"/>
      <c r="W121" s="166"/>
      <c r="X121" s="166"/>
      <c r="Y121" s="166"/>
      <c r="Z121" s="166"/>
      <c r="AA121" s="166"/>
      <c r="AB121" s="166"/>
      <c r="AC121" s="166"/>
    </row>
    <row r="122" spans="1:29" ht="25.5">
      <c r="A122" s="277"/>
      <c r="B122" s="278" t="s">
        <v>274</v>
      </c>
      <c r="C122" s="278" t="s">
        <v>207</v>
      </c>
      <c r="D122" s="278" t="s">
        <v>208</v>
      </c>
      <c r="E122" s="278" t="s">
        <v>209</v>
      </c>
      <c r="F122" s="278" t="s">
        <v>210</v>
      </c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216"/>
      <c r="U122" s="169"/>
      <c r="V122" s="169"/>
      <c r="W122" s="166"/>
      <c r="X122" s="166"/>
      <c r="Y122" s="166"/>
      <c r="Z122" s="166"/>
      <c r="AA122" s="166"/>
      <c r="AB122" s="166"/>
      <c r="AC122" s="166"/>
    </row>
    <row r="123" spans="1:29">
      <c r="A123" s="279" t="s">
        <v>231</v>
      </c>
      <c r="B123" s="280">
        <v>148</v>
      </c>
      <c r="C123" s="280">
        <v>21</v>
      </c>
      <c r="D123" s="280">
        <v>82</v>
      </c>
      <c r="E123" s="280">
        <v>44</v>
      </c>
      <c r="F123" s="280">
        <v>1</v>
      </c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216"/>
      <c r="U123" s="169"/>
      <c r="V123" s="169"/>
      <c r="W123" s="166"/>
      <c r="X123" s="166"/>
      <c r="Y123" s="166"/>
      <c r="Z123" s="166"/>
      <c r="AA123" s="166"/>
      <c r="AB123" s="166"/>
      <c r="AC123" s="166"/>
    </row>
    <row r="124" spans="1:29">
      <c r="A124" s="279" t="s">
        <v>229</v>
      </c>
      <c r="B124" s="280">
        <v>256</v>
      </c>
      <c r="C124" s="280">
        <v>39</v>
      </c>
      <c r="D124" s="280">
        <v>152</v>
      </c>
      <c r="E124" s="280">
        <v>59</v>
      </c>
      <c r="F124" s="280">
        <v>6</v>
      </c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216"/>
      <c r="U124" s="169"/>
      <c r="V124" s="169"/>
      <c r="W124" s="166"/>
      <c r="X124" s="166"/>
      <c r="Y124" s="166"/>
      <c r="Z124" s="166"/>
      <c r="AA124" s="166"/>
      <c r="AB124" s="166"/>
      <c r="AC124" s="166"/>
    </row>
    <row r="125" spans="1:29">
      <c r="A125" s="279" t="s">
        <v>235</v>
      </c>
      <c r="B125" s="280">
        <v>164</v>
      </c>
      <c r="C125" s="280">
        <v>20</v>
      </c>
      <c r="D125" s="280">
        <v>103</v>
      </c>
      <c r="E125" s="280">
        <v>40</v>
      </c>
      <c r="F125" s="280">
        <v>1</v>
      </c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216"/>
      <c r="U125" s="169"/>
      <c r="V125" s="169"/>
      <c r="W125" s="166"/>
      <c r="X125" s="166"/>
      <c r="Y125" s="166"/>
      <c r="Z125" s="166"/>
      <c r="AA125" s="166"/>
      <c r="AB125" s="166"/>
      <c r="AC125" s="166"/>
    </row>
    <row r="126" spans="1:29">
      <c r="A126" s="279" t="s">
        <v>272</v>
      </c>
      <c r="B126" s="280">
        <v>60</v>
      </c>
      <c r="C126" s="280">
        <v>8</v>
      </c>
      <c r="D126" s="280">
        <v>34</v>
      </c>
      <c r="E126" s="280">
        <v>16</v>
      </c>
      <c r="F126" s="280">
        <v>2</v>
      </c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216"/>
      <c r="U126" s="169"/>
      <c r="V126" s="169"/>
      <c r="W126" s="166"/>
      <c r="X126" s="166"/>
      <c r="Y126" s="166"/>
      <c r="Z126" s="166"/>
      <c r="AA126" s="166"/>
      <c r="AB126" s="166"/>
      <c r="AC126" s="166"/>
    </row>
    <row r="127" spans="1:29">
      <c r="A127" s="279" t="s">
        <v>273</v>
      </c>
      <c r="B127" s="280">
        <v>23</v>
      </c>
      <c r="C127" s="280">
        <v>3</v>
      </c>
      <c r="D127" s="280">
        <v>9</v>
      </c>
      <c r="E127" s="280">
        <v>8</v>
      </c>
      <c r="F127" s="280">
        <v>3</v>
      </c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216"/>
      <c r="U127" s="169"/>
      <c r="V127" s="169"/>
      <c r="W127" s="166"/>
      <c r="X127" s="166"/>
      <c r="Y127" s="166"/>
      <c r="Z127" s="166"/>
      <c r="AA127" s="166"/>
      <c r="AB127" s="166"/>
      <c r="AC127" s="166"/>
    </row>
    <row r="128" spans="1:29">
      <c r="A128" s="281" t="s">
        <v>251</v>
      </c>
      <c r="B128" s="282">
        <f>SUM(B123:B127)</f>
        <v>651</v>
      </c>
      <c r="C128" s="282">
        <f>SUM(C123:C127)</f>
        <v>91</v>
      </c>
      <c r="D128" s="282">
        <f>SUM(D123:D127)</f>
        <v>380</v>
      </c>
      <c r="E128" s="282">
        <f>SUM(E123:E127)</f>
        <v>167</v>
      </c>
      <c r="F128" s="282">
        <f>SUM(F123:F127)</f>
        <v>13</v>
      </c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216"/>
      <c r="U128" s="169"/>
      <c r="V128" s="169"/>
      <c r="W128" s="166"/>
      <c r="X128" s="166"/>
      <c r="Y128" s="166"/>
      <c r="Z128" s="166"/>
      <c r="AA128" s="166"/>
      <c r="AB128" s="166"/>
      <c r="AC128" s="166"/>
    </row>
    <row r="129" spans="1:30">
      <c r="A129" s="166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216"/>
      <c r="U129" s="169"/>
      <c r="V129" s="169"/>
      <c r="W129" s="166"/>
      <c r="X129" s="166"/>
      <c r="Y129" s="166"/>
      <c r="Z129" s="166"/>
      <c r="AA129" s="166"/>
      <c r="AB129" s="166"/>
      <c r="AC129" s="166"/>
    </row>
    <row r="130" spans="1:30">
      <c r="A130" s="165" t="s">
        <v>310</v>
      </c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N130" s="169"/>
      <c r="O130" s="169"/>
      <c r="P130" s="169"/>
      <c r="Q130" s="169"/>
      <c r="R130" s="169"/>
      <c r="T130" s="216"/>
      <c r="U130" s="169"/>
      <c r="V130" s="169"/>
      <c r="X130" s="166"/>
      <c r="Z130" s="166"/>
      <c r="AA130" s="166"/>
      <c r="AB130" s="166"/>
      <c r="AC130" s="166"/>
    </row>
    <row r="131" spans="1:30">
      <c r="B131" s="166"/>
      <c r="C131" s="166"/>
      <c r="D131" s="166"/>
      <c r="E131" s="166"/>
      <c r="F131" s="171"/>
      <c r="G131" s="168" t="s">
        <v>253</v>
      </c>
      <c r="H131" s="172"/>
      <c r="I131" s="166"/>
      <c r="J131" s="167"/>
      <c r="K131" s="167"/>
      <c r="L131" s="166"/>
      <c r="M131" s="169" t="s">
        <v>271</v>
      </c>
      <c r="N131" s="168"/>
      <c r="O131" s="168"/>
      <c r="P131" s="168"/>
      <c r="Q131" s="169" t="s">
        <v>279</v>
      </c>
      <c r="R131" s="168"/>
      <c r="S131" s="166"/>
      <c r="T131" s="214"/>
      <c r="U131" s="166"/>
      <c r="V131" s="166" t="s">
        <v>280</v>
      </c>
      <c r="X131" s="166"/>
      <c r="Y131" s="166"/>
      <c r="Z131" s="166"/>
      <c r="AA131" s="166"/>
      <c r="AB131" s="166"/>
      <c r="AC131" s="166"/>
    </row>
    <row r="132" spans="1:30">
      <c r="A132" s="166" t="s">
        <v>277</v>
      </c>
      <c r="B132" s="168"/>
      <c r="C132" s="168"/>
      <c r="D132" s="168"/>
      <c r="E132" s="168"/>
      <c r="F132" s="168"/>
    </row>
    <row r="133" spans="1:30" ht="25.5">
      <c r="A133" s="222" t="s">
        <v>275</v>
      </c>
      <c r="B133" s="223" t="s">
        <v>211</v>
      </c>
      <c r="C133" s="224" t="s">
        <v>207</v>
      </c>
      <c r="D133" s="224" t="s">
        <v>208</v>
      </c>
      <c r="E133" s="224" t="s">
        <v>209</v>
      </c>
      <c r="F133" s="224" t="s">
        <v>210</v>
      </c>
      <c r="G133" s="208" t="s">
        <v>211</v>
      </c>
      <c r="H133" s="208" t="s">
        <v>207</v>
      </c>
      <c r="I133" s="208" t="s">
        <v>208</v>
      </c>
      <c r="J133" s="208" t="s">
        <v>209</v>
      </c>
      <c r="K133" s="208" t="s">
        <v>210</v>
      </c>
      <c r="L133" s="225" t="s">
        <v>211</v>
      </c>
      <c r="M133" s="225" t="s">
        <v>207</v>
      </c>
      <c r="N133" s="225" t="s">
        <v>208</v>
      </c>
      <c r="O133" s="173" t="s">
        <v>209</v>
      </c>
      <c r="P133" s="225" t="s">
        <v>210</v>
      </c>
      <c r="Q133" s="225" t="s">
        <v>211</v>
      </c>
      <c r="R133" s="225" t="s">
        <v>207</v>
      </c>
      <c r="S133" s="225" t="s">
        <v>208</v>
      </c>
      <c r="T133" s="225" t="s">
        <v>209</v>
      </c>
      <c r="U133" s="225" t="s">
        <v>210</v>
      </c>
      <c r="V133" s="225" t="s">
        <v>211</v>
      </c>
      <c r="W133" s="225" t="s">
        <v>207</v>
      </c>
      <c r="X133" s="225" t="s">
        <v>208</v>
      </c>
      <c r="Y133" s="225" t="s">
        <v>209</v>
      </c>
      <c r="Z133" s="225" t="s">
        <v>210</v>
      </c>
    </row>
    <row r="134" spans="1:30">
      <c r="A134" s="222" t="s">
        <v>291</v>
      </c>
      <c r="B134" s="223"/>
      <c r="C134" s="224"/>
      <c r="D134" s="224"/>
      <c r="E134" s="224"/>
      <c r="F134" s="224"/>
      <c r="G134" s="208"/>
      <c r="H134" s="208"/>
      <c r="I134" s="208"/>
      <c r="J134" s="208"/>
      <c r="K134" s="208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  <c r="V134" s="225"/>
      <c r="W134" s="225"/>
      <c r="X134" s="225"/>
      <c r="Y134" s="225"/>
      <c r="Z134" s="225"/>
    </row>
    <row r="135" spans="1:30">
      <c r="A135" s="240" t="s">
        <v>170</v>
      </c>
      <c r="B135" s="241">
        <f t="shared" ref="B135:B146" si="0">VLOOKUP(A135,$A$306:$F$458,2,0)</f>
        <v>1</v>
      </c>
      <c r="C135" s="241">
        <f t="shared" ref="C135:C146" si="1">VLOOKUP(A135,$A$306:$F$458,3,0)</f>
        <v>0</v>
      </c>
      <c r="D135" s="241">
        <f t="shared" ref="D135:D146" si="2">VLOOKUP(A135,$A$306:$F$458,4,0)</f>
        <v>0</v>
      </c>
      <c r="E135" s="241">
        <f t="shared" ref="E135:E146" si="3">VLOOKUP(A135,$A$306:$F$458,5,0)</f>
        <v>1</v>
      </c>
      <c r="F135" s="241">
        <f t="shared" ref="F135:F146" si="4">VLOOKUP(A135,$A$306:$H$801,6,0)</f>
        <v>0</v>
      </c>
      <c r="G135" s="241">
        <f>VLOOKUP(A135,$G$306:$L$457,2,0)</f>
        <v>0</v>
      </c>
      <c r="H135" s="241">
        <f>VLOOKUP(A135,$G$306:$L$457,3,0)</f>
        <v>0</v>
      </c>
      <c r="I135" s="241">
        <f>VLOOKUP(A135,$G$306:$L$457,4,0)</f>
        <v>0</v>
      </c>
      <c r="J135" s="241">
        <f>VLOOKUP(A135,$G$306:$L$457,5,0)</f>
        <v>0</v>
      </c>
      <c r="K135" s="241">
        <f>VLOOKUP(A135,$G$306:$L$457,6,0)</f>
        <v>0</v>
      </c>
      <c r="L135" s="241">
        <f t="shared" ref="L135:L146" si="5">VLOOKUP(A135,$M$306:$R$454,2,0)</f>
        <v>0</v>
      </c>
      <c r="M135" s="241">
        <f t="shared" ref="M135:M146" si="6">VLOOKUP(A135,$M$306:$R$454,3,0)</f>
        <v>0</v>
      </c>
      <c r="N135" s="241">
        <f t="shared" ref="N135:N146" si="7">VLOOKUP(A135,$M$306:$R$454,4,0)</f>
        <v>0</v>
      </c>
      <c r="O135" s="241">
        <f t="shared" ref="O135:O146" si="8">VLOOKUP(A135,$M$306:$R$454,5,0)</f>
        <v>0</v>
      </c>
      <c r="P135" s="241">
        <f t="shared" ref="P135:P146" si="9">VLOOKUP(A135,$M$306:$R$454,6,0)</f>
        <v>0</v>
      </c>
      <c r="Q135" s="241">
        <f>VLOOKUP(A135,$S$306:$X$457,2,0)</f>
        <v>0</v>
      </c>
      <c r="R135" s="241">
        <f>VLOOKUP(A135,$S$306:$X$457,3,0)</f>
        <v>0</v>
      </c>
      <c r="S135" s="241">
        <f>VLOOKUP(A135,$S$306:$X$457,4,0)</f>
        <v>0</v>
      </c>
      <c r="T135" s="241">
        <f>VLOOKUP(A135,$S$306:$X$457,5,0)</f>
        <v>0</v>
      </c>
      <c r="U135" s="241">
        <f>VLOOKUP(A135,$S$306:$X$457,6,0)</f>
        <v>0</v>
      </c>
      <c r="V135" s="241">
        <f>VLOOKUP(A135,$Y$306:$AD$457,2,0)</f>
        <v>0</v>
      </c>
      <c r="W135" s="241">
        <f>VLOOKUP(A135,$Y$306:$AD$457,3,0)</f>
        <v>0</v>
      </c>
      <c r="X135" s="241">
        <f>VLOOKUP(A135,$Y$306:$AD$457,4,0)</f>
        <v>0</v>
      </c>
      <c r="Y135" s="241">
        <f>VLOOKUP(A135,$Y$306:$AD$457,5,0)</f>
        <v>0</v>
      </c>
      <c r="Z135" s="241">
        <f>VLOOKUP(A135,$Y$306:$AD$457,6,0)</f>
        <v>0</v>
      </c>
    </row>
    <row r="136" spans="1:30">
      <c r="A136" s="240" t="s">
        <v>1</v>
      </c>
      <c r="B136" s="241">
        <f t="shared" si="0"/>
        <v>14</v>
      </c>
      <c r="C136" s="241">
        <f t="shared" si="1"/>
        <v>0</v>
      </c>
      <c r="D136" s="241">
        <f t="shared" si="2"/>
        <v>11</v>
      </c>
      <c r="E136" s="241">
        <f t="shared" si="3"/>
        <v>3</v>
      </c>
      <c r="F136" s="241">
        <f t="shared" si="4"/>
        <v>0</v>
      </c>
      <c r="G136" s="241">
        <f t="shared" ref="G136:G203" si="10">VLOOKUP(A136,$G$306:$L$457,2,0)</f>
        <v>3</v>
      </c>
      <c r="H136" s="241">
        <f t="shared" ref="H136:H203" si="11">VLOOKUP(A136,$G$306:$L$457,3,0)</f>
        <v>0</v>
      </c>
      <c r="I136" s="241">
        <f t="shared" ref="I136:I203" si="12">VLOOKUP(A136,$G$306:$L$457,4,0)</f>
        <v>2</v>
      </c>
      <c r="J136" s="241">
        <f t="shared" ref="J136:J203" si="13">VLOOKUP(A136,$G$306:$L$457,5,0)</f>
        <v>1</v>
      </c>
      <c r="K136" s="241">
        <f t="shared" ref="K136:K203" si="14">VLOOKUP(A136,$G$306:$L$457,6,0)</f>
        <v>0</v>
      </c>
      <c r="L136" s="241">
        <f t="shared" si="5"/>
        <v>3</v>
      </c>
      <c r="M136" s="241">
        <f t="shared" si="6"/>
        <v>0</v>
      </c>
      <c r="N136" s="241">
        <f t="shared" si="7"/>
        <v>2</v>
      </c>
      <c r="O136" s="241">
        <f t="shared" si="8"/>
        <v>1</v>
      </c>
      <c r="P136" s="241">
        <f t="shared" si="9"/>
        <v>0</v>
      </c>
      <c r="Q136" s="241">
        <f t="shared" ref="Q136:Q203" si="15">VLOOKUP(A136,$S$306:$X$457,2,0)</f>
        <v>0</v>
      </c>
      <c r="R136" s="241">
        <f t="shared" ref="R136:R203" si="16">VLOOKUP(A136,$S$306:$X$457,3,0)</f>
        <v>0</v>
      </c>
      <c r="S136" s="241">
        <f t="shared" ref="S136:S203" si="17">VLOOKUP(A136,$S$306:$X$457,4,0)</f>
        <v>0</v>
      </c>
      <c r="T136" s="241">
        <f t="shared" ref="T136:T203" si="18">VLOOKUP(A136,$S$306:$X$457,5,0)</f>
        <v>0</v>
      </c>
      <c r="U136" s="241">
        <f t="shared" ref="U136:U203" si="19">VLOOKUP(A136,$S$306:$X$457,6,0)</f>
        <v>0</v>
      </c>
      <c r="V136" s="241">
        <f t="shared" ref="V136:V203" si="20">VLOOKUP(A136,$Y$306:$AD$457,2,0)</f>
        <v>0</v>
      </c>
      <c r="W136" s="241">
        <f t="shared" ref="W136:W146" si="21">VLOOKUP(A136,$Y$306:$AD$457,3,0)</f>
        <v>0</v>
      </c>
      <c r="X136" s="241">
        <f t="shared" ref="X136:X203" si="22">VLOOKUP(A136,$Y$306:$AD$457,4,0)</f>
        <v>0</v>
      </c>
      <c r="Y136" s="241">
        <f t="shared" ref="Y136:Y203" si="23">VLOOKUP(A136,$Y$306:$AD$457,5,0)</f>
        <v>0</v>
      </c>
      <c r="Z136" s="241">
        <f t="shared" ref="Z136:Z203" si="24">VLOOKUP(A136,$Y$306:$AD$457,6,0)</f>
        <v>0</v>
      </c>
    </row>
    <row r="137" spans="1:30">
      <c r="A137" s="240" t="s">
        <v>63</v>
      </c>
      <c r="B137" s="241">
        <f t="shared" si="0"/>
        <v>1</v>
      </c>
      <c r="C137" s="241">
        <f t="shared" si="1"/>
        <v>0</v>
      </c>
      <c r="D137" s="241">
        <f t="shared" si="2"/>
        <v>1</v>
      </c>
      <c r="E137" s="241">
        <f t="shared" si="3"/>
        <v>0</v>
      </c>
      <c r="F137" s="241">
        <f t="shared" si="4"/>
        <v>0</v>
      </c>
      <c r="G137" s="241">
        <f t="shared" si="10"/>
        <v>0</v>
      </c>
      <c r="H137" s="241">
        <f t="shared" si="11"/>
        <v>0</v>
      </c>
      <c r="I137" s="241">
        <f t="shared" si="12"/>
        <v>0</v>
      </c>
      <c r="J137" s="241">
        <f t="shared" si="13"/>
        <v>0</v>
      </c>
      <c r="K137" s="241">
        <f t="shared" si="14"/>
        <v>0</v>
      </c>
      <c r="L137" s="241">
        <f t="shared" si="5"/>
        <v>0</v>
      </c>
      <c r="M137" s="241">
        <f t="shared" si="6"/>
        <v>0</v>
      </c>
      <c r="N137" s="241">
        <f t="shared" si="7"/>
        <v>0</v>
      </c>
      <c r="O137" s="241">
        <f t="shared" si="8"/>
        <v>0</v>
      </c>
      <c r="P137" s="241">
        <f t="shared" si="9"/>
        <v>0</v>
      </c>
      <c r="Q137" s="241">
        <f t="shared" si="15"/>
        <v>0</v>
      </c>
      <c r="R137" s="241">
        <f t="shared" si="16"/>
        <v>0</v>
      </c>
      <c r="S137" s="241">
        <f t="shared" si="17"/>
        <v>0</v>
      </c>
      <c r="T137" s="241">
        <f t="shared" si="18"/>
        <v>0</v>
      </c>
      <c r="U137" s="241">
        <f t="shared" si="19"/>
        <v>0</v>
      </c>
      <c r="V137" s="241">
        <f t="shared" si="20"/>
        <v>0</v>
      </c>
      <c r="W137" s="241">
        <f t="shared" si="21"/>
        <v>0</v>
      </c>
      <c r="X137" s="241">
        <f t="shared" si="22"/>
        <v>0</v>
      </c>
      <c r="Y137" s="241">
        <f t="shared" si="23"/>
        <v>0</v>
      </c>
      <c r="Z137" s="241">
        <f t="shared" si="24"/>
        <v>0</v>
      </c>
    </row>
    <row r="138" spans="1:30">
      <c r="A138" s="240" t="s">
        <v>153</v>
      </c>
      <c r="B138" s="241">
        <f t="shared" si="0"/>
        <v>2</v>
      </c>
      <c r="C138" s="241">
        <f t="shared" si="1"/>
        <v>0</v>
      </c>
      <c r="D138" s="241">
        <f t="shared" si="2"/>
        <v>1</v>
      </c>
      <c r="E138" s="241">
        <f t="shared" si="3"/>
        <v>1</v>
      </c>
      <c r="F138" s="241">
        <f t="shared" si="4"/>
        <v>0</v>
      </c>
      <c r="G138" s="241">
        <f t="shared" si="10"/>
        <v>0</v>
      </c>
      <c r="H138" s="241">
        <f t="shared" si="11"/>
        <v>0</v>
      </c>
      <c r="I138" s="241">
        <f t="shared" si="12"/>
        <v>0</v>
      </c>
      <c r="J138" s="241">
        <f t="shared" si="13"/>
        <v>0</v>
      </c>
      <c r="K138" s="241">
        <f t="shared" si="14"/>
        <v>0</v>
      </c>
      <c r="L138" s="241">
        <f t="shared" si="5"/>
        <v>0</v>
      </c>
      <c r="M138" s="241">
        <f t="shared" si="6"/>
        <v>0</v>
      </c>
      <c r="N138" s="241">
        <f t="shared" si="7"/>
        <v>0</v>
      </c>
      <c r="O138" s="241">
        <f t="shared" si="8"/>
        <v>0</v>
      </c>
      <c r="P138" s="241">
        <f t="shared" si="9"/>
        <v>0</v>
      </c>
      <c r="Q138" s="241">
        <f t="shared" si="15"/>
        <v>0</v>
      </c>
      <c r="R138" s="241">
        <f t="shared" si="16"/>
        <v>0</v>
      </c>
      <c r="S138" s="241">
        <f t="shared" si="17"/>
        <v>0</v>
      </c>
      <c r="T138" s="241">
        <f t="shared" si="18"/>
        <v>0</v>
      </c>
      <c r="U138" s="241">
        <f t="shared" si="19"/>
        <v>0</v>
      </c>
      <c r="V138" s="241">
        <f t="shared" si="20"/>
        <v>0</v>
      </c>
      <c r="W138" s="241">
        <f t="shared" si="21"/>
        <v>0</v>
      </c>
      <c r="X138" s="241">
        <f t="shared" si="22"/>
        <v>0</v>
      </c>
      <c r="Y138" s="241">
        <f t="shared" si="23"/>
        <v>0</v>
      </c>
      <c r="Z138" s="241">
        <f t="shared" si="24"/>
        <v>0</v>
      </c>
      <c r="AA138" s="225"/>
      <c r="AB138" s="225"/>
      <c r="AC138" s="225"/>
      <c r="AD138" s="225"/>
    </row>
    <row r="139" spans="1:30">
      <c r="A139" s="240" t="s">
        <v>155</v>
      </c>
      <c r="B139" s="241">
        <f t="shared" si="0"/>
        <v>5</v>
      </c>
      <c r="C139" s="241">
        <f t="shared" si="1"/>
        <v>0</v>
      </c>
      <c r="D139" s="241">
        <f t="shared" si="2"/>
        <v>5</v>
      </c>
      <c r="E139" s="241">
        <f t="shared" si="3"/>
        <v>0</v>
      </c>
      <c r="F139" s="241">
        <f t="shared" si="4"/>
        <v>0</v>
      </c>
      <c r="G139" s="241">
        <f t="shared" si="10"/>
        <v>1</v>
      </c>
      <c r="H139" s="241">
        <f t="shared" si="11"/>
        <v>0</v>
      </c>
      <c r="I139" s="241">
        <f t="shared" si="12"/>
        <v>1</v>
      </c>
      <c r="J139" s="241">
        <f t="shared" si="13"/>
        <v>0</v>
      </c>
      <c r="K139" s="241">
        <f t="shared" si="14"/>
        <v>0</v>
      </c>
      <c r="L139" s="241">
        <f t="shared" si="5"/>
        <v>0</v>
      </c>
      <c r="M139" s="241">
        <f t="shared" si="6"/>
        <v>0</v>
      </c>
      <c r="N139" s="241">
        <f t="shared" si="7"/>
        <v>0</v>
      </c>
      <c r="O139" s="241">
        <f t="shared" si="8"/>
        <v>0</v>
      </c>
      <c r="P139" s="241">
        <f t="shared" si="9"/>
        <v>0</v>
      </c>
      <c r="Q139" s="241">
        <f t="shared" si="15"/>
        <v>1</v>
      </c>
      <c r="R139" s="241">
        <f t="shared" si="16"/>
        <v>0</v>
      </c>
      <c r="S139" s="241">
        <f t="shared" si="17"/>
        <v>1</v>
      </c>
      <c r="T139" s="241">
        <f t="shared" si="18"/>
        <v>0</v>
      </c>
      <c r="U139" s="241">
        <f t="shared" si="19"/>
        <v>0</v>
      </c>
      <c r="V139" s="241">
        <f t="shared" si="20"/>
        <v>0</v>
      </c>
      <c r="W139" s="241">
        <f t="shared" si="21"/>
        <v>0</v>
      </c>
      <c r="X139" s="241">
        <f t="shared" si="22"/>
        <v>0</v>
      </c>
      <c r="Y139" s="241">
        <f t="shared" si="23"/>
        <v>0</v>
      </c>
      <c r="Z139" s="241">
        <f t="shared" si="24"/>
        <v>0</v>
      </c>
      <c r="AA139" s="225"/>
      <c r="AB139" s="225"/>
      <c r="AC139" s="225"/>
      <c r="AD139" s="225"/>
    </row>
    <row r="140" spans="1:30">
      <c r="A140" s="240" t="s">
        <v>125</v>
      </c>
      <c r="B140" s="241">
        <f t="shared" si="0"/>
        <v>3</v>
      </c>
      <c r="C140" s="241">
        <f t="shared" si="1"/>
        <v>1</v>
      </c>
      <c r="D140" s="241">
        <f t="shared" si="2"/>
        <v>2</v>
      </c>
      <c r="E140" s="241">
        <f t="shared" si="3"/>
        <v>0</v>
      </c>
      <c r="F140" s="241">
        <f t="shared" si="4"/>
        <v>0</v>
      </c>
      <c r="G140" s="241">
        <f t="shared" si="10"/>
        <v>0</v>
      </c>
      <c r="H140" s="241">
        <f t="shared" si="11"/>
        <v>0</v>
      </c>
      <c r="I140" s="241">
        <f t="shared" si="12"/>
        <v>0</v>
      </c>
      <c r="J140" s="241">
        <f t="shared" si="13"/>
        <v>0</v>
      </c>
      <c r="K140" s="241">
        <f t="shared" si="14"/>
        <v>0</v>
      </c>
      <c r="L140" s="241">
        <f t="shared" si="5"/>
        <v>0</v>
      </c>
      <c r="M140" s="241">
        <f t="shared" si="6"/>
        <v>0</v>
      </c>
      <c r="N140" s="241">
        <f t="shared" si="7"/>
        <v>0</v>
      </c>
      <c r="O140" s="241">
        <f t="shared" si="8"/>
        <v>0</v>
      </c>
      <c r="P140" s="241">
        <f t="shared" si="9"/>
        <v>0</v>
      </c>
      <c r="Q140" s="241">
        <f t="shared" si="15"/>
        <v>0</v>
      </c>
      <c r="R140" s="241">
        <f t="shared" si="16"/>
        <v>0</v>
      </c>
      <c r="S140" s="241">
        <f t="shared" si="17"/>
        <v>0</v>
      </c>
      <c r="T140" s="241">
        <f t="shared" si="18"/>
        <v>0</v>
      </c>
      <c r="U140" s="241">
        <f t="shared" si="19"/>
        <v>0</v>
      </c>
      <c r="V140" s="241">
        <f t="shared" si="20"/>
        <v>0</v>
      </c>
      <c r="W140" s="241">
        <f t="shared" si="21"/>
        <v>0</v>
      </c>
      <c r="X140" s="241">
        <f t="shared" si="22"/>
        <v>0</v>
      </c>
      <c r="Y140" s="241">
        <f t="shared" si="23"/>
        <v>0</v>
      </c>
      <c r="Z140" s="241">
        <f t="shared" si="24"/>
        <v>0</v>
      </c>
      <c r="AA140" s="225"/>
      <c r="AB140" s="225"/>
      <c r="AC140" s="225"/>
      <c r="AD140" s="225"/>
    </row>
    <row r="141" spans="1:30">
      <c r="A141" s="240" t="s">
        <v>136</v>
      </c>
      <c r="B141" s="241">
        <f t="shared" si="0"/>
        <v>6</v>
      </c>
      <c r="C141" s="241">
        <f t="shared" si="1"/>
        <v>3</v>
      </c>
      <c r="D141" s="241">
        <f t="shared" si="2"/>
        <v>3</v>
      </c>
      <c r="E141" s="241">
        <f t="shared" si="3"/>
        <v>0</v>
      </c>
      <c r="F141" s="241">
        <f t="shared" si="4"/>
        <v>0</v>
      </c>
      <c r="G141" s="241">
        <f t="shared" si="10"/>
        <v>3</v>
      </c>
      <c r="H141" s="241">
        <f t="shared" si="11"/>
        <v>2</v>
      </c>
      <c r="I141" s="241">
        <f t="shared" si="12"/>
        <v>1</v>
      </c>
      <c r="J141" s="241">
        <f t="shared" si="13"/>
        <v>0</v>
      </c>
      <c r="K141" s="241">
        <f t="shared" si="14"/>
        <v>0</v>
      </c>
      <c r="L141" s="241">
        <f t="shared" si="5"/>
        <v>0</v>
      </c>
      <c r="M141" s="241">
        <f t="shared" si="6"/>
        <v>0</v>
      </c>
      <c r="N141" s="241">
        <f t="shared" si="7"/>
        <v>0</v>
      </c>
      <c r="O141" s="241">
        <f t="shared" si="8"/>
        <v>0</v>
      </c>
      <c r="P141" s="241">
        <f t="shared" si="9"/>
        <v>0</v>
      </c>
      <c r="Q141" s="241">
        <f t="shared" si="15"/>
        <v>1</v>
      </c>
      <c r="R141" s="241">
        <f t="shared" si="16"/>
        <v>1</v>
      </c>
      <c r="S141" s="241">
        <f t="shared" si="17"/>
        <v>0</v>
      </c>
      <c r="T141" s="241">
        <f t="shared" si="18"/>
        <v>0</v>
      </c>
      <c r="U141" s="241">
        <f t="shared" si="19"/>
        <v>0</v>
      </c>
      <c r="V141" s="241">
        <f t="shared" si="20"/>
        <v>2</v>
      </c>
      <c r="W141" s="241">
        <f t="shared" si="21"/>
        <v>1</v>
      </c>
      <c r="X141" s="241">
        <f t="shared" si="22"/>
        <v>1</v>
      </c>
      <c r="Y141" s="241">
        <f t="shared" si="23"/>
        <v>0</v>
      </c>
      <c r="Z141" s="241">
        <f t="shared" si="24"/>
        <v>0</v>
      </c>
      <c r="AA141" s="225"/>
      <c r="AB141" s="225"/>
      <c r="AC141" s="225"/>
      <c r="AD141" s="225"/>
    </row>
    <row r="142" spans="1:30">
      <c r="A142" s="240" t="s">
        <v>123</v>
      </c>
      <c r="B142" s="241">
        <f t="shared" si="0"/>
        <v>6</v>
      </c>
      <c r="C142" s="241">
        <f t="shared" si="1"/>
        <v>0</v>
      </c>
      <c r="D142" s="241">
        <f t="shared" si="2"/>
        <v>5</v>
      </c>
      <c r="E142" s="241">
        <f t="shared" si="3"/>
        <v>1</v>
      </c>
      <c r="F142" s="241">
        <f t="shared" si="4"/>
        <v>0</v>
      </c>
      <c r="G142" s="241">
        <f t="shared" si="10"/>
        <v>0</v>
      </c>
      <c r="H142" s="241">
        <f t="shared" si="11"/>
        <v>0</v>
      </c>
      <c r="I142" s="241">
        <f t="shared" si="12"/>
        <v>0</v>
      </c>
      <c r="J142" s="241">
        <f t="shared" si="13"/>
        <v>0</v>
      </c>
      <c r="K142" s="241">
        <f t="shared" si="14"/>
        <v>0</v>
      </c>
      <c r="L142" s="241">
        <f t="shared" si="5"/>
        <v>0</v>
      </c>
      <c r="M142" s="241">
        <f t="shared" si="6"/>
        <v>0</v>
      </c>
      <c r="N142" s="241">
        <f t="shared" si="7"/>
        <v>0</v>
      </c>
      <c r="O142" s="241">
        <f t="shared" si="8"/>
        <v>0</v>
      </c>
      <c r="P142" s="241">
        <f t="shared" si="9"/>
        <v>0</v>
      </c>
      <c r="Q142" s="241">
        <f t="shared" si="15"/>
        <v>0</v>
      </c>
      <c r="R142" s="241">
        <f t="shared" si="16"/>
        <v>0</v>
      </c>
      <c r="S142" s="241">
        <f t="shared" si="17"/>
        <v>0</v>
      </c>
      <c r="T142" s="241">
        <f t="shared" si="18"/>
        <v>0</v>
      </c>
      <c r="U142" s="241">
        <f t="shared" si="19"/>
        <v>0</v>
      </c>
      <c r="V142" s="241">
        <f t="shared" si="20"/>
        <v>0</v>
      </c>
      <c r="W142" s="241">
        <f t="shared" si="21"/>
        <v>0</v>
      </c>
      <c r="X142" s="241">
        <f t="shared" si="22"/>
        <v>0</v>
      </c>
      <c r="Y142" s="241">
        <f t="shared" si="23"/>
        <v>0</v>
      </c>
      <c r="Z142" s="241">
        <f t="shared" si="24"/>
        <v>0</v>
      </c>
      <c r="AA142" s="225"/>
      <c r="AB142" s="225"/>
      <c r="AC142" s="225"/>
      <c r="AD142" s="225"/>
    </row>
    <row r="143" spans="1:30">
      <c r="A143" s="240" t="s">
        <v>156</v>
      </c>
      <c r="B143" s="241">
        <f t="shared" si="0"/>
        <v>2</v>
      </c>
      <c r="C143" s="241">
        <f t="shared" si="1"/>
        <v>1</v>
      </c>
      <c r="D143" s="241">
        <f t="shared" si="2"/>
        <v>1</v>
      </c>
      <c r="E143" s="241">
        <f t="shared" si="3"/>
        <v>0</v>
      </c>
      <c r="F143" s="241">
        <f t="shared" si="4"/>
        <v>0</v>
      </c>
      <c r="G143" s="241">
        <f t="shared" si="10"/>
        <v>0</v>
      </c>
      <c r="H143" s="241">
        <f t="shared" si="11"/>
        <v>0</v>
      </c>
      <c r="I143" s="241">
        <f t="shared" si="12"/>
        <v>0</v>
      </c>
      <c r="J143" s="241">
        <f t="shared" si="13"/>
        <v>0</v>
      </c>
      <c r="K143" s="241">
        <f t="shared" si="14"/>
        <v>0</v>
      </c>
      <c r="L143" s="241">
        <f t="shared" si="5"/>
        <v>0</v>
      </c>
      <c r="M143" s="241">
        <f t="shared" si="6"/>
        <v>0</v>
      </c>
      <c r="N143" s="241">
        <f t="shared" si="7"/>
        <v>0</v>
      </c>
      <c r="O143" s="241">
        <f t="shared" si="8"/>
        <v>0</v>
      </c>
      <c r="P143" s="241">
        <f t="shared" si="9"/>
        <v>0</v>
      </c>
      <c r="Q143" s="241">
        <f t="shared" si="15"/>
        <v>0</v>
      </c>
      <c r="R143" s="241">
        <f t="shared" si="16"/>
        <v>0</v>
      </c>
      <c r="S143" s="241">
        <f t="shared" si="17"/>
        <v>0</v>
      </c>
      <c r="T143" s="241">
        <f t="shared" si="18"/>
        <v>0</v>
      </c>
      <c r="U143" s="241">
        <f t="shared" si="19"/>
        <v>0</v>
      </c>
      <c r="V143" s="241">
        <f t="shared" si="20"/>
        <v>0</v>
      </c>
      <c r="W143" s="241">
        <f t="shared" si="21"/>
        <v>0</v>
      </c>
      <c r="X143" s="241">
        <f t="shared" si="22"/>
        <v>0</v>
      </c>
      <c r="Y143" s="241">
        <f t="shared" si="23"/>
        <v>0</v>
      </c>
      <c r="Z143" s="241">
        <f t="shared" si="24"/>
        <v>0</v>
      </c>
      <c r="AA143" s="225"/>
      <c r="AB143" s="225"/>
      <c r="AC143" s="225"/>
      <c r="AD143" s="225"/>
    </row>
    <row r="144" spans="1:30">
      <c r="A144" s="240" t="s">
        <v>111</v>
      </c>
      <c r="B144" s="241">
        <f t="shared" si="0"/>
        <v>4</v>
      </c>
      <c r="C144" s="241">
        <f t="shared" si="1"/>
        <v>1</v>
      </c>
      <c r="D144" s="241">
        <f t="shared" si="2"/>
        <v>2</v>
      </c>
      <c r="E144" s="241">
        <f t="shared" si="3"/>
        <v>1</v>
      </c>
      <c r="F144" s="241">
        <f t="shared" si="4"/>
        <v>0</v>
      </c>
      <c r="G144" s="241">
        <f t="shared" si="10"/>
        <v>1</v>
      </c>
      <c r="H144" s="241">
        <f t="shared" si="11"/>
        <v>0</v>
      </c>
      <c r="I144" s="241">
        <f t="shared" si="12"/>
        <v>1</v>
      </c>
      <c r="J144" s="241">
        <f t="shared" si="13"/>
        <v>0</v>
      </c>
      <c r="K144" s="241">
        <f t="shared" si="14"/>
        <v>0</v>
      </c>
      <c r="L144" s="241">
        <f t="shared" si="5"/>
        <v>1</v>
      </c>
      <c r="M144" s="241">
        <f t="shared" si="6"/>
        <v>0</v>
      </c>
      <c r="N144" s="241">
        <f t="shared" si="7"/>
        <v>1</v>
      </c>
      <c r="O144" s="241">
        <f t="shared" si="8"/>
        <v>0</v>
      </c>
      <c r="P144" s="241">
        <f t="shared" si="9"/>
        <v>0</v>
      </c>
      <c r="Q144" s="241">
        <f t="shared" si="15"/>
        <v>0</v>
      </c>
      <c r="R144" s="241">
        <f t="shared" si="16"/>
        <v>0</v>
      </c>
      <c r="S144" s="241">
        <f t="shared" si="17"/>
        <v>0</v>
      </c>
      <c r="T144" s="241">
        <f t="shared" si="18"/>
        <v>0</v>
      </c>
      <c r="U144" s="241">
        <f t="shared" si="19"/>
        <v>0</v>
      </c>
      <c r="V144" s="241">
        <f t="shared" si="20"/>
        <v>0</v>
      </c>
      <c r="W144" s="241">
        <f t="shared" si="21"/>
        <v>0</v>
      </c>
      <c r="X144" s="241">
        <f t="shared" si="22"/>
        <v>0</v>
      </c>
      <c r="Y144" s="241">
        <f t="shared" si="23"/>
        <v>0</v>
      </c>
      <c r="Z144" s="241">
        <f t="shared" si="24"/>
        <v>0</v>
      </c>
      <c r="AA144" s="225"/>
      <c r="AB144" s="225"/>
      <c r="AC144" s="225"/>
      <c r="AD144" s="225"/>
    </row>
    <row r="145" spans="1:30">
      <c r="A145" s="240" t="s">
        <v>154</v>
      </c>
      <c r="B145" s="241">
        <f t="shared" si="0"/>
        <v>4</v>
      </c>
      <c r="C145" s="241">
        <f t="shared" si="1"/>
        <v>0</v>
      </c>
      <c r="D145" s="241">
        <f t="shared" si="2"/>
        <v>4</v>
      </c>
      <c r="E145" s="241">
        <f t="shared" si="3"/>
        <v>0</v>
      </c>
      <c r="F145" s="241">
        <f t="shared" si="4"/>
        <v>0</v>
      </c>
      <c r="G145" s="241">
        <f t="shared" si="10"/>
        <v>2</v>
      </c>
      <c r="H145" s="241">
        <f t="shared" si="11"/>
        <v>0</v>
      </c>
      <c r="I145" s="241">
        <f t="shared" si="12"/>
        <v>2</v>
      </c>
      <c r="J145" s="241">
        <f t="shared" si="13"/>
        <v>0</v>
      </c>
      <c r="K145" s="241">
        <f t="shared" si="14"/>
        <v>0</v>
      </c>
      <c r="L145" s="241">
        <f t="shared" si="5"/>
        <v>1</v>
      </c>
      <c r="M145" s="241">
        <f t="shared" si="6"/>
        <v>0</v>
      </c>
      <c r="N145" s="241">
        <f t="shared" si="7"/>
        <v>1</v>
      </c>
      <c r="O145" s="241">
        <f t="shared" si="8"/>
        <v>0</v>
      </c>
      <c r="P145" s="241">
        <f t="shared" si="9"/>
        <v>0</v>
      </c>
      <c r="Q145" s="241">
        <f t="shared" si="15"/>
        <v>1</v>
      </c>
      <c r="R145" s="241">
        <f t="shared" si="16"/>
        <v>0</v>
      </c>
      <c r="S145" s="241">
        <f t="shared" si="17"/>
        <v>1</v>
      </c>
      <c r="T145" s="241">
        <f t="shared" si="18"/>
        <v>0</v>
      </c>
      <c r="U145" s="241">
        <f t="shared" si="19"/>
        <v>0</v>
      </c>
      <c r="V145" s="241">
        <f t="shared" si="20"/>
        <v>0</v>
      </c>
      <c r="W145" s="241">
        <f t="shared" si="21"/>
        <v>0</v>
      </c>
      <c r="X145" s="241">
        <f t="shared" si="22"/>
        <v>0</v>
      </c>
      <c r="Y145" s="241">
        <f t="shared" si="23"/>
        <v>0</v>
      </c>
      <c r="Z145" s="241">
        <f t="shared" si="24"/>
        <v>0</v>
      </c>
      <c r="AA145" s="225"/>
      <c r="AB145" s="225"/>
      <c r="AC145" s="225"/>
      <c r="AD145" s="225"/>
    </row>
    <row r="146" spans="1:30">
      <c r="A146" s="240" t="s">
        <v>57</v>
      </c>
      <c r="B146" s="241">
        <f t="shared" si="0"/>
        <v>7</v>
      </c>
      <c r="C146" s="241">
        <f t="shared" si="1"/>
        <v>0</v>
      </c>
      <c r="D146" s="241">
        <f t="shared" si="2"/>
        <v>7</v>
      </c>
      <c r="E146" s="241">
        <f t="shared" si="3"/>
        <v>0</v>
      </c>
      <c r="F146" s="241">
        <f t="shared" si="4"/>
        <v>0</v>
      </c>
      <c r="G146" s="241">
        <f t="shared" si="10"/>
        <v>0</v>
      </c>
      <c r="H146" s="241">
        <f t="shared" si="11"/>
        <v>0</v>
      </c>
      <c r="I146" s="241">
        <f t="shared" si="12"/>
        <v>0</v>
      </c>
      <c r="J146" s="241">
        <f t="shared" si="13"/>
        <v>0</v>
      </c>
      <c r="K146" s="241">
        <f t="shared" si="14"/>
        <v>0</v>
      </c>
      <c r="L146" s="241">
        <f t="shared" si="5"/>
        <v>0</v>
      </c>
      <c r="M146" s="241">
        <f t="shared" si="6"/>
        <v>0</v>
      </c>
      <c r="N146" s="241">
        <f t="shared" si="7"/>
        <v>0</v>
      </c>
      <c r="O146" s="241">
        <f t="shared" si="8"/>
        <v>0</v>
      </c>
      <c r="P146" s="241">
        <f t="shared" si="9"/>
        <v>0</v>
      </c>
      <c r="Q146" s="241">
        <f t="shared" si="15"/>
        <v>0</v>
      </c>
      <c r="R146" s="241">
        <f t="shared" si="16"/>
        <v>0</v>
      </c>
      <c r="S146" s="241">
        <f t="shared" si="17"/>
        <v>0</v>
      </c>
      <c r="T146" s="241">
        <f t="shared" si="18"/>
        <v>0</v>
      </c>
      <c r="U146" s="241">
        <f t="shared" si="19"/>
        <v>0</v>
      </c>
      <c r="V146" s="241">
        <f t="shared" si="20"/>
        <v>0</v>
      </c>
      <c r="W146" s="241">
        <f t="shared" si="21"/>
        <v>0</v>
      </c>
      <c r="X146" s="241">
        <f t="shared" si="22"/>
        <v>0</v>
      </c>
      <c r="Y146" s="241">
        <f t="shared" si="23"/>
        <v>0</v>
      </c>
      <c r="Z146" s="241">
        <f t="shared" si="24"/>
        <v>0</v>
      </c>
      <c r="AA146" s="225"/>
      <c r="AB146" s="225"/>
      <c r="AC146" s="225"/>
      <c r="AD146" s="225"/>
    </row>
    <row r="147" spans="1:30">
      <c r="A147" s="222"/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25"/>
      <c r="AB147" s="225"/>
      <c r="AC147" s="225"/>
      <c r="AD147" s="225"/>
    </row>
    <row r="148" spans="1:30">
      <c r="A148" s="222"/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25"/>
      <c r="AB148" s="225"/>
      <c r="AC148" s="225"/>
      <c r="AD148" s="225"/>
    </row>
    <row r="149" spans="1:30">
      <c r="A149" s="240" t="s">
        <v>78</v>
      </c>
      <c r="B149" s="241">
        <f t="shared" ref="B149:B171" si="25">VLOOKUP(A149,$A$306:$F$458,2,0)</f>
        <v>4</v>
      </c>
      <c r="C149" s="241">
        <f t="shared" ref="C149:C171" si="26">VLOOKUP(A149,$A$306:$F$458,3,0)</f>
        <v>0</v>
      </c>
      <c r="D149" s="241">
        <f t="shared" ref="D149:D171" si="27">VLOOKUP(A149,$A$306:$F$458,4,0)</f>
        <v>3</v>
      </c>
      <c r="E149" s="241">
        <f t="shared" ref="E149:E171" si="28">VLOOKUP(A149,$A$306:$F$458,5,0)</f>
        <v>1</v>
      </c>
      <c r="F149" s="241">
        <f t="shared" ref="F149:F171" si="29">VLOOKUP(A149,$A$306:$H$801,6,0)</f>
        <v>0</v>
      </c>
      <c r="G149" s="241">
        <f t="shared" si="10"/>
        <v>1</v>
      </c>
      <c r="H149" s="241">
        <f t="shared" si="11"/>
        <v>0</v>
      </c>
      <c r="I149" s="241">
        <f t="shared" si="12"/>
        <v>0</v>
      </c>
      <c r="J149" s="241">
        <f t="shared" si="13"/>
        <v>1</v>
      </c>
      <c r="K149" s="241">
        <f t="shared" si="14"/>
        <v>0</v>
      </c>
      <c r="L149" s="241">
        <f t="shared" ref="L149:L171" si="30">VLOOKUP(A149,$M$306:$R$454,2,0)</f>
        <v>0</v>
      </c>
      <c r="M149" s="241">
        <f t="shared" ref="M149:M171" si="31">VLOOKUP(A149,$M$306:$R$454,3,0)</f>
        <v>0</v>
      </c>
      <c r="N149" s="241">
        <f t="shared" ref="N149:N171" si="32">VLOOKUP(A149,$M$306:$R$454,4,0)</f>
        <v>0</v>
      </c>
      <c r="O149" s="241">
        <f t="shared" ref="O149:O171" si="33">VLOOKUP(A149,$M$306:$R$454,5,0)</f>
        <v>0</v>
      </c>
      <c r="P149" s="241">
        <f t="shared" ref="P149:P171" si="34">VLOOKUP(A149,$M$306:$R$454,6,0)</f>
        <v>0</v>
      </c>
      <c r="Q149" s="241">
        <f t="shared" si="15"/>
        <v>1</v>
      </c>
      <c r="R149" s="241">
        <f t="shared" si="16"/>
        <v>0</v>
      </c>
      <c r="S149" s="241">
        <f t="shared" si="17"/>
        <v>0</v>
      </c>
      <c r="T149" s="241">
        <f t="shared" si="18"/>
        <v>1</v>
      </c>
      <c r="U149" s="241">
        <f t="shared" si="19"/>
        <v>0</v>
      </c>
      <c r="V149" s="241">
        <f t="shared" si="20"/>
        <v>0</v>
      </c>
      <c r="W149" s="241">
        <f t="shared" ref="W149:W171" si="35">VLOOKUP(A149,$Y$306:$AD$457,3,0)</f>
        <v>0</v>
      </c>
      <c r="X149" s="241">
        <f t="shared" si="22"/>
        <v>0</v>
      </c>
      <c r="Y149" s="241">
        <f t="shared" si="23"/>
        <v>0</v>
      </c>
      <c r="Z149" s="241">
        <f t="shared" si="24"/>
        <v>0</v>
      </c>
      <c r="AA149" s="225"/>
      <c r="AB149" s="225"/>
      <c r="AC149" s="225"/>
      <c r="AD149" s="225"/>
    </row>
    <row r="150" spans="1:30">
      <c r="A150" s="240" t="s">
        <v>6</v>
      </c>
      <c r="B150" s="241">
        <f t="shared" si="25"/>
        <v>4</v>
      </c>
      <c r="C150" s="241">
        <f t="shared" si="26"/>
        <v>3</v>
      </c>
      <c r="D150" s="241">
        <f t="shared" si="27"/>
        <v>1</v>
      </c>
      <c r="E150" s="241">
        <f t="shared" si="28"/>
        <v>0</v>
      </c>
      <c r="F150" s="241">
        <f t="shared" si="29"/>
        <v>0</v>
      </c>
      <c r="G150" s="241">
        <f t="shared" si="10"/>
        <v>1</v>
      </c>
      <c r="H150" s="241">
        <f t="shared" si="11"/>
        <v>1</v>
      </c>
      <c r="I150" s="241">
        <f t="shared" si="12"/>
        <v>0</v>
      </c>
      <c r="J150" s="241">
        <f t="shared" si="13"/>
        <v>0</v>
      </c>
      <c r="K150" s="241">
        <f t="shared" si="14"/>
        <v>0</v>
      </c>
      <c r="L150" s="241">
        <f t="shared" si="30"/>
        <v>1</v>
      </c>
      <c r="M150" s="241">
        <f t="shared" si="31"/>
        <v>1</v>
      </c>
      <c r="N150" s="241">
        <f t="shared" si="32"/>
        <v>0</v>
      </c>
      <c r="O150" s="241">
        <f t="shared" si="33"/>
        <v>0</v>
      </c>
      <c r="P150" s="241">
        <f t="shared" si="34"/>
        <v>0</v>
      </c>
      <c r="Q150" s="241">
        <f t="shared" si="15"/>
        <v>0</v>
      </c>
      <c r="R150" s="241">
        <f t="shared" si="16"/>
        <v>0</v>
      </c>
      <c r="S150" s="241">
        <f t="shared" si="17"/>
        <v>0</v>
      </c>
      <c r="T150" s="241">
        <f t="shared" si="18"/>
        <v>0</v>
      </c>
      <c r="U150" s="241">
        <f t="shared" si="19"/>
        <v>0</v>
      </c>
      <c r="V150" s="241">
        <f t="shared" si="20"/>
        <v>0</v>
      </c>
      <c r="W150" s="241">
        <f t="shared" si="35"/>
        <v>0</v>
      </c>
      <c r="X150" s="241">
        <f t="shared" si="22"/>
        <v>0</v>
      </c>
      <c r="Y150" s="241">
        <f t="shared" si="23"/>
        <v>0</v>
      </c>
      <c r="Z150" s="241">
        <f t="shared" si="24"/>
        <v>0</v>
      </c>
      <c r="AA150" s="225"/>
      <c r="AB150" s="225"/>
      <c r="AC150" s="225"/>
      <c r="AD150" s="225"/>
    </row>
    <row r="151" spans="1:30">
      <c r="A151" s="240" t="s">
        <v>112</v>
      </c>
      <c r="B151" s="241">
        <f t="shared" si="25"/>
        <v>2</v>
      </c>
      <c r="C151" s="241">
        <f t="shared" si="26"/>
        <v>0</v>
      </c>
      <c r="D151" s="241">
        <f t="shared" si="27"/>
        <v>0</v>
      </c>
      <c r="E151" s="241">
        <f t="shared" si="28"/>
        <v>2</v>
      </c>
      <c r="F151" s="241">
        <f t="shared" si="29"/>
        <v>0</v>
      </c>
      <c r="G151" s="241">
        <f t="shared" si="10"/>
        <v>0</v>
      </c>
      <c r="H151" s="241">
        <f t="shared" si="11"/>
        <v>0</v>
      </c>
      <c r="I151" s="241">
        <f t="shared" si="12"/>
        <v>0</v>
      </c>
      <c r="J151" s="241">
        <f t="shared" si="13"/>
        <v>0</v>
      </c>
      <c r="K151" s="241">
        <f t="shared" si="14"/>
        <v>0</v>
      </c>
      <c r="L151" s="241">
        <f t="shared" si="30"/>
        <v>0</v>
      </c>
      <c r="M151" s="241">
        <f t="shared" si="31"/>
        <v>0</v>
      </c>
      <c r="N151" s="241">
        <f t="shared" si="32"/>
        <v>0</v>
      </c>
      <c r="O151" s="241">
        <f t="shared" si="33"/>
        <v>0</v>
      </c>
      <c r="P151" s="241">
        <f t="shared" si="34"/>
        <v>0</v>
      </c>
      <c r="Q151" s="241">
        <f t="shared" si="15"/>
        <v>0</v>
      </c>
      <c r="R151" s="241">
        <f t="shared" si="16"/>
        <v>0</v>
      </c>
      <c r="S151" s="241">
        <f t="shared" si="17"/>
        <v>0</v>
      </c>
      <c r="T151" s="241">
        <f t="shared" si="18"/>
        <v>0</v>
      </c>
      <c r="U151" s="241">
        <f t="shared" si="19"/>
        <v>0</v>
      </c>
      <c r="V151" s="241">
        <f t="shared" si="20"/>
        <v>0</v>
      </c>
      <c r="W151" s="241">
        <f t="shared" si="35"/>
        <v>0</v>
      </c>
      <c r="X151" s="241">
        <f t="shared" si="22"/>
        <v>0</v>
      </c>
      <c r="Y151" s="241">
        <f t="shared" si="23"/>
        <v>0</v>
      </c>
      <c r="Z151" s="241">
        <f t="shared" si="24"/>
        <v>0</v>
      </c>
      <c r="AA151" s="225"/>
      <c r="AB151" s="225"/>
      <c r="AC151" s="225"/>
      <c r="AD151" s="225"/>
    </row>
    <row r="152" spans="1:30">
      <c r="A152" s="240" t="s">
        <v>7</v>
      </c>
      <c r="B152" s="241">
        <f t="shared" si="25"/>
        <v>6</v>
      </c>
      <c r="C152" s="241">
        <f t="shared" si="26"/>
        <v>0</v>
      </c>
      <c r="D152" s="241">
        <f t="shared" si="27"/>
        <v>2</v>
      </c>
      <c r="E152" s="241">
        <f t="shared" si="28"/>
        <v>3</v>
      </c>
      <c r="F152" s="241">
        <f t="shared" si="29"/>
        <v>1</v>
      </c>
      <c r="G152" s="241">
        <f t="shared" si="10"/>
        <v>3</v>
      </c>
      <c r="H152" s="241">
        <f t="shared" si="11"/>
        <v>0</v>
      </c>
      <c r="I152" s="241">
        <f t="shared" si="12"/>
        <v>2</v>
      </c>
      <c r="J152" s="241">
        <f t="shared" si="13"/>
        <v>1</v>
      </c>
      <c r="K152" s="241">
        <f t="shared" si="14"/>
        <v>0</v>
      </c>
      <c r="L152" s="241">
        <f t="shared" si="30"/>
        <v>1</v>
      </c>
      <c r="M152" s="241">
        <f t="shared" si="31"/>
        <v>0</v>
      </c>
      <c r="N152" s="241">
        <f t="shared" si="32"/>
        <v>1</v>
      </c>
      <c r="O152" s="241">
        <f t="shared" si="33"/>
        <v>0</v>
      </c>
      <c r="P152" s="241">
        <f t="shared" si="34"/>
        <v>0</v>
      </c>
      <c r="Q152" s="241">
        <f t="shared" si="15"/>
        <v>1</v>
      </c>
      <c r="R152" s="241">
        <f t="shared" si="16"/>
        <v>0</v>
      </c>
      <c r="S152" s="241">
        <f t="shared" si="17"/>
        <v>1</v>
      </c>
      <c r="T152" s="241">
        <f t="shared" si="18"/>
        <v>0</v>
      </c>
      <c r="U152" s="241">
        <f t="shared" si="19"/>
        <v>0</v>
      </c>
      <c r="V152" s="241">
        <f t="shared" si="20"/>
        <v>1</v>
      </c>
      <c r="W152" s="241">
        <f t="shared" si="35"/>
        <v>0</v>
      </c>
      <c r="X152" s="241">
        <f t="shared" si="22"/>
        <v>0</v>
      </c>
      <c r="Y152" s="241">
        <f t="shared" si="23"/>
        <v>1</v>
      </c>
      <c r="Z152" s="241">
        <f t="shared" si="24"/>
        <v>0</v>
      </c>
      <c r="AA152" s="225"/>
      <c r="AB152" s="225"/>
      <c r="AC152" s="225"/>
      <c r="AD152" s="225"/>
    </row>
    <row r="153" spans="1:30">
      <c r="A153" s="240" t="s">
        <v>20</v>
      </c>
      <c r="B153" s="241">
        <f t="shared" si="25"/>
        <v>1</v>
      </c>
      <c r="C153" s="241">
        <f t="shared" si="26"/>
        <v>0</v>
      </c>
      <c r="D153" s="241">
        <f t="shared" si="27"/>
        <v>1</v>
      </c>
      <c r="E153" s="241">
        <f t="shared" si="28"/>
        <v>0</v>
      </c>
      <c r="F153" s="241">
        <f t="shared" si="29"/>
        <v>0</v>
      </c>
      <c r="G153" s="241">
        <f t="shared" si="10"/>
        <v>0</v>
      </c>
      <c r="H153" s="241">
        <f t="shared" si="11"/>
        <v>0</v>
      </c>
      <c r="I153" s="241">
        <f t="shared" si="12"/>
        <v>0</v>
      </c>
      <c r="J153" s="241">
        <f t="shared" si="13"/>
        <v>0</v>
      </c>
      <c r="K153" s="241">
        <f t="shared" si="14"/>
        <v>0</v>
      </c>
      <c r="L153" s="241">
        <f t="shared" si="30"/>
        <v>0</v>
      </c>
      <c r="M153" s="241">
        <f t="shared" si="31"/>
        <v>0</v>
      </c>
      <c r="N153" s="241">
        <f t="shared" si="32"/>
        <v>0</v>
      </c>
      <c r="O153" s="241">
        <f t="shared" si="33"/>
        <v>0</v>
      </c>
      <c r="P153" s="241">
        <f t="shared" si="34"/>
        <v>0</v>
      </c>
      <c r="Q153" s="241">
        <f t="shared" si="15"/>
        <v>0</v>
      </c>
      <c r="R153" s="241">
        <f t="shared" si="16"/>
        <v>0</v>
      </c>
      <c r="S153" s="241">
        <f t="shared" si="17"/>
        <v>0</v>
      </c>
      <c r="T153" s="241">
        <f t="shared" si="18"/>
        <v>0</v>
      </c>
      <c r="U153" s="241">
        <f t="shared" si="19"/>
        <v>0</v>
      </c>
      <c r="V153" s="241">
        <f t="shared" si="20"/>
        <v>0</v>
      </c>
      <c r="W153" s="241">
        <f t="shared" si="35"/>
        <v>0</v>
      </c>
      <c r="X153" s="241">
        <f t="shared" si="22"/>
        <v>0</v>
      </c>
      <c r="Y153" s="241">
        <f t="shared" si="23"/>
        <v>0</v>
      </c>
      <c r="Z153" s="241">
        <f t="shared" si="24"/>
        <v>0</v>
      </c>
      <c r="AA153" s="225"/>
      <c r="AB153" s="225"/>
      <c r="AC153" s="225"/>
      <c r="AD153" s="225"/>
    </row>
    <row r="154" spans="1:30">
      <c r="A154" s="240" t="s">
        <v>19</v>
      </c>
      <c r="B154" s="241">
        <f t="shared" si="25"/>
        <v>3</v>
      </c>
      <c r="C154" s="241">
        <f t="shared" si="26"/>
        <v>1</v>
      </c>
      <c r="D154" s="241">
        <f t="shared" si="27"/>
        <v>2</v>
      </c>
      <c r="E154" s="241">
        <f t="shared" si="28"/>
        <v>0</v>
      </c>
      <c r="F154" s="241">
        <f t="shared" si="29"/>
        <v>0</v>
      </c>
      <c r="G154" s="241">
        <f t="shared" si="10"/>
        <v>1</v>
      </c>
      <c r="H154" s="241">
        <f t="shared" si="11"/>
        <v>0</v>
      </c>
      <c r="I154" s="241">
        <f t="shared" si="12"/>
        <v>1</v>
      </c>
      <c r="J154" s="241">
        <f t="shared" si="13"/>
        <v>0</v>
      </c>
      <c r="K154" s="241">
        <f t="shared" si="14"/>
        <v>0</v>
      </c>
      <c r="L154" s="241">
        <f t="shared" si="30"/>
        <v>0</v>
      </c>
      <c r="M154" s="241">
        <f t="shared" si="31"/>
        <v>0</v>
      </c>
      <c r="N154" s="241">
        <f t="shared" si="32"/>
        <v>0</v>
      </c>
      <c r="O154" s="241">
        <f t="shared" si="33"/>
        <v>0</v>
      </c>
      <c r="P154" s="241">
        <f t="shared" si="34"/>
        <v>0</v>
      </c>
      <c r="Q154" s="241">
        <f t="shared" si="15"/>
        <v>1</v>
      </c>
      <c r="R154" s="241">
        <f t="shared" si="16"/>
        <v>0</v>
      </c>
      <c r="S154" s="241">
        <f t="shared" si="17"/>
        <v>1</v>
      </c>
      <c r="T154" s="241">
        <f t="shared" si="18"/>
        <v>0</v>
      </c>
      <c r="U154" s="241">
        <f t="shared" si="19"/>
        <v>0</v>
      </c>
      <c r="V154" s="241">
        <f t="shared" si="20"/>
        <v>0</v>
      </c>
      <c r="W154" s="241">
        <f t="shared" si="35"/>
        <v>0</v>
      </c>
      <c r="X154" s="241">
        <f t="shared" si="22"/>
        <v>0</v>
      </c>
      <c r="Y154" s="241">
        <f t="shared" si="23"/>
        <v>0</v>
      </c>
      <c r="Z154" s="241">
        <f t="shared" si="24"/>
        <v>0</v>
      </c>
      <c r="AA154" s="225"/>
      <c r="AB154" s="225"/>
      <c r="AC154" s="225"/>
      <c r="AD154" s="225"/>
    </row>
    <row r="155" spans="1:30">
      <c r="A155" s="240" t="s">
        <v>127</v>
      </c>
      <c r="B155" s="241">
        <f t="shared" si="25"/>
        <v>7</v>
      </c>
      <c r="C155" s="241">
        <f t="shared" si="26"/>
        <v>2</v>
      </c>
      <c r="D155" s="241">
        <f t="shared" si="27"/>
        <v>5</v>
      </c>
      <c r="E155" s="241">
        <f t="shared" si="28"/>
        <v>0</v>
      </c>
      <c r="F155" s="241">
        <f t="shared" si="29"/>
        <v>0</v>
      </c>
      <c r="G155" s="241">
        <f t="shared" si="10"/>
        <v>2</v>
      </c>
      <c r="H155" s="241">
        <f t="shared" si="11"/>
        <v>0</v>
      </c>
      <c r="I155" s="241">
        <f t="shared" si="12"/>
        <v>2</v>
      </c>
      <c r="J155" s="241">
        <f t="shared" si="13"/>
        <v>0</v>
      </c>
      <c r="K155" s="241">
        <f t="shared" si="14"/>
        <v>0</v>
      </c>
      <c r="L155" s="241">
        <f t="shared" si="30"/>
        <v>0</v>
      </c>
      <c r="M155" s="241">
        <f t="shared" si="31"/>
        <v>0</v>
      </c>
      <c r="N155" s="241">
        <f t="shared" si="32"/>
        <v>0</v>
      </c>
      <c r="O155" s="241">
        <f t="shared" si="33"/>
        <v>0</v>
      </c>
      <c r="P155" s="241">
        <f t="shared" si="34"/>
        <v>0</v>
      </c>
      <c r="Q155" s="241">
        <f t="shared" si="15"/>
        <v>1</v>
      </c>
      <c r="R155" s="241">
        <f t="shared" si="16"/>
        <v>0</v>
      </c>
      <c r="S155" s="241">
        <f t="shared" si="17"/>
        <v>1</v>
      </c>
      <c r="T155" s="241">
        <f t="shared" si="18"/>
        <v>0</v>
      </c>
      <c r="U155" s="241">
        <f t="shared" si="19"/>
        <v>0</v>
      </c>
      <c r="V155" s="241">
        <f t="shared" si="20"/>
        <v>1</v>
      </c>
      <c r="W155" s="241">
        <f t="shared" si="35"/>
        <v>0</v>
      </c>
      <c r="X155" s="241">
        <f t="shared" si="22"/>
        <v>1</v>
      </c>
      <c r="Y155" s="241">
        <f t="shared" si="23"/>
        <v>0</v>
      </c>
      <c r="Z155" s="241">
        <f t="shared" si="24"/>
        <v>0</v>
      </c>
      <c r="AA155" s="225"/>
      <c r="AB155" s="225"/>
      <c r="AC155" s="225"/>
      <c r="AD155" s="225"/>
    </row>
    <row r="156" spans="1:30">
      <c r="A156" s="240" t="s">
        <v>18</v>
      </c>
      <c r="B156" s="241">
        <f t="shared" si="25"/>
        <v>2</v>
      </c>
      <c r="C156" s="241">
        <f t="shared" si="26"/>
        <v>0</v>
      </c>
      <c r="D156" s="241">
        <f t="shared" si="27"/>
        <v>1</v>
      </c>
      <c r="E156" s="241">
        <f t="shared" si="28"/>
        <v>1</v>
      </c>
      <c r="F156" s="241">
        <f t="shared" si="29"/>
        <v>0</v>
      </c>
      <c r="G156" s="241">
        <f t="shared" si="10"/>
        <v>0</v>
      </c>
      <c r="H156" s="241">
        <f t="shared" si="11"/>
        <v>0</v>
      </c>
      <c r="I156" s="241">
        <f t="shared" si="12"/>
        <v>0</v>
      </c>
      <c r="J156" s="241">
        <f t="shared" si="13"/>
        <v>0</v>
      </c>
      <c r="K156" s="241">
        <f t="shared" si="14"/>
        <v>0</v>
      </c>
      <c r="L156" s="241">
        <f t="shared" si="30"/>
        <v>0</v>
      </c>
      <c r="M156" s="241">
        <f t="shared" si="31"/>
        <v>0</v>
      </c>
      <c r="N156" s="241">
        <f t="shared" si="32"/>
        <v>0</v>
      </c>
      <c r="O156" s="241">
        <f t="shared" si="33"/>
        <v>0</v>
      </c>
      <c r="P156" s="241">
        <f t="shared" si="34"/>
        <v>0</v>
      </c>
      <c r="Q156" s="241">
        <f t="shared" si="15"/>
        <v>0</v>
      </c>
      <c r="R156" s="241">
        <f t="shared" si="16"/>
        <v>0</v>
      </c>
      <c r="S156" s="241">
        <f t="shared" si="17"/>
        <v>0</v>
      </c>
      <c r="T156" s="241">
        <f t="shared" si="18"/>
        <v>0</v>
      </c>
      <c r="U156" s="241">
        <f t="shared" si="19"/>
        <v>0</v>
      </c>
      <c r="V156" s="241">
        <f t="shared" si="20"/>
        <v>0</v>
      </c>
      <c r="W156" s="241">
        <f t="shared" si="35"/>
        <v>0</v>
      </c>
      <c r="X156" s="241">
        <f t="shared" si="22"/>
        <v>0</v>
      </c>
      <c r="Y156" s="241">
        <f t="shared" si="23"/>
        <v>0</v>
      </c>
      <c r="Z156" s="241">
        <f t="shared" si="24"/>
        <v>0</v>
      </c>
      <c r="AA156" s="225"/>
      <c r="AB156" s="225"/>
      <c r="AC156" s="225"/>
      <c r="AD156" s="225"/>
    </row>
    <row r="157" spans="1:30">
      <c r="A157" s="240" t="s">
        <v>2</v>
      </c>
      <c r="B157" s="241">
        <f t="shared" si="25"/>
        <v>4</v>
      </c>
      <c r="C157" s="241">
        <f t="shared" si="26"/>
        <v>1</v>
      </c>
      <c r="D157" s="241">
        <f t="shared" si="27"/>
        <v>3</v>
      </c>
      <c r="E157" s="241">
        <f t="shared" si="28"/>
        <v>0</v>
      </c>
      <c r="F157" s="241">
        <f t="shared" si="29"/>
        <v>0</v>
      </c>
      <c r="G157" s="241">
        <f t="shared" si="10"/>
        <v>0</v>
      </c>
      <c r="H157" s="241">
        <f t="shared" si="11"/>
        <v>0</v>
      </c>
      <c r="I157" s="241">
        <f t="shared" si="12"/>
        <v>0</v>
      </c>
      <c r="J157" s="241">
        <f t="shared" si="13"/>
        <v>0</v>
      </c>
      <c r="K157" s="241">
        <f t="shared" si="14"/>
        <v>0</v>
      </c>
      <c r="L157" s="241">
        <f t="shared" si="30"/>
        <v>0</v>
      </c>
      <c r="M157" s="241">
        <f t="shared" si="31"/>
        <v>0</v>
      </c>
      <c r="N157" s="241">
        <f t="shared" si="32"/>
        <v>0</v>
      </c>
      <c r="O157" s="241">
        <f t="shared" si="33"/>
        <v>0</v>
      </c>
      <c r="P157" s="241">
        <f t="shared" si="34"/>
        <v>0</v>
      </c>
      <c r="Q157" s="241">
        <f t="shared" si="15"/>
        <v>0</v>
      </c>
      <c r="R157" s="241">
        <f t="shared" si="16"/>
        <v>0</v>
      </c>
      <c r="S157" s="241">
        <f t="shared" si="17"/>
        <v>0</v>
      </c>
      <c r="T157" s="241">
        <f t="shared" si="18"/>
        <v>0</v>
      </c>
      <c r="U157" s="241">
        <f t="shared" si="19"/>
        <v>0</v>
      </c>
      <c r="V157" s="241">
        <f t="shared" si="20"/>
        <v>0</v>
      </c>
      <c r="W157" s="241">
        <f t="shared" si="35"/>
        <v>0</v>
      </c>
      <c r="X157" s="241">
        <f t="shared" si="22"/>
        <v>0</v>
      </c>
      <c r="Y157" s="241">
        <f t="shared" si="23"/>
        <v>0</v>
      </c>
      <c r="Z157" s="241">
        <f t="shared" si="24"/>
        <v>0</v>
      </c>
      <c r="AA157" s="225"/>
      <c r="AB157" s="225"/>
      <c r="AC157" s="225"/>
      <c r="AD157" s="225"/>
    </row>
    <row r="158" spans="1:30">
      <c r="A158" s="240" t="s">
        <v>25</v>
      </c>
      <c r="B158" s="241">
        <f t="shared" si="25"/>
        <v>25</v>
      </c>
      <c r="C158" s="241">
        <f t="shared" si="26"/>
        <v>4</v>
      </c>
      <c r="D158" s="241">
        <f t="shared" si="27"/>
        <v>20</v>
      </c>
      <c r="E158" s="241">
        <f t="shared" si="28"/>
        <v>1</v>
      </c>
      <c r="F158" s="241">
        <f t="shared" si="29"/>
        <v>0</v>
      </c>
      <c r="G158" s="241">
        <f t="shared" si="10"/>
        <v>3</v>
      </c>
      <c r="H158" s="241">
        <f t="shared" si="11"/>
        <v>1</v>
      </c>
      <c r="I158" s="241">
        <f t="shared" si="12"/>
        <v>1</v>
      </c>
      <c r="J158" s="241">
        <f t="shared" si="13"/>
        <v>1</v>
      </c>
      <c r="K158" s="241">
        <f t="shared" si="14"/>
        <v>0</v>
      </c>
      <c r="L158" s="241">
        <f t="shared" si="30"/>
        <v>0</v>
      </c>
      <c r="M158" s="241">
        <f t="shared" si="31"/>
        <v>0</v>
      </c>
      <c r="N158" s="241">
        <f t="shared" si="32"/>
        <v>0</v>
      </c>
      <c r="O158" s="241">
        <f t="shared" si="33"/>
        <v>0</v>
      </c>
      <c r="P158" s="241">
        <f t="shared" si="34"/>
        <v>0</v>
      </c>
      <c r="Q158" s="241">
        <f t="shared" si="15"/>
        <v>1</v>
      </c>
      <c r="R158" s="241">
        <f t="shared" si="16"/>
        <v>0</v>
      </c>
      <c r="S158" s="241">
        <f t="shared" si="17"/>
        <v>1</v>
      </c>
      <c r="T158" s="241">
        <f t="shared" si="18"/>
        <v>0</v>
      </c>
      <c r="U158" s="241">
        <f t="shared" si="19"/>
        <v>0</v>
      </c>
      <c r="V158" s="241">
        <f t="shared" si="20"/>
        <v>2</v>
      </c>
      <c r="W158" s="241">
        <f t="shared" si="35"/>
        <v>1</v>
      </c>
      <c r="X158" s="241">
        <f t="shared" si="22"/>
        <v>0</v>
      </c>
      <c r="Y158" s="241">
        <f t="shared" si="23"/>
        <v>1</v>
      </c>
      <c r="Z158" s="241">
        <f t="shared" si="24"/>
        <v>0</v>
      </c>
      <c r="AA158" s="225"/>
      <c r="AB158" s="225"/>
      <c r="AC158" s="225"/>
      <c r="AD158" s="225"/>
    </row>
    <row r="159" spans="1:30">
      <c r="A159" s="240" t="s">
        <v>3</v>
      </c>
      <c r="B159" s="241">
        <f t="shared" si="25"/>
        <v>8</v>
      </c>
      <c r="C159" s="241">
        <f t="shared" si="26"/>
        <v>1</v>
      </c>
      <c r="D159" s="241">
        <f t="shared" si="27"/>
        <v>6</v>
      </c>
      <c r="E159" s="241">
        <f t="shared" si="28"/>
        <v>1</v>
      </c>
      <c r="F159" s="241">
        <f t="shared" si="29"/>
        <v>0</v>
      </c>
      <c r="G159" s="241">
        <f t="shared" si="10"/>
        <v>1</v>
      </c>
      <c r="H159" s="241">
        <f t="shared" si="11"/>
        <v>0</v>
      </c>
      <c r="I159" s="241">
        <f t="shared" si="12"/>
        <v>1</v>
      </c>
      <c r="J159" s="241">
        <f t="shared" si="13"/>
        <v>0</v>
      </c>
      <c r="K159" s="241">
        <f t="shared" si="14"/>
        <v>0</v>
      </c>
      <c r="L159" s="241">
        <f t="shared" si="30"/>
        <v>0</v>
      </c>
      <c r="M159" s="241">
        <f t="shared" si="31"/>
        <v>0</v>
      </c>
      <c r="N159" s="241">
        <f t="shared" si="32"/>
        <v>0</v>
      </c>
      <c r="O159" s="241">
        <f t="shared" si="33"/>
        <v>0</v>
      </c>
      <c r="P159" s="241">
        <f t="shared" si="34"/>
        <v>0</v>
      </c>
      <c r="Q159" s="241">
        <f t="shared" si="15"/>
        <v>1</v>
      </c>
      <c r="R159" s="241">
        <f t="shared" si="16"/>
        <v>0</v>
      </c>
      <c r="S159" s="241">
        <f t="shared" si="17"/>
        <v>1</v>
      </c>
      <c r="T159" s="241">
        <f t="shared" si="18"/>
        <v>0</v>
      </c>
      <c r="U159" s="241">
        <f t="shared" si="19"/>
        <v>0</v>
      </c>
      <c r="V159" s="241">
        <f t="shared" si="20"/>
        <v>0</v>
      </c>
      <c r="W159" s="241">
        <f t="shared" si="35"/>
        <v>0</v>
      </c>
      <c r="X159" s="241">
        <f t="shared" si="22"/>
        <v>0</v>
      </c>
      <c r="Y159" s="241">
        <f t="shared" si="23"/>
        <v>0</v>
      </c>
      <c r="Z159" s="241">
        <f t="shared" si="24"/>
        <v>0</v>
      </c>
      <c r="AA159" s="225"/>
      <c r="AB159" s="225"/>
      <c r="AC159" s="225"/>
      <c r="AD159" s="225"/>
    </row>
    <row r="160" spans="1:30">
      <c r="A160" s="240" t="s">
        <v>205</v>
      </c>
      <c r="B160" s="241">
        <f t="shared" si="25"/>
        <v>14</v>
      </c>
      <c r="C160" s="241">
        <f t="shared" si="26"/>
        <v>1</v>
      </c>
      <c r="D160" s="241">
        <f t="shared" si="27"/>
        <v>4</v>
      </c>
      <c r="E160" s="241">
        <f t="shared" si="28"/>
        <v>8</v>
      </c>
      <c r="F160" s="241">
        <f t="shared" si="29"/>
        <v>1</v>
      </c>
      <c r="G160" s="241">
        <f t="shared" si="10"/>
        <v>5</v>
      </c>
      <c r="H160" s="241">
        <f t="shared" si="11"/>
        <v>0</v>
      </c>
      <c r="I160" s="241">
        <f t="shared" si="12"/>
        <v>1</v>
      </c>
      <c r="J160" s="241">
        <f t="shared" si="13"/>
        <v>4</v>
      </c>
      <c r="K160" s="241">
        <f t="shared" si="14"/>
        <v>0</v>
      </c>
      <c r="L160" s="241">
        <f t="shared" si="30"/>
        <v>1</v>
      </c>
      <c r="M160" s="241">
        <f t="shared" si="31"/>
        <v>0</v>
      </c>
      <c r="N160" s="241">
        <f t="shared" si="32"/>
        <v>0</v>
      </c>
      <c r="O160" s="241">
        <f t="shared" si="33"/>
        <v>1</v>
      </c>
      <c r="P160" s="241">
        <f t="shared" si="34"/>
        <v>0</v>
      </c>
      <c r="Q160" s="241">
        <f t="shared" si="15"/>
        <v>2</v>
      </c>
      <c r="R160" s="241">
        <f t="shared" si="16"/>
        <v>0</v>
      </c>
      <c r="S160" s="241">
        <f t="shared" si="17"/>
        <v>0</v>
      </c>
      <c r="T160" s="241">
        <f t="shared" si="18"/>
        <v>2</v>
      </c>
      <c r="U160" s="241">
        <f t="shared" si="19"/>
        <v>0</v>
      </c>
      <c r="V160" s="241">
        <f t="shared" si="20"/>
        <v>2</v>
      </c>
      <c r="W160" s="241">
        <f t="shared" si="35"/>
        <v>0</v>
      </c>
      <c r="X160" s="241">
        <f t="shared" si="22"/>
        <v>1</v>
      </c>
      <c r="Y160" s="241">
        <f t="shared" si="23"/>
        <v>1</v>
      </c>
      <c r="Z160" s="241">
        <f t="shared" si="24"/>
        <v>0</v>
      </c>
      <c r="AA160" s="225"/>
      <c r="AB160" s="225"/>
      <c r="AC160" s="225"/>
      <c r="AD160" s="225"/>
    </row>
    <row r="161" spans="1:30">
      <c r="A161" s="240" t="s">
        <v>4</v>
      </c>
      <c r="B161" s="241">
        <f t="shared" si="25"/>
        <v>1</v>
      </c>
      <c r="C161" s="241">
        <f t="shared" si="26"/>
        <v>0</v>
      </c>
      <c r="D161" s="241">
        <f t="shared" si="27"/>
        <v>1</v>
      </c>
      <c r="E161" s="241">
        <f t="shared" si="28"/>
        <v>0</v>
      </c>
      <c r="F161" s="241">
        <f t="shared" si="29"/>
        <v>0</v>
      </c>
      <c r="G161" s="241">
        <f t="shared" si="10"/>
        <v>0</v>
      </c>
      <c r="H161" s="241">
        <f t="shared" si="11"/>
        <v>0</v>
      </c>
      <c r="I161" s="241">
        <f t="shared" si="12"/>
        <v>0</v>
      </c>
      <c r="J161" s="241">
        <f t="shared" si="13"/>
        <v>0</v>
      </c>
      <c r="K161" s="241">
        <f t="shared" si="14"/>
        <v>0</v>
      </c>
      <c r="L161" s="241">
        <f t="shared" si="30"/>
        <v>0</v>
      </c>
      <c r="M161" s="241">
        <f t="shared" si="31"/>
        <v>0</v>
      </c>
      <c r="N161" s="241">
        <f t="shared" si="32"/>
        <v>0</v>
      </c>
      <c r="O161" s="241">
        <f t="shared" si="33"/>
        <v>0</v>
      </c>
      <c r="P161" s="241">
        <f t="shared" si="34"/>
        <v>0</v>
      </c>
      <c r="Q161" s="241">
        <f t="shared" si="15"/>
        <v>0</v>
      </c>
      <c r="R161" s="241">
        <f t="shared" si="16"/>
        <v>0</v>
      </c>
      <c r="S161" s="241">
        <f t="shared" si="17"/>
        <v>0</v>
      </c>
      <c r="T161" s="241">
        <f t="shared" si="18"/>
        <v>0</v>
      </c>
      <c r="U161" s="241">
        <f t="shared" si="19"/>
        <v>0</v>
      </c>
      <c r="V161" s="241">
        <f t="shared" si="20"/>
        <v>0</v>
      </c>
      <c r="W161" s="241">
        <f t="shared" si="35"/>
        <v>0</v>
      </c>
      <c r="X161" s="241">
        <f t="shared" si="22"/>
        <v>0</v>
      </c>
      <c r="Y161" s="241">
        <f t="shared" si="23"/>
        <v>0</v>
      </c>
      <c r="Z161" s="241">
        <f t="shared" si="24"/>
        <v>0</v>
      </c>
      <c r="AA161" s="225"/>
      <c r="AB161" s="225"/>
      <c r="AC161" s="225"/>
      <c r="AD161" s="225"/>
    </row>
    <row r="162" spans="1:30">
      <c r="A162" s="240" t="s">
        <v>212</v>
      </c>
      <c r="B162" s="241">
        <f t="shared" si="25"/>
        <v>5</v>
      </c>
      <c r="C162" s="241">
        <f t="shared" si="26"/>
        <v>1</v>
      </c>
      <c r="D162" s="241">
        <f t="shared" si="27"/>
        <v>2</v>
      </c>
      <c r="E162" s="241">
        <f t="shared" si="28"/>
        <v>2</v>
      </c>
      <c r="F162" s="241">
        <f t="shared" si="29"/>
        <v>0</v>
      </c>
      <c r="G162" s="241">
        <f t="shared" si="10"/>
        <v>2</v>
      </c>
      <c r="H162" s="241">
        <f t="shared" si="11"/>
        <v>0</v>
      </c>
      <c r="I162" s="241">
        <f t="shared" si="12"/>
        <v>1</v>
      </c>
      <c r="J162" s="241">
        <f t="shared" si="13"/>
        <v>1</v>
      </c>
      <c r="K162" s="241">
        <f t="shared" si="14"/>
        <v>0</v>
      </c>
      <c r="L162" s="241">
        <f t="shared" si="30"/>
        <v>0</v>
      </c>
      <c r="M162" s="241">
        <f t="shared" si="31"/>
        <v>0</v>
      </c>
      <c r="N162" s="241">
        <f t="shared" si="32"/>
        <v>0</v>
      </c>
      <c r="O162" s="241">
        <f t="shared" si="33"/>
        <v>0</v>
      </c>
      <c r="P162" s="241">
        <f t="shared" si="34"/>
        <v>0</v>
      </c>
      <c r="Q162" s="241">
        <f t="shared" si="15"/>
        <v>0</v>
      </c>
      <c r="R162" s="241">
        <f t="shared" si="16"/>
        <v>0</v>
      </c>
      <c r="S162" s="241">
        <f t="shared" si="17"/>
        <v>0</v>
      </c>
      <c r="T162" s="241">
        <f t="shared" si="18"/>
        <v>0</v>
      </c>
      <c r="U162" s="241">
        <f t="shared" si="19"/>
        <v>0</v>
      </c>
      <c r="V162" s="241">
        <f t="shared" si="20"/>
        <v>2</v>
      </c>
      <c r="W162" s="241">
        <f t="shared" si="35"/>
        <v>0</v>
      </c>
      <c r="X162" s="241">
        <f t="shared" si="22"/>
        <v>1</v>
      </c>
      <c r="Y162" s="241">
        <f t="shared" si="23"/>
        <v>1</v>
      </c>
      <c r="Z162" s="241">
        <f t="shared" si="24"/>
        <v>0</v>
      </c>
      <c r="AA162" s="225"/>
      <c r="AB162" s="225"/>
      <c r="AC162" s="225"/>
      <c r="AD162" s="225"/>
    </row>
    <row r="163" spans="1:30">
      <c r="A163" s="240" t="s">
        <v>122</v>
      </c>
      <c r="B163" s="241">
        <f t="shared" si="25"/>
        <v>1</v>
      </c>
      <c r="C163" s="241">
        <f t="shared" si="26"/>
        <v>0</v>
      </c>
      <c r="D163" s="241">
        <f t="shared" si="27"/>
        <v>0</v>
      </c>
      <c r="E163" s="241">
        <f t="shared" si="28"/>
        <v>1</v>
      </c>
      <c r="F163" s="241">
        <f t="shared" si="29"/>
        <v>0</v>
      </c>
      <c r="G163" s="241">
        <f t="shared" si="10"/>
        <v>0</v>
      </c>
      <c r="H163" s="241">
        <f t="shared" si="11"/>
        <v>0</v>
      </c>
      <c r="I163" s="241">
        <f t="shared" si="12"/>
        <v>0</v>
      </c>
      <c r="J163" s="241">
        <f t="shared" si="13"/>
        <v>0</v>
      </c>
      <c r="K163" s="241">
        <f t="shared" si="14"/>
        <v>0</v>
      </c>
      <c r="L163" s="241">
        <f t="shared" si="30"/>
        <v>0</v>
      </c>
      <c r="M163" s="241">
        <f t="shared" si="31"/>
        <v>0</v>
      </c>
      <c r="N163" s="241">
        <f t="shared" si="32"/>
        <v>0</v>
      </c>
      <c r="O163" s="241">
        <f t="shared" si="33"/>
        <v>0</v>
      </c>
      <c r="P163" s="241">
        <f t="shared" si="34"/>
        <v>0</v>
      </c>
      <c r="Q163" s="241">
        <f t="shared" si="15"/>
        <v>0</v>
      </c>
      <c r="R163" s="241">
        <f t="shared" si="16"/>
        <v>0</v>
      </c>
      <c r="S163" s="241">
        <f t="shared" si="17"/>
        <v>0</v>
      </c>
      <c r="T163" s="241">
        <f t="shared" si="18"/>
        <v>0</v>
      </c>
      <c r="U163" s="241">
        <f t="shared" si="19"/>
        <v>0</v>
      </c>
      <c r="V163" s="241">
        <f t="shared" si="20"/>
        <v>0</v>
      </c>
      <c r="W163" s="241">
        <f t="shared" si="35"/>
        <v>0</v>
      </c>
      <c r="X163" s="241">
        <f t="shared" si="22"/>
        <v>0</v>
      </c>
      <c r="Y163" s="241">
        <f t="shared" si="23"/>
        <v>0</v>
      </c>
      <c r="Z163" s="241">
        <f t="shared" si="24"/>
        <v>0</v>
      </c>
      <c r="AA163" s="225"/>
      <c r="AB163" s="225"/>
      <c r="AC163" s="225"/>
      <c r="AD163" s="225"/>
    </row>
    <row r="164" spans="1:30">
      <c r="A164" s="240" t="s">
        <v>77</v>
      </c>
      <c r="B164" s="241">
        <f t="shared" si="25"/>
        <v>2</v>
      </c>
      <c r="C164" s="241">
        <f t="shared" si="26"/>
        <v>1</v>
      </c>
      <c r="D164" s="241">
        <f t="shared" si="27"/>
        <v>1</v>
      </c>
      <c r="E164" s="241">
        <f t="shared" si="28"/>
        <v>0</v>
      </c>
      <c r="F164" s="241">
        <f t="shared" si="29"/>
        <v>0</v>
      </c>
      <c r="G164" s="241">
        <f t="shared" si="10"/>
        <v>0</v>
      </c>
      <c r="H164" s="241">
        <f t="shared" si="11"/>
        <v>0</v>
      </c>
      <c r="I164" s="241">
        <f t="shared" si="12"/>
        <v>0</v>
      </c>
      <c r="J164" s="241">
        <f t="shared" si="13"/>
        <v>0</v>
      </c>
      <c r="K164" s="241">
        <f t="shared" si="14"/>
        <v>0</v>
      </c>
      <c r="L164" s="241">
        <f t="shared" si="30"/>
        <v>0</v>
      </c>
      <c r="M164" s="241">
        <f t="shared" si="31"/>
        <v>0</v>
      </c>
      <c r="N164" s="241">
        <f t="shared" si="32"/>
        <v>0</v>
      </c>
      <c r="O164" s="241">
        <f t="shared" si="33"/>
        <v>0</v>
      </c>
      <c r="P164" s="241">
        <f t="shared" si="34"/>
        <v>0</v>
      </c>
      <c r="Q164" s="241">
        <f t="shared" si="15"/>
        <v>0</v>
      </c>
      <c r="R164" s="241">
        <f t="shared" si="16"/>
        <v>0</v>
      </c>
      <c r="S164" s="241">
        <f t="shared" si="17"/>
        <v>0</v>
      </c>
      <c r="T164" s="241">
        <f t="shared" si="18"/>
        <v>0</v>
      </c>
      <c r="U164" s="241">
        <f t="shared" si="19"/>
        <v>0</v>
      </c>
      <c r="V164" s="241">
        <f t="shared" si="20"/>
        <v>0</v>
      </c>
      <c r="W164" s="241">
        <f t="shared" si="35"/>
        <v>0</v>
      </c>
      <c r="X164" s="241">
        <f t="shared" si="22"/>
        <v>0</v>
      </c>
      <c r="Y164" s="241">
        <f t="shared" si="23"/>
        <v>0</v>
      </c>
      <c r="Z164" s="241">
        <f t="shared" si="24"/>
        <v>0</v>
      </c>
      <c r="AA164" s="225"/>
      <c r="AB164" s="225"/>
      <c r="AC164" s="225"/>
      <c r="AD164" s="225"/>
    </row>
    <row r="165" spans="1:30">
      <c r="A165" s="240" t="s">
        <v>62</v>
      </c>
      <c r="B165" s="241">
        <f t="shared" si="25"/>
        <v>4</v>
      </c>
      <c r="C165" s="241">
        <f t="shared" si="26"/>
        <v>0</v>
      </c>
      <c r="D165" s="241">
        <f t="shared" si="27"/>
        <v>2</v>
      </c>
      <c r="E165" s="241">
        <f t="shared" si="28"/>
        <v>1</v>
      </c>
      <c r="F165" s="241">
        <f t="shared" si="29"/>
        <v>1</v>
      </c>
      <c r="G165" s="241">
        <f t="shared" si="10"/>
        <v>0</v>
      </c>
      <c r="H165" s="241">
        <f t="shared" si="11"/>
        <v>0</v>
      </c>
      <c r="I165" s="241">
        <f t="shared" si="12"/>
        <v>0</v>
      </c>
      <c r="J165" s="241">
        <f t="shared" si="13"/>
        <v>0</v>
      </c>
      <c r="K165" s="241">
        <f t="shared" si="14"/>
        <v>0</v>
      </c>
      <c r="L165" s="241">
        <f t="shared" si="30"/>
        <v>0</v>
      </c>
      <c r="M165" s="241">
        <f t="shared" si="31"/>
        <v>0</v>
      </c>
      <c r="N165" s="241">
        <f t="shared" si="32"/>
        <v>0</v>
      </c>
      <c r="O165" s="241">
        <f t="shared" si="33"/>
        <v>0</v>
      </c>
      <c r="P165" s="241">
        <f t="shared" si="34"/>
        <v>0</v>
      </c>
      <c r="Q165" s="241">
        <f t="shared" si="15"/>
        <v>0</v>
      </c>
      <c r="R165" s="241">
        <f t="shared" si="16"/>
        <v>0</v>
      </c>
      <c r="S165" s="241">
        <f t="shared" si="17"/>
        <v>0</v>
      </c>
      <c r="T165" s="241">
        <f t="shared" si="18"/>
        <v>0</v>
      </c>
      <c r="U165" s="241">
        <f t="shared" si="19"/>
        <v>0</v>
      </c>
      <c r="V165" s="241">
        <f t="shared" si="20"/>
        <v>0</v>
      </c>
      <c r="W165" s="241">
        <f t="shared" si="35"/>
        <v>0</v>
      </c>
      <c r="X165" s="241">
        <f t="shared" si="22"/>
        <v>0</v>
      </c>
      <c r="Y165" s="241">
        <f t="shared" si="23"/>
        <v>0</v>
      </c>
      <c r="Z165" s="241">
        <f t="shared" si="24"/>
        <v>0</v>
      </c>
      <c r="AA165" s="225"/>
      <c r="AB165" s="225"/>
      <c r="AC165" s="225"/>
      <c r="AD165" s="225"/>
    </row>
    <row r="166" spans="1:30">
      <c r="A166" s="240" t="s">
        <v>137</v>
      </c>
      <c r="B166" s="241">
        <f t="shared" si="25"/>
        <v>5</v>
      </c>
      <c r="C166" s="241">
        <f t="shared" si="26"/>
        <v>1</v>
      </c>
      <c r="D166" s="241">
        <f t="shared" si="27"/>
        <v>4</v>
      </c>
      <c r="E166" s="241">
        <f t="shared" si="28"/>
        <v>0</v>
      </c>
      <c r="F166" s="241">
        <f t="shared" si="29"/>
        <v>0</v>
      </c>
      <c r="G166" s="241">
        <f t="shared" si="10"/>
        <v>0</v>
      </c>
      <c r="H166" s="241">
        <f t="shared" si="11"/>
        <v>0</v>
      </c>
      <c r="I166" s="241">
        <f t="shared" si="12"/>
        <v>0</v>
      </c>
      <c r="J166" s="241">
        <f t="shared" si="13"/>
        <v>0</v>
      </c>
      <c r="K166" s="241">
        <f t="shared" si="14"/>
        <v>0</v>
      </c>
      <c r="L166" s="241">
        <f t="shared" si="30"/>
        <v>0</v>
      </c>
      <c r="M166" s="241">
        <f t="shared" si="31"/>
        <v>0</v>
      </c>
      <c r="N166" s="241">
        <f t="shared" si="32"/>
        <v>0</v>
      </c>
      <c r="O166" s="241">
        <f t="shared" si="33"/>
        <v>0</v>
      </c>
      <c r="P166" s="241">
        <f t="shared" si="34"/>
        <v>0</v>
      </c>
      <c r="Q166" s="241">
        <f t="shared" si="15"/>
        <v>0</v>
      </c>
      <c r="R166" s="241">
        <f t="shared" si="16"/>
        <v>0</v>
      </c>
      <c r="S166" s="241">
        <f t="shared" si="17"/>
        <v>0</v>
      </c>
      <c r="T166" s="241">
        <f t="shared" si="18"/>
        <v>0</v>
      </c>
      <c r="U166" s="241">
        <f t="shared" si="19"/>
        <v>0</v>
      </c>
      <c r="V166" s="241">
        <f t="shared" si="20"/>
        <v>0</v>
      </c>
      <c r="W166" s="241">
        <f t="shared" si="35"/>
        <v>0</v>
      </c>
      <c r="X166" s="241">
        <f t="shared" si="22"/>
        <v>0</v>
      </c>
      <c r="Y166" s="241">
        <f t="shared" si="23"/>
        <v>0</v>
      </c>
      <c r="Z166" s="241">
        <f t="shared" si="24"/>
        <v>0</v>
      </c>
      <c r="AA166" s="225"/>
      <c r="AB166" s="225"/>
      <c r="AC166" s="225"/>
      <c r="AD166" s="225"/>
    </row>
    <row r="167" spans="1:30">
      <c r="A167" s="240" t="s">
        <v>59</v>
      </c>
      <c r="B167" s="241">
        <f t="shared" si="25"/>
        <v>2</v>
      </c>
      <c r="C167" s="241">
        <f t="shared" si="26"/>
        <v>0</v>
      </c>
      <c r="D167" s="241">
        <f t="shared" si="27"/>
        <v>2</v>
      </c>
      <c r="E167" s="241">
        <f t="shared" si="28"/>
        <v>0</v>
      </c>
      <c r="F167" s="241">
        <f t="shared" si="29"/>
        <v>0</v>
      </c>
      <c r="G167" s="241">
        <f t="shared" si="10"/>
        <v>0</v>
      </c>
      <c r="H167" s="241">
        <f t="shared" si="11"/>
        <v>0</v>
      </c>
      <c r="I167" s="241">
        <f t="shared" si="12"/>
        <v>0</v>
      </c>
      <c r="J167" s="241">
        <f t="shared" si="13"/>
        <v>0</v>
      </c>
      <c r="K167" s="241">
        <f t="shared" si="14"/>
        <v>0</v>
      </c>
      <c r="L167" s="241">
        <f t="shared" si="30"/>
        <v>0</v>
      </c>
      <c r="M167" s="241">
        <f t="shared" si="31"/>
        <v>0</v>
      </c>
      <c r="N167" s="241">
        <f t="shared" si="32"/>
        <v>0</v>
      </c>
      <c r="O167" s="241">
        <f t="shared" si="33"/>
        <v>0</v>
      </c>
      <c r="P167" s="241">
        <f t="shared" si="34"/>
        <v>0</v>
      </c>
      <c r="Q167" s="241">
        <f t="shared" si="15"/>
        <v>0</v>
      </c>
      <c r="R167" s="241">
        <f t="shared" si="16"/>
        <v>0</v>
      </c>
      <c r="S167" s="241">
        <f t="shared" si="17"/>
        <v>0</v>
      </c>
      <c r="T167" s="241">
        <f t="shared" si="18"/>
        <v>0</v>
      </c>
      <c r="U167" s="241">
        <f t="shared" si="19"/>
        <v>0</v>
      </c>
      <c r="V167" s="241">
        <f t="shared" si="20"/>
        <v>0</v>
      </c>
      <c r="W167" s="241">
        <f t="shared" si="35"/>
        <v>0</v>
      </c>
      <c r="X167" s="241">
        <f t="shared" si="22"/>
        <v>0</v>
      </c>
      <c r="Y167" s="241">
        <f t="shared" si="23"/>
        <v>0</v>
      </c>
      <c r="Z167" s="241">
        <f t="shared" si="24"/>
        <v>0</v>
      </c>
      <c r="AA167" s="225"/>
      <c r="AB167" s="225"/>
      <c r="AC167" s="225"/>
      <c r="AD167" s="225"/>
    </row>
    <row r="168" spans="1:30">
      <c r="A168" s="243" t="s">
        <v>52</v>
      </c>
      <c r="B168" s="241">
        <f t="shared" si="25"/>
        <v>4</v>
      </c>
      <c r="C168" s="241">
        <f t="shared" si="26"/>
        <v>0</v>
      </c>
      <c r="D168" s="241">
        <f t="shared" si="27"/>
        <v>3</v>
      </c>
      <c r="E168" s="241">
        <f t="shared" si="28"/>
        <v>1</v>
      </c>
      <c r="F168" s="241">
        <f t="shared" si="29"/>
        <v>0</v>
      </c>
      <c r="G168" s="241">
        <f t="shared" si="10"/>
        <v>0</v>
      </c>
      <c r="H168" s="241">
        <f t="shared" si="11"/>
        <v>0</v>
      </c>
      <c r="I168" s="241">
        <f t="shared" si="12"/>
        <v>0</v>
      </c>
      <c r="J168" s="241">
        <f t="shared" si="13"/>
        <v>0</v>
      </c>
      <c r="K168" s="241">
        <f t="shared" si="14"/>
        <v>0</v>
      </c>
      <c r="L168" s="241">
        <f t="shared" si="30"/>
        <v>0</v>
      </c>
      <c r="M168" s="241">
        <f t="shared" si="31"/>
        <v>0</v>
      </c>
      <c r="N168" s="241">
        <f t="shared" si="32"/>
        <v>0</v>
      </c>
      <c r="O168" s="241">
        <f t="shared" si="33"/>
        <v>0</v>
      </c>
      <c r="P168" s="241">
        <f t="shared" si="34"/>
        <v>0</v>
      </c>
      <c r="Q168" s="241">
        <f t="shared" si="15"/>
        <v>0</v>
      </c>
      <c r="R168" s="241">
        <f t="shared" si="16"/>
        <v>0</v>
      </c>
      <c r="S168" s="241">
        <f t="shared" si="17"/>
        <v>0</v>
      </c>
      <c r="T168" s="241">
        <f t="shared" si="18"/>
        <v>0</v>
      </c>
      <c r="U168" s="241">
        <f t="shared" si="19"/>
        <v>0</v>
      </c>
      <c r="V168" s="241">
        <f t="shared" si="20"/>
        <v>0</v>
      </c>
      <c r="W168" s="241">
        <f t="shared" si="35"/>
        <v>0</v>
      </c>
      <c r="X168" s="241">
        <f t="shared" si="22"/>
        <v>0</v>
      </c>
      <c r="Y168" s="241">
        <f t="shared" si="23"/>
        <v>0</v>
      </c>
      <c r="Z168" s="241">
        <f t="shared" si="24"/>
        <v>0</v>
      </c>
      <c r="AA168" s="225"/>
      <c r="AB168" s="225"/>
      <c r="AC168" s="225"/>
      <c r="AD168" s="225"/>
    </row>
    <row r="169" spans="1:30">
      <c r="A169" s="243" t="s">
        <v>29</v>
      </c>
      <c r="B169" s="241">
        <f t="shared" si="25"/>
        <v>1</v>
      </c>
      <c r="C169" s="241">
        <f t="shared" si="26"/>
        <v>0</v>
      </c>
      <c r="D169" s="241">
        <f t="shared" si="27"/>
        <v>0</v>
      </c>
      <c r="E169" s="241">
        <f t="shared" si="28"/>
        <v>1</v>
      </c>
      <c r="F169" s="241">
        <f t="shared" si="29"/>
        <v>0</v>
      </c>
      <c r="G169" s="241">
        <f t="shared" si="10"/>
        <v>0</v>
      </c>
      <c r="H169" s="241">
        <f t="shared" si="11"/>
        <v>0</v>
      </c>
      <c r="I169" s="241">
        <f t="shared" si="12"/>
        <v>0</v>
      </c>
      <c r="J169" s="241">
        <f t="shared" si="13"/>
        <v>0</v>
      </c>
      <c r="K169" s="241">
        <f t="shared" si="14"/>
        <v>0</v>
      </c>
      <c r="L169" s="241">
        <f t="shared" si="30"/>
        <v>0</v>
      </c>
      <c r="M169" s="241">
        <f t="shared" si="31"/>
        <v>0</v>
      </c>
      <c r="N169" s="241">
        <f t="shared" si="32"/>
        <v>0</v>
      </c>
      <c r="O169" s="241">
        <f t="shared" si="33"/>
        <v>0</v>
      </c>
      <c r="P169" s="241">
        <f t="shared" si="34"/>
        <v>0</v>
      </c>
      <c r="Q169" s="241">
        <f t="shared" si="15"/>
        <v>0</v>
      </c>
      <c r="R169" s="241">
        <f t="shared" si="16"/>
        <v>0</v>
      </c>
      <c r="S169" s="241">
        <f t="shared" si="17"/>
        <v>0</v>
      </c>
      <c r="T169" s="241">
        <f t="shared" si="18"/>
        <v>0</v>
      </c>
      <c r="U169" s="241">
        <f t="shared" si="19"/>
        <v>0</v>
      </c>
      <c r="V169" s="241">
        <f t="shared" si="20"/>
        <v>0</v>
      </c>
      <c r="W169" s="241">
        <f t="shared" si="35"/>
        <v>0</v>
      </c>
      <c r="X169" s="241">
        <f t="shared" si="22"/>
        <v>0</v>
      </c>
      <c r="Y169" s="241">
        <f t="shared" si="23"/>
        <v>0</v>
      </c>
      <c r="Z169" s="241">
        <f t="shared" si="24"/>
        <v>0</v>
      </c>
      <c r="AA169" s="225"/>
      <c r="AB169" s="225"/>
      <c r="AC169" s="225"/>
      <c r="AD169" s="225"/>
    </row>
    <row r="170" spans="1:30">
      <c r="A170" s="242" t="s">
        <v>5</v>
      </c>
      <c r="B170" s="241">
        <f t="shared" si="25"/>
        <v>4</v>
      </c>
      <c r="C170" s="241">
        <f t="shared" si="26"/>
        <v>3</v>
      </c>
      <c r="D170" s="241">
        <f t="shared" si="27"/>
        <v>1</v>
      </c>
      <c r="E170" s="241">
        <f t="shared" si="28"/>
        <v>0</v>
      </c>
      <c r="F170" s="241">
        <f t="shared" si="29"/>
        <v>0</v>
      </c>
      <c r="G170" s="241">
        <f t="shared" si="10"/>
        <v>0</v>
      </c>
      <c r="H170" s="241">
        <f t="shared" si="11"/>
        <v>0</v>
      </c>
      <c r="I170" s="241">
        <f t="shared" si="12"/>
        <v>0</v>
      </c>
      <c r="J170" s="241">
        <f t="shared" si="13"/>
        <v>0</v>
      </c>
      <c r="K170" s="241">
        <f t="shared" si="14"/>
        <v>0</v>
      </c>
      <c r="L170" s="241">
        <f t="shared" si="30"/>
        <v>0</v>
      </c>
      <c r="M170" s="241">
        <f t="shared" si="31"/>
        <v>0</v>
      </c>
      <c r="N170" s="241">
        <f t="shared" si="32"/>
        <v>0</v>
      </c>
      <c r="O170" s="241">
        <f t="shared" si="33"/>
        <v>0</v>
      </c>
      <c r="P170" s="241">
        <f t="shared" si="34"/>
        <v>0</v>
      </c>
      <c r="Q170" s="241">
        <f t="shared" si="15"/>
        <v>0</v>
      </c>
      <c r="R170" s="241">
        <f t="shared" si="16"/>
        <v>0</v>
      </c>
      <c r="S170" s="241">
        <f t="shared" si="17"/>
        <v>0</v>
      </c>
      <c r="T170" s="241">
        <f t="shared" si="18"/>
        <v>0</v>
      </c>
      <c r="U170" s="241">
        <f t="shared" si="19"/>
        <v>0</v>
      </c>
      <c r="V170" s="241">
        <f t="shared" si="20"/>
        <v>0</v>
      </c>
      <c r="W170" s="241">
        <f t="shared" si="35"/>
        <v>0</v>
      </c>
      <c r="X170" s="241">
        <f t="shared" si="22"/>
        <v>0</v>
      </c>
      <c r="Y170" s="241">
        <f t="shared" si="23"/>
        <v>0</v>
      </c>
      <c r="Z170" s="241">
        <f t="shared" si="24"/>
        <v>0</v>
      </c>
      <c r="AA170" s="225"/>
      <c r="AB170" s="225"/>
      <c r="AC170" s="225"/>
      <c r="AD170" s="225"/>
    </row>
    <row r="171" spans="1:30">
      <c r="A171" s="242" t="s">
        <v>61</v>
      </c>
      <c r="B171" s="241">
        <f t="shared" si="25"/>
        <v>5</v>
      </c>
      <c r="C171" s="241">
        <f t="shared" si="26"/>
        <v>0</v>
      </c>
      <c r="D171" s="241">
        <f t="shared" si="27"/>
        <v>5</v>
      </c>
      <c r="E171" s="241">
        <f t="shared" si="28"/>
        <v>0</v>
      </c>
      <c r="F171" s="241">
        <f t="shared" si="29"/>
        <v>0</v>
      </c>
      <c r="G171" s="241">
        <f t="shared" si="10"/>
        <v>2</v>
      </c>
      <c r="H171" s="241">
        <f t="shared" si="11"/>
        <v>0</v>
      </c>
      <c r="I171" s="241">
        <f t="shared" si="12"/>
        <v>2</v>
      </c>
      <c r="J171" s="241">
        <f t="shared" si="13"/>
        <v>0</v>
      </c>
      <c r="K171" s="241">
        <f t="shared" si="14"/>
        <v>0</v>
      </c>
      <c r="L171" s="241">
        <f t="shared" si="30"/>
        <v>0</v>
      </c>
      <c r="M171" s="241">
        <f t="shared" si="31"/>
        <v>0</v>
      </c>
      <c r="N171" s="241">
        <f t="shared" si="32"/>
        <v>0</v>
      </c>
      <c r="O171" s="241">
        <f t="shared" si="33"/>
        <v>0</v>
      </c>
      <c r="P171" s="241">
        <f t="shared" si="34"/>
        <v>0</v>
      </c>
      <c r="Q171" s="241">
        <f t="shared" si="15"/>
        <v>2</v>
      </c>
      <c r="R171" s="241">
        <f t="shared" si="16"/>
        <v>0</v>
      </c>
      <c r="S171" s="241">
        <f t="shared" si="17"/>
        <v>2</v>
      </c>
      <c r="T171" s="241">
        <f t="shared" si="18"/>
        <v>0</v>
      </c>
      <c r="U171" s="241">
        <f t="shared" si="19"/>
        <v>0</v>
      </c>
      <c r="V171" s="241">
        <f t="shared" si="20"/>
        <v>0</v>
      </c>
      <c r="W171" s="241">
        <f t="shared" si="35"/>
        <v>0</v>
      </c>
      <c r="X171" s="241">
        <f t="shared" si="22"/>
        <v>0</v>
      </c>
      <c r="Y171" s="241">
        <f t="shared" si="23"/>
        <v>0</v>
      </c>
      <c r="Z171" s="241">
        <f t="shared" si="24"/>
        <v>0</v>
      </c>
      <c r="AA171" s="225"/>
      <c r="AB171" s="225"/>
      <c r="AC171" s="225"/>
      <c r="AD171" s="225"/>
    </row>
    <row r="172" spans="1:30">
      <c r="A172" s="242"/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  <c r="AA172" s="225"/>
      <c r="AB172" s="225"/>
      <c r="AC172" s="225"/>
      <c r="AD172" s="225"/>
    </row>
    <row r="173" spans="1:30">
      <c r="A173" s="222"/>
      <c r="B173" s="241"/>
      <c r="C173" s="241"/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  <c r="AA173" s="225"/>
      <c r="AB173" s="225"/>
      <c r="AC173" s="225"/>
      <c r="AD173" s="225"/>
    </row>
    <row r="174" spans="1:30">
      <c r="A174" s="242" t="s">
        <v>213</v>
      </c>
      <c r="B174" s="241">
        <f t="shared" ref="B174:B188" si="36">VLOOKUP(A174,$A$306:$F$458,2,0)</f>
        <v>5</v>
      </c>
      <c r="C174" s="241">
        <f t="shared" ref="C174:C188" si="37">VLOOKUP(A174,$A$306:$F$458,3,0)</f>
        <v>0</v>
      </c>
      <c r="D174" s="241">
        <f t="shared" ref="D174:D188" si="38">VLOOKUP(A174,$A$306:$F$458,4,0)</f>
        <v>2</v>
      </c>
      <c r="E174" s="241">
        <f t="shared" ref="E174:E188" si="39">VLOOKUP(A174,$A$306:$F$458,5,0)</f>
        <v>3</v>
      </c>
      <c r="F174" s="241">
        <f t="shared" ref="F174:F188" si="40">VLOOKUP(A174,$A$306:$H$801,6,0)</f>
        <v>0</v>
      </c>
      <c r="G174" s="241">
        <f t="shared" si="10"/>
        <v>0</v>
      </c>
      <c r="H174" s="241">
        <f t="shared" si="11"/>
        <v>0</v>
      </c>
      <c r="I174" s="241">
        <f t="shared" si="12"/>
        <v>0</v>
      </c>
      <c r="J174" s="241">
        <f t="shared" si="13"/>
        <v>0</v>
      </c>
      <c r="K174" s="241">
        <f t="shared" si="14"/>
        <v>0</v>
      </c>
      <c r="L174" s="241">
        <f t="shared" ref="L174:L187" si="41">VLOOKUP(A174,$M$306:$R$454,2,0)</f>
        <v>0</v>
      </c>
      <c r="M174" s="241">
        <f t="shared" ref="M174:M187" si="42">VLOOKUP(A174,$M$306:$R$454,3,0)</f>
        <v>0</v>
      </c>
      <c r="N174" s="241">
        <f t="shared" ref="N174:N187" si="43">VLOOKUP(A174,$M$306:$R$454,4,0)</f>
        <v>0</v>
      </c>
      <c r="O174" s="241">
        <f t="shared" ref="O174:O187" si="44">VLOOKUP(A174,$M$306:$R$454,5,0)</f>
        <v>0</v>
      </c>
      <c r="P174" s="241">
        <f t="shared" ref="P174:P187" si="45">VLOOKUP(A174,$M$306:$R$454,6,0)</f>
        <v>0</v>
      </c>
      <c r="Q174" s="241">
        <f t="shared" si="15"/>
        <v>0</v>
      </c>
      <c r="R174" s="241">
        <f t="shared" si="16"/>
        <v>0</v>
      </c>
      <c r="S174" s="241">
        <f t="shared" si="17"/>
        <v>0</v>
      </c>
      <c r="T174" s="241">
        <f t="shared" si="18"/>
        <v>0</v>
      </c>
      <c r="U174" s="241">
        <f t="shared" si="19"/>
        <v>0</v>
      </c>
      <c r="V174" s="241">
        <f t="shared" si="20"/>
        <v>0</v>
      </c>
      <c r="W174" s="241">
        <f t="shared" ref="W174:W188" si="46">VLOOKUP(A174,$Y$306:$AD$457,3,0)</f>
        <v>0</v>
      </c>
      <c r="X174" s="241">
        <f t="shared" si="22"/>
        <v>0</v>
      </c>
      <c r="Y174" s="241">
        <f t="shared" si="23"/>
        <v>0</v>
      </c>
      <c r="Z174" s="241">
        <f t="shared" si="24"/>
        <v>0</v>
      </c>
      <c r="AA174" s="225"/>
      <c r="AB174" s="225"/>
      <c r="AC174" s="225"/>
      <c r="AD174" s="225"/>
    </row>
    <row r="175" spans="1:30">
      <c r="A175" s="242" t="s">
        <v>30</v>
      </c>
      <c r="B175" s="241">
        <f t="shared" si="36"/>
        <v>14</v>
      </c>
      <c r="C175" s="241">
        <f t="shared" si="37"/>
        <v>1</v>
      </c>
      <c r="D175" s="241">
        <f t="shared" si="38"/>
        <v>11</v>
      </c>
      <c r="E175" s="241">
        <f t="shared" si="39"/>
        <v>2</v>
      </c>
      <c r="F175" s="241">
        <f t="shared" si="40"/>
        <v>0</v>
      </c>
      <c r="G175" s="241">
        <f t="shared" si="10"/>
        <v>3</v>
      </c>
      <c r="H175" s="241">
        <f t="shared" si="11"/>
        <v>0</v>
      </c>
      <c r="I175" s="241">
        <f t="shared" si="12"/>
        <v>3</v>
      </c>
      <c r="J175" s="241">
        <f t="shared" si="13"/>
        <v>0</v>
      </c>
      <c r="K175" s="241">
        <f t="shared" si="14"/>
        <v>0</v>
      </c>
      <c r="L175" s="241">
        <f t="shared" si="41"/>
        <v>0</v>
      </c>
      <c r="M175" s="241">
        <f t="shared" si="42"/>
        <v>0</v>
      </c>
      <c r="N175" s="241">
        <f t="shared" si="43"/>
        <v>0</v>
      </c>
      <c r="O175" s="241">
        <f t="shared" si="44"/>
        <v>0</v>
      </c>
      <c r="P175" s="241">
        <f t="shared" si="45"/>
        <v>0</v>
      </c>
      <c r="Q175" s="241">
        <f t="shared" si="15"/>
        <v>3</v>
      </c>
      <c r="R175" s="241">
        <f t="shared" si="16"/>
        <v>0</v>
      </c>
      <c r="S175" s="241">
        <f t="shared" si="17"/>
        <v>3</v>
      </c>
      <c r="T175" s="241">
        <f t="shared" si="18"/>
        <v>0</v>
      </c>
      <c r="U175" s="241">
        <f t="shared" si="19"/>
        <v>0</v>
      </c>
      <c r="V175" s="241">
        <f t="shared" si="20"/>
        <v>0</v>
      </c>
      <c r="W175" s="241">
        <f t="shared" si="46"/>
        <v>0</v>
      </c>
      <c r="X175" s="241">
        <f t="shared" si="22"/>
        <v>0</v>
      </c>
      <c r="Y175" s="241">
        <f t="shared" si="23"/>
        <v>0</v>
      </c>
      <c r="Z175" s="241">
        <f t="shared" si="24"/>
        <v>0</v>
      </c>
      <c r="AA175" s="225"/>
      <c r="AB175" s="225"/>
      <c r="AC175" s="225"/>
      <c r="AD175" s="225"/>
    </row>
    <row r="176" spans="1:30">
      <c r="A176" s="242" t="s">
        <v>199</v>
      </c>
      <c r="B176" s="241">
        <f t="shared" si="36"/>
        <v>7</v>
      </c>
      <c r="C176" s="241">
        <f t="shared" si="37"/>
        <v>0</v>
      </c>
      <c r="D176" s="241">
        <f t="shared" si="38"/>
        <v>2</v>
      </c>
      <c r="E176" s="241">
        <f t="shared" si="39"/>
        <v>5</v>
      </c>
      <c r="F176" s="241">
        <f t="shared" si="40"/>
        <v>0</v>
      </c>
      <c r="G176" s="241">
        <f t="shared" si="10"/>
        <v>1</v>
      </c>
      <c r="H176" s="241">
        <f t="shared" si="11"/>
        <v>0</v>
      </c>
      <c r="I176" s="241">
        <f t="shared" si="12"/>
        <v>1</v>
      </c>
      <c r="J176" s="241">
        <f t="shared" si="13"/>
        <v>0</v>
      </c>
      <c r="K176" s="241">
        <f t="shared" si="14"/>
        <v>0</v>
      </c>
      <c r="L176" s="241">
        <f t="shared" si="41"/>
        <v>0</v>
      </c>
      <c r="M176" s="241">
        <f t="shared" si="42"/>
        <v>0</v>
      </c>
      <c r="N176" s="241">
        <f t="shared" si="43"/>
        <v>0</v>
      </c>
      <c r="O176" s="241">
        <f t="shared" si="44"/>
        <v>0</v>
      </c>
      <c r="P176" s="241">
        <f t="shared" si="45"/>
        <v>0</v>
      </c>
      <c r="Q176" s="241">
        <f t="shared" si="15"/>
        <v>1</v>
      </c>
      <c r="R176" s="241">
        <f t="shared" si="16"/>
        <v>0</v>
      </c>
      <c r="S176" s="241">
        <f t="shared" si="17"/>
        <v>1</v>
      </c>
      <c r="T176" s="241">
        <f t="shared" si="18"/>
        <v>0</v>
      </c>
      <c r="U176" s="241">
        <f t="shared" si="19"/>
        <v>0</v>
      </c>
      <c r="V176" s="241">
        <f t="shared" si="20"/>
        <v>0</v>
      </c>
      <c r="W176" s="241">
        <f t="shared" si="46"/>
        <v>0</v>
      </c>
      <c r="X176" s="241">
        <f t="shared" si="22"/>
        <v>0</v>
      </c>
      <c r="Y176" s="241">
        <f t="shared" si="23"/>
        <v>0</v>
      </c>
      <c r="Z176" s="241">
        <f t="shared" si="24"/>
        <v>0</v>
      </c>
      <c r="AA176" s="225"/>
      <c r="AB176" s="225"/>
      <c r="AC176" s="225"/>
      <c r="AD176" s="225"/>
    </row>
    <row r="177" spans="1:30">
      <c r="A177" s="242" t="s">
        <v>173</v>
      </c>
      <c r="B177" s="241">
        <f t="shared" si="36"/>
        <v>7</v>
      </c>
      <c r="C177" s="241">
        <f t="shared" si="37"/>
        <v>0</v>
      </c>
      <c r="D177" s="241">
        <f t="shared" si="38"/>
        <v>5</v>
      </c>
      <c r="E177" s="241">
        <f t="shared" si="39"/>
        <v>2</v>
      </c>
      <c r="F177" s="241">
        <f t="shared" si="40"/>
        <v>0</v>
      </c>
      <c r="G177" s="241">
        <f t="shared" si="10"/>
        <v>1</v>
      </c>
      <c r="H177" s="241">
        <f t="shared" si="11"/>
        <v>0</v>
      </c>
      <c r="I177" s="241">
        <f t="shared" si="12"/>
        <v>1</v>
      </c>
      <c r="J177" s="241">
        <f t="shared" si="13"/>
        <v>0</v>
      </c>
      <c r="K177" s="241">
        <f t="shared" si="14"/>
        <v>0</v>
      </c>
      <c r="L177" s="241">
        <f t="shared" si="41"/>
        <v>0</v>
      </c>
      <c r="M177" s="241">
        <f t="shared" si="42"/>
        <v>0</v>
      </c>
      <c r="N177" s="241">
        <f t="shared" si="43"/>
        <v>0</v>
      </c>
      <c r="O177" s="241">
        <f t="shared" si="44"/>
        <v>0</v>
      </c>
      <c r="P177" s="241">
        <f t="shared" si="45"/>
        <v>0</v>
      </c>
      <c r="Q177" s="241">
        <f t="shared" si="15"/>
        <v>1</v>
      </c>
      <c r="R177" s="241">
        <f t="shared" si="16"/>
        <v>0</v>
      </c>
      <c r="S177" s="241">
        <f t="shared" si="17"/>
        <v>1</v>
      </c>
      <c r="T177" s="241">
        <f t="shared" si="18"/>
        <v>0</v>
      </c>
      <c r="U177" s="241">
        <f t="shared" si="19"/>
        <v>0</v>
      </c>
      <c r="V177" s="241">
        <f t="shared" si="20"/>
        <v>0</v>
      </c>
      <c r="W177" s="241">
        <f t="shared" si="46"/>
        <v>0</v>
      </c>
      <c r="X177" s="241">
        <f t="shared" si="22"/>
        <v>0</v>
      </c>
      <c r="Y177" s="241">
        <f t="shared" si="23"/>
        <v>0</v>
      </c>
      <c r="Z177" s="241">
        <f t="shared" si="24"/>
        <v>0</v>
      </c>
      <c r="AA177" s="225"/>
      <c r="AB177" s="225"/>
      <c r="AC177" s="225"/>
      <c r="AD177" s="225"/>
    </row>
    <row r="178" spans="1:30">
      <c r="A178" s="242" t="s">
        <v>124</v>
      </c>
      <c r="B178" s="241">
        <f t="shared" si="36"/>
        <v>6</v>
      </c>
      <c r="C178" s="241">
        <f t="shared" si="37"/>
        <v>0</v>
      </c>
      <c r="D178" s="241">
        <f t="shared" si="38"/>
        <v>6</v>
      </c>
      <c r="E178" s="241">
        <f t="shared" si="39"/>
        <v>0</v>
      </c>
      <c r="F178" s="241">
        <f t="shared" si="40"/>
        <v>0</v>
      </c>
      <c r="G178" s="241">
        <f t="shared" si="10"/>
        <v>2</v>
      </c>
      <c r="H178" s="241">
        <f t="shared" si="11"/>
        <v>0</v>
      </c>
      <c r="I178" s="241">
        <f t="shared" si="12"/>
        <v>2</v>
      </c>
      <c r="J178" s="241">
        <f t="shared" si="13"/>
        <v>0</v>
      </c>
      <c r="K178" s="241">
        <f t="shared" si="14"/>
        <v>0</v>
      </c>
      <c r="L178" s="241">
        <f t="shared" si="41"/>
        <v>0</v>
      </c>
      <c r="M178" s="241">
        <f t="shared" si="42"/>
        <v>0</v>
      </c>
      <c r="N178" s="241">
        <f t="shared" si="43"/>
        <v>0</v>
      </c>
      <c r="O178" s="241">
        <f t="shared" si="44"/>
        <v>0</v>
      </c>
      <c r="P178" s="241">
        <f t="shared" si="45"/>
        <v>0</v>
      </c>
      <c r="Q178" s="241">
        <f t="shared" si="15"/>
        <v>2</v>
      </c>
      <c r="R178" s="241">
        <f t="shared" si="16"/>
        <v>0</v>
      </c>
      <c r="S178" s="241">
        <f t="shared" si="17"/>
        <v>2</v>
      </c>
      <c r="T178" s="241">
        <f t="shared" si="18"/>
        <v>0</v>
      </c>
      <c r="U178" s="241">
        <f t="shared" si="19"/>
        <v>0</v>
      </c>
      <c r="V178" s="241">
        <f t="shared" si="20"/>
        <v>0</v>
      </c>
      <c r="W178" s="241">
        <f t="shared" si="46"/>
        <v>0</v>
      </c>
      <c r="X178" s="241">
        <f t="shared" si="22"/>
        <v>0</v>
      </c>
      <c r="Y178" s="241">
        <f t="shared" si="23"/>
        <v>0</v>
      </c>
      <c r="Z178" s="241">
        <f t="shared" si="24"/>
        <v>0</v>
      </c>
      <c r="AA178" s="225"/>
      <c r="AB178" s="225"/>
      <c r="AC178" s="225"/>
      <c r="AD178" s="225"/>
    </row>
    <row r="179" spans="1:30">
      <c r="A179" s="242" t="s">
        <v>159</v>
      </c>
      <c r="B179" s="241">
        <f t="shared" si="36"/>
        <v>7</v>
      </c>
      <c r="C179" s="241">
        <f t="shared" si="37"/>
        <v>0</v>
      </c>
      <c r="D179" s="241">
        <f t="shared" si="38"/>
        <v>4</v>
      </c>
      <c r="E179" s="241">
        <f t="shared" si="39"/>
        <v>2</v>
      </c>
      <c r="F179" s="241">
        <f t="shared" si="40"/>
        <v>1</v>
      </c>
      <c r="G179" s="241">
        <f t="shared" si="10"/>
        <v>1</v>
      </c>
      <c r="H179" s="241">
        <f t="shared" si="11"/>
        <v>0</v>
      </c>
      <c r="I179" s="241">
        <f t="shared" si="12"/>
        <v>0</v>
      </c>
      <c r="J179" s="241">
        <f t="shared" si="13"/>
        <v>0</v>
      </c>
      <c r="K179" s="241">
        <f t="shared" si="14"/>
        <v>1</v>
      </c>
      <c r="L179" s="241">
        <f t="shared" si="41"/>
        <v>0</v>
      </c>
      <c r="M179" s="241">
        <f t="shared" si="42"/>
        <v>0</v>
      </c>
      <c r="N179" s="241">
        <f t="shared" si="43"/>
        <v>0</v>
      </c>
      <c r="O179" s="241">
        <f t="shared" si="44"/>
        <v>0</v>
      </c>
      <c r="P179" s="241">
        <f t="shared" si="45"/>
        <v>0</v>
      </c>
      <c r="Q179" s="241">
        <f t="shared" si="15"/>
        <v>1</v>
      </c>
      <c r="R179" s="241">
        <f t="shared" si="16"/>
        <v>0</v>
      </c>
      <c r="S179" s="241">
        <f t="shared" si="17"/>
        <v>0</v>
      </c>
      <c r="T179" s="241">
        <f t="shared" si="18"/>
        <v>0</v>
      </c>
      <c r="U179" s="241">
        <f t="shared" si="19"/>
        <v>1</v>
      </c>
      <c r="V179" s="241">
        <f t="shared" si="20"/>
        <v>0</v>
      </c>
      <c r="W179" s="241">
        <f t="shared" si="46"/>
        <v>0</v>
      </c>
      <c r="X179" s="241">
        <f t="shared" si="22"/>
        <v>0</v>
      </c>
      <c r="Y179" s="241">
        <f t="shared" si="23"/>
        <v>0</v>
      </c>
      <c r="Z179" s="241">
        <f t="shared" si="24"/>
        <v>0</v>
      </c>
      <c r="AA179" s="225"/>
      <c r="AB179" s="225"/>
      <c r="AC179" s="225"/>
      <c r="AD179" s="225"/>
    </row>
    <row r="180" spans="1:30">
      <c r="A180" s="242" t="s">
        <v>201</v>
      </c>
      <c r="B180" s="241">
        <f t="shared" si="36"/>
        <v>4</v>
      </c>
      <c r="C180" s="241">
        <f t="shared" si="37"/>
        <v>0</v>
      </c>
      <c r="D180" s="241">
        <f t="shared" si="38"/>
        <v>3</v>
      </c>
      <c r="E180" s="241">
        <f t="shared" si="39"/>
        <v>1</v>
      </c>
      <c r="F180" s="241">
        <f t="shared" si="40"/>
        <v>0</v>
      </c>
      <c r="G180" s="241">
        <f t="shared" si="10"/>
        <v>2</v>
      </c>
      <c r="H180" s="241">
        <f t="shared" si="11"/>
        <v>0</v>
      </c>
      <c r="I180" s="241">
        <f t="shared" si="12"/>
        <v>2</v>
      </c>
      <c r="J180" s="241">
        <f t="shared" si="13"/>
        <v>0</v>
      </c>
      <c r="K180" s="241">
        <f t="shared" si="14"/>
        <v>0</v>
      </c>
      <c r="L180" s="241">
        <f t="shared" si="41"/>
        <v>1</v>
      </c>
      <c r="M180" s="241">
        <f t="shared" si="42"/>
        <v>0</v>
      </c>
      <c r="N180" s="241">
        <f t="shared" si="43"/>
        <v>1</v>
      </c>
      <c r="O180" s="241">
        <f t="shared" si="44"/>
        <v>0</v>
      </c>
      <c r="P180" s="241">
        <f t="shared" si="45"/>
        <v>0</v>
      </c>
      <c r="Q180" s="241">
        <f t="shared" si="15"/>
        <v>1</v>
      </c>
      <c r="R180" s="241">
        <f t="shared" si="16"/>
        <v>0</v>
      </c>
      <c r="S180" s="241">
        <f t="shared" si="17"/>
        <v>1</v>
      </c>
      <c r="T180" s="241">
        <f t="shared" si="18"/>
        <v>0</v>
      </c>
      <c r="U180" s="241">
        <f t="shared" si="19"/>
        <v>0</v>
      </c>
      <c r="V180" s="241">
        <f t="shared" si="20"/>
        <v>0</v>
      </c>
      <c r="W180" s="241">
        <f t="shared" si="46"/>
        <v>0</v>
      </c>
      <c r="X180" s="241">
        <f t="shared" si="22"/>
        <v>0</v>
      </c>
      <c r="Y180" s="241">
        <f t="shared" si="23"/>
        <v>0</v>
      </c>
      <c r="Z180" s="241">
        <f t="shared" si="24"/>
        <v>0</v>
      </c>
      <c r="AA180" s="225"/>
      <c r="AB180" s="225"/>
      <c r="AC180" s="225"/>
      <c r="AD180" s="225"/>
    </row>
    <row r="181" spans="1:30">
      <c r="A181" s="242" t="s">
        <v>8</v>
      </c>
      <c r="B181" s="241">
        <f t="shared" si="36"/>
        <v>15</v>
      </c>
      <c r="C181" s="241">
        <f t="shared" si="37"/>
        <v>2</v>
      </c>
      <c r="D181" s="241">
        <f t="shared" si="38"/>
        <v>9</v>
      </c>
      <c r="E181" s="241">
        <f t="shared" si="39"/>
        <v>4</v>
      </c>
      <c r="F181" s="241">
        <f t="shared" si="40"/>
        <v>0</v>
      </c>
      <c r="G181" s="241">
        <f t="shared" si="10"/>
        <v>2</v>
      </c>
      <c r="H181" s="241">
        <f t="shared" si="11"/>
        <v>0</v>
      </c>
      <c r="I181" s="241">
        <f t="shared" si="12"/>
        <v>1</v>
      </c>
      <c r="J181" s="241">
        <f t="shared" si="13"/>
        <v>1</v>
      </c>
      <c r="K181" s="241">
        <f t="shared" si="14"/>
        <v>0</v>
      </c>
      <c r="L181" s="241">
        <f t="shared" si="41"/>
        <v>1</v>
      </c>
      <c r="M181" s="241">
        <f t="shared" si="42"/>
        <v>0</v>
      </c>
      <c r="N181" s="241">
        <f t="shared" si="43"/>
        <v>1</v>
      </c>
      <c r="O181" s="241">
        <f t="shared" si="44"/>
        <v>0</v>
      </c>
      <c r="P181" s="241">
        <f t="shared" si="45"/>
        <v>0</v>
      </c>
      <c r="Q181" s="241">
        <f t="shared" si="15"/>
        <v>0</v>
      </c>
      <c r="R181" s="241">
        <f t="shared" si="16"/>
        <v>0</v>
      </c>
      <c r="S181" s="241">
        <f t="shared" si="17"/>
        <v>0</v>
      </c>
      <c r="T181" s="241">
        <f t="shared" si="18"/>
        <v>0</v>
      </c>
      <c r="U181" s="241">
        <f t="shared" si="19"/>
        <v>0</v>
      </c>
      <c r="V181" s="241">
        <f t="shared" si="20"/>
        <v>1</v>
      </c>
      <c r="W181" s="241">
        <f t="shared" si="46"/>
        <v>0</v>
      </c>
      <c r="X181" s="241">
        <f t="shared" si="22"/>
        <v>0</v>
      </c>
      <c r="Y181" s="241">
        <f t="shared" si="23"/>
        <v>1</v>
      </c>
      <c r="Z181" s="241">
        <f t="shared" si="24"/>
        <v>0</v>
      </c>
      <c r="AA181" s="225"/>
      <c r="AB181" s="225"/>
      <c r="AC181" s="225"/>
      <c r="AD181" s="225"/>
    </row>
    <row r="182" spans="1:30">
      <c r="A182" s="242" t="s">
        <v>172</v>
      </c>
      <c r="B182" s="241">
        <f t="shared" si="36"/>
        <v>2</v>
      </c>
      <c r="C182" s="241">
        <f t="shared" si="37"/>
        <v>2</v>
      </c>
      <c r="D182" s="241">
        <f t="shared" si="38"/>
        <v>0</v>
      </c>
      <c r="E182" s="241">
        <f t="shared" si="39"/>
        <v>0</v>
      </c>
      <c r="F182" s="241">
        <f t="shared" si="40"/>
        <v>0</v>
      </c>
      <c r="G182" s="241">
        <f t="shared" si="10"/>
        <v>1</v>
      </c>
      <c r="H182" s="241">
        <f t="shared" si="11"/>
        <v>1</v>
      </c>
      <c r="I182" s="241">
        <f t="shared" si="12"/>
        <v>0</v>
      </c>
      <c r="J182" s="241">
        <f t="shared" si="13"/>
        <v>0</v>
      </c>
      <c r="K182" s="241">
        <f t="shared" si="14"/>
        <v>0</v>
      </c>
      <c r="L182" s="241">
        <f t="shared" si="41"/>
        <v>0</v>
      </c>
      <c r="M182" s="241">
        <f t="shared" si="42"/>
        <v>0</v>
      </c>
      <c r="N182" s="241">
        <f t="shared" si="43"/>
        <v>0</v>
      </c>
      <c r="O182" s="241">
        <f t="shared" si="44"/>
        <v>0</v>
      </c>
      <c r="P182" s="241">
        <f t="shared" si="45"/>
        <v>0</v>
      </c>
      <c r="Q182" s="241">
        <f t="shared" si="15"/>
        <v>0</v>
      </c>
      <c r="R182" s="241">
        <f t="shared" si="16"/>
        <v>0</v>
      </c>
      <c r="S182" s="241">
        <f t="shared" si="17"/>
        <v>0</v>
      </c>
      <c r="T182" s="241">
        <f t="shared" si="18"/>
        <v>0</v>
      </c>
      <c r="U182" s="241">
        <f t="shared" si="19"/>
        <v>0</v>
      </c>
      <c r="V182" s="241">
        <f t="shared" si="20"/>
        <v>1</v>
      </c>
      <c r="W182" s="241">
        <f t="shared" si="46"/>
        <v>1</v>
      </c>
      <c r="X182" s="241">
        <f t="shared" si="22"/>
        <v>0</v>
      </c>
      <c r="Y182" s="241">
        <f t="shared" si="23"/>
        <v>0</v>
      </c>
      <c r="Z182" s="241">
        <f t="shared" si="24"/>
        <v>0</v>
      </c>
      <c r="AA182" s="225"/>
      <c r="AB182" s="225"/>
      <c r="AC182" s="225"/>
      <c r="AD182" s="225"/>
    </row>
    <row r="183" spans="1:30">
      <c r="A183" s="242" t="s">
        <v>160</v>
      </c>
      <c r="B183" s="241">
        <f t="shared" si="36"/>
        <v>3</v>
      </c>
      <c r="C183" s="241">
        <f t="shared" si="37"/>
        <v>0</v>
      </c>
      <c r="D183" s="241">
        <f t="shared" si="38"/>
        <v>3</v>
      </c>
      <c r="E183" s="241">
        <f t="shared" si="39"/>
        <v>0</v>
      </c>
      <c r="F183" s="241">
        <f t="shared" si="40"/>
        <v>0</v>
      </c>
      <c r="G183" s="241">
        <f t="shared" si="10"/>
        <v>0</v>
      </c>
      <c r="H183" s="241">
        <f t="shared" si="11"/>
        <v>0</v>
      </c>
      <c r="I183" s="241">
        <f t="shared" si="12"/>
        <v>0</v>
      </c>
      <c r="J183" s="241">
        <f t="shared" si="13"/>
        <v>0</v>
      </c>
      <c r="K183" s="241">
        <f t="shared" si="14"/>
        <v>0</v>
      </c>
      <c r="L183" s="241">
        <f t="shared" si="41"/>
        <v>0</v>
      </c>
      <c r="M183" s="241">
        <f t="shared" si="42"/>
        <v>0</v>
      </c>
      <c r="N183" s="241">
        <f t="shared" si="43"/>
        <v>0</v>
      </c>
      <c r="O183" s="241">
        <f t="shared" si="44"/>
        <v>0</v>
      </c>
      <c r="P183" s="241">
        <f t="shared" si="45"/>
        <v>0</v>
      </c>
      <c r="Q183" s="241">
        <f t="shared" si="15"/>
        <v>0</v>
      </c>
      <c r="R183" s="241">
        <f t="shared" si="16"/>
        <v>0</v>
      </c>
      <c r="S183" s="241">
        <f t="shared" si="17"/>
        <v>0</v>
      </c>
      <c r="T183" s="241">
        <f t="shared" si="18"/>
        <v>0</v>
      </c>
      <c r="U183" s="241">
        <f t="shared" si="19"/>
        <v>0</v>
      </c>
      <c r="V183" s="241">
        <f t="shared" si="20"/>
        <v>0</v>
      </c>
      <c r="W183" s="241">
        <f t="shared" si="46"/>
        <v>0</v>
      </c>
      <c r="X183" s="241">
        <f t="shared" si="22"/>
        <v>0</v>
      </c>
      <c r="Y183" s="241">
        <f t="shared" si="23"/>
        <v>0</v>
      </c>
      <c r="Z183" s="241">
        <f t="shared" si="24"/>
        <v>0</v>
      </c>
      <c r="AA183" s="225"/>
      <c r="AB183" s="225"/>
      <c r="AC183" s="225"/>
      <c r="AD183" s="225"/>
    </row>
    <row r="184" spans="1:30">
      <c r="A184" s="242" t="s">
        <v>174</v>
      </c>
      <c r="B184" s="241">
        <f t="shared" si="36"/>
        <v>3</v>
      </c>
      <c r="C184" s="241">
        <f t="shared" si="37"/>
        <v>0</v>
      </c>
      <c r="D184" s="241">
        <f t="shared" si="38"/>
        <v>2</v>
      </c>
      <c r="E184" s="241">
        <f t="shared" si="39"/>
        <v>1</v>
      </c>
      <c r="F184" s="241">
        <f t="shared" si="40"/>
        <v>0</v>
      </c>
      <c r="G184" s="241">
        <f t="shared" si="10"/>
        <v>1</v>
      </c>
      <c r="H184" s="241">
        <f t="shared" si="11"/>
        <v>0</v>
      </c>
      <c r="I184" s="241">
        <f t="shared" si="12"/>
        <v>1</v>
      </c>
      <c r="J184" s="241">
        <f t="shared" si="13"/>
        <v>0</v>
      </c>
      <c r="K184" s="241">
        <f t="shared" si="14"/>
        <v>0</v>
      </c>
      <c r="L184" s="241">
        <f t="shared" si="41"/>
        <v>0</v>
      </c>
      <c r="M184" s="241">
        <f t="shared" si="42"/>
        <v>0</v>
      </c>
      <c r="N184" s="241">
        <f t="shared" si="43"/>
        <v>0</v>
      </c>
      <c r="O184" s="241">
        <f t="shared" si="44"/>
        <v>0</v>
      </c>
      <c r="P184" s="241">
        <f t="shared" si="45"/>
        <v>0</v>
      </c>
      <c r="Q184" s="241">
        <f t="shared" si="15"/>
        <v>1</v>
      </c>
      <c r="R184" s="241">
        <f t="shared" si="16"/>
        <v>0</v>
      </c>
      <c r="S184" s="241">
        <f t="shared" si="17"/>
        <v>1</v>
      </c>
      <c r="T184" s="241">
        <f t="shared" si="18"/>
        <v>0</v>
      </c>
      <c r="U184" s="241">
        <f t="shared" si="19"/>
        <v>0</v>
      </c>
      <c r="V184" s="241">
        <f t="shared" si="20"/>
        <v>0</v>
      </c>
      <c r="W184" s="241">
        <f t="shared" si="46"/>
        <v>0</v>
      </c>
      <c r="X184" s="241">
        <f t="shared" si="22"/>
        <v>0</v>
      </c>
      <c r="Y184" s="241">
        <f t="shared" si="23"/>
        <v>0</v>
      </c>
      <c r="Z184" s="241">
        <f t="shared" si="24"/>
        <v>0</v>
      </c>
      <c r="AA184" s="225"/>
      <c r="AB184" s="225"/>
      <c r="AC184" s="225"/>
      <c r="AD184" s="225"/>
    </row>
    <row r="185" spans="1:30">
      <c r="A185" s="242" t="s">
        <v>40</v>
      </c>
      <c r="B185" s="241">
        <f t="shared" si="36"/>
        <v>6</v>
      </c>
      <c r="C185" s="241">
        <f t="shared" si="37"/>
        <v>1</v>
      </c>
      <c r="D185" s="241">
        <f t="shared" si="38"/>
        <v>4</v>
      </c>
      <c r="E185" s="241">
        <f t="shared" si="39"/>
        <v>1</v>
      </c>
      <c r="F185" s="241">
        <f t="shared" si="40"/>
        <v>0</v>
      </c>
      <c r="G185" s="241">
        <f t="shared" si="10"/>
        <v>0</v>
      </c>
      <c r="H185" s="241">
        <f t="shared" si="11"/>
        <v>0</v>
      </c>
      <c r="I185" s="241">
        <f t="shared" si="12"/>
        <v>0</v>
      </c>
      <c r="J185" s="241">
        <f t="shared" si="13"/>
        <v>0</v>
      </c>
      <c r="K185" s="241">
        <f t="shared" si="14"/>
        <v>0</v>
      </c>
      <c r="L185" s="241">
        <f t="shared" si="41"/>
        <v>0</v>
      </c>
      <c r="M185" s="241">
        <f t="shared" si="42"/>
        <v>0</v>
      </c>
      <c r="N185" s="241">
        <f t="shared" si="43"/>
        <v>0</v>
      </c>
      <c r="O185" s="241">
        <f t="shared" si="44"/>
        <v>0</v>
      </c>
      <c r="P185" s="241">
        <f t="shared" si="45"/>
        <v>0</v>
      </c>
      <c r="Q185" s="241">
        <f t="shared" si="15"/>
        <v>0</v>
      </c>
      <c r="R185" s="241">
        <f t="shared" si="16"/>
        <v>0</v>
      </c>
      <c r="S185" s="241">
        <f t="shared" si="17"/>
        <v>0</v>
      </c>
      <c r="T185" s="241">
        <f t="shared" si="18"/>
        <v>0</v>
      </c>
      <c r="U185" s="241">
        <f t="shared" si="19"/>
        <v>0</v>
      </c>
      <c r="V185" s="241">
        <f t="shared" si="20"/>
        <v>0</v>
      </c>
      <c r="W185" s="241">
        <f t="shared" si="46"/>
        <v>0</v>
      </c>
      <c r="X185" s="241">
        <f t="shared" si="22"/>
        <v>0</v>
      </c>
      <c r="Y185" s="241">
        <f t="shared" si="23"/>
        <v>0</v>
      </c>
      <c r="Z185" s="241">
        <f t="shared" si="24"/>
        <v>0</v>
      </c>
      <c r="AA185" s="225"/>
      <c r="AB185" s="225"/>
      <c r="AC185" s="225"/>
      <c r="AD185" s="225"/>
    </row>
    <row r="186" spans="1:30">
      <c r="A186" s="242" t="s">
        <v>41</v>
      </c>
      <c r="B186" s="241">
        <f t="shared" si="36"/>
        <v>6</v>
      </c>
      <c r="C186" s="241">
        <f t="shared" si="37"/>
        <v>0</v>
      </c>
      <c r="D186" s="241">
        <f t="shared" si="38"/>
        <v>4</v>
      </c>
      <c r="E186" s="241">
        <f t="shared" si="39"/>
        <v>1</v>
      </c>
      <c r="F186" s="241">
        <f t="shared" si="40"/>
        <v>1</v>
      </c>
      <c r="G186" s="241">
        <f t="shared" si="10"/>
        <v>1</v>
      </c>
      <c r="H186" s="241">
        <f t="shared" si="11"/>
        <v>0</v>
      </c>
      <c r="I186" s="241">
        <f t="shared" si="12"/>
        <v>0</v>
      </c>
      <c r="J186" s="241">
        <f t="shared" si="13"/>
        <v>1</v>
      </c>
      <c r="K186" s="241">
        <f t="shared" si="14"/>
        <v>0</v>
      </c>
      <c r="L186" s="241">
        <f t="shared" si="41"/>
        <v>0</v>
      </c>
      <c r="M186" s="241">
        <f t="shared" si="42"/>
        <v>0</v>
      </c>
      <c r="N186" s="241">
        <f t="shared" si="43"/>
        <v>0</v>
      </c>
      <c r="O186" s="241">
        <f t="shared" si="44"/>
        <v>0</v>
      </c>
      <c r="P186" s="241">
        <f t="shared" si="45"/>
        <v>0</v>
      </c>
      <c r="Q186" s="241">
        <f t="shared" si="15"/>
        <v>0</v>
      </c>
      <c r="R186" s="241">
        <f t="shared" si="16"/>
        <v>0</v>
      </c>
      <c r="S186" s="241">
        <f t="shared" si="17"/>
        <v>0</v>
      </c>
      <c r="T186" s="241">
        <f t="shared" si="18"/>
        <v>0</v>
      </c>
      <c r="U186" s="241">
        <f t="shared" si="19"/>
        <v>0</v>
      </c>
      <c r="V186" s="241">
        <f t="shared" si="20"/>
        <v>1</v>
      </c>
      <c r="W186" s="241">
        <f t="shared" si="46"/>
        <v>0</v>
      </c>
      <c r="X186" s="241">
        <f t="shared" si="22"/>
        <v>0</v>
      </c>
      <c r="Y186" s="241">
        <f t="shared" si="23"/>
        <v>1</v>
      </c>
      <c r="Z186" s="241">
        <f t="shared" si="24"/>
        <v>0</v>
      </c>
      <c r="AA186" s="225"/>
      <c r="AB186" s="225"/>
      <c r="AC186" s="225"/>
      <c r="AD186" s="225"/>
    </row>
    <row r="187" spans="1:30">
      <c r="A187" s="242" t="s">
        <v>9</v>
      </c>
      <c r="B187" s="241">
        <f t="shared" si="36"/>
        <v>8</v>
      </c>
      <c r="C187" s="241">
        <f t="shared" si="37"/>
        <v>0</v>
      </c>
      <c r="D187" s="241">
        <f t="shared" si="38"/>
        <v>7</v>
      </c>
      <c r="E187" s="241">
        <f t="shared" si="39"/>
        <v>1</v>
      </c>
      <c r="F187" s="241">
        <f t="shared" si="40"/>
        <v>0</v>
      </c>
      <c r="G187" s="241">
        <f t="shared" si="10"/>
        <v>3</v>
      </c>
      <c r="H187" s="241">
        <f t="shared" si="11"/>
        <v>0</v>
      </c>
      <c r="I187" s="241">
        <f t="shared" si="12"/>
        <v>3</v>
      </c>
      <c r="J187" s="241">
        <f t="shared" si="13"/>
        <v>0</v>
      </c>
      <c r="K187" s="241">
        <f t="shared" si="14"/>
        <v>0</v>
      </c>
      <c r="L187" s="241">
        <f t="shared" si="41"/>
        <v>0</v>
      </c>
      <c r="M187" s="241">
        <f t="shared" si="42"/>
        <v>0</v>
      </c>
      <c r="N187" s="241">
        <f t="shared" si="43"/>
        <v>0</v>
      </c>
      <c r="O187" s="241">
        <f t="shared" si="44"/>
        <v>0</v>
      </c>
      <c r="P187" s="241">
        <f t="shared" si="45"/>
        <v>0</v>
      </c>
      <c r="Q187" s="241">
        <f t="shared" si="15"/>
        <v>1</v>
      </c>
      <c r="R187" s="241">
        <f t="shared" si="16"/>
        <v>0</v>
      </c>
      <c r="S187" s="241">
        <f t="shared" si="17"/>
        <v>1</v>
      </c>
      <c r="T187" s="241">
        <f t="shared" si="18"/>
        <v>0</v>
      </c>
      <c r="U187" s="241">
        <f t="shared" si="19"/>
        <v>0</v>
      </c>
      <c r="V187" s="241">
        <f t="shared" si="20"/>
        <v>2</v>
      </c>
      <c r="W187" s="241">
        <f t="shared" si="46"/>
        <v>0</v>
      </c>
      <c r="X187" s="241">
        <f t="shared" si="22"/>
        <v>2</v>
      </c>
      <c r="Y187" s="241">
        <f t="shared" si="23"/>
        <v>0</v>
      </c>
      <c r="Z187" s="241">
        <f t="shared" si="24"/>
        <v>0</v>
      </c>
      <c r="AA187" s="225"/>
      <c r="AB187" s="225"/>
      <c r="AC187" s="225"/>
      <c r="AD187" s="225"/>
    </row>
    <row r="188" spans="1:30">
      <c r="A188" s="242" t="s">
        <v>200</v>
      </c>
      <c r="B188" s="241">
        <f t="shared" si="36"/>
        <v>4</v>
      </c>
      <c r="C188" s="241">
        <f t="shared" si="37"/>
        <v>0</v>
      </c>
      <c r="D188" s="241">
        <f t="shared" si="38"/>
        <v>3</v>
      </c>
      <c r="E188" s="241">
        <f t="shared" si="39"/>
        <v>1</v>
      </c>
      <c r="F188" s="241">
        <f t="shared" si="40"/>
        <v>0</v>
      </c>
      <c r="G188" s="241">
        <f t="shared" si="10"/>
        <v>3</v>
      </c>
      <c r="H188" s="241">
        <f t="shared" si="11"/>
        <v>0</v>
      </c>
      <c r="I188" s="241">
        <f t="shared" si="12"/>
        <v>2</v>
      </c>
      <c r="J188" s="241">
        <f t="shared" si="13"/>
        <v>1</v>
      </c>
      <c r="K188" s="241">
        <f t="shared" si="14"/>
        <v>0</v>
      </c>
      <c r="L188" s="241">
        <f>VLOOKUP(A188,$M$306:$R$458,2,0)</f>
        <v>0</v>
      </c>
      <c r="M188" s="241">
        <f>VLOOKUP(A188,$M$306:$R$457,3,0)</f>
        <v>0</v>
      </c>
      <c r="N188" s="241">
        <f>VLOOKUP(A188,$M$306:$R$457,4,0)</f>
        <v>0</v>
      </c>
      <c r="O188" s="241">
        <f>VLOOKUP(A188,$M$306:$R$457,5,0)</f>
        <v>0</v>
      </c>
      <c r="P188" s="241">
        <f>VLOOKUP(A188,$M$306:$R$457,6,0)</f>
        <v>0</v>
      </c>
      <c r="Q188" s="241">
        <f t="shared" si="15"/>
        <v>2</v>
      </c>
      <c r="R188" s="241">
        <f t="shared" si="16"/>
        <v>0</v>
      </c>
      <c r="S188" s="241">
        <f t="shared" si="17"/>
        <v>1</v>
      </c>
      <c r="T188" s="241">
        <f t="shared" si="18"/>
        <v>1</v>
      </c>
      <c r="U188" s="241">
        <f t="shared" si="19"/>
        <v>0</v>
      </c>
      <c r="V188" s="241">
        <f t="shared" si="20"/>
        <v>1</v>
      </c>
      <c r="W188" s="241">
        <f t="shared" si="46"/>
        <v>0</v>
      </c>
      <c r="X188" s="241">
        <f t="shared" si="22"/>
        <v>1</v>
      </c>
      <c r="Y188" s="241">
        <f t="shared" si="23"/>
        <v>0</v>
      </c>
      <c r="Z188" s="241">
        <f t="shared" si="24"/>
        <v>0</v>
      </c>
      <c r="AA188" s="225"/>
      <c r="AB188" s="225"/>
      <c r="AC188" s="225"/>
      <c r="AD188" s="225"/>
    </row>
    <row r="189" spans="1:30">
      <c r="A189" s="242"/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  <c r="AA189" s="225"/>
      <c r="AB189" s="225"/>
      <c r="AC189" s="225"/>
      <c r="AD189" s="225"/>
    </row>
    <row r="190" spans="1:30">
      <c r="A190" s="244"/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  <c r="AA190" s="225"/>
      <c r="AB190" s="225"/>
      <c r="AC190" s="225"/>
      <c r="AD190" s="225"/>
    </row>
    <row r="191" spans="1:30">
      <c r="A191" s="242" t="s">
        <v>23</v>
      </c>
      <c r="B191" s="241">
        <f t="shared" ref="B191:B199" si="47">VLOOKUP(A191,$A$306:$F$458,2,0)</f>
        <v>3</v>
      </c>
      <c r="C191" s="241">
        <f t="shared" ref="C191:C199" si="48">VLOOKUP(A191,$A$306:$F$458,3,0)</f>
        <v>1</v>
      </c>
      <c r="D191" s="241">
        <f t="shared" ref="D191:D199" si="49">VLOOKUP(A191,$A$306:$F$458,4,0)</f>
        <v>0</v>
      </c>
      <c r="E191" s="241">
        <f t="shared" ref="E191:E199" si="50">VLOOKUP(A191,$A$306:$F$458,5,0)</f>
        <v>2</v>
      </c>
      <c r="F191" s="241">
        <f t="shared" ref="F191:F199" si="51">VLOOKUP(A191,$A$306:$H$801,6,0)</f>
        <v>0</v>
      </c>
      <c r="G191" s="241">
        <f t="shared" si="10"/>
        <v>1</v>
      </c>
      <c r="H191" s="241">
        <f t="shared" si="11"/>
        <v>0</v>
      </c>
      <c r="I191" s="241">
        <f t="shared" si="12"/>
        <v>0</v>
      </c>
      <c r="J191" s="241">
        <f t="shared" si="13"/>
        <v>1</v>
      </c>
      <c r="K191" s="241">
        <f t="shared" si="14"/>
        <v>0</v>
      </c>
      <c r="L191" s="241">
        <f t="shared" ref="L191:L199" si="52">VLOOKUP(A191,$M$306:$R$454,2,0)</f>
        <v>0</v>
      </c>
      <c r="M191" s="241">
        <f t="shared" ref="M191:M199" si="53">VLOOKUP(A191,$M$306:$R$454,3,0)</f>
        <v>0</v>
      </c>
      <c r="N191" s="241">
        <f t="shared" ref="N191:N199" si="54">VLOOKUP(A191,$M$306:$R$454,4,0)</f>
        <v>0</v>
      </c>
      <c r="O191" s="241">
        <f t="shared" ref="O191:O199" si="55">VLOOKUP(A191,$M$306:$R$454,5,0)</f>
        <v>0</v>
      </c>
      <c r="P191" s="241">
        <f t="shared" ref="P191:P199" si="56">VLOOKUP(A191,$M$306:$R$454,6,0)</f>
        <v>0</v>
      </c>
      <c r="Q191" s="241">
        <f t="shared" si="15"/>
        <v>1</v>
      </c>
      <c r="R191" s="241">
        <f t="shared" si="16"/>
        <v>0</v>
      </c>
      <c r="S191" s="241">
        <f t="shared" si="17"/>
        <v>0</v>
      </c>
      <c r="T191" s="241">
        <f t="shared" si="18"/>
        <v>1</v>
      </c>
      <c r="U191" s="241">
        <f t="shared" si="19"/>
        <v>0</v>
      </c>
      <c r="V191" s="241">
        <f t="shared" si="20"/>
        <v>0</v>
      </c>
      <c r="W191" s="241">
        <f t="shared" ref="W191:W199" si="57">VLOOKUP(A191,$Y$306:$AD$457,3,0)</f>
        <v>0</v>
      </c>
      <c r="X191" s="241">
        <f t="shared" si="22"/>
        <v>0</v>
      </c>
      <c r="Y191" s="241">
        <f t="shared" si="23"/>
        <v>0</v>
      </c>
      <c r="Z191" s="241">
        <f t="shared" si="24"/>
        <v>0</v>
      </c>
      <c r="AA191" s="225"/>
      <c r="AB191" s="225"/>
      <c r="AC191" s="225"/>
      <c r="AD191" s="225"/>
    </row>
    <row r="192" spans="1:30">
      <c r="A192" s="242" t="s">
        <v>28</v>
      </c>
      <c r="B192" s="241">
        <f t="shared" si="47"/>
        <v>10</v>
      </c>
      <c r="C192" s="241">
        <f t="shared" si="48"/>
        <v>0</v>
      </c>
      <c r="D192" s="241">
        <f t="shared" si="49"/>
        <v>3</v>
      </c>
      <c r="E192" s="241">
        <f t="shared" si="50"/>
        <v>7</v>
      </c>
      <c r="F192" s="241">
        <f t="shared" si="51"/>
        <v>0</v>
      </c>
      <c r="G192" s="241">
        <f t="shared" si="10"/>
        <v>1</v>
      </c>
      <c r="H192" s="241">
        <f t="shared" si="11"/>
        <v>0</v>
      </c>
      <c r="I192" s="241">
        <f t="shared" si="12"/>
        <v>0</v>
      </c>
      <c r="J192" s="241">
        <f t="shared" si="13"/>
        <v>1</v>
      </c>
      <c r="K192" s="241">
        <f t="shared" si="14"/>
        <v>0</v>
      </c>
      <c r="L192" s="241">
        <f t="shared" si="52"/>
        <v>0</v>
      </c>
      <c r="M192" s="241">
        <f t="shared" si="53"/>
        <v>0</v>
      </c>
      <c r="N192" s="241">
        <f t="shared" si="54"/>
        <v>0</v>
      </c>
      <c r="O192" s="241">
        <f t="shared" si="55"/>
        <v>0</v>
      </c>
      <c r="P192" s="241">
        <f t="shared" si="56"/>
        <v>0</v>
      </c>
      <c r="Q192" s="241">
        <f t="shared" si="15"/>
        <v>1</v>
      </c>
      <c r="R192" s="241">
        <f t="shared" si="16"/>
        <v>0</v>
      </c>
      <c r="S192" s="241">
        <f t="shared" si="17"/>
        <v>0</v>
      </c>
      <c r="T192" s="241">
        <f t="shared" si="18"/>
        <v>1</v>
      </c>
      <c r="U192" s="241">
        <f t="shared" si="19"/>
        <v>0</v>
      </c>
      <c r="V192" s="241">
        <f t="shared" si="20"/>
        <v>0</v>
      </c>
      <c r="W192" s="241">
        <f t="shared" si="57"/>
        <v>0</v>
      </c>
      <c r="X192" s="241">
        <f t="shared" si="22"/>
        <v>0</v>
      </c>
      <c r="Y192" s="241">
        <f t="shared" si="23"/>
        <v>0</v>
      </c>
      <c r="Z192" s="241">
        <f t="shared" si="24"/>
        <v>0</v>
      </c>
      <c r="AA192" s="225"/>
      <c r="AB192" s="225"/>
      <c r="AC192" s="225"/>
      <c r="AD192" s="225"/>
    </row>
    <row r="193" spans="1:30">
      <c r="A193" s="242" t="s">
        <v>43</v>
      </c>
      <c r="B193" s="241">
        <f t="shared" si="47"/>
        <v>5</v>
      </c>
      <c r="C193" s="241">
        <f t="shared" si="48"/>
        <v>0</v>
      </c>
      <c r="D193" s="241">
        <f t="shared" si="49"/>
        <v>4</v>
      </c>
      <c r="E193" s="241">
        <f t="shared" si="50"/>
        <v>1</v>
      </c>
      <c r="F193" s="241">
        <f t="shared" si="51"/>
        <v>0</v>
      </c>
      <c r="G193" s="241">
        <f t="shared" si="10"/>
        <v>0</v>
      </c>
      <c r="H193" s="241">
        <f t="shared" si="11"/>
        <v>0</v>
      </c>
      <c r="I193" s="241">
        <f t="shared" si="12"/>
        <v>0</v>
      </c>
      <c r="J193" s="241">
        <f t="shared" si="13"/>
        <v>0</v>
      </c>
      <c r="K193" s="241">
        <f t="shared" si="14"/>
        <v>0</v>
      </c>
      <c r="L193" s="241">
        <f t="shared" si="52"/>
        <v>0</v>
      </c>
      <c r="M193" s="241">
        <f t="shared" si="53"/>
        <v>0</v>
      </c>
      <c r="N193" s="241">
        <f t="shared" si="54"/>
        <v>0</v>
      </c>
      <c r="O193" s="241">
        <f t="shared" si="55"/>
        <v>0</v>
      </c>
      <c r="P193" s="241">
        <f t="shared" si="56"/>
        <v>0</v>
      </c>
      <c r="Q193" s="241">
        <f t="shared" si="15"/>
        <v>0</v>
      </c>
      <c r="R193" s="241">
        <f t="shared" si="16"/>
        <v>0</v>
      </c>
      <c r="S193" s="241">
        <f t="shared" si="17"/>
        <v>0</v>
      </c>
      <c r="T193" s="241">
        <f t="shared" si="18"/>
        <v>0</v>
      </c>
      <c r="U193" s="241">
        <f t="shared" si="19"/>
        <v>0</v>
      </c>
      <c r="V193" s="241">
        <f t="shared" si="20"/>
        <v>0</v>
      </c>
      <c r="W193" s="241">
        <f t="shared" si="57"/>
        <v>0</v>
      </c>
      <c r="X193" s="241">
        <f t="shared" si="22"/>
        <v>0</v>
      </c>
      <c r="Y193" s="241">
        <f t="shared" si="23"/>
        <v>0</v>
      </c>
      <c r="Z193" s="241">
        <f t="shared" si="24"/>
        <v>0</v>
      </c>
      <c r="AA193" s="225"/>
      <c r="AB193" s="225"/>
      <c r="AC193" s="225"/>
      <c r="AD193" s="225"/>
    </row>
    <row r="194" spans="1:30">
      <c r="A194" s="242" t="s">
        <v>42</v>
      </c>
      <c r="B194" s="241">
        <f t="shared" si="47"/>
        <v>3</v>
      </c>
      <c r="C194" s="241">
        <f t="shared" si="48"/>
        <v>0</v>
      </c>
      <c r="D194" s="241">
        <f t="shared" si="49"/>
        <v>0</v>
      </c>
      <c r="E194" s="241">
        <f t="shared" si="50"/>
        <v>1</v>
      </c>
      <c r="F194" s="241">
        <f t="shared" si="51"/>
        <v>2</v>
      </c>
      <c r="G194" s="241">
        <f t="shared" si="10"/>
        <v>1</v>
      </c>
      <c r="H194" s="241">
        <f t="shared" si="11"/>
        <v>0</v>
      </c>
      <c r="I194" s="241">
        <f t="shared" si="12"/>
        <v>0</v>
      </c>
      <c r="J194" s="241">
        <f t="shared" si="13"/>
        <v>1</v>
      </c>
      <c r="K194" s="241">
        <f t="shared" si="14"/>
        <v>0</v>
      </c>
      <c r="L194" s="241">
        <f t="shared" si="52"/>
        <v>0</v>
      </c>
      <c r="M194" s="241">
        <f t="shared" si="53"/>
        <v>0</v>
      </c>
      <c r="N194" s="241">
        <f t="shared" si="54"/>
        <v>0</v>
      </c>
      <c r="O194" s="241">
        <f t="shared" si="55"/>
        <v>0</v>
      </c>
      <c r="P194" s="241">
        <f t="shared" si="56"/>
        <v>0</v>
      </c>
      <c r="Q194" s="241">
        <f t="shared" si="15"/>
        <v>1</v>
      </c>
      <c r="R194" s="241">
        <f t="shared" si="16"/>
        <v>0</v>
      </c>
      <c r="S194" s="241">
        <f t="shared" si="17"/>
        <v>0</v>
      </c>
      <c r="T194" s="241">
        <f t="shared" si="18"/>
        <v>1</v>
      </c>
      <c r="U194" s="241">
        <f t="shared" si="19"/>
        <v>0</v>
      </c>
      <c r="V194" s="241">
        <f t="shared" si="20"/>
        <v>0</v>
      </c>
      <c r="W194" s="241">
        <f t="shared" si="57"/>
        <v>0</v>
      </c>
      <c r="X194" s="241">
        <f t="shared" si="22"/>
        <v>0</v>
      </c>
      <c r="Y194" s="241">
        <f t="shared" si="23"/>
        <v>0</v>
      </c>
      <c r="Z194" s="241">
        <f t="shared" si="24"/>
        <v>0</v>
      </c>
      <c r="AA194" s="225"/>
      <c r="AB194" s="225"/>
      <c r="AC194" s="225"/>
      <c r="AD194" s="225"/>
    </row>
    <row r="195" spans="1:30">
      <c r="A195" s="242" t="s">
        <v>45</v>
      </c>
      <c r="B195" s="241">
        <f t="shared" si="47"/>
        <v>5</v>
      </c>
      <c r="C195" s="241">
        <f t="shared" si="48"/>
        <v>1</v>
      </c>
      <c r="D195" s="241">
        <f t="shared" si="49"/>
        <v>4</v>
      </c>
      <c r="E195" s="241">
        <f t="shared" si="50"/>
        <v>0</v>
      </c>
      <c r="F195" s="241">
        <f t="shared" si="51"/>
        <v>0</v>
      </c>
      <c r="G195" s="241">
        <f t="shared" si="10"/>
        <v>0</v>
      </c>
      <c r="H195" s="241">
        <f t="shared" si="11"/>
        <v>0</v>
      </c>
      <c r="I195" s="241">
        <f t="shared" si="12"/>
        <v>0</v>
      </c>
      <c r="J195" s="241">
        <f t="shared" si="13"/>
        <v>0</v>
      </c>
      <c r="K195" s="241">
        <f t="shared" si="14"/>
        <v>0</v>
      </c>
      <c r="L195" s="241">
        <f t="shared" si="52"/>
        <v>0</v>
      </c>
      <c r="M195" s="241">
        <f t="shared" si="53"/>
        <v>0</v>
      </c>
      <c r="N195" s="241">
        <f t="shared" si="54"/>
        <v>0</v>
      </c>
      <c r="O195" s="241">
        <f t="shared" si="55"/>
        <v>0</v>
      </c>
      <c r="P195" s="241">
        <f t="shared" si="56"/>
        <v>0</v>
      </c>
      <c r="Q195" s="241">
        <f t="shared" si="15"/>
        <v>0</v>
      </c>
      <c r="R195" s="241">
        <f t="shared" si="16"/>
        <v>0</v>
      </c>
      <c r="S195" s="241">
        <f t="shared" si="17"/>
        <v>0</v>
      </c>
      <c r="T195" s="241">
        <f t="shared" si="18"/>
        <v>0</v>
      </c>
      <c r="U195" s="241">
        <f t="shared" si="19"/>
        <v>0</v>
      </c>
      <c r="V195" s="241">
        <f t="shared" si="20"/>
        <v>0</v>
      </c>
      <c r="W195" s="241">
        <f t="shared" si="57"/>
        <v>0</v>
      </c>
      <c r="X195" s="241">
        <f t="shared" si="22"/>
        <v>0</v>
      </c>
      <c r="Y195" s="241">
        <f t="shared" si="23"/>
        <v>0</v>
      </c>
      <c r="Z195" s="241">
        <f t="shared" si="24"/>
        <v>0</v>
      </c>
      <c r="AA195" s="225"/>
      <c r="AB195" s="225"/>
      <c r="AC195" s="225"/>
      <c r="AD195" s="225"/>
    </row>
    <row r="196" spans="1:30">
      <c r="A196" s="242" t="s">
        <v>26</v>
      </c>
      <c r="B196" s="241">
        <f t="shared" si="47"/>
        <v>7</v>
      </c>
      <c r="C196" s="241">
        <f t="shared" si="48"/>
        <v>0</v>
      </c>
      <c r="D196" s="241">
        <f t="shared" si="49"/>
        <v>4</v>
      </c>
      <c r="E196" s="241">
        <f t="shared" si="50"/>
        <v>3</v>
      </c>
      <c r="F196" s="241">
        <f t="shared" si="51"/>
        <v>0</v>
      </c>
      <c r="G196" s="241">
        <f t="shared" si="10"/>
        <v>1</v>
      </c>
      <c r="H196" s="241">
        <f t="shared" si="11"/>
        <v>0</v>
      </c>
      <c r="I196" s="241">
        <f t="shared" si="12"/>
        <v>0</v>
      </c>
      <c r="J196" s="241">
        <f t="shared" si="13"/>
        <v>1</v>
      </c>
      <c r="K196" s="241">
        <f t="shared" si="14"/>
        <v>0</v>
      </c>
      <c r="L196" s="241">
        <f t="shared" si="52"/>
        <v>0</v>
      </c>
      <c r="M196" s="241">
        <f t="shared" si="53"/>
        <v>0</v>
      </c>
      <c r="N196" s="241">
        <f t="shared" si="54"/>
        <v>0</v>
      </c>
      <c r="O196" s="241">
        <f t="shared" si="55"/>
        <v>0</v>
      </c>
      <c r="P196" s="241">
        <f t="shared" si="56"/>
        <v>0</v>
      </c>
      <c r="Q196" s="241">
        <f t="shared" si="15"/>
        <v>1</v>
      </c>
      <c r="R196" s="241">
        <f t="shared" si="16"/>
        <v>0</v>
      </c>
      <c r="S196" s="241">
        <f t="shared" si="17"/>
        <v>0</v>
      </c>
      <c r="T196" s="241">
        <f t="shared" si="18"/>
        <v>1</v>
      </c>
      <c r="U196" s="241">
        <f t="shared" si="19"/>
        <v>0</v>
      </c>
      <c r="V196" s="241">
        <f t="shared" si="20"/>
        <v>0</v>
      </c>
      <c r="W196" s="241">
        <f t="shared" si="57"/>
        <v>0</v>
      </c>
      <c r="X196" s="241">
        <f t="shared" si="22"/>
        <v>0</v>
      </c>
      <c r="Y196" s="241">
        <f t="shared" si="23"/>
        <v>0</v>
      </c>
      <c r="Z196" s="241">
        <f t="shared" si="24"/>
        <v>0</v>
      </c>
      <c r="AA196" s="225"/>
      <c r="AB196" s="225"/>
      <c r="AC196" s="225"/>
      <c r="AD196" s="225"/>
    </row>
    <row r="197" spans="1:30">
      <c r="A197" s="242" t="s">
        <v>12</v>
      </c>
      <c r="B197" s="241">
        <f t="shared" si="47"/>
        <v>7</v>
      </c>
      <c r="C197" s="241">
        <f t="shared" si="48"/>
        <v>2</v>
      </c>
      <c r="D197" s="241">
        <f t="shared" si="49"/>
        <v>4</v>
      </c>
      <c r="E197" s="241">
        <f t="shared" si="50"/>
        <v>1</v>
      </c>
      <c r="F197" s="241">
        <f t="shared" si="51"/>
        <v>0</v>
      </c>
      <c r="G197" s="241">
        <f t="shared" si="10"/>
        <v>2</v>
      </c>
      <c r="H197" s="241">
        <f t="shared" si="11"/>
        <v>1</v>
      </c>
      <c r="I197" s="241">
        <f t="shared" si="12"/>
        <v>1</v>
      </c>
      <c r="J197" s="241">
        <f t="shared" si="13"/>
        <v>0</v>
      </c>
      <c r="K197" s="241">
        <f t="shared" si="14"/>
        <v>0</v>
      </c>
      <c r="L197" s="241">
        <f t="shared" si="52"/>
        <v>0</v>
      </c>
      <c r="M197" s="241">
        <f t="shared" si="53"/>
        <v>0</v>
      </c>
      <c r="N197" s="241">
        <f t="shared" si="54"/>
        <v>0</v>
      </c>
      <c r="O197" s="241">
        <f t="shared" si="55"/>
        <v>0</v>
      </c>
      <c r="P197" s="241">
        <f t="shared" si="56"/>
        <v>0</v>
      </c>
      <c r="Q197" s="241">
        <f t="shared" si="15"/>
        <v>1</v>
      </c>
      <c r="R197" s="241">
        <f t="shared" si="16"/>
        <v>0</v>
      </c>
      <c r="S197" s="241">
        <f t="shared" si="17"/>
        <v>1</v>
      </c>
      <c r="T197" s="241">
        <f t="shared" si="18"/>
        <v>0</v>
      </c>
      <c r="U197" s="241">
        <f t="shared" si="19"/>
        <v>0</v>
      </c>
      <c r="V197" s="241">
        <f t="shared" si="20"/>
        <v>1</v>
      </c>
      <c r="W197" s="241">
        <f t="shared" si="57"/>
        <v>1</v>
      </c>
      <c r="X197" s="241">
        <f t="shared" si="22"/>
        <v>0</v>
      </c>
      <c r="Y197" s="241">
        <f t="shared" si="23"/>
        <v>0</v>
      </c>
      <c r="Z197" s="241">
        <f t="shared" si="24"/>
        <v>0</v>
      </c>
      <c r="AA197" s="225"/>
      <c r="AB197" s="225"/>
      <c r="AC197" s="225"/>
      <c r="AD197" s="225"/>
    </row>
    <row r="198" spans="1:30">
      <c r="A198" s="242" t="s">
        <v>11</v>
      </c>
      <c r="B198" s="241">
        <f t="shared" si="47"/>
        <v>13</v>
      </c>
      <c r="C198" s="241">
        <f t="shared" si="48"/>
        <v>4</v>
      </c>
      <c r="D198" s="241">
        <f t="shared" si="49"/>
        <v>6</v>
      </c>
      <c r="E198" s="241">
        <f t="shared" si="50"/>
        <v>3</v>
      </c>
      <c r="F198" s="241">
        <f t="shared" si="51"/>
        <v>0</v>
      </c>
      <c r="G198" s="241">
        <f t="shared" si="10"/>
        <v>4</v>
      </c>
      <c r="H198" s="241">
        <f t="shared" si="11"/>
        <v>2</v>
      </c>
      <c r="I198" s="241">
        <f t="shared" si="12"/>
        <v>1</v>
      </c>
      <c r="J198" s="241">
        <f t="shared" si="13"/>
        <v>1</v>
      </c>
      <c r="K198" s="241">
        <f t="shared" si="14"/>
        <v>0</v>
      </c>
      <c r="L198" s="241">
        <f t="shared" si="52"/>
        <v>0</v>
      </c>
      <c r="M198" s="241">
        <f t="shared" si="53"/>
        <v>0</v>
      </c>
      <c r="N198" s="241">
        <f t="shared" si="54"/>
        <v>0</v>
      </c>
      <c r="O198" s="241">
        <f t="shared" si="55"/>
        <v>0</v>
      </c>
      <c r="P198" s="241">
        <f t="shared" si="56"/>
        <v>0</v>
      </c>
      <c r="Q198" s="241">
        <f t="shared" si="15"/>
        <v>1</v>
      </c>
      <c r="R198" s="241">
        <f t="shared" si="16"/>
        <v>1</v>
      </c>
      <c r="S198" s="241">
        <f t="shared" si="17"/>
        <v>0</v>
      </c>
      <c r="T198" s="241">
        <f t="shared" si="18"/>
        <v>0</v>
      </c>
      <c r="U198" s="241">
        <f t="shared" si="19"/>
        <v>0</v>
      </c>
      <c r="V198" s="241">
        <f t="shared" si="20"/>
        <v>3</v>
      </c>
      <c r="W198" s="241">
        <f t="shared" si="57"/>
        <v>1</v>
      </c>
      <c r="X198" s="241">
        <f t="shared" si="22"/>
        <v>1</v>
      </c>
      <c r="Y198" s="241">
        <f t="shared" si="23"/>
        <v>1</v>
      </c>
      <c r="Z198" s="241">
        <f t="shared" si="24"/>
        <v>0</v>
      </c>
      <c r="AA198" s="225"/>
      <c r="AB198" s="225"/>
      <c r="AC198" s="225"/>
      <c r="AD198" s="225"/>
    </row>
    <row r="199" spans="1:30">
      <c r="A199" s="242" t="s">
        <v>44</v>
      </c>
      <c r="B199" s="241">
        <f t="shared" si="47"/>
        <v>0</v>
      </c>
      <c r="C199" s="241">
        <f t="shared" si="48"/>
        <v>0</v>
      </c>
      <c r="D199" s="241">
        <f t="shared" si="49"/>
        <v>0</v>
      </c>
      <c r="E199" s="241">
        <f t="shared" si="50"/>
        <v>0</v>
      </c>
      <c r="F199" s="241">
        <f t="shared" si="51"/>
        <v>0</v>
      </c>
      <c r="G199" s="241">
        <f t="shared" si="10"/>
        <v>0</v>
      </c>
      <c r="H199" s="241">
        <f t="shared" si="11"/>
        <v>0</v>
      </c>
      <c r="I199" s="241">
        <f t="shared" si="12"/>
        <v>0</v>
      </c>
      <c r="J199" s="241">
        <f t="shared" si="13"/>
        <v>0</v>
      </c>
      <c r="K199" s="241">
        <f t="shared" si="14"/>
        <v>0</v>
      </c>
      <c r="L199" s="241">
        <f t="shared" si="52"/>
        <v>0</v>
      </c>
      <c r="M199" s="241">
        <f t="shared" si="53"/>
        <v>0</v>
      </c>
      <c r="N199" s="241">
        <f t="shared" si="54"/>
        <v>0</v>
      </c>
      <c r="O199" s="241">
        <f t="shared" si="55"/>
        <v>0</v>
      </c>
      <c r="P199" s="241">
        <f t="shared" si="56"/>
        <v>0</v>
      </c>
      <c r="Q199" s="241">
        <f t="shared" si="15"/>
        <v>0</v>
      </c>
      <c r="R199" s="241">
        <f t="shared" si="16"/>
        <v>0</v>
      </c>
      <c r="S199" s="241">
        <f t="shared" si="17"/>
        <v>0</v>
      </c>
      <c r="T199" s="241">
        <f t="shared" si="18"/>
        <v>0</v>
      </c>
      <c r="U199" s="241">
        <f t="shared" si="19"/>
        <v>0</v>
      </c>
      <c r="V199" s="241">
        <f t="shared" si="20"/>
        <v>0</v>
      </c>
      <c r="W199" s="241">
        <f t="shared" si="57"/>
        <v>0</v>
      </c>
      <c r="X199" s="241">
        <f t="shared" si="22"/>
        <v>0</v>
      </c>
      <c r="Y199" s="241">
        <f t="shared" si="23"/>
        <v>0</v>
      </c>
      <c r="Z199" s="241">
        <f t="shared" si="24"/>
        <v>0</v>
      </c>
      <c r="AA199" s="225"/>
      <c r="AB199" s="225"/>
      <c r="AC199" s="225"/>
      <c r="AD199" s="225"/>
    </row>
    <row r="200" spans="1:30">
      <c r="A200" s="242"/>
      <c r="B200" s="241"/>
      <c r="C200" s="241"/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  <c r="AA200" s="225"/>
      <c r="AB200" s="225"/>
      <c r="AC200" s="225"/>
      <c r="AD200" s="225"/>
    </row>
    <row r="201" spans="1:30">
      <c r="A201" s="178"/>
      <c r="B201" s="241"/>
      <c r="C201" s="241"/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  <c r="AA201" s="225"/>
      <c r="AB201" s="225"/>
      <c r="AC201" s="225"/>
      <c r="AD201" s="225"/>
    </row>
    <row r="202" spans="1:30">
      <c r="A202" s="242" t="s">
        <v>38</v>
      </c>
      <c r="B202" s="241">
        <f t="shared" ref="B202:B215" si="58">VLOOKUP(A202,$A$306:$F$458,2,0)</f>
        <v>17</v>
      </c>
      <c r="C202" s="241">
        <f t="shared" ref="C202:C215" si="59">VLOOKUP(A202,$A$306:$F$458,3,0)</f>
        <v>4</v>
      </c>
      <c r="D202" s="241">
        <f t="shared" ref="D202:D215" si="60">VLOOKUP(A202,$A$306:$F$458,4,0)</f>
        <v>6</v>
      </c>
      <c r="E202" s="241">
        <f t="shared" ref="E202:E215" si="61">VLOOKUP(A202,$A$306:$F$458,5,0)</f>
        <v>6</v>
      </c>
      <c r="F202" s="241">
        <f t="shared" ref="F202:F215" si="62">VLOOKUP(A202,$A$306:$H$801,6,0)</f>
        <v>1</v>
      </c>
      <c r="G202" s="241">
        <f t="shared" si="10"/>
        <v>4</v>
      </c>
      <c r="H202" s="241">
        <f t="shared" si="11"/>
        <v>1</v>
      </c>
      <c r="I202" s="241">
        <f t="shared" si="12"/>
        <v>1</v>
      </c>
      <c r="J202" s="241">
        <f t="shared" si="13"/>
        <v>2</v>
      </c>
      <c r="K202" s="241">
        <f t="shared" si="14"/>
        <v>0</v>
      </c>
      <c r="L202" s="241">
        <f t="shared" ref="L202:L213" si="63">VLOOKUP(A202,$M$306:$R$454,2,0)</f>
        <v>1</v>
      </c>
      <c r="M202" s="241">
        <f t="shared" ref="M202:M213" si="64">VLOOKUP(A202,$M$306:$R$454,3,0)</f>
        <v>1</v>
      </c>
      <c r="N202" s="241">
        <f t="shared" ref="N202:N213" si="65">VLOOKUP(A202,$M$306:$R$454,4,0)</f>
        <v>0</v>
      </c>
      <c r="O202" s="241">
        <f t="shared" ref="O202:O212" si="66">VLOOKUP(A202,$M$306:$R$454,5,0)</f>
        <v>0</v>
      </c>
      <c r="P202" s="241">
        <f t="shared" ref="P202:P213" si="67">VLOOKUP(A202,$M$306:$R$454,6,0)</f>
        <v>0</v>
      </c>
      <c r="Q202" s="241">
        <f t="shared" si="15"/>
        <v>1</v>
      </c>
      <c r="R202" s="241">
        <f t="shared" si="16"/>
        <v>0</v>
      </c>
      <c r="S202" s="241">
        <f t="shared" si="17"/>
        <v>0</v>
      </c>
      <c r="T202" s="241">
        <f t="shared" si="18"/>
        <v>1</v>
      </c>
      <c r="U202" s="241">
        <f t="shared" si="19"/>
        <v>0</v>
      </c>
      <c r="V202" s="241">
        <f t="shared" si="20"/>
        <v>2</v>
      </c>
      <c r="W202" s="241">
        <f t="shared" ref="W202:W215" si="68">VLOOKUP(A202,$Y$306:$AD$457,3,0)</f>
        <v>0</v>
      </c>
      <c r="X202" s="241">
        <f t="shared" si="22"/>
        <v>1</v>
      </c>
      <c r="Y202" s="241">
        <f t="shared" si="23"/>
        <v>1</v>
      </c>
      <c r="Z202" s="241">
        <f t="shared" si="24"/>
        <v>0</v>
      </c>
      <c r="AA202" s="225"/>
      <c r="AB202" s="225"/>
      <c r="AC202" s="225"/>
      <c r="AD202" s="225"/>
    </row>
    <row r="203" spans="1:30">
      <c r="A203" s="242" t="s">
        <v>54</v>
      </c>
      <c r="B203" s="241">
        <f t="shared" si="58"/>
        <v>7</v>
      </c>
      <c r="C203" s="241">
        <f t="shared" si="59"/>
        <v>0</v>
      </c>
      <c r="D203" s="241">
        <f t="shared" si="60"/>
        <v>3</v>
      </c>
      <c r="E203" s="241">
        <f t="shared" si="61"/>
        <v>3</v>
      </c>
      <c r="F203" s="241">
        <f t="shared" si="62"/>
        <v>1</v>
      </c>
      <c r="G203" s="241">
        <f t="shared" si="10"/>
        <v>1</v>
      </c>
      <c r="H203" s="241">
        <f t="shared" si="11"/>
        <v>0</v>
      </c>
      <c r="I203" s="241">
        <f t="shared" si="12"/>
        <v>0</v>
      </c>
      <c r="J203" s="241">
        <f t="shared" si="13"/>
        <v>1</v>
      </c>
      <c r="K203" s="241">
        <f t="shared" si="14"/>
        <v>0</v>
      </c>
      <c r="L203" s="241">
        <f t="shared" si="63"/>
        <v>0</v>
      </c>
      <c r="M203" s="241">
        <f t="shared" si="64"/>
        <v>0</v>
      </c>
      <c r="N203" s="241">
        <f t="shared" si="65"/>
        <v>0</v>
      </c>
      <c r="O203" s="241">
        <f t="shared" si="66"/>
        <v>0</v>
      </c>
      <c r="P203" s="241">
        <f t="shared" si="67"/>
        <v>0</v>
      </c>
      <c r="Q203" s="241">
        <f t="shared" si="15"/>
        <v>1</v>
      </c>
      <c r="R203" s="241">
        <f t="shared" si="16"/>
        <v>0</v>
      </c>
      <c r="S203" s="241">
        <f t="shared" si="17"/>
        <v>0</v>
      </c>
      <c r="T203" s="241">
        <f t="shared" si="18"/>
        <v>1</v>
      </c>
      <c r="U203" s="241">
        <f t="shared" si="19"/>
        <v>0</v>
      </c>
      <c r="V203" s="241">
        <f t="shared" si="20"/>
        <v>0</v>
      </c>
      <c r="W203" s="241">
        <f t="shared" si="68"/>
        <v>0</v>
      </c>
      <c r="X203" s="241">
        <f t="shared" si="22"/>
        <v>0</v>
      </c>
      <c r="Y203" s="241">
        <f t="shared" si="23"/>
        <v>0</v>
      </c>
      <c r="Z203" s="241">
        <f t="shared" si="24"/>
        <v>0</v>
      </c>
      <c r="AA203" s="225"/>
      <c r="AB203" s="225"/>
      <c r="AC203" s="225"/>
      <c r="AD203" s="225"/>
    </row>
    <row r="204" spans="1:30">
      <c r="A204" s="242" t="s">
        <v>121</v>
      </c>
      <c r="B204" s="241">
        <f t="shared" si="58"/>
        <v>5</v>
      </c>
      <c r="C204" s="241">
        <f t="shared" si="59"/>
        <v>0</v>
      </c>
      <c r="D204" s="241">
        <f t="shared" si="60"/>
        <v>5</v>
      </c>
      <c r="E204" s="241">
        <f t="shared" si="61"/>
        <v>0</v>
      </c>
      <c r="F204" s="241">
        <f t="shared" si="62"/>
        <v>0</v>
      </c>
      <c r="G204" s="241">
        <f t="shared" ref="G204:G215" si="69">VLOOKUP(A204,$G$306:$L$457,2,0)</f>
        <v>0</v>
      </c>
      <c r="H204" s="241">
        <f t="shared" ref="H204:H215" si="70">VLOOKUP(A204,$G$306:$L$457,3,0)</f>
        <v>0</v>
      </c>
      <c r="I204" s="241">
        <f t="shared" ref="I204:I215" si="71">VLOOKUP(A204,$G$306:$L$457,4,0)</f>
        <v>0</v>
      </c>
      <c r="J204" s="241">
        <f t="shared" ref="J204:J215" si="72">VLOOKUP(A204,$G$306:$L$457,5,0)</f>
        <v>0</v>
      </c>
      <c r="K204" s="241">
        <f t="shared" ref="K204:K215" si="73">VLOOKUP(A204,$G$306:$L$457,6,0)</f>
        <v>0</v>
      </c>
      <c r="L204" s="241">
        <f t="shared" si="63"/>
        <v>0</v>
      </c>
      <c r="M204" s="241">
        <f t="shared" si="64"/>
        <v>0</v>
      </c>
      <c r="N204" s="241">
        <f t="shared" si="65"/>
        <v>0</v>
      </c>
      <c r="O204" s="241">
        <f t="shared" si="66"/>
        <v>0</v>
      </c>
      <c r="P204" s="241">
        <f t="shared" si="67"/>
        <v>0</v>
      </c>
      <c r="Q204" s="241">
        <f t="shared" ref="Q204:Q215" si="74">VLOOKUP(A204,$S$306:$X$457,2,0)</f>
        <v>0</v>
      </c>
      <c r="R204" s="241">
        <f t="shared" ref="R204:R215" si="75">VLOOKUP(A204,$S$306:$X$457,3,0)</f>
        <v>0</v>
      </c>
      <c r="S204" s="241">
        <f t="shared" ref="S204:S215" si="76">VLOOKUP(A204,$S$306:$X$457,4,0)</f>
        <v>0</v>
      </c>
      <c r="T204" s="241">
        <f t="shared" ref="T204:T215" si="77">VLOOKUP(A204,$S$306:$X$457,5,0)</f>
        <v>0</v>
      </c>
      <c r="U204" s="241">
        <f t="shared" ref="U204:U215" si="78">VLOOKUP(A204,$S$306:$X$457,6,0)</f>
        <v>0</v>
      </c>
      <c r="V204" s="241">
        <f t="shared" ref="V204:V215" si="79">VLOOKUP(A204,$Y$306:$AD$457,2,0)</f>
        <v>0</v>
      </c>
      <c r="W204" s="241">
        <f t="shared" si="68"/>
        <v>0</v>
      </c>
      <c r="X204" s="241">
        <f t="shared" ref="X204:X215" si="80">VLOOKUP(A204,$Y$306:$AD$457,4,0)</f>
        <v>0</v>
      </c>
      <c r="Y204" s="241">
        <f t="shared" ref="Y204:Y215" si="81">VLOOKUP(A204,$Y$306:$AD$457,5,0)</f>
        <v>0</v>
      </c>
      <c r="Z204" s="241">
        <f t="shared" ref="Z204:Z215" si="82">VLOOKUP(A204,$Y$306:$AD$457,6,0)</f>
        <v>0</v>
      </c>
      <c r="AA204" s="225"/>
      <c r="AB204" s="225"/>
      <c r="AC204" s="225"/>
      <c r="AD204" s="225"/>
    </row>
    <row r="205" spans="1:30">
      <c r="A205" s="242" t="s">
        <v>142</v>
      </c>
      <c r="B205" s="241">
        <f t="shared" si="58"/>
        <v>2</v>
      </c>
      <c r="C205" s="241">
        <f t="shared" si="59"/>
        <v>0</v>
      </c>
      <c r="D205" s="241">
        <f t="shared" si="60"/>
        <v>1</v>
      </c>
      <c r="E205" s="241">
        <f t="shared" si="61"/>
        <v>1</v>
      </c>
      <c r="F205" s="241">
        <f t="shared" si="62"/>
        <v>0</v>
      </c>
      <c r="G205" s="241">
        <f t="shared" si="69"/>
        <v>1</v>
      </c>
      <c r="H205" s="241">
        <f t="shared" si="70"/>
        <v>0</v>
      </c>
      <c r="I205" s="241">
        <f t="shared" si="71"/>
        <v>1</v>
      </c>
      <c r="J205" s="241">
        <f t="shared" si="72"/>
        <v>0</v>
      </c>
      <c r="K205" s="241">
        <f t="shared" si="73"/>
        <v>0</v>
      </c>
      <c r="L205" s="241">
        <f t="shared" si="63"/>
        <v>0</v>
      </c>
      <c r="M205" s="241">
        <f t="shared" si="64"/>
        <v>0</v>
      </c>
      <c r="N205" s="241">
        <f t="shared" si="65"/>
        <v>0</v>
      </c>
      <c r="O205" s="241">
        <f t="shared" si="66"/>
        <v>0</v>
      </c>
      <c r="P205" s="241">
        <f t="shared" si="67"/>
        <v>0</v>
      </c>
      <c r="Q205" s="241">
        <f t="shared" si="74"/>
        <v>0</v>
      </c>
      <c r="R205" s="241">
        <f t="shared" si="75"/>
        <v>0</v>
      </c>
      <c r="S205" s="241">
        <f t="shared" si="76"/>
        <v>0</v>
      </c>
      <c r="T205" s="241">
        <f t="shared" si="77"/>
        <v>0</v>
      </c>
      <c r="U205" s="241">
        <f t="shared" si="78"/>
        <v>0</v>
      </c>
      <c r="V205" s="241">
        <f t="shared" si="79"/>
        <v>1</v>
      </c>
      <c r="W205" s="241">
        <f t="shared" si="68"/>
        <v>0</v>
      </c>
      <c r="X205" s="241">
        <f t="shared" si="80"/>
        <v>1</v>
      </c>
      <c r="Y205" s="241">
        <f t="shared" si="81"/>
        <v>0</v>
      </c>
      <c r="Z205" s="241">
        <f t="shared" si="82"/>
        <v>0</v>
      </c>
      <c r="AA205" s="225"/>
      <c r="AB205" s="225"/>
      <c r="AC205" s="225"/>
      <c r="AD205" s="225"/>
    </row>
    <row r="206" spans="1:30">
      <c r="A206" s="242" t="s">
        <v>140</v>
      </c>
      <c r="B206" s="241">
        <f t="shared" si="58"/>
        <v>2</v>
      </c>
      <c r="C206" s="241">
        <f t="shared" si="59"/>
        <v>0</v>
      </c>
      <c r="D206" s="241">
        <f t="shared" si="60"/>
        <v>2</v>
      </c>
      <c r="E206" s="241">
        <f t="shared" si="61"/>
        <v>0</v>
      </c>
      <c r="F206" s="241">
        <f t="shared" si="62"/>
        <v>0</v>
      </c>
      <c r="G206" s="241">
        <f t="shared" si="69"/>
        <v>0</v>
      </c>
      <c r="H206" s="241">
        <f t="shared" si="70"/>
        <v>0</v>
      </c>
      <c r="I206" s="241">
        <f t="shared" si="71"/>
        <v>0</v>
      </c>
      <c r="J206" s="241">
        <f t="shared" si="72"/>
        <v>0</v>
      </c>
      <c r="K206" s="241">
        <f t="shared" si="73"/>
        <v>0</v>
      </c>
      <c r="L206" s="241">
        <f t="shared" si="63"/>
        <v>0</v>
      </c>
      <c r="M206" s="241">
        <f t="shared" si="64"/>
        <v>0</v>
      </c>
      <c r="N206" s="241">
        <f t="shared" si="65"/>
        <v>0</v>
      </c>
      <c r="O206" s="241">
        <f t="shared" si="66"/>
        <v>0</v>
      </c>
      <c r="P206" s="241">
        <f t="shared" si="67"/>
        <v>0</v>
      </c>
      <c r="Q206" s="241">
        <f t="shared" si="74"/>
        <v>0</v>
      </c>
      <c r="R206" s="241">
        <f t="shared" si="75"/>
        <v>0</v>
      </c>
      <c r="S206" s="241">
        <f t="shared" si="76"/>
        <v>0</v>
      </c>
      <c r="T206" s="241">
        <f t="shared" si="77"/>
        <v>0</v>
      </c>
      <c r="U206" s="241">
        <f t="shared" si="78"/>
        <v>0</v>
      </c>
      <c r="V206" s="241">
        <f t="shared" si="79"/>
        <v>0</v>
      </c>
      <c r="W206" s="241">
        <f t="shared" si="68"/>
        <v>0</v>
      </c>
      <c r="X206" s="241">
        <f t="shared" si="80"/>
        <v>0</v>
      </c>
      <c r="Y206" s="241">
        <f t="shared" si="81"/>
        <v>0</v>
      </c>
      <c r="Z206" s="241">
        <f t="shared" si="82"/>
        <v>0</v>
      </c>
      <c r="AA206" s="225"/>
      <c r="AB206" s="225"/>
      <c r="AC206" s="225"/>
      <c r="AD206" s="225"/>
    </row>
    <row r="207" spans="1:30">
      <c r="A207" s="242" t="s">
        <v>171</v>
      </c>
      <c r="B207" s="241">
        <f t="shared" si="58"/>
        <v>3</v>
      </c>
      <c r="C207" s="241">
        <f t="shared" si="59"/>
        <v>2</v>
      </c>
      <c r="D207" s="241">
        <f t="shared" si="60"/>
        <v>1</v>
      </c>
      <c r="E207" s="241">
        <f t="shared" si="61"/>
        <v>0</v>
      </c>
      <c r="F207" s="241">
        <f t="shared" si="62"/>
        <v>0</v>
      </c>
      <c r="G207" s="241">
        <f t="shared" si="69"/>
        <v>0</v>
      </c>
      <c r="H207" s="241">
        <f t="shared" si="70"/>
        <v>0</v>
      </c>
      <c r="I207" s="241">
        <f t="shared" si="71"/>
        <v>0</v>
      </c>
      <c r="J207" s="241">
        <f t="shared" si="72"/>
        <v>0</v>
      </c>
      <c r="K207" s="241">
        <f t="shared" si="73"/>
        <v>0</v>
      </c>
      <c r="L207" s="241">
        <f t="shared" si="63"/>
        <v>0</v>
      </c>
      <c r="M207" s="241">
        <f t="shared" si="64"/>
        <v>0</v>
      </c>
      <c r="N207" s="241">
        <f t="shared" si="65"/>
        <v>0</v>
      </c>
      <c r="O207" s="241">
        <f t="shared" si="66"/>
        <v>0</v>
      </c>
      <c r="P207" s="241">
        <f t="shared" si="67"/>
        <v>0</v>
      </c>
      <c r="Q207" s="241">
        <f t="shared" si="74"/>
        <v>0</v>
      </c>
      <c r="R207" s="241">
        <f t="shared" si="75"/>
        <v>0</v>
      </c>
      <c r="S207" s="241">
        <f t="shared" si="76"/>
        <v>0</v>
      </c>
      <c r="T207" s="241">
        <f t="shared" si="77"/>
        <v>0</v>
      </c>
      <c r="U207" s="241">
        <f t="shared" si="78"/>
        <v>0</v>
      </c>
      <c r="V207" s="241">
        <f t="shared" si="79"/>
        <v>0</v>
      </c>
      <c r="W207" s="241">
        <f t="shared" si="68"/>
        <v>0</v>
      </c>
      <c r="X207" s="241">
        <f t="shared" si="80"/>
        <v>0</v>
      </c>
      <c r="Y207" s="241">
        <f t="shared" si="81"/>
        <v>0</v>
      </c>
      <c r="Z207" s="241">
        <f t="shared" si="82"/>
        <v>0</v>
      </c>
      <c r="AA207" s="225"/>
      <c r="AB207" s="225"/>
      <c r="AC207" s="225"/>
      <c r="AD207" s="225"/>
    </row>
    <row r="208" spans="1:30">
      <c r="A208" s="242" t="s">
        <v>53</v>
      </c>
      <c r="B208" s="241">
        <f t="shared" si="58"/>
        <v>3</v>
      </c>
      <c r="C208" s="241">
        <f t="shared" si="59"/>
        <v>0</v>
      </c>
      <c r="D208" s="241">
        <f t="shared" si="60"/>
        <v>2</v>
      </c>
      <c r="E208" s="241">
        <f t="shared" si="61"/>
        <v>1</v>
      </c>
      <c r="F208" s="241">
        <f t="shared" si="62"/>
        <v>0</v>
      </c>
      <c r="G208" s="241">
        <f t="shared" si="69"/>
        <v>1</v>
      </c>
      <c r="H208" s="241">
        <f t="shared" si="70"/>
        <v>0</v>
      </c>
      <c r="I208" s="241">
        <f t="shared" si="71"/>
        <v>1</v>
      </c>
      <c r="J208" s="241">
        <f t="shared" si="72"/>
        <v>0</v>
      </c>
      <c r="K208" s="241">
        <f t="shared" si="73"/>
        <v>0</v>
      </c>
      <c r="L208" s="241">
        <f t="shared" si="63"/>
        <v>0</v>
      </c>
      <c r="M208" s="241">
        <f t="shared" si="64"/>
        <v>0</v>
      </c>
      <c r="N208" s="241">
        <f t="shared" si="65"/>
        <v>0</v>
      </c>
      <c r="O208" s="241">
        <f t="shared" si="66"/>
        <v>0</v>
      </c>
      <c r="P208" s="241">
        <f t="shared" si="67"/>
        <v>0</v>
      </c>
      <c r="Q208" s="241">
        <f t="shared" si="74"/>
        <v>1</v>
      </c>
      <c r="R208" s="241">
        <f t="shared" si="75"/>
        <v>0</v>
      </c>
      <c r="S208" s="241">
        <f t="shared" si="76"/>
        <v>1</v>
      </c>
      <c r="T208" s="241">
        <f t="shared" si="77"/>
        <v>0</v>
      </c>
      <c r="U208" s="241">
        <f t="shared" si="78"/>
        <v>0</v>
      </c>
      <c r="V208" s="241">
        <f t="shared" si="79"/>
        <v>0</v>
      </c>
      <c r="W208" s="241">
        <f t="shared" si="68"/>
        <v>0</v>
      </c>
      <c r="X208" s="241">
        <f t="shared" si="80"/>
        <v>0</v>
      </c>
      <c r="Y208" s="241">
        <f t="shared" si="81"/>
        <v>0</v>
      </c>
      <c r="Z208" s="241">
        <f t="shared" si="82"/>
        <v>0</v>
      </c>
      <c r="AA208" s="225"/>
      <c r="AB208" s="225"/>
      <c r="AC208" s="225"/>
      <c r="AD208" s="225"/>
    </row>
    <row r="209" spans="1:30">
      <c r="A209" s="242" t="s">
        <v>0</v>
      </c>
      <c r="B209" s="241">
        <f t="shared" si="58"/>
        <v>5</v>
      </c>
      <c r="C209" s="241">
        <f t="shared" si="59"/>
        <v>1</v>
      </c>
      <c r="D209" s="241">
        <f t="shared" si="60"/>
        <v>3</v>
      </c>
      <c r="E209" s="241">
        <f t="shared" si="61"/>
        <v>1</v>
      </c>
      <c r="F209" s="241">
        <f t="shared" si="62"/>
        <v>0</v>
      </c>
      <c r="G209" s="241">
        <f t="shared" si="69"/>
        <v>1</v>
      </c>
      <c r="H209" s="241">
        <f t="shared" si="70"/>
        <v>0</v>
      </c>
      <c r="I209" s="241">
        <f t="shared" si="71"/>
        <v>1</v>
      </c>
      <c r="J209" s="241">
        <f t="shared" si="72"/>
        <v>0</v>
      </c>
      <c r="K209" s="241">
        <f t="shared" si="73"/>
        <v>0</v>
      </c>
      <c r="L209" s="241">
        <f t="shared" si="63"/>
        <v>0</v>
      </c>
      <c r="M209" s="241">
        <f t="shared" si="64"/>
        <v>0</v>
      </c>
      <c r="N209" s="241">
        <f t="shared" si="65"/>
        <v>0</v>
      </c>
      <c r="O209" s="241">
        <f t="shared" si="66"/>
        <v>0</v>
      </c>
      <c r="P209" s="241">
        <f t="shared" si="67"/>
        <v>0</v>
      </c>
      <c r="Q209" s="241">
        <f t="shared" si="74"/>
        <v>1</v>
      </c>
      <c r="R209" s="241">
        <f t="shared" si="75"/>
        <v>0</v>
      </c>
      <c r="S209" s="241">
        <f t="shared" si="76"/>
        <v>1</v>
      </c>
      <c r="T209" s="241">
        <f t="shared" si="77"/>
        <v>0</v>
      </c>
      <c r="U209" s="241">
        <f t="shared" si="78"/>
        <v>0</v>
      </c>
      <c r="V209" s="241">
        <f t="shared" si="79"/>
        <v>0</v>
      </c>
      <c r="W209" s="241">
        <f t="shared" si="68"/>
        <v>0</v>
      </c>
      <c r="X209" s="241">
        <f t="shared" si="80"/>
        <v>0</v>
      </c>
      <c r="Y209" s="241">
        <f t="shared" si="81"/>
        <v>0</v>
      </c>
      <c r="Z209" s="241">
        <f t="shared" si="82"/>
        <v>0</v>
      </c>
      <c r="AA209" s="225"/>
      <c r="AB209" s="225"/>
      <c r="AC209" s="225"/>
      <c r="AD209" s="225"/>
    </row>
    <row r="210" spans="1:30">
      <c r="A210" s="242" t="s">
        <v>103</v>
      </c>
      <c r="B210" s="241">
        <f t="shared" si="58"/>
        <v>2</v>
      </c>
      <c r="C210" s="241">
        <f t="shared" si="59"/>
        <v>0</v>
      </c>
      <c r="D210" s="241">
        <f t="shared" si="60"/>
        <v>0</v>
      </c>
      <c r="E210" s="241">
        <f t="shared" si="61"/>
        <v>2</v>
      </c>
      <c r="F210" s="241">
        <f t="shared" si="62"/>
        <v>0</v>
      </c>
      <c r="G210" s="241">
        <f t="shared" si="69"/>
        <v>1</v>
      </c>
      <c r="H210" s="241">
        <f t="shared" si="70"/>
        <v>0</v>
      </c>
      <c r="I210" s="241">
        <f t="shared" si="71"/>
        <v>0</v>
      </c>
      <c r="J210" s="241">
        <f t="shared" si="72"/>
        <v>1</v>
      </c>
      <c r="K210" s="241">
        <f t="shared" si="73"/>
        <v>0</v>
      </c>
      <c r="L210" s="241">
        <f t="shared" si="63"/>
        <v>0</v>
      </c>
      <c r="M210" s="241">
        <f t="shared" si="64"/>
        <v>0</v>
      </c>
      <c r="N210" s="241">
        <f t="shared" si="65"/>
        <v>0</v>
      </c>
      <c r="O210" s="241">
        <f t="shared" si="66"/>
        <v>0</v>
      </c>
      <c r="P210" s="241">
        <f t="shared" si="67"/>
        <v>0</v>
      </c>
      <c r="Q210" s="241">
        <f t="shared" si="74"/>
        <v>1</v>
      </c>
      <c r="R210" s="241">
        <f t="shared" si="75"/>
        <v>0</v>
      </c>
      <c r="S210" s="241">
        <f t="shared" si="76"/>
        <v>0</v>
      </c>
      <c r="T210" s="241">
        <f t="shared" si="77"/>
        <v>1</v>
      </c>
      <c r="U210" s="241">
        <f t="shared" si="78"/>
        <v>0</v>
      </c>
      <c r="V210" s="241">
        <f t="shared" si="79"/>
        <v>0</v>
      </c>
      <c r="W210" s="241">
        <f t="shared" si="68"/>
        <v>0</v>
      </c>
      <c r="X210" s="241">
        <f t="shared" si="80"/>
        <v>0</v>
      </c>
      <c r="Y210" s="241">
        <f t="shared" si="81"/>
        <v>0</v>
      </c>
      <c r="Z210" s="241">
        <f t="shared" si="82"/>
        <v>0</v>
      </c>
      <c r="AA210" s="225"/>
      <c r="AB210" s="225"/>
      <c r="AC210" s="225"/>
      <c r="AD210" s="225"/>
    </row>
    <row r="211" spans="1:30">
      <c r="A211" s="242" t="s">
        <v>169</v>
      </c>
      <c r="B211" s="241">
        <f t="shared" si="58"/>
        <v>5</v>
      </c>
      <c r="C211" s="241">
        <f t="shared" si="59"/>
        <v>3</v>
      </c>
      <c r="D211" s="241">
        <f t="shared" si="60"/>
        <v>2</v>
      </c>
      <c r="E211" s="241">
        <f t="shared" si="61"/>
        <v>0</v>
      </c>
      <c r="F211" s="241">
        <f t="shared" si="62"/>
        <v>0</v>
      </c>
      <c r="G211" s="241">
        <f t="shared" si="69"/>
        <v>2</v>
      </c>
      <c r="H211" s="241">
        <f t="shared" si="70"/>
        <v>1</v>
      </c>
      <c r="I211" s="241">
        <f t="shared" si="71"/>
        <v>1</v>
      </c>
      <c r="J211" s="241">
        <f t="shared" si="72"/>
        <v>0</v>
      </c>
      <c r="K211" s="241">
        <f t="shared" si="73"/>
        <v>0</v>
      </c>
      <c r="L211" s="241">
        <f t="shared" si="63"/>
        <v>0</v>
      </c>
      <c r="M211" s="241">
        <f t="shared" si="64"/>
        <v>0</v>
      </c>
      <c r="N211" s="241">
        <f t="shared" si="65"/>
        <v>0</v>
      </c>
      <c r="O211" s="241">
        <f t="shared" si="66"/>
        <v>0</v>
      </c>
      <c r="P211" s="241">
        <f t="shared" si="67"/>
        <v>0</v>
      </c>
      <c r="Q211" s="241">
        <f t="shared" si="74"/>
        <v>1</v>
      </c>
      <c r="R211" s="241">
        <f t="shared" si="75"/>
        <v>1</v>
      </c>
      <c r="S211" s="241">
        <f t="shared" si="76"/>
        <v>0</v>
      </c>
      <c r="T211" s="241">
        <f t="shared" si="77"/>
        <v>0</v>
      </c>
      <c r="U211" s="241">
        <f t="shared" si="78"/>
        <v>0</v>
      </c>
      <c r="V211" s="241">
        <f t="shared" si="79"/>
        <v>1</v>
      </c>
      <c r="W211" s="241">
        <f t="shared" si="68"/>
        <v>0</v>
      </c>
      <c r="X211" s="241">
        <f t="shared" si="80"/>
        <v>1</v>
      </c>
      <c r="Y211" s="241">
        <f t="shared" si="81"/>
        <v>0</v>
      </c>
      <c r="Z211" s="241">
        <f t="shared" si="82"/>
        <v>0</v>
      </c>
      <c r="AA211" s="225"/>
      <c r="AB211" s="225"/>
      <c r="AC211" s="225"/>
      <c r="AD211" s="225"/>
    </row>
    <row r="212" spans="1:30">
      <c r="A212" s="242" t="s">
        <v>141</v>
      </c>
      <c r="B212" s="241">
        <f t="shared" si="58"/>
        <v>3</v>
      </c>
      <c r="C212" s="241">
        <f t="shared" si="59"/>
        <v>2</v>
      </c>
      <c r="D212" s="241">
        <f t="shared" si="60"/>
        <v>1</v>
      </c>
      <c r="E212" s="241">
        <f t="shared" si="61"/>
        <v>0</v>
      </c>
      <c r="F212" s="241">
        <f t="shared" si="62"/>
        <v>0</v>
      </c>
      <c r="G212" s="241">
        <f t="shared" si="69"/>
        <v>0</v>
      </c>
      <c r="H212" s="241">
        <f t="shared" si="70"/>
        <v>0</v>
      </c>
      <c r="I212" s="241">
        <f t="shared" si="71"/>
        <v>0</v>
      </c>
      <c r="J212" s="241">
        <f t="shared" si="72"/>
        <v>0</v>
      </c>
      <c r="K212" s="241">
        <f t="shared" si="73"/>
        <v>0</v>
      </c>
      <c r="L212" s="241">
        <f t="shared" si="63"/>
        <v>0</v>
      </c>
      <c r="M212" s="241">
        <f t="shared" si="64"/>
        <v>0</v>
      </c>
      <c r="N212" s="241">
        <f t="shared" si="65"/>
        <v>0</v>
      </c>
      <c r="O212" s="241">
        <f t="shared" si="66"/>
        <v>0</v>
      </c>
      <c r="P212" s="241">
        <f t="shared" si="67"/>
        <v>0</v>
      </c>
      <c r="Q212" s="241">
        <f t="shared" si="74"/>
        <v>0</v>
      </c>
      <c r="R212" s="241">
        <f t="shared" si="75"/>
        <v>0</v>
      </c>
      <c r="S212" s="241">
        <f t="shared" si="76"/>
        <v>0</v>
      </c>
      <c r="T212" s="241">
        <f t="shared" si="77"/>
        <v>0</v>
      </c>
      <c r="U212" s="241">
        <f t="shared" si="78"/>
        <v>0</v>
      </c>
      <c r="V212" s="241">
        <f t="shared" si="79"/>
        <v>0</v>
      </c>
      <c r="W212" s="241">
        <f t="shared" si="68"/>
        <v>0</v>
      </c>
      <c r="X212" s="241">
        <f t="shared" si="80"/>
        <v>0</v>
      </c>
      <c r="Y212" s="241">
        <f t="shared" si="81"/>
        <v>0</v>
      </c>
      <c r="Z212" s="241">
        <f t="shared" si="82"/>
        <v>0</v>
      </c>
      <c r="AA212" s="225"/>
      <c r="AB212" s="225"/>
      <c r="AC212" s="225"/>
      <c r="AD212" s="225"/>
    </row>
    <row r="213" spans="1:30">
      <c r="A213" s="242" t="s">
        <v>164</v>
      </c>
      <c r="B213" s="241">
        <f t="shared" si="58"/>
        <v>7</v>
      </c>
      <c r="C213" s="241">
        <f t="shared" si="59"/>
        <v>3</v>
      </c>
      <c r="D213" s="241">
        <f t="shared" si="60"/>
        <v>4</v>
      </c>
      <c r="E213" s="241">
        <f t="shared" si="61"/>
        <v>0</v>
      </c>
      <c r="F213" s="241">
        <f t="shared" si="62"/>
        <v>0</v>
      </c>
      <c r="G213" s="241">
        <f t="shared" si="69"/>
        <v>2</v>
      </c>
      <c r="H213" s="241">
        <f t="shared" si="70"/>
        <v>2</v>
      </c>
      <c r="I213" s="241">
        <f t="shared" si="71"/>
        <v>0</v>
      </c>
      <c r="J213" s="241">
        <f t="shared" si="72"/>
        <v>0</v>
      </c>
      <c r="K213" s="241">
        <f t="shared" si="73"/>
        <v>0</v>
      </c>
      <c r="L213" s="241">
        <f t="shared" si="63"/>
        <v>0</v>
      </c>
      <c r="M213" s="241">
        <f t="shared" si="64"/>
        <v>0</v>
      </c>
      <c r="N213" s="241">
        <f t="shared" si="65"/>
        <v>0</v>
      </c>
      <c r="O213" s="241">
        <f>VLOOKUP(A213,$M$306:$R$457,5,0)</f>
        <v>0</v>
      </c>
      <c r="P213" s="241">
        <f t="shared" si="67"/>
        <v>0</v>
      </c>
      <c r="Q213" s="241">
        <f t="shared" si="74"/>
        <v>1</v>
      </c>
      <c r="R213" s="241">
        <f t="shared" si="75"/>
        <v>1</v>
      </c>
      <c r="S213" s="241">
        <f t="shared" si="76"/>
        <v>0</v>
      </c>
      <c r="T213" s="241">
        <f t="shared" si="77"/>
        <v>0</v>
      </c>
      <c r="U213" s="241">
        <f t="shared" si="78"/>
        <v>0</v>
      </c>
      <c r="V213" s="241">
        <f t="shared" si="79"/>
        <v>1</v>
      </c>
      <c r="W213" s="241">
        <f t="shared" si="68"/>
        <v>1</v>
      </c>
      <c r="X213" s="241">
        <f t="shared" si="80"/>
        <v>0</v>
      </c>
      <c r="Y213" s="241">
        <f t="shared" si="81"/>
        <v>0</v>
      </c>
      <c r="Z213" s="241">
        <f t="shared" si="82"/>
        <v>0</v>
      </c>
      <c r="AA213" s="225"/>
      <c r="AB213" s="225"/>
      <c r="AC213" s="225"/>
      <c r="AD213" s="225"/>
    </row>
    <row r="214" spans="1:30">
      <c r="A214" s="242" t="s">
        <v>206</v>
      </c>
      <c r="B214" s="241">
        <f t="shared" si="58"/>
        <v>5</v>
      </c>
      <c r="C214" s="241">
        <f t="shared" si="59"/>
        <v>1</v>
      </c>
      <c r="D214" s="241">
        <f t="shared" si="60"/>
        <v>4</v>
      </c>
      <c r="E214" s="241">
        <f t="shared" si="61"/>
        <v>0</v>
      </c>
      <c r="F214" s="241">
        <f t="shared" si="62"/>
        <v>0</v>
      </c>
      <c r="G214" s="241">
        <f t="shared" si="69"/>
        <v>0</v>
      </c>
      <c r="H214" s="241">
        <f t="shared" si="70"/>
        <v>0</v>
      </c>
      <c r="I214" s="241">
        <f t="shared" si="71"/>
        <v>0</v>
      </c>
      <c r="J214" s="241">
        <f t="shared" si="72"/>
        <v>0</v>
      </c>
      <c r="K214" s="241">
        <f t="shared" si="73"/>
        <v>0</v>
      </c>
      <c r="L214" s="241">
        <f>VLOOKUP(A214,$M$306:$R$457,2,0)</f>
        <v>0</v>
      </c>
      <c r="M214" s="241">
        <f>VLOOKUP(A214,$M$306:$R$457,3,0)</f>
        <v>0</v>
      </c>
      <c r="N214" s="241">
        <f>VLOOKUP(A214,$M$306:$R$457,4,0)</f>
        <v>0</v>
      </c>
      <c r="O214" s="241">
        <f>VLOOKUP(A214,$M$306:$R$457,5,0)</f>
        <v>0</v>
      </c>
      <c r="P214" s="241">
        <f>VLOOKUP(A214,$M$306:$R$457,6,0)</f>
        <v>0</v>
      </c>
      <c r="Q214" s="241">
        <f t="shared" si="74"/>
        <v>0</v>
      </c>
      <c r="R214" s="241">
        <f t="shared" si="75"/>
        <v>0</v>
      </c>
      <c r="S214" s="241">
        <f t="shared" si="76"/>
        <v>0</v>
      </c>
      <c r="T214" s="241">
        <f t="shared" si="77"/>
        <v>0</v>
      </c>
      <c r="U214" s="241">
        <f t="shared" si="78"/>
        <v>0</v>
      </c>
      <c r="V214" s="241">
        <f t="shared" si="79"/>
        <v>0</v>
      </c>
      <c r="W214" s="241">
        <f t="shared" si="68"/>
        <v>0</v>
      </c>
      <c r="X214" s="241">
        <f t="shared" si="80"/>
        <v>0</v>
      </c>
      <c r="Y214" s="241">
        <f t="shared" si="81"/>
        <v>0</v>
      </c>
      <c r="Z214" s="241">
        <f t="shared" si="82"/>
        <v>0</v>
      </c>
      <c r="AA214" s="225"/>
      <c r="AB214" s="225"/>
      <c r="AC214" s="225"/>
      <c r="AD214" s="225"/>
    </row>
    <row r="215" spans="1:30">
      <c r="A215" s="242" t="s">
        <v>143</v>
      </c>
      <c r="B215" s="241">
        <f t="shared" si="58"/>
        <v>4</v>
      </c>
      <c r="C215" s="241">
        <f t="shared" si="59"/>
        <v>0</v>
      </c>
      <c r="D215" s="241">
        <f t="shared" si="60"/>
        <v>2</v>
      </c>
      <c r="E215" s="241">
        <f t="shared" si="61"/>
        <v>2</v>
      </c>
      <c r="F215" s="241">
        <f t="shared" si="62"/>
        <v>0</v>
      </c>
      <c r="G215" s="241">
        <f t="shared" si="69"/>
        <v>1</v>
      </c>
      <c r="H215" s="241">
        <f t="shared" si="70"/>
        <v>0</v>
      </c>
      <c r="I215" s="241">
        <f t="shared" si="71"/>
        <v>1</v>
      </c>
      <c r="J215" s="241">
        <f t="shared" si="72"/>
        <v>0</v>
      </c>
      <c r="K215" s="241">
        <f t="shared" si="73"/>
        <v>0</v>
      </c>
      <c r="L215" s="241">
        <f>VLOOKUP(A215,$M$306:$R$457,2,0)</f>
        <v>0</v>
      </c>
      <c r="M215" s="241">
        <f>VLOOKUP(A215,$M$306:$R$457,3,0)</f>
        <v>0</v>
      </c>
      <c r="N215" s="241">
        <f>VLOOKUP(A215,$M$306:$R$457,4,0)</f>
        <v>0</v>
      </c>
      <c r="O215" s="241">
        <f>VLOOKUP(A215,$M$306:$R$457,5,0)</f>
        <v>0</v>
      </c>
      <c r="P215" s="241">
        <f>VLOOKUP(A215,$M$306:$R$457,6,0)</f>
        <v>0</v>
      </c>
      <c r="Q215" s="241">
        <f t="shared" si="74"/>
        <v>0</v>
      </c>
      <c r="R215" s="241">
        <f t="shared" si="75"/>
        <v>0</v>
      </c>
      <c r="S215" s="241">
        <f t="shared" si="76"/>
        <v>0</v>
      </c>
      <c r="T215" s="241">
        <f t="shared" si="77"/>
        <v>0</v>
      </c>
      <c r="U215" s="241">
        <f t="shared" si="78"/>
        <v>0</v>
      </c>
      <c r="V215" s="241">
        <f t="shared" si="79"/>
        <v>1</v>
      </c>
      <c r="W215" s="241">
        <f t="shared" si="68"/>
        <v>0</v>
      </c>
      <c r="X215" s="241">
        <f t="shared" si="80"/>
        <v>1</v>
      </c>
      <c r="Y215" s="241">
        <f t="shared" si="81"/>
        <v>0</v>
      </c>
      <c r="Z215" s="241">
        <f t="shared" si="82"/>
        <v>0</v>
      </c>
      <c r="AA215" s="225"/>
      <c r="AB215" s="225"/>
      <c r="AC215" s="225"/>
      <c r="AD215" s="225"/>
    </row>
    <row r="216" spans="1:30">
      <c r="A216" s="242"/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  <c r="AA216" s="225"/>
      <c r="AB216" s="225"/>
      <c r="AC216" s="225"/>
      <c r="AD216" s="225"/>
    </row>
    <row r="217" spans="1:30">
      <c r="A217" s="244"/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  <c r="AA217" s="225"/>
      <c r="AB217" s="225"/>
      <c r="AC217" s="225"/>
      <c r="AD217" s="225"/>
    </row>
    <row r="218" spans="1:30">
      <c r="A218" s="242" t="s">
        <v>14</v>
      </c>
      <c r="B218" s="241">
        <f t="shared" ref="B218:B228" si="83">VLOOKUP(A218,$A$306:$F$458,2,0)</f>
        <v>2</v>
      </c>
      <c r="C218" s="241">
        <f t="shared" ref="C218:C228" si="84">VLOOKUP(A218,$A$306:$F$458,3,0)</f>
        <v>0</v>
      </c>
      <c r="D218" s="241">
        <f t="shared" ref="D218:D228" si="85">VLOOKUP(A218,$A$306:$F$458,4,0)</f>
        <v>1</v>
      </c>
      <c r="E218" s="241">
        <f t="shared" ref="E218:E228" si="86">VLOOKUP(A218,$A$306:$F$458,5,0)</f>
        <v>1</v>
      </c>
      <c r="F218" s="241">
        <f t="shared" ref="F218:F228" si="87">VLOOKUP(A218,$A$306:$H$801,6,0)</f>
        <v>0</v>
      </c>
      <c r="G218" s="241">
        <f t="shared" ref="G218:G228" si="88">VLOOKUP(A218,$G$306:$L$457,2,0)</f>
        <v>0</v>
      </c>
      <c r="H218" s="241">
        <f t="shared" ref="H218:H228" si="89">VLOOKUP(A218,$G$306:$L$457,3,0)</f>
        <v>0</v>
      </c>
      <c r="I218" s="241">
        <f t="shared" ref="I218:I228" si="90">VLOOKUP(A218,$G$306:$L$457,4,0)</f>
        <v>0</v>
      </c>
      <c r="J218" s="241">
        <f t="shared" ref="J218:J228" si="91">VLOOKUP(A218,$G$306:$L$457,5,0)</f>
        <v>0</v>
      </c>
      <c r="K218" s="241">
        <f t="shared" ref="K218:K228" si="92">VLOOKUP(A218,$G$306:$L$457,6,0)</f>
        <v>0</v>
      </c>
      <c r="L218" s="241">
        <f t="shared" ref="L218:L228" si="93">VLOOKUP(A218,$M$306:$R$454,2,0)</f>
        <v>0</v>
      </c>
      <c r="M218" s="241">
        <f t="shared" ref="M218:M228" si="94">VLOOKUP(A218,$M$306:$R$454,3,0)</f>
        <v>0</v>
      </c>
      <c r="N218" s="241">
        <f t="shared" ref="N218:N228" si="95">VLOOKUP(A218,$M$306:$R$454,4,0)</f>
        <v>0</v>
      </c>
      <c r="O218" s="241">
        <f t="shared" ref="O218:O228" si="96">VLOOKUP(A218,$M$306:$R$454,5,0)</f>
        <v>0</v>
      </c>
      <c r="P218" s="241">
        <f t="shared" ref="P218:P228" si="97">VLOOKUP(A218,$M$306:$R$454,6,0)</f>
        <v>0</v>
      </c>
      <c r="Q218" s="241">
        <f t="shared" ref="Q218:Q228" si="98">VLOOKUP(A218,$S$306:$X$457,2,0)</f>
        <v>0</v>
      </c>
      <c r="R218" s="241">
        <f t="shared" ref="R218:R228" si="99">VLOOKUP(A218,$S$306:$X$457,3,0)</f>
        <v>0</v>
      </c>
      <c r="S218" s="241">
        <f t="shared" ref="S218:S228" si="100">VLOOKUP(A218,$S$306:$X$457,4,0)</f>
        <v>0</v>
      </c>
      <c r="T218" s="241">
        <f t="shared" ref="T218:T228" si="101">VLOOKUP(A218,$S$306:$X$457,5,0)</f>
        <v>0</v>
      </c>
      <c r="U218" s="241">
        <f t="shared" ref="U218:U228" si="102">VLOOKUP(A218,$S$306:$X$457,6,0)</f>
        <v>0</v>
      </c>
      <c r="V218" s="241">
        <f t="shared" ref="V218:V228" si="103">VLOOKUP(A218,$Y$306:$AD$457,2,0)</f>
        <v>0</v>
      </c>
      <c r="W218" s="241">
        <f t="shared" ref="W218:W228" si="104">VLOOKUP(A218,$Y$306:$AD$457,3,0)</f>
        <v>0</v>
      </c>
      <c r="X218" s="241">
        <f t="shared" ref="X218:X228" si="105">VLOOKUP(A218,$Y$306:$AD$457,4,0)</f>
        <v>0</v>
      </c>
      <c r="Y218" s="241">
        <f t="shared" ref="Y218:Y228" si="106">VLOOKUP(A218,$Y$306:$AD$457,5,0)</f>
        <v>0</v>
      </c>
      <c r="Z218" s="241">
        <f t="shared" ref="Z218:Z228" si="107">VLOOKUP(A218,$Y$306:$AD$457,6,0)</f>
        <v>0</v>
      </c>
      <c r="AA218" s="225"/>
      <c r="AB218" s="225"/>
      <c r="AC218" s="225"/>
      <c r="AD218" s="225"/>
    </row>
    <row r="219" spans="1:30">
      <c r="A219" s="242" t="s">
        <v>31</v>
      </c>
      <c r="B219" s="241">
        <f t="shared" si="83"/>
        <v>4</v>
      </c>
      <c r="C219" s="241">
        <f t="shared" si="84"/>
        <v>0</v>
      </c>
      <c r="D219" s="241">
        <f t="shared" si="85"/>
        <v>2</v>
      </c>
      <c r="E219" s="241">
        <f t="shared" si="86"/>
        <v>2</v>
      </c>
      <c r="F219" s="241">
        <f t="shared" si="87"/>
        <v>0</v>
      </c>
      <c r="G219" s="241">
        <f t="shared" si="88"/>
        <v>1</v>
      </c>
      <c r="H219" s="241">
        <f t="shared" si="89"/>
        <v>0</v>
      </c>
      <c r="I219" s="241">
        <f t="shared" si="90"/>
        <v>0</v>
      </c>
      <c r="J219" s="241">
        <f t="shared" si="91"/>
        <v>1</v>
      </c>
      <c r="K219" s="241">
        <f t="shared" si="92"/>
        <v>0</v>
      </c>
      <c r="L219" s="241">
        <f t="shared" si="93"/>
        <v>0</v>
      </c>
      <c r="M219" s="241">
        <f t="shared" si="94"/>
        <v>0</v>
      </c>
      <c r="N219" s="241">
        <f t="shared" si="95"/>
        <v>0</v>
      </c>
      <c r="O219" s="241">
        <f t="shared" si="96"/>
        <v>0</v>
      </c>
      <c r="P219" s="241">
        <f t="shared" si="97"/>
        <v>0</v>
      </c>
      <c r="Q219" s="241">
        <f t="shared" si="98"/>
        <v>0</v>
      </c>
      <c r="R219" s="241">
        <f t="shared" si="99"/>
        <v>0</v>
      </c>
      <c r="S219" s="241">
        <f t="shared" si="100"/>
        <v>0</v>
      </c>
      <c r="T219" s="241">
        <f t="shared" si="101"/>
        <v>0</v>
      </c>
      <c r="U219" s="241">
        <f t="shared" si="102"/>
        <v>0</v>
      </c>
      <c r="V219" s="241">
        <f t="shared" si="103"/>
        <v>1</v>
      </c>
      <c r="W219" s="241">
        <f t="shared" si="104"/>
        <v>0</v>
      </c>
      <c r="X219" s="241">
        <f t="shared" si="105"/>
        <v>0</v>
      </c>
      <c r="Y219" s="241">
        <f t="shared" si="106"/>
        <v>1</v>
      </c>
      <c r="Z219" s="241">
        <f t="shared" si="107"/>
        <v>0</v>
      </c>
      <c r="AA219" s="225"/>
      <c r="AB219" s="225"/>
      <c r="AC219" s="225"/>
      <c r="AD219" s="225"/>
    </row>
    <row r="220" spans="1:30">
      <c r="A220" s="242" t="s">
        <v>13</v>
      </c>
      <c r="B220" s="241">
        <f t="shared" si="83"/>
        <v>0</v>
      </c>
      <c r="C220" s="241">
        <f t="shared" si="84"/>
        <v>0</v>
      </c>
      <c r="D220" s="241">
        <f t="shared" si="85"/>
        <v>0</v>
      </c>
      <c r="E220" s="241">
        <f t="shared" si="86"/>
        <v>0</v>
      </c>
      <c r="F220" s="241">
        <f t="shared" si="87"/>
        <v>0</v>
      </c>
      <c r="G220" s="241">
        <f t="shared" si="88"/>
        <v>0</v>
      </c>
      <c r="H220" s="241">
        <f t="shared" si="89"/>
        <v>0</v>
      </c>
      <c r="I220" s="241">
        <f t="shared" si="90"/>
        <v>0</v>
      </c>
      <c r="J220" s="241">
        <f t="shared" si="91"/>
        <v>0</v>
      </c>
      <c r="K220" s="241">
        <f t="shared" si="92"/>
        <v>0</v>
      </c>
      <c r="L220" s="241">
        <f t="shared" si="93"/>
        <v>0</v>
      </c>
      <c r="M220" s="241">
        <f t="shared" si="94"/>
        <v>0</v>
      </c>
      <c r="N220" s="241">
        <f t="shared" si="95"/>
        <v>0</v>
      </c>
      <c r="O220" s="241">
        <f t="shared" si="96"/>
        <v>0</v>
      </c>
      <c r="P220" s="241">
        <f t="shared" si="97"/>
        <v>0</v>
      </c>
      <c r="Q220" s="241">
        <f t="shared" si="98"/>
        <v>0</v>
      </c>
      <c r="R220" s="241">
        <f t="shared" si="99"/>
        <v>0</v>
      </c>
      <c r="S220" s="241">
        <f t="shared" si="100"/>
        <v>0</v>
      </c>
      <c r="T220" s="241">
        <f t="shared" si="101"/>
        <v>0</v>
      </c>
      <c r="U220" s="241">
        <f t="shared" si="102"/>
        <v>0</v>
      </c>
      <c r="V220" s="241">
        <f t="shared" si="103"/>
        <v>0</v>
      </c>
      <c r="W220" s="241">
        <f t="shared" si="104"/>
        <v>0</v>
      </c>
      <c r="X220" s="241">
        <f t="shared" si="105"/>
        <v>0</v>
      </c>
      <c r="Y220" s="241">
        <f t="shared" si="106"/>
        <v>0</v>
      </c>
      <c r="Z220" s="241">
        <f t="shared" si="107"/>
        <v>0</v>
      </c>
      <c r="AA220" s="225"/>
      <c r="AB220" s="225"/>
      <c r="AC220" s="225"/>
      <c r="AD220" s="225"/>
    </row>
    <row r="221" spans="1:30">
      <c r="A221" s="242" t="s">
        <v>120</v>
      </c>
      <c r="B221" s="241">
        <f t="shared" si="83"/>
        <v>11</v>
      </c>
      <c r="C221" s="241">
        <f t="shared" si="84"/>
        <v>0</v>
      </c>
      <c r="D221" s="241">
        <f t="shared" si="85"/>
        <v>8</v>
      </c>
      <c r="E221" s="241">
        <f t="shared" si="86"/>
        <v>3</v>
      </c>
      <c r="F221" s="241">
        <f t="shared" si="87"/>
        <v>0</v>
      </c>
      <c r="G221" s="241">
        <f t="shared" si="88"/>
        <v>3</v>
      </c>
      <c r="H221" s="241">
        <f t="shared" si="89"/>
        <v>0</v>
      </c>
      <c r="I221" s="241">
        <f t="shared" si="90"/>
        <v>1</v>
      </c>
      <c r="J221" s="241">
        <f t="shared" si="91"/>
        <v>2</v>
      </c>
      <c r="K221" s="241">
        <f t="shared" si="92"/>
        <v>0</v>
      </c>
      <c r="L221" s="241">
        <f t="shared" si="93"/>
        <v>0</v>
      </c>
      <c r="M221" s="241">
        <f t="shared" si="94"/>
        <v>0</v>
      </c>
      <c r="N221" s="241">
        <f t="shared" si="95"/>
        <v>0</v>
      </c>
      <c r="O221" s="241">
        <f t="shared" si="96"/>
        <v>0</v>
      </c>
      <c r="P221" s="241">
        <f t="shared" si="97"/>
        <v>0</v>
      </c>
      <c r="Q221" s="241">
        <f t="shared" si="98"/>
        <v>1</v>
      </c>
      <c r="R221" s="241">
        <f t="shared" si="99"/>
        <v>0</v>
      </c>
      <c r="S221" s="241">
        <f t="shared" si="100"/>
        <v>1</v>
      </c>
      <c r="T221" s="241">
        <f t="shared" si="101"/>
        <v>0</v>
      </c>
      <c r="U221" s="241">
        <f t="shared" si="102"/>
        <v>0</v>
      </c>
      <c r="V221" s="241">
        <f t="shared" si="103"/>
        <v>2</v>
      </c>
      <c r="W221" s="241">
        <f t="shared" si="104"/>
        <v>0</v>
      </c>
      <c r="X221" s="241">
        <f t="shared" si="105"/>
        <v>0</v>
      </c>
      <c r="Y221" s="241">
        <f t="shared" si="106"/>
        <v>2</v>
      </c>
      <c r="Z221" s="241">
        <f t="shared" si="107"/>
        <v>0</v>
      </c>
      <c r="AA221" s="225"/>
      <c r="AB221" s="225"/>
      <c r="AC221" s="225"/>
      <c r="AD221" s="225"/>
    </row>
    <row r="222" spans="1:30">
      <c r="A222" s="242" t="s">
        <v>158</v>
      </c>
      <c r="B222" s="241">
        <f t="shared" si="83"/>
        <v>8</v>
      </c>
      <c r="C222" s="241">
        <f t="shared" si="84"/>
        <v>0</v>
      </c>
      <c r="D222" s="241">
        <f t="shared" si="85"/>
        <v>5</v>
      </c>
      <c r="E222" s="241">
        <f t="shared" si="86"/>
        <v>3</v>
      </c>
      <c r="F222" s="241">
        <f t="shared" si="87"/>
        <v>0</v>
      </c>
      <c r="G222" s="241">
        <f t="shared" si="88"/>
        <v>1</v>
      </c>
      <c r="H222" s="241">
        <f t="shared" si="89"/>
        <v>0</v>
      </c>
      <c r="I222" s="241">
        <f t="shared" si="90"/>
        <v>1</v>
      </c>
      <c r="J222" s="241">
        <f t="shared" si="91"/>
        <v>0</v>
      </c>
      <c r="K222" s="241">
        <f t="shared" si="92"/>
        <v>0</v>
      </c>
      <c r="L222" s="241">
        <f t="shared" si="93"/>
        <v>0</v>
      </c>
      <c r="M222" s="241">
        <f t="shared" si="94"/>
        <v>0</v>
      </c>
      <c r="N222" s="241">
        <f t="shared" si="95"/>
        <v>0</v>
      </c>
      <c r="O222" s="241">
        <f t="shared" si="96"/>
        <v>0</v>
      </c>
      <c r="P222" s="241">
        <f t="shared" si="97"/>
        <v>0</v>
      </c>
      <c r="Q222" s="241">
        <f t="shared" si="98"/>
        <v>0</v>
      </c>
      <c r="R222" s="241">
        <f t="shared" si="99"/>
        <v>0</v>
      </c>
      <c r="S222" s="241">
        <f t="shared" si="100"/>
        <v>0</v>
      </c>
      <c r="T222" s="241">
        <f t="shared" si="101"/>
        <v>0</v>
      </c>
      <c r="U222" s="241">
        <f t="shared" si="102"/>
        <v>0</v>
      </c>
      <c r="V222" s="241">
        <f t="shared" si="103"/>
        <v>1</v>
      </c>
      <c r="W222" s="241">
        <f t="shared" si="104"/>
        <v>0</v>
      </c>
      <c r="X222" s="241">
        <f t="shared" si="105"/>
        <v>1</v>
      </c>
      <c r="Y222" s="241">
        <f t="shared" si="106"/>
        <v>0</v>
      </c>
      <c r="Z222" s="241">
        <f t="shared" si="107"/>
        <v>0</v>
      </c>
      <c r="AA222" s="225"/>
      <c r="AB222" s="225"/>
      <c r="AC222" s="225"/>
      <c r="AD222" s="225"/>
    </row>
    <row r="223" spans="1:30">
      <c r="A223" s="242" t="s">
        <v>15</v>
      </c>
      <c r="B223" s="241">
        <f t="shared" si="83"/>
        <v>5</v>
      </c>
      <c r="C223" s="241">
        <f t="shared" si="84"/>
        <v>0</v>
      </c>
      <c r="D223" s="241">
        <f t="shared" si="85"/>
        <v>3</v>
      </c>
      <c r="E223" s="241">
        <f t="shared" si="86"/>
        <v>2</v>
      </c>
      <c r="F223" s="241">
        <f t="shared" si="87"/>
        <v>0</v>
      </c>
      <c r="G223" s="241">
        <f t="shared" si="88"/>
        <v>2</v>
      </c>
      <c r="H223" s="241">
        <f t="shared" si="89"/>
        <v>0</v>
      </c>
      <c r="I223" s="241">
        <f t="shared" si="90"/>
        <v>2</v>
      </c>
      <c r="J223" s="241">
        <f t="shared" si="91"/>
        <v>0</v>
      </c>
      <c r="K223" s="241">
        <f t="shared" si="92"/>
        <v>0</v>
      </c>
      <c r="L223" s="241">
        <f t="shared" si="93"/>
        <v>0</v>
      </c>
      <c r="M223" s="241">
        <f t="shared" si="94"/>
        <v>0</v>
      </c>
      <c r="N223" s="241">
        <f t="shared" si="95"/>
        <v>0</v>
      </c>
      <c r="O223" s="241">
        <f t="shared" si="96"/>
        <v>0</v>
      </c>
      <c r="P223" s="241">
        <f t="shared" si="97"/>
        <v>0</v>
      </c>
      <c r="Q223" s="241">
        <f t="shared" si="98"/>
        <v>0</v>
      </c>
      <c r="R223" s="241">
        <f t="shared" si="99"/>
        <v>0</v>
      </c>
      <c r="S223" s="241">
        <f t="shared" si="100"/>
        <v>0</v>
      </c>
      <c r="T223" s="241">
        <f t="shared" si="101"/>
        <v>0</v>
      </c>
      <c r="U223" s="241">
        <f t="shared" si="102"/>
        <v>0</v>
      </c>
      <c r="V223" s="241">
        <f t="shared" si="103"/>
        <v>2</v>
      </c>
      <c r="W223" s="241">
        <f t="shared" si="104"/>
        <v>0</v>
      </c>
      <c r="X223" s="241">
        <f t="shared" si="105"/>
        <v>2</v>
      </c>
      <c r="Y223" s="241">
        <f t="shared" si="106"/>
        <v>0</v>
      </c>
      <c r="Z223" s="241">
        <f t="shared" si="107"/>
        <v>0</v>
      </c>
      <c r="AA223" s="225"/>
      <c r="AB223" s="225"/>
      <c r="AC223" s="225"/>
      <c r="AD223" s="225"/>
    </row>
    <row r="224" spans="1:30">
      <c r="A224" s="242" t="s">
        <v>135</v>
      </c>
      <c r="B224" s="241">
        <f t="shared" si="83"/>
        <v>9</v>
      </c>
      <c r="C224" s="241">
        <f t="shared" si="84"/>
        <v>2</v>
      </c>
      <c r="D224" s="241">
        <f t="shared" si="85"/>
        <v>7</v>
      </c>
      <c r="E224" s="241">
        <f t="shared" si="86"/>
        <v>0</v>
      </c>
      <c r="F224" s="241">
        <f t="shared" si="87"/>
        <v>0</v>
      </c>
      <c r="G224" s="241">
        <f t="shared" si="88"/>
        <v>1</v>
      </c>
      <c r="H224" s="241">
        <f t="shared" si="89"/>
        <v>1</v>
      </c>
      <c r="I224" s="241">
        <f t="shared" si="90"/>
        <v>0</v>
      </c>
      <c r="J224" s="241">
        <f t="shared" si="91"/>
        <v>0</v>
      </c>
      <c r="K224" s="241">
        <f t="shared" si="92"/>
        <v>0</v>
      </c>
      <c r="L224" s="241">
        <f t="shared" si="93"/>
        <v>0</v>
      </c>
      <c r="M224" s="241">
        <f t="shared" si="94"/>
        <v>0</v>
      </c>
      <c r="N224" s="241">
        <f t="shared" si="95"/>
        <v>0</v>
      </c>
      <c r="O224" s="241">
        <f t="shared" si="96"/>
        <v>0</v>
      </c>
      <c r="P224" s="241">
        <f t="shared" si="97"/>
        <v>0</v>
      </c>
      <c r="Q224" s="241">
        <f t="shared" si="98"/>
        <v>0</v>
      </c>
      <c r="R224" s="241">
        <f t="shared" si="99"/>
        <v>0</v>
      </c>
      <c r="S224" s="241">
        <f t="shared" si="100"/>
        <v>0</v>
      </c>
      <c r="T224" s="241">
        <f t="shared" si="101"/>
        <v>0</v>
      </c>
      <c r="U224" s="241">
        <f t="shared" si="102"/>
        <v>0</v>
      </c>
      <c r="V224" s="241">
        <f t="shared" si="103"/>
        <v>1</v>
      </c>
      <c r="W224" s="241">
        <f t="shared" si="104"/>
        <v>1</v>
      </c>
      <c r="X224" s="241">
        <f t="shared" si="105"/>
        <v>0</v>
      </c>
      <c r="Y224" s="241">
        <f t="shared" si="106"/>
        <v>0</v>
      </c>
      <c r="Z224" s="241">
        <f t="shared" si="107"/>
        <v>0</v>
      </c>
      <c r="AA224" s="225"/>
      <c r="AB224" s="225"/>
      <c r="AC224" s="225"/>
      <c r="AD224" s="225"/>
    </row>
    <row r="225" spans="1:30">
      <c r="A225" s="242" t="s">
        <v>32</v>
      </c>
      <c r="B225" s="241">
        <f t="shared" si="83"/>
        <v>7</v>
      </c>
      <c r="C225" s="241">
        <f t="shared" si="84"/>
        <v>1</v>
      </c>
      <c r="D225" s="241">
        <f t="shared" si="85"/>
        <v>3</v>
      </c>
      <c r="E225" s="241">
        <f t="shared" si="86"/>
        <v>3</v>
      </c>
      <c r="F225" s="241">
        <f t="shared" si="87"/>
        <v>0</v>
      </c>
      <c r="G225" s="241">
        <f t="shared" si="88"/>
        <v>4</v>
      </c>
      <c r="H225" s="241">
        <f t="shared" si="89"/>
        <v>0</v>
      </c>
      <c r="I225" s="241">
        <f t="shared" si="90"/>
        <v>1</v>
      </c>
      <c r="J225" s="241">
        <f t="shared" si="91"/>
        <v>3</v>
      </c>
      <c r="K225" s="241">
        <f t="shared" si="92"/>
        <v>0</v>
      </c>
      <c r="L225" s="241">
        <f t="shared" si="93"/>
        <v>0</v>
      </c>
      <c r="M225" s="241">
        <f t="shared" si="94"/>
        <v>0</v>
      </c>
      <c r="N225" s="241">
        <f t="shared" si="95"/>
        <v>0</v>
      </c>
      <c r="O225" s="241">
        <f t="shared" si="96"/>
        <v>0</v>
      </c>
      <c r="P225" s="241">
        <f t="shared" si="97"/>
        <v>0</v>
      </c>
      <c r="Q225" s="241">
        <f t="shared" si="98"/>
        <v>2</v>
      </c>
      <c r="R225" s="241">
        <f t="shared" si="99"/>
        <v>0</v>
      </c>
      <c r="S225" s="241">
        <f t="shared" si="100"/>
        <v>1</v>
      </c>
      <c r="T225" s="241">
        <f t="shared" si="101"/>
        <v>1</v>
      </c>
      <c r="U225" s="241">
        <f t="shared" si="102"/>
        <v>0</v>
      </c>
      <c r="V225" s="241">
        <f t="shared" si="103"/>
        <v>2</v>
      </c>
      <c r="W225" s="241">
        <f t="shared" si="104"/>
        <v>0</v>
      </c>
      <c r="X225" s="241">
        <f t="shared" si="105"/>
        <v>0</v>
      </c>
      <c r="Y225" s="241">
        <f t="shared" si="106"/>
        <v>2</v>
      </c>
      <c r="Z225" s="241">
        <f t="shared" si="107"/>
        <v>0</v>
      </c>
      <c r="AA225" s="225"/>
      <c r="AB225" s="225"/>
      <c r="AC225" s="225"/>
      <c r="AD225" s="225"/>
    </row>
    <row r="226" spans="1:30">
      <c r="A226" s="242" t="s">
        <v>39</v>
      </c>
      <c r="B226" s="241">
        <f t="shared" si="83"/>
        <v>3</v>
      </c>
      <c r="C226" s="241">
        <f t="shared" si="84"/>
        <v>0</v>
      </c>
      <c r="D226" s="241">
        <f t="shared" si="85"/>
        <v>1</v>
      </c>
      <c r="E226" s="241">
        <f t="shared" si="86"/>
        <v>2</v>
      </c>
      <c r="F226" s="241">
        <f t="shared" si="87"/>
        <v>0</v>
      </c>
      <c r="G226" s="241">
        <f t="shared" si="88"/>
        <v>0</v>
      </c>
      <c r="H226" s="241">
        <f t="shared" si="89"/>
        <v>0</v>
      </c>
      <c r="I226" s="241">
        <f t="shared" si="90"/>
        <v>0</v>
      </c>
      <c r="J226" s="241">
        <f t="shared" si="91"/>
        <v>0</v>
      </c>
      <c r="K226" s="241">
        <f t="shared" si="92"/>
        <v>0</v>
      </c>
      <c r="L226" s="241">
        <f t="shared" si="93"/>
        <v>0</v>
      </c>
      <c r="M226" s="241">
        <f t="shared" si="94"/>
        <v>0</v>
      </c>
      <c r="N226" s="241">
        <f t="shared" si="95"/>
        <v>0</v>
      </c>
      <c r="O226" s="241">
        <f t="shared" si="96"/>
        <v>0</v>
      </c>
      <c r="P226" s="241">
        <f t="shared" si="97"/>
        <v>0</v>
      </c>
      <c r="Q226" s="241">
        <f t="shared" si="98"/>
        <v>0</v>
      </c>
      <c r="R226" s="241">
        <f t="shared" si="99"/>
        <v>0</v>
      </c>
      <c r="S226" s="241">
        <f t="shared" si="100"/>
        <v>0</v>
      </c>
      <c r="T226" s="241">
        <f t="shared" si="101"/>
        <v>0</v>
      </c>
      <c r="U226" s="241">
        <f t="shared" si="102"/>
        <v>0</v>
      </c>
      <c r="V226" s="241">
        <f t="shared" si="103"/>
        <v>0</v>
      </c>
      <c r="W226" s="241">
        <f t="shared" si="104"/>
        <v>0</v>
      </c>
      <c r="X226" s="241">
        <f t="shared" si="105"/>
        <v>0</v>
      </c>
      <c r="Y226" s="241">
        <f t="shared" si="106"/>
        <v>0</v>
      </c>
      <c r="Z226" s="241">
        <f t="shared" si="107"/>
        <v>0</v>
      </c>
      <c r="AA226" s="225"/>
      <c r="AB226" s="225"/>
      <c r="AC226" s="225"/>
      <c r="AD226" s="225"/>
    </row>
    <row r="227" spans="1:30">
      <c r="A227" s="242" t="s">
        <v>131</v>
      </c>
      <c r="B227" s="241">
        <f t="shared" si="83"/>
        <v>6</v>
      </c>
      <c r="C227" s="241">
        <f t="shared" si="84"/>
        <v>2</v>
      </c>
      <c r="D227" s="241">
        <f t="shared" si="85"/>
        <v>3</v>
      </c>
      <c r="E227" s="241">
        <f t="shared" si="86"/>
        <v>1</v>
      </c>
      <c r="F227" s="241">
        <f t="shared" si="87"/>
        <v>0</v>
      </c>
      <c r="G227" s="241">
        <f t="shared" si="88"/>
        <v>1</v>
      </c>
      <c r="H227" s="241">
        <f t="shared" si="89"/>
        <v>0</v>
      </c>
      <c r="I227" s="241">
        <f t="shared" si="90"/>
        <v>0</v>
      </c>
      <c r="J227" s="241">
        <f t="shared" si="91"/>
        <v>1</v>
      </c>
      <c r="K227" s="241">
        <f t="shared" si="92"/>
        <v>0</v>
      </c>
      <c r="L227" s="241">
        <f t="shared" si="93"/>
        <v>0</v>
      </c>
      <c r="M227" s="241">
        <f t="shared" si="94"/>
        <v>0</v>
      </c>
      <c r="N227" s="241">
        <f t="shared" si="95"/>
        <v>0</v>
      </c>
      <c r="O227" s="241">
        <f t="shared" si="96"/>
        <v>0</v>
      </c>
      <c r="P227" s="241">
        <f t="shared" si="97"/>
        <v>0</v>
      </c>
      <c r="Q227" s="241">
        <f t="shared" si="98"/>
        <v>0</v>
      </c>
      <c r="R227" s="241">
        <f t="shared" si="99"/>
        <v>0</v>
      </c>
      <c r="S227" s="241">
        <f t="shared" si="100"/>
        <v>0</v>
      </c>
      <c r="T227" s="241">
        <f t="shared" si="101"/>
        <v>0</v>
      </c>
      <c r="U227" s="241">
        <f t="shared" si="102"/>
        <v>0</v>
      </c>
      <c r="V227" s="241">
        <f t="shared" si="103"/>
        <v>1</v>
      </c>
      <c r="W227" s="241">
        <f t="shared" si="104"/>
        <v>0</v>
      </c>
      <c r="X227" s="241">
        <f t="shared" si="105"/>
        <v>0</v>
      </c>
      <c r="Y227" s="241">
        <f t="shared" si="106"/>
        <v>1</v>
      </c>
      <c r="Z227" s="241">
        <f t="shared" si="107"/>
        <v>0</v>
      </c>
      <c r="AA227" s="225"/>
      <c r="AB227" s="225"/>
      <c r="AC227" s="225"/>
      <c r="AD227" s="225"/>
    </row>
    <row r="228" spans="1:30">
      <c r="A228" s="242" t="s">
        <v>65</v>
      </c>
      <c r="B228" s="241">
        <f t="shared" si="83"/>
        <v>0</v>
      </c>
      <c r="C228" s="241">
        <f t="shared" si="84"/>
        <v>0</v>
      </c>
      <c r="D228" s="241">
        <f t="shared" si="85"/>
        <v>0</v>
      </c>
      <c r="E228" s="241">
        <f t="shared" si="86"/>
        <v>0</v>
      </c>
      <c r="F228" s="241">
        <f t="shared" si="87"/>
        <v>0</v>
      </c>
      <c r="G228" s="241">
        <f t="shared" si="88"/>
        <v>0</v>
      </c>
      <c r="H228" s="241">
        <f t="shared" si="89"/>
        <v>0</v>
      </c>
      <c r="I228" s="241">
        <f t="shared" si="90"/>
        <v>0</v>
      </c>
      <c r="J228" s="241">
        <f t="shared" si="91"/>
        <v>0</v>
      </c>
      <c r="K228" s="241">
        <f t="shared" si="92"/>
        <v>0</v>
      </c>
      <c r="L228" s="241">
        <f t="shared" si="93"/>
        <v>0</v>
      </c>
      <c r="M228" s="241">
        <f t="shared" si="94"/>
        <v>0</v>
      </c>
      <c r="N228" s="241">
        <f t="shared" si="95"/>
        <v>0</v>
      </c>
      <c r="O228" s="241">
        <f t="shared" si="96"/>
        <v>0</v>
      </c>
      <c r="P228" s="241">
        <f t="shared" si="97"/>
        <v>0</v>
      </c>
      <c r="Q228" s="241">
        <f t="shared" si="98"/>
        <v>0</v>
      </c>
      <c r="R228" s="241">
        <f t="shared" si="99"/>
        <v>0</v>
      </c>
      <c r="S228" s="241">
        <f t="shared" si="100"/>
        <v>0</v>
      </c>
      <c r="T228" s="241">
        <f t="shared" si="101"/>
        <v>0</v>
      </c>
      <c r="U228" s="241">
        <f t="shared" si="102"/>
        <v>0</v>
      </c>
      <c r="V228" s="241">
        <f t="shared" si="103"/>
        <v>0</v>
      </c>
      <c r="W228" s="241">
        <f t="shared" si="104"/>
        <v>0</v>
      </c>
      <c r="X228" s="241">
        <f t="shared" si="105"/>
        <v>0</v>
      </c>
      <c r="Y228" s="241">
        <f t="shared" si="106"/>
        <v>0</v>
      </c>
      <c r="Z228" s="241">
        <f t="shared" si="107"/>
        <v>0</v>
      </c>
      <c r="AA228" s="225"/>
      <c r="AB228" s="225"/>
      <c r="AC228" s="225"/>
      <c r="AD228" s="225"/>
    </row>
    <row r="229" spans="1:30">
      <c r="A229" s="242"/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1"/>
      <c r="W229" s="241"/>
      <c r="X229" s="241"/>
      <c r="Y229" s="241"/>
      <c r="Z229" s="241"/>
      <c r="AA229" s="225"/>
      <c r="AB229" s="225"/>
      <c r="AC229" s="225"/>
      <c r="AD229" s="225"/>
    </row>
    <row r="230" spans="1:30">
      <c r="A230" s="244"/>
      <c r="B230" s="241"/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241"/>
      <c r="U230" s="241"/>
      <c r="V230" s="241"/>
      <c r="W230" s="241"/>
      <c r="X230" s="241"/>
      <c r="Y230" s="241"/>
      <c r="Z230" s="241"/>
      <c r="AA230" s="225"/>
      <c r="AB230" s="225"/>
      <c r="AC230" s="225"/>
      <c r="AD230" s="225"/>
    </row>
    <row r="231" spans="1:30">
      <c r="A231" s="242" t="s">
        <v>106</v>
      </c>
      <c r="B231" s="241">
        <f t="shared" ref="B231:B263" si="108">VLOOKUP(A231,$A$306:$F$458,2,0)</f>
        <v>3</v>
      </c>
      <c r="C231" s="241">
        <f t="shared" ref="C231:C263" si="109">VLOOKUP(A231,$A$306:$F$458,3,0)</f>
        <v>3</v>
      </c>
      <c r="D231" s="241">
        <f t="shared" ref="D231:D263" si="110">VLOOKUP(A231,$A$306:$F$458,4,0)</f>
        <v>0</v>
      </c>
      <c r="E231" s="241">
        <f t="shared" ref="E231:E263" si="111">VLOOKUP(A231,$A$306:$F$458,5,0)</f>
        <v>0</v>
      </c>
      <c r="F231" s="241">
        <f t="shared" ref="F231:F263" si="112">VLOOKUP(A231,$A$306:$H$801,6,0)</f>
        <v>0</v>
      </c>
      <c r="G231" s="241">
        <f t="shared" ref="G231:G263" si="113">VLOOKUP(A231,$G$306:$L$457,2,0)</f>
        <v>1</v>
      </c>
      <c r="H231" s="241">
        <f t="shared" ref="H231:H263" si="114">VLOOKUP(A231,$G$306:$L$457,3,0)</f>
        <v>1</v>
      </c>
      <c r="I231" s="241">
        <f t="shared" ref="I231:I263" si="115">VLOOKUP(A231,$G$306:$L$457,4,0)</f>
        <v>0</v>
      </c>
      <c r="J231" s="241">
        <f t="shared" ref="J231:J263" si="116">VLOOKUP(A231,$G$306:$L$457,5,0)</f>
        <v>0</v>
      </c>
      <c r="K231" s="241">
        <f t="shared" ref="K231:K263" si="117">VLOOKUP(A231,$G$306:$L$457,6,0)</f>
        <v>0</v>
      </c>
      <c r="L231" s="241">
        <f t="shared" ref="L231:L263" si="118">VLOOKUP(A231,$M$306:$R$454,2,0)</f>
        <v>1</v>
      </c>
      <c r="M231" s="241">
        <f t="shared" ref="M231:M263" si="119">VLOOKUP(A231,$M$306:$R$454,3,0)</f>
        <v>1</v>
      </c>
      <c r="N231" s="241">
        <f t="shared" ref="N231:N263" si="120">VLOOKUP(A231,$M$306:$R$454,4,0)</f>
        <v>0</v>
      </c>
      <c r="O231" s="241">
        <f t="shared" ref="O231:O263" si="121">VLOOKUP(A231,$M$306:$R$454,5,0)</f>
        <v>0</v>
      </c>
      <c r="P231" s="241">
        <f t="shared" ref="P231:P263" si="122">VLOOKUP(A231,$M$306:$R$454,5,0)</f>
        <v>0</v>
      </c>
      <c r="Q231" s="241">
        <f t="shared" ref="Q231:Q263" si="123">VLOOKUP(A231,$S$306:$X$457,2,0)</f>
        <v>0</v>
      </c>
      <c r="R231" s="241">
        <f t="shared" ref="R231:R263" si="124">VLOOKUP(A231,$S$306:$X$457,3,0)</f>
        <v>0</v>
      </c>
      <c r="S231" s="241">
        <f t="shared" ref="S231:S263" si="125">VLOOKUP(A231,$S$306:$X$457,4,0)</f>
        <v>0</v>
      </c>
      <c r="T231" s="241">
        <f t="shared" ref="T231:T263" si="126">VLOOKUP(A231,$S$306:$X$457,5,0)</f>
        <v>0</v>
      </c>
      <c r="U231" s="241">
        <f t="shared" ref="U231:U263" si="127">VLOOKUP(A231,$S$306:$X$457,6,0)</f>
        <v>0</v>
      </c>
      <c r="V231" s="241">
        <f t="shared" ref="V231:V263" si="128">VLOOKUP(A231,$Y$306:$AD$457,2,0)</f>
        <v>0</v>
      </c>
      <c r="W231" s="241">
        <f t="shared" ref="W231:W263" si="129">VLOOKUP(A231,$Y$306:$AD$457,3,0)</f>
        <v>0</v>
      </c>
      <c r="X231" s="241">
        <f t="shared" ref="X231:X263" si="130">VLOOKUP(A231,$Y$306:$AD$457,4,0)</f>
        <v>0</v>
      </c>
      <c r="Y231" s="241">
        <f t="shared" ref="Y231:Y263" si="131">VLOOKUP(A231,$Y$306:$AD$457,5,0)</f>
        <v>0</v>
      </c>
      <c r="Z231" s="241">
        <f t="shared" ref="Z231:Z263" si="132">VLOOKUP(A231,$Y$306:$AD$457,6,0)</f>
        <v>0</v>
      </c>
      <c r="AA231" s="225"/>
      <c r="AB231" s="225"/>
      <c r="AC231" s="225"/>
      <c r="AD231" s="225"/>
    </row>
    <row r="232" spans="1:30">
      <c r="A232" s="242" t="s">
        <v>107</v>
      </c>
      <c r="B232" s="241">
        <f t="shared" si="108"/>
        <v>3</v>
      </c>
      <c r="C232" s="241">
        <f t="shared" si="109"/>
        <v>0</v>
      </c>
      <c r="D232" s="241">
        <f t="shared" si="110"/>
        <v>3</v>
      </c>
      <c r="E232" s="241">
        <f t="shared" si="111"/>
        <v>0</v>
      </c>
      <c r="F232" s="241">
        <f t="shared" si="112"/>
        <v>0</v>
      </c>
      <c r="G232" s="241">
        <f t="shared" si="113"/>
        <v>2</v>
      </c>
      <c r="H232" s="241">
        <f t="shared" si="114"/>
        <v>0</v>
      </c>
      <c r="I232" s="241">
        <f t="shared" si="115"/>
        <v>2</v>
      </c>
      <c r="J232" s="241">
        <f t="shared" si="116"/>
        <v>0</v>
      </c>
      <c r="K232" s="241">
        <f t="shared" si="117"/>
        <v>0</v>
      </c>
      <c r="L232" s="241">
        <f t="shared" si="118"/>
        <v>0</v>
      </c>
      <c r="M232" s="241">
        <f t="shared" si="119"/>
        <v>0</v>
      </c>
      <c r="N232" s="241">
        <f t="shared" si="120"/>
        <v>0</v>
      </c>
      <c r="O232" s="241">
        <f t="shared" si="121"/>
        <v>0</v>
      </c>
      <c r="P232" s="241">
        <f t="shared" si="122"/>
        <v>0</v>
      </c>
      <c r="Q232" s="241">
        <f t="shared" si="123"/>
        <v>1</v>
      </c>
      <c r="R232" s="241">
        <f t="shared" si="124"/>
        <v>0</v>
      </c>
      <c r="S232" s="241">
        <f t="shared" si="125"/>
        <v>1</v>
      </c>
      <c r="T232" s="241">
        <f t="shared" si="126"/>
        <v>0</v>
      </c>
      <c r="U232" s="241">
        <f t="shared" si="127"/>
        <v>0</v>
      </c>
      <c r="V232" s="241">
        <f t="shared" si="128"/>
        <v>1</v>
      </c>
      <c r="W232" s="241">
        <f t="shared" si="129"/>
        <v>0</v>
      </c>
      <c r="X232" s="241">
        <f t="shared" si="130"/>
        <v>1</v>
      </c>
      <c r="Y232" s="241">
        <f t="shared" si="131"/>
        <v>0</v>
      </c>
      <c r="Z232" s="241">
        <f t="shared" si="132"/>
        <v>0</v>
      </c>
      <c r="AA232" s="225"/>
      <c r="AB232" s="225"/>
      <c r="AC232" s="225"/>
      <c r="AD232" s="225"/>
    </row>
    <row r="233" spans="1:30">
      <c r="A233" s="242" t="s">
        <v>202</v>
      </c>
      <c r="B233" s="241">
        <f t="shared" si="108"/>
        <v>3</v>
      </c>
      <c r="C233" s="241">
        <f t="shared" si="109"/>
        <v>0</v>
      </c>
      <c r="D233" s="241">
        <f t="shared" si="110"/>
        <v>3</v>
      </c>
      <c r="E233" s="241">
        <f t="shared" si="111"/>
        <v>0</v>
      </c>
      <c r="F233" s="241">
        <f t="shared" si="112"/>
        <v>0</v>
      </c>
      <c r="G233" s="241">
        <f t="shared" si="113"/>
        <v>0</v>
      </c>
      <c r="H233" s="241">
        <f t="shared" si="114"/>
        <v>0</v>
      </c>
      <c r="I233" s="241">
        <f t="shared" si="115"/>
        <v>0</v>
      </c>
      <c r="J233" s="241">
        <f t="shared" si="116"/>
        <v>0</v>
      </c>
      <c r="K233" s="241">
        <f t="shared" si="117"/>
        <v>0</v>
      </c>
      <c r="L233" s="241">
        <f t="shared" si="118"/>
        <v>0</v>
      </c>
      <c r="M233" s="241">
        <f t="shared" si="119"/>
        <v>0</v>
      </c>
      <c r="N233" s="241">
        <f t="shared" si="120"/>
        <v>0</v>
      </c>
      <c r="O233" s="241">
        <f t="shared" si="121"/>
        <v>0</v>
      </c>
      <c r="P233" s="241">
        <f t="shared" si="122"/>
        <v>0</v>
      </c>
      <c r="Q233" s="241">
        <f t="shared" si="123"/>
        <v>0</v>
      </c>
      <c r="R233" s="241">
        <f t="shared" si="124"/>
        <v>0</v>
      </c>
      <c r="S233" s="241">
        <f t="shared" si="125"/>
        <v>0</v>
      </c>
      <c r="T233" s="241">
        <f t="shared" si="126"/>
        <v>0</v>
      </c>
      <c r="U233" s="241">
        <f t="shared" si="127"/>
        <v>0</v>
      </c>
      <c r="V233" s="241">
        <f t="shared" si="128"/>
        <v>0</v>
      </c>
      <c r="W233" s="241">
        <f t="shared" si="129"/>
        <v>0</v>
      </c>
      <c r="X233" s="241">
        <f t="shared" si="130"/>
        <v>0</v>
      </c>
      <c r="Y233" s="241">
        <f t="shared" si="131"/>
        <v>0</v>
      </c>
      <c r="Z233" s="241">
        <f t="shared" si="132"/>
        <v>0</v>
      </c>
      <c r="AA233" s="225"/>
      <c r="AB233" s="225"/>
      <c r="AC233" s="225"/>
      <c r="AD233" s="225"/>
    </row>
    <row r="234" spans="1:30">
      <c r="A234" s="242" t="s">
        <v>113</v>
      </c>
      <c r="B234" s="241">
        <f t="shared" si="108"/>
        <v>3</v>
      </c>
      <c r="C234" s="241">
        <f t="shared" si="109"/>
        <v>0</v>
      </c>
      <c r="D234" s="241">
        <f t="shared" si="110"/>
        <v>1</v>
      </c>
      <c r="E234" s="241">
        <f t="shared" si="111"/>
        <v>2</v>
      </c>
      <c r="F234" s="241">
        <f t="shared" si="112"/>
        <v>0</v>
      </c>
      <c r="G234" s="241">
        <f t="shared" si="113"/>
        <v>0</v>
      </c>
      <c r="H234" s="241">
        <f t="shared" si="114"/>
        <v>0</v>
      </c>
      <c r="I234" s="241">
        <f t="shared" si="115"/>
        <v>0</v>
      </c>
      <c r="J234" s="241">
        <f t="shared" si="116"/>
        <v>0</v>
      </c>
      <c r="K234" s="241">
        <f t="shared" si="117"/>
        <v>0</v>
      </c>
      <c r="L234" s="241">
        <f t="shared" si="118"/>
        <v>0</v>
      </c>
      <c r="M234" s="241">
        <f t="shared" si="119"/>
        <v>0</v>
      </c>
      <c r="N234" s="241">
        <f t="shared" si="120"/>
        <v>0</v>
      </c>
      <c r="O234" s="241">
        <f t="shared" si="121"/>
        <v>0</v>
      </c>
      <c r="P234" s="241">
        <f t="shared" si="122"/>
        <v>0</v>
      </c>
      <c r="Q234" s="241">
        <f t="shared" si="123"/>
        <v>0</v>
      </c>
      <c r="R234" s="241">
        <f t="shared" si="124"/>
        <v>0</v>
      </c>
      <c r="S234" s="241">
        <f t="shared" si="125"/>
        <v>0</v>
      </c>
      <c r="T234" s="241">
        <f t="shared" si="126"/>
        <v>0</v>
      </c>
      <c r="U234" s="241">
        <f t="shared" si="127"/>
        <v>0</v>
      </c>
      <c r="V234" s="241">
        <f t="shared" si="128"/>
        <v>0</v>
      </c>
      <c r="W234" s="241">
        <f t="shared" si="129"/>
        <v>0</v>
      </c>
      <c r="X234" s="241">
        <f t="shared" si="130"/>
        <v>0</v>
      </c>
      <c r="Y234" s="241">
        <f t="shared" si="131"/>
        <v>0</v>
      </c>
      <c r="Z234" s="241">
        <f t="shared" si="132"/>
        <v>0</v>
      </c>
      <c r="AA234" s="225"/>
      <c r="AB234" s="225"/>
      <c r="AC234" s="225"/>
      <c r="AD234" s="225"/>
    </row>
    <row r="235" spans="1:30">
      <c r="A235" s="242" t="s">
        <v>176</v>
      </c>
      <c r="B235" s="241">
        <f t="shared" si="108"/>
        <v>3</v>
      </c>
      <c r="C235" s="241">
        <f t="shared" si="109"/>
        <v>0</v>
      </c>
      <c r="D235" s="241">
        <f t="shared" si="110"/>
        <v>3</v>
      </c>
      <c r="E235" s="241">
        <f t="shared" si="111"/>
        <v>0</v>
      </c>
      <c r="F235" s="241">
        <f t="shared" si="112"/>
        <v>0</v>
      </c>
      <c r="G235" s="241">
        <f t="shared" si="113"/>
        <v>0</v>
      </c>
      <c r="H235" s="241">
        <f t="shared" si="114"/>
        <v>0</v>
      </c>
      <c r="I235" s="241">
        <f t="shared" si="115"/>
        <v>0</v>
      </c>
      <c r="J235" s="241">
        <f t="shared" si="116"/>
        <v>0</v>
      </c>
      <c r="K235" s="241">
        <f t="shared" si="117"/>
        <v>0</v>
      </c>
      <c r="L235" s="241">
        <f t="shared" si="118"/>
        <v>0</v>
      </c>
      <c r="M235" s="241">
        <f t="shared" si="119"/>
        <v>0</v>
      </c>
      <c r="N235" s="241">
        <f t="shared" si="120"/>
        <v>0</v>
      </c>
      <c r="O235" s="241">
        <f t="shared" si="121"/>
        <v>0</v>
      </c>
      <c r="P235" s="241">
        <f t="shared" si="122"/>
        <v>0</v>
      </c>
      <c r="Q235" s="241">
        <f t="shared" si="123"/>
        <v>0</v>
      </c>
      <c r="R235" s="241">
        <f t="shared" si="124"/>
        <v>0</v>
      </c>
      <c r="S235" s="241">
        <f t="shared" si="125"/>
        <v>0</v>
      </c>
      <c r="T235" s="241">
        <f t="shared" si="126"/>
        <v>0</v>
      </c>
      <c r="U235" s="241">
        <f t="shared" si="127"/>
        <v>0</v>
      </c>
      <c r="V235" s="241">
        <f t="shared" si="128"/>
        <v>0</v>
      </c>
      <c r="W235" s="241">
        <f t="shared" si="129"/>
        <v>0</v>
      </c>
      <c r="X235" s="241">
        <f t="shared" si="130"/>
        <v>0</v>
      </c>
      <c r="Y235" s="241">
        <f t="shared" si="131"/>
        <v>0</v>
      </c>
      <c r="Z235" s="241">
        <f t="shared" si="132"/>
        <v>0</v>
      </c>
      <c r="AA235" s="225"/>
      <c r="AB235" s="225"/>
      <c r="AC235" s="225"/>
      <c r="AD235" s="225"/>
    </row>
    <row r="236" spans="1:30">
      <c r="A236" s="242" t="s">
        <v>126</v>
      </c>
      <c r="B236" s="241">
        <f t="shared" si="108"/>
        <v>1</v>
      </c>
      <c r="C236" s="241">
        <f t="shared" si="109"/>
        <v>0</v>
      </c>
      <c r="D236" s="241">
        <f t="shared" si="110"/>
        <v>0</v>
      </c>
      <c r="E236" s="241">
        <f t="shared" si="111"/>
        <v>1</v>
      </c>
      <c r="F236" s="241">
        <f t="shared" si="112"/>
        <v>0</v>
      </c>
      <c r="G236" s="241">
        <f t="shared" si="113"/>
        <v>0</v>
      </c>
      <c r="H236" s="241">
        <f t="shared" si="114"/>
        <v>0</v>
      </c>
      <c r="I236" s="241">
        <f t="shared" si="115"/>
        <v>0</v>
      </c>
      <c r="J236" s="241">
        <f t="shared" si="116"/>
        <v>0</v>
      </c>
      <c r="K236" s="241">
        <f t="shared" si="117"/>
        <v>0</v>
      </c>
      <c r="L236" s="241">
        <f t="shared" si="118"/>
        <v>0</v>
      </c>
      <c r="M236" s="241">
        <f t="shared" si="119"/>
        <v>0</v>
      </c>
      <c r="N236" s="241">
        <f t="shared" si="120"/>
        <v>0</v>
      </c>
      <c r="O236" s="241">
        <f t="shared" si="121"/>
        <v>0</v>
      </c>
      <c r="P236" s="241">
        <f t="shared" si="122"/>
        <v>0</v>
      </c>
      <c r="Q236" s="241">
        <f t="shared" si="123"/>
        <v>0</v>
      </c>
      <c r="R236" s="241">
        <f t="shared" si="124"/>
        <v>0</v>
      </c>
      <c r="S236" s="241">
        <f t="shared" si="125"/>
        <v>0</v>
      </c>
      <c r="T236" s="241">
        <f t="shared" si="126"/>
        <v>0</v>
      </c>
      <c r="U236" s="241">
        <f t="shared" si="127"/>
        <v>0</v>
      </c>
      <c r="V236" s="241">
        <f t="shared" si="128"/>
        <v>0</v>
      </c>
      <c r="W236" s="241">
        <f t="shared" si="129"/>
        <v>0</v>
      </c>
      <c r="X236" s="241">
        <f t="shared" si="130"/>
        <v>0</v>
      </c>
      <c r="Y236" s="241">
        <f t="shared" si="131"/>
        <v>0</v>
      </c>
      <c r="Z236" s="241">
        <f t="shared" si="132"/>
        <v>0</v>
      </c>
      <c r="AA236" s="225"/>
      <c r="AB236" s="225"/>
      <c r="AC236" s="225"/>
      <c r="AD236" s="225"/>
    </row>
    <row r="237" spans="1:30">
      <c r="A237" s="242" t="s">
        <v>73</v>
      </c>
      <c r="B237" s="241">
        <f t="shared" si="108"/>
        <v>0</v>
      </c>
      <c r="C237" s="241">
        <f t="shared" si="109"/>
        <v>0</v>
      </c>
      <c r="D237" s="241">
        <f t="shared" si="110"/>
        <v>0</v>
      </c>
      <c r="E237" s="241">
        <f t="shared" si="111"/>
        <v>0</v>
      </c>
      <c r="F237" s="241">
        <f t="shared" si="112"/>
        <v>0</v>
      </c>
      <c r="G237" s="241">
        <f t="shared" si="113"/>
        <v>0</v>
      </c>
      <c r="H237" s="241">
        <f t="shared" si="114"/>
        <v>0</v>
      </c>
      <c r="I237" s="241">
        <f t="shared" si="115"/>
        <v>0</v>
      </c>
      <c r="J237" s="241">
        <f t="shared" si="116"/>
        <v>0</v>
      </c>
      <c r="K237" s="241">
        <f t="shared" si="117"/>
        <v>0</v>
      </c>
      <c r="L237" s="241">
        <f t="shared" si="118"/>
        <v>0</v>
      </c>
      <c r="M237" s="241">
        <f t="shared" si="119"/>
        <v>0</v>
      </c>
      <c r="N237" s="241">
        <f t="shared" si="120"/>
        <v>0</v>
      </c>
      <c r="O237" s="241">
        <f t="shared" si="121"/>
        <v>0</v>
      </c>
      <c r="P237" s="241">
        <f t="shared" si="122"/>
        <v>0</v>
      </c>
      <c r="Q237" s="241">
        <f t="shared" si="123"/>
        <v>0</v>
      </c>
      <c r="R237" s="241">
        <f t="shared" si="124"/>
        <v>0</v>
      </c>
      <c r="S237" s="241">
        <f t="shared" si="125"/>
        <v>0</v>
      </c>
      <c r="T237" s="241">
        <f t="shared" si="126"/>
        <v>0</v>
      </c>
      <c r="U237" s="241">
        <f t="shared" si="127"/>
        <v>0</v>
      </c>
      <c r="V237" s="241">
        <f t="shared" si="128"/>
        <v>0</v>
      </c>
      <c r="W237" s="241">
        <f t="shared" si="129"/>
        <v>0</v>
      </c>
      <c r="X237" s="241">
        <f t="shared" si="130"/>
        <v>0</v>
      </c>
      <c r="Y237" s="241">
        <f t="shared" si="131"/>
        <v>0</v>
      </c>
      <c r="Z237" s="241">
        <f t="shared" si="132"/>
        <v>0</v>
      </c>
      <c r="AA237" s="225"/>
      <c r="AB237" s="225"/>
      <c r="AC237" s="225"/>
      <c r="AD237" s="225"/>
    </row>
    <row r="238" spans="1:30">
      <c r="A238" s="242" t="s">
        <v>215</v>
      </c>
      <c r="B238" s="241">
        <f t="shared" si="108"/>
        <v>5</v>
      </c>
      <c r="C238" s="241">
        <f t="shared" si="109"/>
        <v>1</v>
      </c>
      <c r="D238" s="241">
        <f t="shared" si="110"/>
        <v>2</v>
      </c>
      <c r="E238" s="241">
        <f t="shared" si="111"/>
        <v>2</v>
      </c>
      <c r="F238" s="241">
        <f t="shared" si="112"/>
        <v>0</v>
      </c>
      <c r="G238" s="241">
        <f t="shared" si="113"/>
        <v>3</v>
      </c>
      <c r="H238" s="241">
        <f t="shared" si="114"/>
        <v>1</v>
      </c>
      <c r="I238" s="241">
        <f t="shared" si="115"/>
        <v>1</v>
      </c>
      <c r="J238" s="241">
        <f t="shared" si="116"/>
        <v>1</v>
      </c>
      <c r="K238" s="241">
        <f t="shared" si="117"/>
        <v>0</v>
      </c>
      <c r="L238" s="241">
        <f t="shared" si="118"/>
        <v>0</v>
      </c>
      <c r="M238" s="241">
        <f t="shared" si="119"/>
        <v>0</v>
      </c>
      <c r="N238" s="241">
        <f t="shared" si="120"/>
        <v>0</v>
      </c>
      <c r="O238" s="241">
        <f t="shared" si="121"/>
        <v>0</v>
      </c>
      <c r="P238" s="241">
        <f t="shared" si="122"/>
        <v>0</v>
      </c>
      <c r="Q238" s="241">
        <f t="shared" si="123"/>
        <v>1</v>
      </c>
      <c r="R238" s="241">
        <f t="shared" si="124"/>
        <v>0</v>
      </c>
      <c r="S238" s="241">
        <f t="shared" si="125"/>
        <v>0</v>
      </c>
      <c r="T238" s="241">
        <f t="shared" si="126"/>
        <v>1</v>
      </c>
      <c r="U238" s="241">
        <f t="shared" si="127"/>
        <v>0</v>
      </c>
      <c r="V238" s="241">
        <f t="shared" si="128"/>
        <v>2</v>
      </c>
      <c r="W238" s="241">
        <f t="shared" si="129"/>
        <v>1</v>
      </c>
      <c r="X238" s="241">
        <f t="shared" si="130"/>
        <v>1</v>
      </c>
      <c r="Y238" s="241">
        <f t="shared" si="131"/>
        <v>0</v>
      </c>
      <c r="Z238" s="241">
        <f t="shared" si="132"/>
        <v>0</v>
      </c>
      <c r="AA238" s="225"/>
      <c r="AB238" s="225"/>
      <c r="AC238" s="225"/>
      <c r="AD238" s="225"/>
    </row>
    <row r="239" spans="1:30">
      <c r="A239" s="242" t="s">
        <v>55</v>
      </c>
      <c r="B239" s="241">
        <f t="shared" si="108"/>
        <v>4</v>
      </c>
      <c r="C239" s="241">
        <f t="shared" si="109"/>
        <v>1</v>
      </c>
      <c r="D239" s="241">
        <f t="shared" si="110"/>
        <v>2</v>
      </c>
      <c r="E239" s="241">
        <f t="shared" si="111"/>
        <v>1</v>
      </c>
      <c r="F239" s="241">
        <f t="shared" si="112"/>
        <v>0</v>
      </c>
      <c r="G239" s="241">
        <f t="shared" si="113"/>
        <v>1</v>
      </c>
      <c r="H239" s="241">
        <f t="shared" si="114"/>
        <v>1</v>
      </c>
      <c r="I239" s="241">
        <f t="shared" si="115"/>
        <v>0</v>
      </c>
      <c r="J239" s="241">
        <f t="shared" si="116"/>
        <v>0</v>
      </c>
      <c r="K239" s="241">
        <f t="shared" si="117"/>
        <v>0</v>
      </c>
      <c r="L239" s="241">
        <f t="shared" si="118"/>
        <v>0</v>
      </c>
      <c r="M239" s="241">
        <f t="shared" si="119"/>
        <v>0</v>
      </c>
      <c r="N239" s="241">
        <f t="shared" si="120"/>
        <v>0</v>
      </c>
      <c r="O239" s="241">
        <f t="shared" si="121"/>
        <v>0</v>
      </c>
      <c r="P239" s="241">
        <f t="shared" si="122"/>
        <v>0</v>
      </c>
      <c r="Q239" s="241">
        <f t="shared" si="123"/>
        <v>0</v>
      </c>
      <c r="R239" s="241">
        <f t="shared" si="124"/>
        <v>0</v>
      </c>
      <c r="S239" s="241">
        <f t="shared" si="125"/>
        <v>0</v>
      </c>
      <c r="T239" s="241">
        <f t="shared" si="126"/>
        <v>0</v>
      </c>
      <c r="U239" s="241">
        <f t="shared" si="127"/>
        <v>0</v>
      </c>
      <c r="V239" s="241">
        <f t="shared" si="128"/>
        <v>1</v>
      </c>
      <c r="W239" s="241">
        <f t="shared" si="129"/>
        <v>1</v>
      </c>
      <c r="X239" s="241">
        <f t="shared" si="130"/>
        <v>0</v>
      </c>
      <c r="Y239" s="241">
        <f t="shared" si="131"/>
        <v>0</v>
      </c>
      <c r="Z239" s="241">
        <f t="shared" si="132"/>
        <v>0</v>
      </c>
      <c r="AA239" s="225"/>
      <c r="AB239" s="225"/>
      <c r="AC239" s="225"/>
      <c r="AD239" s="225"/>
    </row>
    <row r="240" spans="1:30">
      <c r="A240" s="242" t="s">
        <v>157</v>
      </c>
      <c r="B240" s="241">
        <f t="shared" si="108"/>
        <v>1</v>
      </c>
      <c r="C240" s="241">
        <f t="shared" si="109"/>
        <v>0</v>
      </c>
      <c r="D240" s="241">
        <f t="shared" si="110"/>
        <v>0</v>
      </c>
      <c r="E240" s="241">
        <f t="shared" si="111"/>
        <v>1</v>
      </c>
      <c r="F240" s="241">
        <f t="shared" si="112"/>
        <v>0</v>
      </c>
      <c r="G240" s="241">
        <f t="shared" si="113"/>
        <v>0</v>
      </c>
      <c r="H240" s="241">
        <f t="shared" si="114"/>
        <v>0</v>
      </c>
      <c r="I240" s="241">
        <f t="shared" si="115"/>
        <v>0</v>
      </c>
      <c r="J240" s="241">
        <f t="shared" si="116"/>
        <v>0</v>
      </c>
      <c r="K240" s="241">
        <f t="shared" si="117"/>
        <v>0</v>
      </c>
      <c r="L240" s="241">
        <f t="shared" si="118"/>
        <v>0</v>
      </c>
      <c r="M240" s="241">
        <f t="shared" si="119"/>
        <v>0</v>
      </c>
      <c r="N240" s="241">
        <f t="shared" si="120"/>
        <v>0</v>
      </c>
      <c r="O240" s="241">
        <f t="shared" si="121"/>
        <v>0</v>
      </c>
      <c r="P240" s="241">
        <f t="shared" si="122"/>
        <v>0</v>
      </c>
      <c r="Q240" s="241">
        <f t="shared" si="123"/>
        <v>0</v>
      </c>
      <c r="R240" s="241">
        <f t="shared" si="124"/>
        <v>0</v>
      </c>
      <c r="S240" s="241">
        <f t="shared" si="125"/>
        <v>0</v>
      </c>
      <c r="T240" s="241">
        <f t="shared" si="126"/>
        <v>0</v>
      </c>
      <c r="U240" s="241">
        <f t="shared" si="127"/>
        <v>0</v>
      </c>
      <c r="V240" s="241">
        <f t="shared" si="128"/>
        <v>0</v>
      </c>
      <c r="W240" s="241">
        <f t="shared" si="129"/>
        <v>0</v>
      </c>
      <c r="X240" s="241">
        <f t="shared" si="130"/>
        <v>0</v>
      </c>
      <c r="Y240" s="241">
        <f t="shared" si="131"/>
        <v>0</v>
      </c>
      <c r="Z240" s="241">
        <f t="shared" si="132"/>
        <v>0</v>
      </c>
      <c r="AA240" s="225"/>
      <c r="AB240" s="225"/>
      <c r="AC240" s="225"/>
      <c r="AD240" s="225"/>
    </row>
    <row r="241" spans="1:30">
      <c r="A241" s="242" t="s">
        <v>175</v>
      </c>
      <c r="B241" s="241">
        <f t="shared" si="108"/>
        <v>4</v>
      </c>
      <c r="C241" s="241">
        <f t="shared" si="109"/>
        <v>0</v>
      </c>
      <c r="D241" s="241">
        <f t="shared" si="110"/>
        <v>1</v>
      </c>
      <c r="E241" s="241">
        <f t="shared" si="111"/>
        <v>3</v>
      </c>
      <c r="F241" s="241">
        <f t="shared" si="112"/>
        <v>0</v>
      </c>
      <c r="G241" s="241">
        <f t="shared" si="113"/>
        <v>1</v>
      </c>
      <c r="H241" s="241">
        <f t="shared" si="114"/>
        <v>0</v>
      </c>
      <c r="I241" s="241">
        <f t="shared" si="115"/>
        <v>0</v>
      </c>
      <c r="J241" s="241">
        <f t="shared" si="116"/>
        <v>1</v>
      </c>
      <c r="K241" s="241">
        <f t="shared" si="117"/>
        <v>0</v>
      </c>
      <c r="L241" s="241">
        <f t="shared" si="118"/>
        <v>0</v>
      </c>
      <c r="M241" s="241">
        <f t="shared" si="119"/>
        <v>0</v>
      </c>
      <c r="N241" s="241">
        <f t="shared" si="120"/>
        <v>0</v>
      </c>
      <c r="O241" s="241">
        <f t="shared" si="121"/>
        <v>0</v>
      </c>
      <c r="P241" s="241">
        <f t="shared" si="122"/>
        <v>0</v>
      </c>
      <c r="Q241" s="241">
        <f t="shared" si="123"/>
        <v>1</v>
      </c>
      <c r="R241" s="241">
        <f t="shared" si="124"/>
        <v>0</v>
      </c>
      <c r="S241" s="241">
        <f t="shared" si="125"/>
        <v>0</v>
      </c>
      <c r="T241" s="241">
        <f t="shared" si="126"/>
        <v>1</v>
      </c>
      <c r="U241" s="241">
        <f t="shared" si="127"/>
        <v>0</v>
      </c>
      <c r="V241" s="241">
        <f t="shared" si="128"/>
        <v>0</v>
      </c>
      <c r="W241" s="241">
        <f t="shared" si="129"/>
        <v>0</v>
      </c>
      <c r="X241" s="241">
        <f t="shared" si="130"/>
        <v>0</v>
      </c>
      <c r="Y241" s="241">
        <f t="shared" si="131"/>
        <v>0</v>
      </c>
      <c r="Z241" s="241">
        <f t="shared" si="132"/>
        <v>0</v>
      </c>
      <c r="AA241" s="225"/>
      <c r="AB241" s="225"/>
      <c r="AC241" s="225"/>
      <c r="AD241" s="225"/>
    </row>
    <row r="242" spans="1:30">
      <c r="A242" s="242" t="s">
        <v>50</v>
      </c>
      <c r="B242" s="241">
        <f t="shared" si="108"/>
        <v>5</v>
      </c>
      <c r="C242" s="241">
        <f t="shared" si="109"/>
        <v>2</v>
      </c>
      <c r="D242" s="241">
        <f t="shared" si="110"/>
        <v>2</v>
      </c>
      <c r="E242" s="241">
        <f t="shared" si="111"/>
        <v>1</v>
      </c>
      <c r="F242" s="241">
        <f t="shared" si="112"/>
        <v>0</v>
      </c>
      <c r="G242" s="241">
        <f t="shared" si="113"/>
        <v>1</v>
      </c>
      <c r="H242" s="241">
        <f t="shared" si="114"/>
        <v>0</v>
      </c>
      <c r="I242" s="241">
        <f t="shared" si="115"/>
        <v>1</v>
      </c>
      <c r="J242" s="241">
        <f t="shared" si="116"/>
        <v>0</v>
      </c>
      <c r="K242" s="241">
        <f t="shared" si="117"/>
        <v>0</v>
      </c>
      <c r="L242" s="241">
        <f t="shared" si="118"/>
        <v>0</v>
      </c>
      <c r="M242" s="241">
        <f t="shared" si="119"/>
        <v>0</v>
      </c>
      <c r="N242" s="241">
        <f t="shared" si="120"/>
        <v>0</v>
      </c>
      <c r="O242" s="241">
        <f t="shared" si="121"/>
        <v>0</v>
      </c>
      <c r="P242" s="241">
        <f t="shared" si="122"/>
        <v>0</v>
      </c>
      <c r="Q242" s="241">
        <f t="shared" si="123"/>
        <v>0</v>
      </c>
      <c r="R242" s="241">
        <f t="shared" si="124"/>
        <v>0</v>
      </c>
      <c r="S242" s="241">
        <f t="shared" si="125"/>
        <v>0</v>
      </c>
      <c r="T242" s="241">
        <f t="shared" si="126"/>
        <v>0</v>
      </c>
      <c r="U242" s="241">
        <f t="shared" si="127"/>
        <v>0</v>
      </c>
      <c r="V242" s="241">
        <f t="shared" si="128"/>
        <v>1</v>
      </c>
      <c r="W242" s="241">
        <f t="shared" si="129"/>
        <v>0</v>
      </c>
      <c r="X242" s="241">
        <f t="shared" si="130"/>
        <v>1</v>
      </c>
      <c r="Y242" s="241">
        <f t="shared" si="131"/>
        <v>0</v>
      </c>
      <c r="Z242" s="241">
        <f t="shared" si="132"/>
        <v>0</v>
      </c>
      <c r="AA242" s="225"/>
      <c r="AB242" s="225"/>
      <c r="AC242" s="225"/>
      <c r="AD242" s="225"/>
    </row>
    <row r="243" spans="1:30">
      <c r="A243" s="242" t="s">
        <v>51</v>
      </c>
      <c r="B243" s="241">
        <f t="shared" si="108"/>
        <v>3</v>
      </c>
      <c r="C243" s="241">
        <f t="shared" si="109"/>
        <v>1</v>
      </c>
      <c r="D243" s="241">
        <f t="shared" si="110"/>
        <v>1</v>
      </c>
      <c r="E243" s="241">
        <f t="shared" si="111"/>
        <v>0</v>
      </c>
      <c r="F243" s="241">
        <f t="shared" si="112"/>
        <v>1</v>
      </c>
      <c r="G243" s="241">
        <f t="shared" si="113"/>
        <v>0</v>
      </c>
      <c r="H243" s="241">
        <f t="shared" si="114"/>
        <v>0</v>
      </c>
      <c r="I243" s="241">
        <f t="shared" si="115"/>
        <v>0</v>
      </c>
      <c r="J243" s="241">
        <f t="shared" si="116"/>
        <v>0</v>
      </c>
      <c r="K243" s="241">
        <f t="shared" si="117"/>
        <v>0</v>
      </c>
      <c r="L243" s="241">
        <f t="shared" si="118"/>
        <v>0</v>
      </c>
      <c r="M243" s="241">
        <f t="shared" si="119"/>
        <v>0</v>
      </c>
      <c r="N243" s="241">
        <f t="shared" si="120"/>
        <v>0</v>
      </c>
      <c r="O243" s="241">
        <f t="shared" si="121"/>
        <v>0</v>
      </c>
      <c r="P243" s="241">
        <f t="shared" si="122"/>
        <v>0</v>
      </c>
      <c r="Q243" s="241">
        <f t="shared" si="123"/>
        <v>0</v>
      </c>
      <c r="R243" s="241">
        <f t="shared" si="124"/>
        <v>0</v>
      </c>
      <c r="S243" s="241">
        <f t="shared" si="125"/>
        <v>0</v>
      </c>
      <c r="T243" s="241">
        <f t="shared" si="126"/>
        <v>0</v>
      </c>
      <c r="U243" s="241">
        <f t="shared" si="127"/>
        <v>0</v>
      </c>
      <c r="V243" s="241">
        <f t="shared" si="128"/>
        <v>0</v>
      </c>
      <c r="W243" s="241">
        <f t="shared" si="129"/>
        <v>0</v>
      </c>
      <c r="X243" s="241">
        <f t="shared" si="130"/>
        <v>0</v>
      </c>
      <c r="Y243" s="241">
        <f t="shared" si="131"/>
        <v>0</v>
      </c>
      <c r="Z243" s="241">
        <f t="shared" si="132"/>
        <v>0</v>
      </c>
      <c r="AA243" s="225"/>
      <c r="AB243" s="225"/>
      <c r="AC243" s="225"/>
      <c r="AD243" s="225"/>
    </row>
    <row r="244" spans="1:30">
      <c r="A244" s="242" t="s">
        <v>177</v>
      </c>
      <c r="B244" s="241">
        <f t="shared" si="108"/>
        <v>4</v>
      </c>
      <c r="C244" s="241">
        <f t="shared" si="109"/>
        <v>0</v>
      </c>
      <c r="D244" s="241">
        <f t="shared" si="110"/>
        <v>3</v>
      </c>
      <c r="E244" s="241">
        <f t="shared" si="111"/>
        <v>1</v>
      </c>
      <c r="F244" s="241">
        <f t="shared" si="112"/>
        <v>0</v>
      </c>
      <c r="G244" s="241">
        <f t="shared" si="113"/>
        <v>1</v>
      </c>
      <c r="H244" s="241">
        <f t="shared" si="114"/>
        <v>0</v>
      </c>
      <c r="I244" s="241">
        <f t="shared" si="115"/>
        <v>1</v>
      </c>
      <c r="J244" s="241">
        <f t="shared" si="116"/>
        <v>0</v>
      </c>
      <c r="K244" s="241">
        <f t="shared" si="117"/>
        <v>0</v>
      </c>
      <c r="L244" s="241">
        <f t="shared" si="118"/>
        <v>1</v>
      </c>
      <c r="M244" s="241">
        <f t="shared" si="119"/>
        <v>0</v>
      </c>
      <c r="N244" s="241">
        <f t="shared" si="120"/>
        <v>1</v>
      </c>
      <c r="O244" s="241">
        <f t="shared" si="121"/>
        <v>0</v>
      </c>
      <c r="P244" s="241">
        <f t="shared" si="122"/>
        <v>0</v>
      </c>
      <c r="Q244" s="241">
        <f t="shared" si="123"/>
        <v>0</v>
      </c>
      <c r="R244" s="241">
        <f t="shared" si="124"/>
        <v>0</v>
      </c>
      <c r="S244" s="241">
        <f t="shared" si="125"/>
        <v>0</v>
      </c>
      <c r="T244" s="241">
        <f t="shared" si="126"/>
        <v>0</v>
      </c>
      <c r="U244" s="241">
        <f t="shared" si="127"/>
        <v>0</v>
      </c>
      <c r="V244" s="241">
        <f t="shared" si="128"/>
        <v>0</v>
      </c>
      <c r="W244" s="241">
        <f t="shared" si="129"/>
        <v>0</v>
      </c>
      <c r="X244" s="241">
        <f t="shared" si="130"/>
        <v>0</v>
      </c>
      <c r="Y244" s="241">
        <f t="shared" si="131"/>
        <v>0</v>
      </c>
      <c r="Z244" s="241">
        <f t="shared" si="132"/>
        <v>0</v>
      </c>
      <c r="AA244" s="225"/>
      <c r="AB244" s="225"/>
      <c r="AC244" s="225"/>
      <c r="AD244" s="225"/>
    </row>
    <row r="245" spans="1:30">
      <c r="A245" s="242" t="s">
        <v>60</v>
      </c>
      <c r="B245" s="241">
        <f t="shared" si="108"/>
        <v>2</v>
      </c>
      <c r="C245" s="241">
        <f t="shared" si="109"/>
        <v>0</v>
      </c>
      <c r="D245" s="241">
        <f t="shared" si="110"/>
        <v>0</v>
      </c>
      <c r="E245" s="241">
        <f t="shared" si="111"/>
        <v>2</v>
      </c>
      <c r="F245" s="241">
        <f t="shared" si="112"/>
        <v>0</v>
      </c>
      <c r="G245" s="241">
        <f t="shared" si="113"/>
        <v>2</v>
      </c>
      <c r="H245" s="241">
        <f t="shared" si="114"/>
        <v>0</v>
      </c>
      <c r="I245" s="241">
        <f t="shared" si="115"/>
        <v>0</v>
      </c>
      <c r="J245" s="241">
        <f t="shared" si="116"/>
        <v>2</v>
      </c>
      <c r="K245" s="241">
        <f t="shared" si="117"/>
        <v>0</v>
      </c>
      <c r="L245" s="241">
        <f t="shared" si="118"/>
        <v>0</v>
      </c>
      <c r="M245" s="241">
        <f t="shared" si="119"/>
        <v>0</v>
      </c>
      <c r="N245" s="241">
        <f t="shared" si="120"/>
        <v>0</v>
      </c>
      <c r="O245" s="241">
        <f t="shared" si="121"/>
        <v>0</v>
      </c>
      <c r="P245" s="241">
        <f t="shared" si="122"/>
        <v>0</v>
      </c>
      <c r="Q245" s="241">
        <f t="shared" si="123"/>
        <v>1</v>
      </c>
      <c r="R245" s="241">
        <f t="shared" si="124"/>
        <v>0</v>
      </c>
      <c r="S245" s="241">
        <f t="shared" si="125"/>
        <v>0</v>
      </c>
      <c r="T245" s="241">
        <f t="shared" si="126"/>
        <v>1</v>
      </c>
      <c r="U245" s="241">
        <f t="shared" si="127"/>
        <v>0</v>
      </c>
      <c r="V245" s="241">
        <f t="shared" si="128"/>
        <v>1</v>
      </c>
      <c r="W245" s="241">
        <f t="shared" si="129"/>
        <v>0</v>
      </c>
      <c r="X245" s="241">
        <f t="shared" si="130"/>
        <v>0</v>
      </c>
      <c r="Y245" s="241">
        <f t="shared" si="131"/>
        <v>1</v>
      </c>
      <c r="Z245" s="241">
        <f t="shared" si="132"/>
        <v>0</v>
      </c>
      <c r="AA245" s="225"/>
      <c r="AB245" s="225"/>
      <c r="AC245" s="225"/>
      <c r="AD245" s="225"/>
    </row>
    <row r="246" spans="1:30">
      <c r="A246" s="242" t="s">
        <v>203</v>
      </c>
      <c r="B246" s="241">
        <f t="shared" si="108"/>
        <v>2</v>
      </c>
      <c r="C246" s="241">
        <f t="shared" si="109"/>
        <v>0</v>
      </c>
      <c r="D246" s="241">
        <f t="shared" si="110"/>
        <v>1</v>
      </c>
      <c r="E246" s="241">
        <f t="shared" si="111"/>
        <v>1</v>
      </c>
      <c r="F246" s="241">
        <f t="shared" si="112"/>
        <v>0</v>
      </c>
      <c r="G246" s="241">
        <f t="shared" si="113"/>
        <v>1</v>
      </c>
      <c r="H246" s="241">
        <f t="shared" si="114"/>
        <v>0</v>
      </c>
      <c r="I246" s="241">
        <f t="shared" si="115"/>
        <v>1</v>
      </c>
      <c r="J246" s="241">
        <f t="shared" si="116"/>
        <v>0</v>
      </c>
      <c r="K246" s="241">
        <f t="shared" si="117"/>
        <v>0</v>
      </c>
      <c r="L246" s="241">
        <f t="shared" si="118"/>
        <v>1</v>
      </c>
      <c r="M246" s="241">
        <f t="shared" si="119"/>
        <v>0</v>
      </c>
      <c r="N246" s="241">
        <f t="shared" si="120"/>
        <v>1</v>
      </c>
      <c r="O246" s="241">
        <f t="shared" si="121"/>
        <v>0</v>
      </c>
      <c r="P246" s="241">
        <f t="shared" si="122"/>
        <v>0</v>
      </c>
      <c r="Q246" s="241">
        <f t="shared" si="123"/>
        <v>0</v>
      </c>
      <c r="R246" s="241">
        <f t="shared" si="124"/>
        <v>0</v>
      </c>
      <c r="S246" s="241">
        <f t="shared" si="125"/>
        <v>0</v>
      </c>
      <c r="T246" s="241">
        <f t="shared" si="126"/>
        <v>0</v>
      </c>
      <c r="U246" s="241">
        <f t="shared" si="127"/>
        <v>0</v>
      </c>
      <c r="V246" s="241">
        <f t="shared" si="128"/>
        <v>0</v>
      </c>
      <c r="W246" s="241">
        <f t="shared" si="129"/>
        <v>0</v>
      </c>
      <c r="X246" s="241">
        <f t="shared" si="130"/>
        <v>0</v>
      </c>
      <c r="Y246" s="241">
        <f t="shared" si="131"/>
        <v>0</v>
      </c>
      <c r="Z246" s="241">
        <f t="shared" si="132"/>
        <v>0</v>
      </c>
      <c r="AA246" s="225"/>
      <c r="AB246" s="225"/>
      <c r="AC246" s="225"/>
      <c r="AD246" s="225"/>
    </row>
    <row r="247" spans="1:30">
      <c r="A247" s="242" t="s">
        <v>204</v>
      </c>
      <c r="B247" s="241">
        <f t="shared" si="108"/>
        <v>1</v>
      </c>
      <c r="C247" s="241">
        <f t="shared" si="109"/>
        <v>0</v>
      </c>
      <c r="D247" s="241">
        <f t="shared" si="110"/>
        <v>1</v>
      </c>
      <c r="E247" s="241">
        <f t="shared" si="111"/>
        <v>0</v>
      </c>
      <c r="F247" s="241">
        <f t="shared" si="112"/>
        <v>0</v>
      </c>
      <c r="G247" s="241">
        <f t="shared" si="113"/>
        <v>0</v>
      </c>
      <c r="H247" s="241">
        <f t="shared" si="114"/>
        <v>0</v>
      </c>
      <c r="I247" s="241">
        <f t="shared" si="115"/>
        <v>0</v>
      </c>
      <c r="J247" s="241">
        <f t="shared" si="116"/>
        <v>0</v>
      </c>
      <c r="K247" s="241">
        <f t="shared" si="117"/>
        <v>0</v>
      </c>
      <c r="L247" s="241">
        <f t="shared" si="118"/>
        <v>0</v>
      </c>
      <c r="M247" s="241">
        <f t="shared" si="119"/>
        <v>0</v>
      </c>
      <c r="N247" s="241">
        <f t="shared" si="120"/>
        <v>0</v>
      </c>
      <c r="O247" s="241">
        <f t="shared" si="121"/>
        <v>0</v>
      </c>
      <c r="P247" s="241">
        <f t="shared" si="122"/>
        <v>0</v>
      </c>
      <c r="Q247" s="241">
        <f t="shared" si="123"/>
        <v>0</v>
      </c>
      <c r="R247" s="241">
        <f t="shared" si="124"/>
        <v>0</v>
      </c>
      <c r="S247" s="241">
        <f t="shared" si="125"/>
        <v>0</v>
      </c>
      <c r="T247" s="241">
        <f t="shared" si="126"/>
        <v>0</v>
      </c>
      <c r="U247" s="241">
        <f t="shared" si="127"/>
        <v>0</v>
      </c>
      <c r="V247" s="241">
        <f t="shared" si="128"/>
        <v>0</v>
      </c>
      <c r="W247" s="241">
        <f t="shared" si="129"/>
        <v>0</v>
      </c>
      <c r="X247" s="241">
        <f t="shared" si="130"/>
        <v>0</v>
      </c>
      <c r="Y247" s="241">
        <f t="shared" si="131"/>
        <v>0</v>
      </c>
      <c r="Z247" s="241">
        <f t="shared" si="132"/>
        <v>0</v>
      </c>
      <c r="AA247" s="225"/>
      <c r="AB247" s="225"/>
      <c r="AC247" s="225"/>
      <c r="AD247" s="225"/>
    </row>
    <row r="248" spans="1:30">
      <c r="A248" s="242" t="s">
        <v>33</v>
      </c>
      <c r="B248" s="241">
        <f t="shared" si="108"/>
        <v>6</v>
      </c>
      <c r="C248" s="241">
        <f t="shared" si="109"/>
        <v>1</v>
      </c>
      <c r="D248" s="241">
        <f t="shared" si="110"/>
        <v>2</v>
      </c>
      <c r="E248" s="241">
        <f t="shared" si="111"/>
        <v>3</v>
      </c>
      <c r="F248" s="241">
        <f t="shared" si="112"/>
        <v>0</v>
      </c>
      <c r="G248" s="241">
        <f t="shared" si="113"/>
        <v>2</v>
      </c>
      <c r="H248" s="241">
        <f t="shared" si="114"/>
        <v>1</v>
      </c>
      <c r="I248" s="241">
        <f t="shared" si="115"/>
        <v>1</v>
      </c>
      <c r="J248" s="241">
        <f t="shared" si="116"/>
        <v>0</v>
      </c>
      <c r="K248" s="241">
        <f t="shared" si="117"/>
        <v>0</v>
      </c>
      <c r="L248" s="241">
        <f t="shared" si="118"/>
        <v>0</v>
      </c>
      <c r="M248" s="241">
        <f t="shared" si="119"/>
        <v>0</v>
      </c>
      <c r="N248" s="241">
        <f t="shared" si="120"/>
        <v>0</v>
      </c>
      <c r="O248" s="241">
        <f t="shared" si="121"/>
        <v>0</v>
      </c>
      <c r="P248" s="241">
        <f t="shared" si="122"/>
        <v>0</v>
      </c>
      <c r="Q248" s="241">
        <f t="shared" si="123"/>
        <v>2</v>
      </c>
      <c r="R248" s="241">
        <f t="shared" si="124"/>
        <v>1</v>
      </c>
      <c r="S248" s="241">
        <f t="shared" si="125"/>
        <v>1</v>
      </c>
      <c r="T248" s="241">
        <f t="shared" si="126"/>
        <v>0</v>
      </c>
      <c r="U248" s="241">
        <f t="shared" si="127"/>
        <v>0</v>
      </c>
      <c r="V248" s="241">
        <f t="shared" si="128"/>
        <v>0</v>
      </c>
      <c r="W248" s="241">
        <f t="shared" si="129"/>
        <v>0</v>
      </c>
      <c r="X248" s="241">
        <f t="shared" si="130"/>
        <v>0</v>
      </c>
      <c r="Y248" s="241">
        <f t="shared" si="131"/>
        <v>0</v>
      </c>
      <c r="Z248" s="241">
        <f t="shared" si="132"/>
        <v>0</v>
      </c>
      <c r="AA248" s="225"/>
      <c r="AB248" s="225"/>
      <c r="AC248" s="225"/>
      <c r="AD248" s="225"/>
    </row>
    <row r="249" spans="1:30">
      <c r="A249" s="242" t="s">
        <v>138</v>
      </c>
      <c r="B249" s="241">
        <f t="shared" si="108"/>
        <v>1</v>
      </c>
      <c r="C249" s="241">
        <f t="shared" si="109"/>
        <v>0</v>
      </c>
      <c r="D249" s="241">
        <f t="shared" si="110"/>
        <v>0</v>
      </c>
      <c r="E249" s="241">
        <f t="shared" si="111"/>
        <v>1</v>
      </c>
      <c r="F249" s="241">
        <f t="shared" si="112"/>
        <v>0</v>
      </c>
      <c r="G249" s="241">
        <f t="shared" si="113"/>
        <v>0</v>
      </c>
      <c r="H249" s="241">
        <f t="shared" si="114"/>
        <v>0</v>
      </c>
      <c r="I249" s="241">
        <f t="shared" si="115"/>
        <v>0</v>
      </c>
      <c r="J249" s="241">
        <f t="shared" si="116"/>
        <v>0</v>
      </c>
      <c r="K249" s="241">
        <f t="shared" si="117"/>
        <v>0</v>
      </c>
      <c r="L249" s="241">
        <f t="shared" si="118"/>
        <v>0</v>
      </c>
      <c r="M249" s="241">
        <f t="shared" si="119"/>
        <v>0</v>
      </c>
      <c r="N249" s="241">
        <f t="shared" si="120"/>
        <v>0</v>
      </c>
      <c r="O249" s="241">
        <f t="shared" si="121"/>
        <v>0</v>
      </c>
      <c r="P249" s="241">
        <f t="shared" si="122"/>
        <v>0</v>
      </c>
      <c r="Q249" s="241">
        <f t="shared" si="123"/>
        <v>0</v>
      </c>
      <c r="R249" s="241">
        <f t="shared" si="124"/>
        <v>0</v>
      </c>
      <c r="S249" s="241">
        <f t="shared" si="125"/>
        <v>0</v>
      </c>
      <c r="T249" s="241">
        <f t="shared" si="126"/>
        <v>0</v>
      </c>
      <c r="U249" s="241">
        <f t="shared" si="127"/>
        <v>0</v>
      </c>
      <c r="V249" s="241">
        <f t="shared" si="128"/>
        <v>0</v>
      </c>
      <c r="W249" s="241">
        <f t="shared" si="129"/>
        <v>0</v>
      </c>
      <c r="X249" s="241">
        <f t="shared" si="130"/>
        <v>0</v>
      </c>
      <c r="Y249" s="241">
        <f t="shared" si="131"/>
        <v>0</v>
      </c>
      <c r="Z249" s="241">
        <f t="shared" si="132"/>
        <v>0</v>
      </c>
      <c r="AA249" s="225"/>
      <c r="AB249" s="225"/>
      <c r="AC249" s="225"/>
      <c r="AD249" s="225"/>
    </row>
    <row r="250" spans="1:30">
      <c r="A250" s="242" t="s">
        <v>161</v>
      </c>
      <c r="B250" s="241">
        <f t="shared" si="108"/>
        <v>2</v>
      </c>
      <c r="C250" s="241">
        <f t="shared" si="109"/>
        <v>1</v>
      </c>
      <c r="D250" s="241">
        <f t="shared" si="110"/>
        <v>1</v>
      </c>
      <c r="E250" s="241">
        <f t="shared" si="111"/>
        <v>0</v>
      </c>
      <c r="F250" s="241">
        <f t="shared" si="112"/>
        <v>0</v>
      </c>
      <c r="G250" s="241">
        <f t="shared" si="113"/>
        <v>2</v>
      </c>
      <c r="H250" s="241">
        <f t="shared" si="114"/>
        <v>1</v>
      </c>
      <c r="I250" s="241">
        <f t="shared" si="115"/>
        <v>1</v>
      </c>
      <c r="J250" s="241">
        <f t="shared" si="116"/>
        <v>0</v>
      </c>
      <c r="K250" s="241">
        <f t="shared" si="117"/>
        <v>0</v>
      </c>
      <c r="L250" s="241">
        <f t="shared" si="118"/>
        <v>0</v>
      </c>
      <c r="M250" s="241">
        <f t="shared" si="119"/>
        <v>0</v>
      </c>
      <c r="N250" s="241">
        <f t="shared" si="120"/>
        <v>0</v>
      </c>
      <c r="O250" s="241">
        <f t="shared" si="121"/>
        <v>0</v>
      </c>
      <c r="P250" s="241">
        <f t="shared" si="122"/>
        <v>0</v>
      </c>
      <c r="Q250" s="241">
        <f t="shared" si="123"/>
        <v>1</v>
      </c>
      <c r="R250" s="241">
        <f t="shared" si="124"/>
        <v>0</v>
      </c>
      <c r="S250" s="241">
        <f t="shared" si="125"/>
        <v>1</v>
      </c>
      <c r="T250" s="241">
        <f t="shared" si="126"/>
        <v>0</v>
      </c>
      <c r="U250" s="241">
        <f t="shared" si="127"/>
        <v>0</v>
      </c>
      <c r="V250" s="241">
        <f t="shared" si="128"/>
        <v>1</v>
      </c>
      <c r="W250" s="241">
        <f t="shared" si="129"/>
        <v>1</v>
      </c>
      <c r="X250" s="241">
        <f t="shared" si="130"/>
        <v>0</v>
      </c>
      <c r="Y250" s="241">
        <f t="shared" si="131"/>
        <v>0</v>
      </c>
      <c r="Z250" s="241">
        <f t="shared" si="132"/>
        <v>0</v>
      </c>
      <c r="AA250" s="225"/>
      <c r="AB250" s="225"/>
      <c r="AC250" s="225"/>
      <c r="AD250" s="225"/>
    </row>
    <row r="251" spans="1:30">
      <c r="A251" s="242" t="s">
        <v>34</v>
      </c>
      <c r="B251" s="241">
        <f t="shared" si="108"/>
        <v>0</v>
      </c>
      <c r="C251" s="241">
        <f t="shared" si="109"/>
        <v>0</v>
      </c>
      <c r="D251" s="241">
        <f t="shared" si="110"/>
        <v>0</v>
      </c>
      <c r="E251" s="241">
        <f t="shared" si="111"/>
        <v>0</v>
      </c>
      <c r="F251" s="241">
        <f t="shared" si="112"/>
        <v>0</v>
      </c>
      <c r="G251" s="241">
        <f t="shared" si="113"/>
        <v>0</v>
      </c>
      <c r="H251" s="241">
        <f t="shared" si="114"/>
        <v>0</v>
      </c>
      <c r="I251" s="241">
        <f t="shared" si="115"/>
        <v>0</v>
      </c>
      <c r="J251" s="241">
        <f t="shared" si="116"/>
        <v>0</v>
      </c>
      <c r="K251" s="241">
        <f t="shared" si="117"/>
        <v>0</v>
      </c>
      <c r="L251" s="241">
        <f t="shared" si="118"/>
        <v>0</v>
      </c>
      <c r="M251" s="241">
        <f t="shared" si="119"/>
        <v>0</v>
      </c>
      <c r="N251" s="241">
        <f t="shared" si="120"/>
        <v>0</v>
      </c>
      <c r="O251" s="241">
        <f t="shared" si="121"/>
        <v>0</v>
      </c>
      <c r="P251" s="241">
        <f t="shared" si="122"/>
        <v>0</v>
      </c>
      <c r="Q251" s="241">
        <f t="shared" si="123"/>
        <v>0</v>
      </c>
      <c r="R251" s="241">
        <f t="shared" si="124"/>
        <v>0</v>
      </c>
      <c r="S251" s="241">
        <f t="shared" si="125"/>
        <v>0</v>
      </c>
      <c r="T251" s="241">
        <f t="shared" si="126"/>
        <v>0</v>
      </c>
      <c r="U251" s="241">
        <f t="shared" si="127"/>
        <v>0</v>
      </c>
      <c r="V251" s="241">
        <f t="shared" si="128"/>
        <v>0</v>
      </c>
      <c r="W251" s="241">
        <f t="shared" si="129"/>
        <v>0</v>
      </c>
      <c r="X251" s="241">
        <f t="shared" si="130"/>
        <v>0</v>
      </c>
      <c r="Y251" s="241">
        <f t="shared" si="131"/>
        <v>0</v>
      </c>
      <c r="Z251" s="241">
        <f t="shared" si="132"/>
        <v>0</v>
      </c>
      <c r="AA251" s="225"/>
      <c r="AB251" s="225"/>
      <c r="AC251" s="225"/>
      <c r="AD251" s="225"/>
    </row>
    <row r="252" spans="1:30">
      <c r="A252" s="242" t="s">
        <v>162</v>
      </c>
      <c r="B252" s="241">
        <f t="shared" si="108"/>
        <v>3</v>
      </c>
      <c r="C252" s="241">
        <f t="shared" si="109"/>
        <v>1</v>
      </c>
      <c r="D252" s="241">
        <f t="shared" si="110"/>
        <v>2</v>
      </c>
      <c r="E252" s="241">
        <f t="shared" si="111"/>
        <v>0</v>
      </c>
      <c r="F252" s="241">
        <f t="shared" si="112"/>
        <v>0</v>
      </c>
      <c r="G252" s="241">
        <f t="shared" si="113"/>
        <v>0</v>
      </c>
      <c r="H252" s="241">
        <f t="shared" si="114"/>
        <v>0</v>
      </c>
      <c r="I252" s="241">
        <f t="shared" si="115"/>
        <v>0</v>
      </c>
      <c r="J252" s="241">
        <f t="shared" si="116"/>
        <v>0</v>
      </c>
      <c r="K252" s="241">
        <f t="shared" si="117"/>
        <v>0</v>
      </c>
      <c r="L252" s="241">
        <f t="shared" si="118"/>
        <v>0</v>
      </c>
      <c r="M252" s="241">
        <f t="shared" si="119"/>
        <v>0</v>
      </c>
      <c r="N252" s="241">
        <f t="shared" si="120"/>
        <v>0</v>
      </c>
      <c r="O252" s="241">
        <f t="shared" si="121"/>
        <v>0</v>
      </c>
      <c r="P252" s="241">
        <f t="shared" si="122"/>
        <v>0</v>
      </c>
      <c r="Q252" s="241">
        <f t="shared" si="123"/>
        <v>0</v>
      </c>
      <c r="R252" s="241">
        <f t="shared" si="124"/>
        <v>0</v>
      </c>
      <c r="S252" s="241">
        <f t="shared" si="125"/>
        <v>0</v>
      </c>
      <c r="T252" s="241">
        <f t="shared" si="126"/>
        <v>0</v>
      </c>
      <c r="U252" s="241">
        <f t="shared" si="127"/>
        <v>0</v>
      </c>
      <c r="V252" s="241">
        <f t="shared" si="128"/>
        <v>0</v>
      </c>
      <c r="W252" s="241">
        <f t="shared" si="129"/>
        <v>0</v>
      </c>
      <c r="X252" s="241">
        <f t="shared" si="130"/>
        <v>0</v>
      </c>
      <c r="Y252" s="241">
        <f t="shared" si="131"/>
        <v>0</v>
      </c>
      <c r="Z252" s="241">
        <f t="shared" si="132"/>
        <v>0</v>
      </c>
      <c r="AA252" s="225"/>
      <c r="AB252" s="225"/>
      <c r="AC252" s="225"/>
      <c r="AD252" s="225"/>
    </row>
    <row r="253" spans="1:30">
      <c r="A253" s="242" t="s">
        <v>163</v>
      </c>
      <c r="B253" s="241">
        <f t="shared" si="108"/>
        <v>3</v>
      </c>
      <c r="C253" s="241">
        <f t="shared" si="109"/>
        <v>0</v>
      </c>
      <c r="D253" s="241">
        <f t="shared" si="110"/>
        <v>3</v>
      </c>
      <c r="E253" s="241">
        <f t="shared" si="111"/>
        <v>0</v>
      </c>
      <c r="F253" s="241">
        <f t="shared" si="112"/>
        <v>0</v>
      </c>
      <c r="G253" s="241">
        <f t="shared" si="113"/>
        <v>1</v>
      </c>
      <c r="H253" s="241">
        <f t="shared" si="114"/>
        <v>0</v>
      </c>
      <c r="I253" s="241">
        <f t="shared" si="115"/>
        <v>1</v>
      </c>
      <c r="J253" s="241">
        <f t="shared" si="116"/>
        <v>0</v>
      </c>
      <c r="K253" s="241">
        <f t="shared" si="117"/>
        <v>0</v>
      </c>
      <c r="L253" s="241">
        <f t="shared" si="118"/>
        <v>1</v>
      </c>
      <c r="M253" s="241">
        <f t="shared" si="119"/>
        <v>0</v>
      </c>
      <c r="N253" s="241">
        <f t="shared" si="120"/>
        <v>1</v>
      </c>
      <c r="O253" s="241">
        <f t="shared" si="121"/>
        <v>0</v>
      </c>
      <c r="P253" s="241">
        <f t="shared" si="122"/>
        <v>0</v>
      </c>
      <c r="Q253" s="241">
        <f t="shared" si="123"/>
        <v>0</v>
      </c>
      <c r="R253" s="241">
        <f t="shared" si="124"/>
        <v>0</v>
      </c>
      <c r="S253" s="241">
        <f t="shared" si="125"/>
        <v>0</v>
      </c>
      <c r="T253" s="241">
        <f t="shared" si="126"/>
        <v>0</v>
      </c>
      <c r="U253" s="241">
        <f t="shared" si="127"/>
        <v>0</v>
      </c>
      <c r="V253" s="241">
        <f t="shared" si="128"/>
        <v>0</v>
      </c>
      <c r="W253" s="241">
        <f t="shared" si="129"/>
        <v>0</v>
      </c>
      <c r="X253" s="241">
        <f t="shared" si="130"/>
        <v>0</v>
      </c>
      <c r="Y253" s="241">
        <f t="shared" si="131"/>
        <v>0</v>
      </c>
      <c r="Z253" s="241">
        <f t="shared" si="132"/>
        <v>0</v>
      </c>
      <c r="AA253" s="225"/>
      <c r="AB253" s="225"/>
      <c r="AC253" s="225"/>
      <c r="AD253" s="225"/>
    </row>
    <row r="254" spans="1:30">
      <c r="A254" s="242" t="s">
        <v>198</v>
      </c>
      <c r="B254" s="241">
        <f t="shared" si="108"/>
        <v>1</v>
      </c>
      <c r="C254" s="241">
        <f t="shared" si="109"/>
        <v>0</v>
      </c>
      <c r="D254" s="241">
        <f t="shared" si="110"/>
        <v>1</v>
      </c>
      <c r="E254" s="241">
        <f t="shared" si="111"/>
        <v>0</v>
      </c>
      <c r="F254" s="241">
        <f t="shared" si="112"/>
        <v>0</v>
      </c>
      <c r="G254" s="241">
        <f t="shared" si="113"/>
        <v>0</v>
      </c>
      <c r="H254" s="241">
        <f t="shared" si="114"/>
        <v>0</v>
      </c>
      <c r="I254" s="241">
        <f t="shared" si="115"/>
        <v>0</v>
      </c>
      <c r="J254" s="241">
        <f t="shared" si="116"/>
        <v>0</v>
      </c>
      <c r="K254" s="241">
        <f t="shared" si="117"/>
        <v>0</v>
      </c>
      <c r="L254" s="241">
        <f t="shared" si="118"/>
        <v>0</v>
      </c>
      <c r="M254" s="241">
        <f t="shared" si="119"/>
        <v>0</v>
      </c>
      <c r="N254" s="241">
        <f t="shared" si="120"/>
        <v>0</v>
      </c>
      <c r="O254" s="241">
        <f t="shared" si="121"/>
        <v>0</v>
      </c>
      <c r="P254" s="241">
        <f t="shared" si="122"/>
        <v>0</v>
      </c>
      <c r="Q254" s="241">
        <f t="shared" si="123"/>
        <v>0</v>
      </c>
      <c r="R254" s="241">
        <f t="shared" si="124"/>
        <v>0</v>
      </c>
      <c r="S254" s="241">
        <f t="shared" si="125"/>
        <v>0</v>
      </c>
      <c r="T254" s="241">
        <f t="shared" si="126"/>
        <v>0</v>
      </c>
      <c r="U254" s="241">
        <f t="shared" si="127"/>
        <v>0</v>
      </c>
      <c r="V254" s="241">
        <f t="shared" si="128"/>
        <v>0</v>
      </c>
      <c r="W254" s="241">
        <f t="shared" si="129"/>
        <v>0</v>
      </c>
      <c r="X254" s="241">
        <f t="shared" si="130"/>
        <v>0</v>
      </c>
      <c r="Y254" s="241">
        <f t="shared" si="131"/>
        <v>0</v>
      </c>
      <c r="Z254" s="241">
        <f t="shared" si="132"/>
        <v>0</v>
      </c>
      <c r="AA254" s="225"/>
      <c r="AB254" s="225"/>
      <c r="AC254" s="225"/>
      <c r="AD254" s="225"/>
    </row>
    <row r="255" spans="1:30">
      <c r="A255" s="242" t="s">
        <v>35</v>
      </c>
      <c r="B255" s="241">
        <f t="shared" si="108"/>
        <v>8</v>
      </c>
      <c r="C255" s="241">
        <f t="shared" si="109"/>
        <v>4</v>
      </c>
      <c r="D255" s="241">
        <f t="shared" si="110"/>
        <v>2</v>
      </c>
      <c r="E255" s="241">
        <f t="shared" si="111"/>
        <v>2</v>
      </c>
      <c r="F255" s="241">
        <f t="shared" si="112"/>
        <v>0</v>
      </c>
      <c r="G255" s="241">
        <f t="shared" si="113"/>
        <v>2</v>
      </c>
      <c r="H255" s="241">
        <f t="shared" si="114"/>
        <v>1</v>
      </c>
      <c r="I255" s="241">
        <f t="shared" si="115"/>
        <v>0</v>
      </c>
      <c r="J255" s="241">
        <f t="shared" si="116"/>
        <v>1</v>
      </c>
      <c r="K255" s="241">
        <f t="shared" si="117"/>
        <v>0</v>
      </c>
      <c r="L255" s="241">
        <f t="shared" si="118"/>
        <v>0</v>
      </c>
      <c r="M255" s="241">
        <f t="shared" si="119"/>
        <v>0</v>
      </c>
      <c r="N255" s="241">
        <f t="shared" si="120"/>
        <v>0</v>
      </c>
      <c r="O255" s="241">
        <f t="shared" si="121"/>
        <v>0</v>
      </c>
      <c r="P255" s="241">
        <f t="shared" si="122"/>
        <v>0</v>
      </c>
      <c r="Q255" s="241">
        <f t="shared" si="123"/>
        <v>0</v>
      </c>
      <c r="R255" s="241">
        <f t="shared" si="124"/>
        <v>0</v>
      </c>
      <c r="S255" s="241">
        <f t="shared" si="125"/>
        <v>0</v>
      </c>
      <c r="T255" s="241">
        <f t="shared" si="126"/>
        <v>0</v>
      </c>
      <c r="U255" s="241">
        <f t="shared" si="127"/>
        <v>0</v>
      </c>
      <c r="V255" s="241">
        <f t="shared" si="128"/>
        <v>2</v>
      </c>
      <c r="W255" s="241">
        <f t="shared" si="129"/>
        <v>1</v>
      </c>
      <c r="X255" s="241">
        <f t="shared" si="130"/>
        <v>0</v>
      </c>
      <c r="Y255" s="241">
        <f t="shared" si="131"/>
        <v>1</v>
      </c>
      <c r="Z255" s="241">
        <f t="shared" si="132"/>
        <v>0</v>
      </c>
      <c r="AA255" s="225"/>
      <c r="AB255" s="225"/>
      <c r="AC255" s="225"/>
      <c r="AD255" s="225"/>
    </row>
    <row r="256" spans="1:30">
      <c r="A256" s="242" t="s">
        <v>66</v>
      </c>
      <c r="B256" s="241">
        <f t="shared" si="108"/>
        <v>0</v>
      </c>
      <c r="C256" s="241">
        <f t="shared" si="109"/>
        <v>0</v>
      </c>
      <c r="D256" s="241">
        <f t="shared" si="110"/>
        <v>0</v>
      </c>
      <c r="E256" s="241">
        <f t="shared" si="111"/>
        <v>0</v>
      </c>
      <c r="F256" s="241">
        <f t="shared" si="112"/>
        <v>0</v>
      </c>
      <c r="G256" s="241">
        <f t="shared" si="113"/>
        <v>0</v>
      </c>
      <c r="H256" s="241">
        <f t="shared" si="114"/>
        <v>0</v>
      </c>
      <c r="I256" s="241">
        <f t="shared" si="115"/>
        <v>0</v>
      </c>
      <c r="J256" s="241">
        <f t="shared" si="116"/>
        <v>0</v>
      </c>
      <c r="K256" s="241">
        <f t="shared" si="117"/>
        <v>0</v>
      </c>
      <c r="L256" s="241">
        <f t="shared" si="118"/>
        <v>0</v>
      </c>
      <c r="M256" s="241">
        <f t="shared" si="119"/>
        <v>0</v>
      </c>
      <c r="N256" s="241">
        <f t="shared" si="120"/>
        <v>0</v>
      </c>
      <c r="O256" s="241">
        <f t="shared" si="121"/>
        <v>0</v>
      </c>
      <c r="P256" s="241">
        <f t="shared" si="122"/>
        <v>0</v>
      </c>
      <c r="Q256" s="241">
        <f t="shared" si="123"/>
        <v>0</v>
      </c>
      <c r="R256" s="241">
        <f t="shared" si="124"/>
        <v>0</v>
      </c>
      <c r="S256" s="241">
        <f t="shared" si="125"/>
        <v>0</v>
      </c>
      <c r="T256" s="241">
        <f t="shared" si="126"/>
        <v>0</v>
      </c>
      <c r="U256" s="241">
        <f t="shared" si="127"/>
        <v>0</v>
      </c>
      <c r="V256" s="241">
        <f t="shared" si="128"/>
        <v>0</v>
      </c>
      <c r="W256" s="241">
        <f t="shared" si="129"/>
        <v>0</v>
      </c>
      <c r="X256" s="241">
        <f t="shared" si="130"/>
        <v>0</v>
      </c>
      <c r="Y256" s="241">
        <f t="shared" si="131"/>
        <v>0</v>
      </c>
      <c r="Z256" s="241">
        <f t="shared" si="132"/>
        <v>0</v>
      </c>
      <c r="AA256" s="225"/>
      <c r="AB256" s="225"/>
      <c r="AC256" s="225"/>
      <c r="AD256" s="225"/>
    </row>
    <row r="257" spans="1:30">
      <c r="A257" s="242" t="s">
        <v>67</v>
      </c>
      <c r="B257" s="241">
        <f t="shared" si="108"/>
        <v>1</v>
      </c>
      <c r="C257" s="241">
        <f t="shared" si="109"/>
        <v>0</v>
      </c>
      <c r="D257" s="241">
        <f t="shared" si="110"/>
        <v>1</v>
      </c>
      <c r="E257" s="241">
        <f t="shared" si="111"/>
        <v>0</v>
      </c>
      <c r="F257" s="241">
        <f t="shared" si="112"/>
        <v>0</v>
      </c>
      <c r="G257" s="241">
        <f t="shared" si="113"/>
        <v>0</v>
      </c>
      <c r="H257" s="241">
        <f t="shared" si="114"/>
        <v>0</v>
      </c>
      <c r="I257" s="241">
        <f t="shared" si="115"/>
        <v>0</v>
      </c>
      <c r="J257" s="241">
        <f t="shared" si="116"/>
        <v>0</v>
      </c>
      <c r="K257" s="241">
        <f t="shared" si="117"/>
        <v>0</v>
      </c>
      <c r="L257" s="241">
        <f t="shared" si="118"/>
        <v>0</v>
      </c>
      <c r="M257" s="241">
        <f t="shared" si="119"/>
        <v>0</v>
      </c>
      <c r="N257" s="241">
        <f t="shared" si="120"/>
        <v>0</v>
      </c>
      <c r="O257" s="241">
        <f t="shared" si="121"/>
        <v>0</v>
      </c>
      <c r="P257" s="241">
        <f t="shared" si="122"/>
        <v>0</v>
      </c>
      <c r="Q257" s="241">
        <f t="shared" si="123"/>
        <v>0</v>
      </c>
      <c r="R257" s="241">
        <f t="shared" si="124"/>
        <v>0</v>
      </c>
      <c r="S257" s="241">
        <f t="shared" si="125"/>
        <v>0</v>
      </c>
      <c r="T257" s="241">
        <f t="shared" si="126"/>
        <v>0</v>
      </c>
      <c r="U257" s="241">
        <f t="shared" si="127"/>
        <v>0</v>
      </c>
      <c r="V257" s="241">
        <f t="shared" si="128"/>
        <v>0</v>
      </c>
      <c r="W257" s="241">
        <f t="shared" si="129"/>
        <v>0</v>
      </c>
      <c r="X257" s="241">
        <f t="shared" si="130"/>
        <v>0</v>
      </c>
      <c r="Y257" s="241">
        <f t="shared" si="131"/>
        <v>0</v>
      </c>
      <c r="Z257" s="241">
        <f t="shared" si="132"/>
        <v>0</v>
      </c>
      <c r="AA257" s="225"/>
      <c r="AB257" s="225"/>
      <c r="AC257" s="225"/>
      <c r="AD257" s="225"/>
    </row>
    <row r="258" spans="1:30">
      <c r="A258" s="242" t="s">
        <v>104</v>
      </c>
      <c r="B258" s="241">
        <f t="shared" si="108"/>
        <v>6</v>
      </c>
      <c r="C258" s="241">
        <f t="shared" si="109"/>
        <v>1</v>
      </c>
      <c r="D258" s="241">
        <f t="shared" si="110"/>
        <v>2</v>
      </c>
      <c r="E258" s="241">
        <f t="shared" si="111"/>
        <v>3</v>
      </c>
      <c r="F258" s="241">
        <f t="shared" si="112"/>
        <v>0</v>
      </c>
      <c r="G258" s="241">
        <f t="shared" si="113"/>
        <v>1</v>
      </c>
      <c r="H258" s="241">
        <f t="shared" si="114"/>
        <v>0</v>
      </c>
      <c r="I258" s="241">
        <f t="shared" si="115"/>
        <v>1</v>
      </c>
      <c r="J258" s="241">
        <f t="shared" si="116"/>
        <v>0</v>
      </c>
      <c r="K258" s="241">
        <f t="shared" si="117"/>
        <v>0</v>
      </c>
      <c r="L258" s="241">
        <f t="shared" si="118"/>
        <v>0</v>
      </c>
      <c r="M258" s="241">
        <f t="shared" si="119"/>
        <v>0</v>
      </c>
      <c r="N258" s="241">
        <f t="shared" si="120"/>
        <v>0</v>
      </c>
      <c r="O258" s="241">
        <f t="shared" si="121"/>
        <v>0</v>
      </c>
      <c r="P258" s="241">
        <f t="shared" si="122"/>
        <v>0</v>
      </c>
      <c r="Q258" s="241">
        <f t="shared" si="123"/>
        <v>0</v>
      </c>
      <c r="R258" s="241">
        <f t="shared" si="124"/>
        <v>0</v>
      </c>
      <c r="S258" s="241">
        <f t="shared" si="125"/>
        <v>0</v>
      </c>
      <c r="T258" s="241">
        <f t="shared" si="126"/>
        <v>0</v>
      </c>
      <c r="U258" s="241">
        <f t="shared" si="127"/>
        <v>0</v>
      </c>
      <c r="V258" s="241">
        <f t="shared" si="128"/>
        <v>1</v>
      </c>
      <c r="W258" s="241">
        <f t="shared" si="129"/>
        <v>0</v>
      </c>
      <c r="X258" s="241">
        <f t="shared" si="130"/>
        <v>1</v>
      </c>
      <c r="Y258" s="241">
        <f t="shared" si="131"/>
        <v>0</v>
      </c>
      <c r="Z258" s="241">
        <f t="shared" si="132"/>
        <v>0</v>
      </c>
      <c r="AA258" s="225"/>
      <c r="AB258" s="225"/>
      <c r="AC258" s="225"/>
      <c r="AD258" s="225"/>
    </row>
    <row r="259" spans="1:30">
      <c r="A259" s="242" t="s">
        <v>36</v>
      </c>
      <c r="B259" s="241">
        <f t="shared" si="108"/>
        <v>2</v>
      </c>
      <c r="C259" s="241">
        <f t="shared" si="109"/>
        <v>0</v>
      </c>
      <c r="D259" s="241">
        <f t="shared" si="110"/>
        <v>1</v>
      </c>
      <c r="E259" s="241">
        <f t="shared" si="111"/>
        <v>1</v>
      </c>
      <c r="F259" s="241">
        <f t="shared" si="112"/>
        <v>0</v>
      </c>
      <c r="G259" s="241">
        <f t="shared" si="113"/>
        <v>2</v>
      </c>
      <c r="H259" s="241">
        <f t="shared" si="114"/>
        <v>0</v>
      </c>
      <c r="I259" s="241">
        <f t="shared" si="115"/>
        <v>1</v>
      </c>
      <c r="J259" s="241">
        <f t="shared" si="116"/>
        <v>1</v>
      </c>
      <c r="K259" s="241">
        <f t="shared" si="117"/>
        <v>0</v>
      </c>
      <c r="L259" s="241">
        <f t="shared" si="118"/>
        <v>0</v>
      </c>
      <c r="M259" s="241">
        <f t="shared" si="119"/>
        <v>0</v>
      </c>
      <c r="N259" s="241">
        <f t="shared" si="120"/>
        <v>0</v>
      </c>
      <c r="O259" s="241">
        <f t="shared" si="121"/>
        <v>0</v>
      </c>
      <c r="P259" s="241">
        <f t="shared" si="122"/>
        <v>0</v>
      </c>
      <c r="Q259" s="241">
        <f t="shared" si="123"/>
        <v>1</v>
      </c>
      <c r="R259" s="241">
        <f t="shared" si="124"/>
        <v>0</v>
      </c>
      <c r="S259" s="241">
        <f t="shared" si="125"/>
        <v>1</v>
      </c>
      <c r="T259" s="241">
        <f t="shared" si="126"/>
        <v>0</v>
      </c>
      <c r="U259" s="241">
        <f t="shared" si="127"/>
        <v>0</v>
      </c>
      <c r="V259" s="241">
        <f t="shared" si="128"/>
        <v>1</v>
      </c>
      <c r="W259" s="241">
        <f t="shared" si="129"/>
        <v>0</v>
      </c>
      <c r="X259" s="241">
        <f t="shared" si="130"/>
        <v>0</v>
      </c>
      <c r="Y259" s="241">
        <f t="shared" si="131"/>
        <v>1</v>
      </c>
      <c r="Z259" s="241">
        <f t="shared" si="132"/>
        <v>0</v>
      </c>
      <c r="AA259" s="225"/>
      <c r="AB259" s="225"/>
      <c r="AC259" s="225"/>
      <c r="AD259" s="225"/>
    </row>
    <row r="260" spans="1:30">
      <c r="A260" s="242" t="s">
        <v>105</v>
      </c>
      <c r="B260" s="241">
        <f t="shared" si="108"/>
        <v>1</v>
      </c>
      <c r="C260" s="241">
        <f t="shared" si="109"/>
        <v>0</v>
      </c>
      <c r="D260" s="241">
        <f t="shared" si="110"/>
        <v>1</v>
      </c>
      <c r="E260" s="241">
        <f t="shared" si="111"/>
        <v>0</v>
      </c>
      <c r="F260" s="241">
        <f t="shared" si="112"/>
        <v>0</v>
      </c>
      <c r="G260" s="241">
        <f t="shared" si="113"/>
        <v>1</v>
      </c>
      <c r="H260" s="241">
        <f t="shared" si="114"/>
        <v>0</v>
      </c>
      <c r="I260" s="241">
        <f t="shared" si="115"/>
        <v>1</v>
      </c>
      <c r="J260" s="241">
        <f t="shared" si="116"/>
        <v>0</v>
      </c>
      <c r="K260" s="241">
        <f t="shared" si="117"/>
        <v>0</v>
      </c>
      <c r="L260" s="241">
        <f t="shared" si="118"/>
        <v>0</v>
      </c>
      <c r="M260" s="241">
        <f t="shared" si="119"/>
        <v>0</v>
      </c>
      <c r="N260" s="241">
        <f t="shared" si="120"/>
        <v>0</v>
      </c>
      <c r="O260" s="241">
        <f t="shared" si="121"/>
        <v>0</v>
      </c>
      <c r="P260" s="241">
        <f t="shared" si="122"/>
        <v>0</v>
      </c>
      <c r="Q260" s="241">
        <f t="shared" si="123"/>
        <v>1</v>
      </c>
      <c r="R260" s="241">
        <f t="shared" si="124"/>
        <v>0</v>
      </c>
      <c r="S260" s="241">
        <f t="shared" si="125"/>
        <v>1</v>
      </c>
      <c r="T260" s="241">
        <f t="shared" si="126"/>
        <v>0</v>
      </c>
      <c r="U260" s="241">
        <f t="shared" si="127"/>
        <v>0</v>
      </c>
      <c r="V260" s="241">
        <f t="shared" si="128"/>
        <v>0</v>
      </c>
      <c r="W260" s="241">
        <f t="shared" si="129"/>
        <v>0</v>
      </c>
      <c r="X260" s="241">
        <f t="shared" si="130"/>
        <v>0</v>
      </c>
      <c r="Y260" s="241">
        <f t="shared" si="131"/>
        <v>0</v>
      </c>
      <c r="Z260" s="241">
        <f t="shared" si="132"/>
        <v>0</v>
      </c>
      <c r="AA260" s="225"/>
      <c r="AB260" s="225"/>
      <c r="AC260" s="225"/>
      <c r="AD260" s="225"/>
    </row>
    <row r="261" spans="1:30">
      <c r="A261" s="242" t="s">
        <v>37</v>
      </c>
      <c r="B261" s="241">
        <f t="shared" si="108"/>
        <v>5</v>
      </c>
      <c r="C261" s="241">
        <f t="shared" si="109"/>
        <v>1</v>
      </c>
      <c r="D261" s="241">
        <f t="shared" si="110"/>
        <v>4</v>
      </c>
      <c r="E261" s="241">
        <f t="shared" si="111"/>
        <v>0</v>
      </c>
      <c r="F261" s="241">
        <f t="shared" si="112"/>
        <v>0</v>
      </c>
      <c r="G261" s="241">
        <f t="shared" si="113"/>
        <v>1</v>
      </c>
      <c r="H261" s="241">
        <f t="shared" si="114"/>
        <v>0</v>
      </c>
      <c r="I261" s="241">
        <f t="shared" si="115"/>
        <v>1</v>
      </c>
      <c r="J261" s="241">
        <f t="shared" si="116"/>
        <v>0</v>
      </c>
      <c r="K261" s="241">
        <f t="shared" si="117"/>
        <v>0</v>
      </c>
      <c r="L261" s="241">
        <f t="shared" si="118"/>
        <v>0</v>
      </c>
      <c r="M261" s="241">
        <f t="shared" si="119"/>
        <v>0</v>
      </c>
      <c r="N261" s="241">
        <f t="shared" si="120"/>
        <v>0</v>
      </c>
      <c r="O261" s="241">
        <f t="shared" si="121"/>
        <v>0</v>
      </c>
      <c r="P261" s="241">
        <f t="shared" si="122"/>
        <v>0</v>
      </c>
      <c r="Q261" s="241">
        <f t="shared" si="123"/>
        <v>0</v>
      </c>
      <c r="R261" s="241">
        <f t="shared" si="124"/>
        <v>0</v>
      </c>
      <c r="S261" s="241">
        <f t="shared" si="125"/>
        <v>0</v>
      </c>
      <c r="T261" s="241">
        <f t="shared" si="126"/>
        <v>0</v>
      </c>
      <c r="U261" s="241">
        <f t="shared" si="127"/>
        <v>0</v>
      </c>
      <c r="V261" s="241">
        <f t="shared" si="128"/>
        <v>1</v>
      </c>
      <c r="W261" s="241">
        <f t="shared" si="129"/>
        <v>0</v>
      </c>
      <c r="X261" s="241">
        <f t="shared" si="130"/>
        <v>1</v>
      </c>
      <c r="Y261" s="241">
        <f t="shared" si="131"/>
        <v>0</v>
      </c>
      <c r="Z261" s="241">
        <f t="shared" si="132"/>
        <v>0</v>
      </c>
      <c r="AA261" s="225"/>
      <c r="AB261" s="225"/>
      <c r="AC261" s="225"/>
      <c r="AD261" s="225"/>
    </row>
    <row r="262" spans="1:30">
      <c r="A262" s="242" t="s">
        <v>68</v>
      </c>
      <c r="B262" s="241">
        <f t="shared" si="108"/>
        <v>1</v>
      </c>
      <c r="C262" s="241">
        <f t="shared" si="109"/>
        <v>0</v>
      </c>
      <c r="D262" s="241">
        <f t="shared" si="110"/>
        <v>1</v>
      </c>
      <c r="E262" s="241">
        <f t="shared" si="111"/>
        <v>0</v>
      </c>
      <c r="F262" s="241">
        <f t="shared" si="112"/>
        <v>0</v>
      </c>
      <c r="G262" s="241">
        <f t="shared" si="113"/>
        <v>1</v>
      </c>
      <c r="H262" s="241">
        <f t="shared" si="114"/>
        <v>0</v>
      </c>
      <c r="I262" s="241">
        <f t="shared" si="115"/>
        <v>1</v>
      </c>
      <c r="J262" s="241">
        <f t="shared" si="116"/>
        <v>0</v>
      </c>
      <c r="K262" s="241">
        <f t="shared" si="117"/>
        <v>0</v>
      </c>
      <c r="L262" s="241">
        <f t="shared" si="118"/>
        <v>0</v>
      </c>
      <c r="M262" s="241">
        <f t="shared" si="119"/>
        <v>0</v>
      </c>
      <c r="N262" s="241">
        <f t="shared" si="120"/>
        <v>0</v>
      </c>
      <c r="O262" s="241">
        <f t="shared" si="121"/>
        <v>0</v>
      </c>
      <c r="P262" s="241">
        <f t="shared" si="122"/>
        <v>0</v>
      </c>
      <c r="Q262" s="241">
        <f t="shared" si="123"/>
        <v>1</v>
      </c>
      <c r="R262" s="241">
        <f t="shared" si="124"/>
        <v>0</v>
      </c>
      <c r="S262" s="241">
        <f t="shared" si="125"/>
        <v>1</v>
      </c>
      <c r="T262" s="241">
        <f t="shared" si="126"/>
        <v>0</v>
      </c>
      <c r="U262" s="241">
        <f t="shared" si="127"/>
        <v>0</v>
      </c>
      <c r="V262" s="241">
        <f t="shared" si="128"/>
        <v>0</v>
      </c>
      <c r="W262" s="241">
        <f t="shared" si="129"/>
        <v>0</v>
      </c>
      <c r="X262" s="241">
        <f t="shared" si="130"/>
        <v>0</v>
      </c>
      <c r="Y262" s="241">
        <f t="shared" si="131"/>
        <v>0</v>
      </c>
      <c r="Z262" s="241">
        <f t="shared" si="132"/>
        <v>0</v>
      </c>
      <c r="AA262" s="225"/>
      <c r="AB262" s="225"/>
      <c r="AC262" s="225"/>
      <c r="AD262" s="225"/>
    </row>
    <row r="263" spans="1:30">
      <c r="A263" s="242" t="s">
        <v>69</v>
      </c>
      <c r="B263" s="241">
        <f t="shared" si="108"/>
        <v>0</v>
      </c>
      <c r="C263" s="241">
        <f t="shared" si="109"/>
        <v>0</v>
      </c>
      <c r="D263" s="241">
        <f t="shared" si="110"/>
        <v>0</v>
      </c>
      <c r="E263" s="241">
        <f t="shared" si="111"/>
        <v>0</v>
      </c>
      <c r="F263" s="241">
        <f t="shared" si="112"/>
        <v>0</v>
      </c>
      <c r="G263" s="241">
        <f t="shared" si="113"/>
        <v>0</v>
      </c>
      <c r="H263" s="241">
        <f t="shared" si="114"/>
        <v>0</v>
      </c>
      <c r="I263" s="241">
        <f t="shared" si="115"/>
        <v>0</v>
      </c>
      <c r="J263" s="241">
        <f t="shared" si="116"/>
        <v>0</v>
      </c>
      <c r="K263" s="241">
        <f t="shared" si="117"/>
        <v>0</v>
      </c>
      <c r="L263" s="241">
        <f t="shared" si="118"/>
        <v>0</v>
      </c>
      <c r="M263" s="241">
        <f t="shared" si="119"/>
        <v>0</v>
      </c>
      <c r="N263" s="241">
        <f t="shared" si="120"/>
        <v>0</v>
      </c>
      <c r="O263" s="241">
        <f t="shared" si="121"/>
        <v>0</v>
      </c>
      <c r="P263" s="241">
        <f t="shared" si="122"/>
        <v>0</v>
      </c>
      <c r="Q263" s="241">
        <f t="shared" si="123"/>
        <v>0</v>
      </c>
      <c r="R263" s="241">
        <f t="shared" si="124"/>
        <v>0</v>
      </c>
      <c r="S263" s="241">
        <f t="shared" si="125"/>
        <v>0</v>
      </c>
      <c r="T263" s="241">
        <f t="shared" si="126"/>
        <v>0</v>
      </c>
      <c r="U263" s="241">
        <f t="shared" si="127"/>
        <v>0</v>
      </c>
      <c r="V263" s="241">
        <f t="shared" si="128"/>
        <v>0</v>
      </c>
      <c r="W263" s="241">
        <f t="shared" si="129"/>
        <v>0</v>
      </c>
      <c r="X263" s="241">
        <f t="shared" si="130"/>
        <v>0</v>
      </c>
      <c r="Y263" s="241">
        <f t="shared" si="131"/>
        <v>0</v>
      </c>
      <c r="Z263" s="241">
        <f t="shared" si="132"/>
        <v>0</v>
      </c>
      <c r="AA263" s="225"/>
      <c r="AB263" s="225"/>
      <c r="AC263" s="225"/>
      <c r="AD263" s="225"/>
    </row>
    <row r="264" spans="1:30">
      <c r="A264" s="242"/>
      <c r="B264" s="241"/>
      <c r="C264" s="241"/>
      <c r="D264" s="241"/>
      <c r="E264" s="241"/>
      <c r="F264" s="241"/>
      <c r="G264" s="241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241"/>
      <c r="S264" s="241"/>
      <c r="T264" s="241"/>
      <c r="U264" s="241"/>
      <c r="V264" s="241"/>
      <c r="W264" s="241"/>
      <c r="X264" s="241"/>
      <c r="Y264" s="241"/>
      <c r="Z264" s="241"/>
      <c r="AA264" s="225"/>
      <c r="AB264" s="225"/>
      <c r="AC264" s="225"/>
      <c r="AD264" s="225"/>
    </row>
    <row r="265" spans="1:30">
      <c r="A265" s="244"/>
      <c r="B265" s="241"/>
      <c r="C265" s="241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241"/>
      <c r="U265" s="241"/>
      <c r="V265" s="241"/>
      <c r="W265" s="241"/>
      <c r="X265" s="241"/>
      <c r="Y265" s="241"/>
      <c r="Z265" s="241"/>
      <c r="AA265" s="225"/>
      <c r="AB265" s="225"/>
      <c r="AC265" s="225"/>
      <c r="AD265" s="225"/>
    </row>
    <row r="266" spans="1:30">
      <c r="A266" s="242" t="s">
        <v>167</v>
      </c>
      <c r="B266" s="241">
        <f t="shared" ref="B266:B284" si="133">VLOOKUP(A266,$A$306:$F$458,2,0)</f>
        <v>1</v>
      </c>
      <c r="C266" s="241">
        <f t="shared" ref="C266:C284" si="134">VLOOKUP(A266,$A$306:$F$458,3,0)</f>
        <v>0</v>
      </c>
      <c r="D266" s="241">
        <f t="shared" ref="D266:D284" si="135">VLOOKUP(A266,$A$306:$F$458,4,0)</f>
        <v>0</v>
      </c>
      <c r="E266" s="241">
        <f t="shared" ref="E266:E284" si="136">VLOOKUP(A266,$A$306:$F$458,5,0)</f>
        <v>1</v>
      </c>
      <c r="F266" s="241">
        <f t="shared" ref="F266:F284" si="137">VLOOKUP(A266,$A$306:$H$801,6,0)</f>
        <v>0</v>
      </c>
      <c r="G266" s="241">
        <f>VLOOKUP(A266,$G$306:$L$457,2,0)</f>
        <v>1</v>
      </c>
      <c r="H266" s="241">
        <f>VLOOKUP(A266,$G$306:$L$457,3,0)</f>
        <v>0</v>
      </c>
      <c r="I266" s="241">
        <f>VLOOKUP(A266,$G$306:$L$457,4,0)</f>
        <v>0</v>
      </c>
      <c r="J266" s="241">
        <f>VLOOKUP(A266,$G$306:$L$457,5,0)</f>
        <v>1</v>
      </c>
      <c r="K266" s="241">
        <f>VLOOKUP(A266,$G$306:$L$457,6,0)</f>
        <v>0</v>
      </c>
      <c r="L266" s="241">
        <f t="shared" ref="L266:L284" si="138">VLOOKUP(A266,$M$306:$R$454,2,0)</f>
        <v>0</v>
      </c>
      <c r="M266" s="241">
        <f t="shared" ref="M266:M284" si="139">VLOOKUP(A266,$M$306:$R$454,3,0)</f>
        <v>0</v>
      </c>
      <c r="N266" s="241">
        <f t="shared" ref="N266:N284" si="140">VLOOKUP(A266,$M$306:$R$454,4,0)</f>
        <v>0</v>
      </c>
      <c r="O266" s="241">
        <f t="shared" ref="O266:O284" si="141">VLOOKUP(A266,$M$306:$R$454,5,0)</f>
        <v>0</v>
      </c>
      <c r="P266" s="241">
        <f t="shared" ref="P266:P284" si="142">VLOOKUP(A266,$M$306:$R$454,5,0)</f>
        <v>0</v>
      </c>
      <c r="Q266" s="241">
        <f>VLOOKUP(A266,$S$306:$X$457,2,0)</f>
        <v>1</v>
      </c>
      <c r="R266" s="241">
        <f>VLOOKUP(A266,$S$306:$X$457,3,0)</f>
        <v>0</v>
      </c>
      <c r="S266" s="241">
        <f>VLOOKUP(A266,$S$306:$X$457,4,0)</f>
        <v>0</v>
      </c>
      <c r="T266" s="241">
        <f>VLOOKUP(A266,$S$306:$X$457,5,0)</f>
        <v>1</v>
      </c>
      <c r="U266" s="241">
        <f>VLOOKUP(A266,$S$306:$X$457,6,0)</f>
        <v>0</v>
      </c>
      <c r="V266" s="241">
        <f>VLOOKUP(A266,$Y$306:$AD$457,2,0)</f>
        <v>0</v>
      </c>
      <c r="W266" s="241">
        <f t="shared" ref="W266:W284" si="143">VLOOKUP(A266,$Y$306:$AD$457,3,0)</f>
        <v>0</v>
      </c>
      <c r="X266" s="241">
        <f>VLOOKUP(A266,$Y$306:$AD$457,4,0)</f>
        <v>0</v>
      </c>
      <c r="Y266" s="241">
        <f>VLOOKUP(A266,$Y$306:$AD$457,5,0)</f>
        <v>0</v>
      </c>
      <c r="Z266" s="241">
        <f>VLOOKUP(A266,$Y$306:$AD$457,6,0)</f>
        <v>0</v>
      </c>
      <c r="AA266" s="225"/>
      <c r="AB266" s="225"/>
      <c r="AC266" s="225"/>
      <c r="AD266" s="225"/>
    </row>
    <row r="267" spans="1:30">
      <c r="A267" s="242" t="s">
        <v>179</v>
      </c>
      <c r="B267" s="241">
        <f t="shared" si="133"/>
        <v>1</v>
      </c>
      <c r="C267" s="241">
        <f t="shared" si="134"/>
        <v>1</v>
      </c>
      <c r="D267" s="241">
        <f t="shared" si="135"/>
        <v>0</v>
      </c>
      <c r="E267" s="241">
        <f t="shared" si="136"/>
        <v>0</v>
      </c>
      <c r="F267" s="241">
        <f t="shared" si="137"/>
        <v>0</v>
      </c>
      <c r="G267" s="241">
        <f>VLOOKUP(A267,$G$306:$L$457,2,0)</f>
        <v>0</v>
      </c>
      <c r="H267" s="241">
        <f>VLOOKUP(A267,$G$306:$L$457,3,0)</f>
        <v>0</v>
      </c>
      <c r="I267" s="241">
        <f>VLOOKUP(A267,$G$306:$L$457,4,0)</f>
        <v>0</v>
      </c>
      <c r="J267" s="241">
        <f>VLOOKUP(A267,$G$306:$L$457,5,0)</f>
        <v>0</v>
      </c>
      <c r="K267" s="241">
        <f>VLOOKUP(A267,$G$306:$L$457,6,0)</f>
        <v>0</v>
      </c>
      <c r="L267" s="241">
        <f t="shared" si="138"/>
        <v>0</v>
      </c>
      <c r="M267" s="241">
        <f t="shared" si="139"/>
        <v>0</v>
      </c>
      <c r="N267" s="241">
        <f t="shared" si="140"/>
        <v>0</v>
      </c>
      <c r="O267" s="241">
        <f t="shared" si="141"/>
        <v>0</v>
      </c>
      <c r="P267" s="241">
        <f t="shared" si="142"/>
        <v>0</v>
      </c>
      <c r="Q267" s="241">
        <f>VLOOKUP(A267,$S$306:$X$457,2,0)</f>
        <v>0</v>
      </c>
      <c r="R267" s="241">
        <f>VLOOKUP(A267,$S$306:$X$457,3,0)</f>
        <v>0</v>
      </c>
      <c r="S267" s="241">
        <f>VLOOKUP(A267,$S$306:$X$457,4,0)</f>
        <v>0</v>
      </c>
      <c r="T267" s="241">
        <f>VLOOKUP(A267,$S$306:$X$457,5,0)</f>
        <v>0</v>
      </c>
      <c r="U267" s="241">
        <f>VLOOKUP(A267,$S$306:$X$457,6,0)</f>
        <v>0</v>
      </c>
      <c r="V267" s="241">
        <f>VLOOKUP(A267,$Y$306:$AD$457,2,0)</f>
        <v>0</v>
      </c>
      <c r="W267" s="241">
        <f t="shared" si="143"/>
        <v>0</v>
      </c>
      <c r="X267" s="241">
        <f>VLOOKUP(A267,$Y$306:$AD$457,4,0)</f>
        <v>0</v>
      </c>
      <c r="Y267" s="241">
        <f>VLOOKUP(A267,$Y$306:$AD$457,5,0)</f>
        <v>0</v>
      </c>
      <c r="Z267" s="241">
        <f>VLOOKUP(A267,$Y$306:$AD$457,6,0)</f>
        <v>0</v>
      </c>
      <c r="AA267" s="225"/>
      <c r="AB267" s="225"/>
      <c r="AC267" s="225"/>
      <c r="AD267" s="225"/>
    </row>
    <row r="268" spans="1:30">
      <c r="A268" s="242" t="s">
        <v>16</v>
      </c>
      <c r="B268" s="241">
        <f t="shared" si="133"/>
        <v>6</v>
      </c>
      <c r="C268" s="241">
        <f t="shared" si="134"/>
        <v>0</v>
      </c>
      <c r="D268" s="241">
        <f t="shared" si="135"/>
        <v>4</v>
      </c>
      <c r="E268" s="241">
        <f t="shared" si="136"/>
        <v>2</v>
      </c>
      <c r="F268" s="241">
        <f t="shared" si="137"/>
        <v>0</v>
      </c>
      <c r="G268" s="241">
        <f>VLOOKUP(A268,$G$306:$L$457,2,0)</f>
        <v>0</v>
      </c>
      <c r="H268" s="241">
        <f>VLOOKUP(A268,$G$306:$L$457,3,0)</f>
        <v>0</v>
      </c>
      <c r="I268" s="241">
        <f>VLOOKUP(A268,$G$306:$L$457,4,0)</f>
        <v>0</v>
      </c>
      <c r="J268" s="241">
        <f>VLOOKUP(A268,$G$306:$L$457,5,0)</f>
        <v>0</v>
      </c>
      <c r="K268" s="241">
        <f>VLOOKUP(A268,$G$306:$L$457,6,0)</f>
        <v>0</v>
      </c>
      <c r="L268" s="241">
        <f t="shared" si="138"/>
        <v>0</v>
      </c>
      <c r="M268" s="241">
        <f t="shared" si="139"/>
        <v>0</v>
      </c>
      <c r="N268" s="241">
        <f t="shared" si="140"/>
        <v>0</v>
      </c>
      <c r="O268" s="241">
        <f t="shared" si="141"/>
        <v>0</v>
      </c>
      <c r="P268" s="241">
        <f t="shared" si="142"/>
        <v>0</v>
      </c>
      <c r="Q268" s="241">
        <f>VLOOKUP(A268,$S$306:$X$457,2,0)</f>
        <v>0</v>
      </c>
      <c r="R268" s="241">
        <f>VLOOKUP(A268,$S$306:$X$457,3,0)</f>
        <v>0</v>
      </c>
      <c r="S268" s="241">
        <f>VLOOKUP(A268,$S$306:$X$457,4,0)</f>
        <v>0</v>
      </c>
      <c r="T268" s="241">
        <f>VLOOKUP(A268,$S$306:$X$457,5,0)</f>
        <v>0</v>
      </c>
      <c r="U268" s="241">
        <f>VLOOKUP(A268,$S$306:$X$457,6,0)</f>
        <v>0</v>
      </c>
      <c r="V268" s="241">
        <f>VLOOKUP(A268,$Y$306:$AD$457,2,0)</f>
        <v>0</v>
      </c>
      <c r="W268" s="241">
        <f t="shared" si="143"/>
        <v>0</v>
      </c>
      <c r="X268" s="241">
        <f>VLOOKUP(A268,$Y$306:$AD$457,4,0)</f>
        <v>0</v>
      </c>
      <c r="Y268" s="241">
        <f>VLOOKUP(A268,$Y$306:$AD$457,5,0)</f>
        <v>0</v>
      </c>
      <c r="Z268" s="241">
        <f>VLOOKUP(A268,$Y$306:$AD$457,6,0)</f>
        <v>0</v>
      </c>
      <c r="AA268" s="225"/>
      <c r="AB268" s="225"/>
      <c r="AC268" s="225"/>
      <c r="AD268" s="225"/>
    </row>
    <row r="269" spans="1:30">
      <c r="A269" s="242" t="s">
        <v>128</v>
      </c>
      <c r="B269" s="241">
        <f t="shared" si="133"/>
        <v>5</v>
      </c>
      <c r="C269" s="241">
        <f t="shared" si="134"/>
        <v>0</v>
      </c>
      <c r="D269" s="241">
        <f t="shared" si="135"/>
        <v>5</v>
      </c>
      <c r="E269" s="241">
        <f t="shared" si="136"/>
        <v>0</v>
      </c>
      <c r="F269" s="241">
        <f t="shared" si="137"/>
        <v>0</v>
      </c>
      <c r="G269" s="241">
        <f>VLOOKUP(A269,$G$306:$L$457,2,0)</f>
        <v>1</v>
      </c>
      <c r="H269" s="241">
        <f>VLOOKUP(A269,$G$306:$L$457,3,0)</f>
        <v>0</v>
      </c>
      <c r="I269" s="241">
        <f>VLOOKUP(A269,$G$306:$L$457,4,0)</f>
        <v>1</v>
      </c>
      <c r="J269" s="241">
        <f>VLOOKUP(A269,$G$306:$L$457,5,0)</f>
        <v>0</v>
      </c>
      <c r="K269" s="241">
        <f>VLOOKUP(A269,$G$306:$L$457,6,0)</f>
        <v>0</v>
      </c>
      <c r="L269" s="241">
        <f t="shared" si="138"/>
        <v>0</v>
      </c>
      <c r="M269" s="241">
        <f t="shared" si="139"/>
        <v>0</v>
      </c>
      <c r="N269" s="241">
        <f t="shared" si="140"/>
        <v>0</v>
      </c>
      <c r="O269" s="241">
        <f t="shared" si="141"/>
        <v>0</v>
      </c>
      <c r="P269" s="241">
        <f t="shared" si="142"/>
        <v>0</v>
      </c>
      <c r="Q269" s="241">
        <f>VLOOKUP(A269,$S$306:$X$457,2,0)</f>
        <v>0</v>
      </c>
      <c r="R269" s="241">
        <f>VLOOKUP(A269,$S$306:$X$457,3,0)</f>
        <v>0</v>
      </c>
      <c r="S269" s="241">
        <f>VLOOKUP(A269,$S$306:$X$457,4,0)</f>
        <v>0</v>
      </c>
      <c r="T269" s="241">
        <f>VLOOKUP(A269,$S$306:$X$457,5,0)</f>
        <v>0</v>
      </c>
      <c r="U269" s="241">
        <f>VLOOKUP(A269,$S$306:$X$457,6,0)</f>
        <v>0</v>
      </c>
      <c r="V269" s="241">
        <f>VLOOKUP(A269,$Y$306:$AD$457,2,0)</f>
        <v>1</v>
      </c>
      <c r="W269" s="241">
        <f t="shared" si="143"/>
        <v>0</v>
      </c>
      <c r="X269" s="241">
        <f>VLOOKUP(A269,$Y$306:$AD$457,4,0)</f>
        <v>1</v>
      </c>
      <c r="Y269" s="241">
        <f>VLOOKUP(A269,$Y$306:$AD$457,5,0)</f>
        <v>0</v>
      </c>
      <c r="Z269" s="241">
        <f>VLOOKUP(A269,$Y$306:$AD$457,6,0)</f>
        <v>0</v>
      </c>
      <c r="AA269" s="225"/>
      <c r="AB269" s="225"/>
      <c r="AC269" s="225"/>
      <c r="AD269" s="225"/>
    </row>
    <row r="270" spans="1:30">
      <c r="A270" s="242" t="s">
        <v>24</v>
      </c>
      <c r="B270" s="241">
        <f t="shared" si="133"/>
        <v>9</v>
      </c>
      <c r="C270" s="241">
        <f t="shared" si="134"/>
        <v>3</v>
      </c>
      <c r="D270" s="241">
        <f t="shared" si="135"/>
        <v>6</v>
      </c>
      <c r="E270" s="241">
        <f t="shared" si="136"/>
        <v>0</v>
      </c>
      <c r="F270" s="241">
        <f t="shared" si="137"/>
        <v>0</v>
      </c>
      <c r="G270" s="241">
        <f>VLOOKUP(A270,$G$306:$L$457,2,0)</f>
        <v>3</v>
      </c>
      <c r="H270" s="241">
        <f>VLOOKUP(A270,$G$306:$L$457,3,0)</f>
        <v>1</v>
      </c>
      <c r="I270" s="241">
        <f>VLOOKUP(A270,$G$306:$L$457,4,0)</f>
        <v>2</v>
      </c>
      <c r="J270" s="241">
        <f>VLOOKUP(A270,$G$306:$L$457,5,0)</f>
        <v>0</v>
      </c>
      <c r="K270" s="241">
        <f>VLOOKUP(A270,$G$306:$L$457,6,0)</f>
        <v>0</v>
      </c>
      <c r="L270" s="241">
        <f t="shared" si="138"/>
        <v>0</v>
      </c>
      <c r="M270" s="241">
        <f t="shared" si="139"/>
        <v>0</v>
      </c>
      <c r="N270" s="241">
        <f t="shared" si="140"/>
        <v>0</v>
      </c>
      <c r="O270" s="241">
        <f t="shared" si="141"/>
        <v>0</v>
      </c>
      <c r="P270" s="241">
        <f t="shared" si="142"/>
        <v>0</v>
      </c>
      <c r="Q270" s="241">
        <f>VLOOKUP(A270,$S$306:$X$457,2,0)</f>
        <v>1</v>
      </c>
      <c r="R270" s="241">
        <f>VLOOKUP(A270,$S$306:$X$457,3,0)</f>
        <v>0</v>
      </c>
      <c r="S270" s="241">
        <f>VLOOKUP(A270,$S$306:$X$457,4,0)</f>
        <v>1</v>
      </c>
      <c r="T270" s="241">
        <f>VLOOKUP(A270,$S$306:$X$457,5,0)</f>
        <v>0</v>
      </c>
      <c r="U270" s="241">
        <f>VLOOKUP(A270,$S$306:$X$457,6,0)</f>
        <v>0</v>
      </c>
      <c r="V270" s="241">
        <f>VLOOKUP(A270,$Y$306:$AD$457,2,0)</f>
        <v>2</v>
      </c>
      <c r="W270" s="241">
        <f t="shared" si="143"/>
        <v>1</v>
      </c>
      <c r="X270" s="241">
        <f>VLOOKUP(A270,$Y$306:$AD$457,4,0)</f>
        <v>1</v>
      </c>
      <c r="Y270" s="241">
        <f>VLOOKUP(A270,$Y$306:$AD$457,5,0)</f>
        <v>0</v>
      </c>
      <c r="Z270" s="241">
        <f>VLOOKUP(A270,$Y$306:$AD$457,6,0)</f>
        <v>0</v>
      </c>
      <c r="AA270" s="225"/>
      <c r="AB270" s="225"/>
      <c r="AC270" s="225"/>
      <c r="AD270" s="225"/>
    </row>
    <row r="271" spans="1:30">
      <c r="A271" s="242" t="s">
        <v>70</v>
      </c>
      <c r="B271" s="241">
        <f t="shared" si="133"/>
        <v>1</v>
      </c>
      <c r="C271" s="241">
        <f t="shared" si="134"/>
        <v>1</v>
      </c>
      <c r="D271" s="241">
        <f t="shared" si="135"/>
        <v>0</v>
      </c>
      <c r="E271" s="241">
        <f t="shared" si="136"/>
        <v>0</v>
      </c>
      <c r="F271" s="241">
        <f t="shared" si="137"/>
        <v>0</v>
      </c>
      <c r="G271" s="241">
        <f t="shared" ref="G271:G302" si="144">VLOOKUP(A271,$G$306:$L$457,2,0)</f>
        <v>0</v>
      </c>
      <c r="H271" s="241">
        <f t="shared" ref="H271:H302" si="145">VLOOKUP(A271,$G$306:$L$457,3,0)</f>
        <v>0</v>
      </c>
      <c r="I271" s="241">
        <f t="shared" ref="I271:I302" si="146">VLOOKUP(A271,$G$306:$L$457,4,0)</f>
        <v>0</v>
      </c>
      <c r="J271" s="241">
        <f t="shared" ref="J271:J302" si="147">VLOOKUP(A271,$G$306:$L$457,5,0)</f>
        <v>0</v>
      </c>
      <c r="K271" s="241">
        <f t="shared" ref="K271:K302" si="148">VLOOKUP(A271,$G$306:$L$457,6,0)</f>
        <v>0</v>
      </c>
      <c r="L271" s="241">
        <f t="shared" si="138"/>
        <v>0</v>
      </c>
      <c r="M271" s="241">
        <f t="shared" si="139"/>
        <v>0</v>
      </c>
      <c r="N271" s="241">
        <f t="shared" si="140"/>
        <v>0</v>
      </c>
      <c r="O271" s="241">
        <f t="shared" si="141"/>
        <v>0</v>
      </c>
      <c r="P271" s="241">
        <f t="shared" si="142"/>
        <v>0</v>
      </c>
      <c r="Q271" s="241">
        <f t="shared" ref="Q271:Q302" si="149">VLOOKUP(A271,$S$306:$X$457,2,0)</f>
        <v>0</v>
      </c>
      <c r="R271" s="241">
        <f t="shared" ref="R271:R302" si="150">VLOOKUP(A271,$S$306:$X$457,3,0)</f>
        <v>0</v>
      </c>
      <c r="S271" s="241">
        <f t="shared" ref="S271:S302" si="151">VLOOKUP(A271,$S$306:$X$457,4,0)</f>
        <v>0</v>
      </c>
      <c r="T271" s="241">
        <f t="shared" ref="T271:T302" si="152">VLOOKUP(A271,$S$306:$X$457,5,0)</f>
        <v>0</v>
      </c>
      <c r="U271" s="241">
        <f t="shared" ref="U271:U302" si="153">VLOOKUP(A271,$S$306:$X$457,6,0)</f>
        <v>0</v>
      </c>
      <c r="V271" s="241">
        <f t="shared" ref="V271:V302" si="154">VLOOKUP(A271,$Y$306:$AD$457,2,0)</f>
        <v>0</v>
      </c>
      <c r="W271" s="241">
        <f t="shared" si="143"/>
        <v>0</v>
      </c>
      <c r="X271" s="241">
        <f t="shared" ref="X271:X302" si="155">VLOOKUP(A271,$Y$306:$AD$457,4,0)</f>
        <v>0</v>
      </c>
      <c r="Y271" s="241">
        <f t="shared" ref="Y271:Y302" si="156">VLOOKUP(A271,$Y$306:$AD$457,5,0)</f>
        <v>0</v>
      </c>
      <c r="Z271" s="241">
        <f t="shared" ref="Z271:Z302" si="157">VLOOKUP(A271,$Y$306:$AD$457,6,0)</f>
        <v>0</v>
      </c>
      <c r="AA271" s="225"/>
      <c r="AB271" s="225"/>
      <c r="AC271" s="225"/>
      <c r="AD271" s="225"/>
    </row>
    <row r="272" spans="1:30">
      <c r="A272" s="242" t="s">
        <v>130</v>
      </c>
      <c r="B272" s="241">
        <f t="shared" si="133"/>
        <v>11</v>
      </c>
      <c r="C272" s="241">
        <f t="shared" si="134"/>
        <v>0</v>
      </c>
      <c r="D272" s="241">
        <f t="shared" si="135"/>
        <v>7</v>
      </c>
      <c r="E272" s="241">
        <f t="shared" si="136"/>
        <v>4</v>
      </c>
      <c r="F272" s="241">
        <f t="shared" si="137"/>
        <v>0</v>
      </c>
      <c r="G272" s="241">
        <f t="shared" si="144"/>
        <v>4</v>
      </c>
      <c r="H272" s="241">
        <f t="shared" si="145"/>
        <v>0</v>
      </c>
      <c r="I272" s="241">
        <f t="shared" si="146"/>
        <v>2</v>
      </c>
      <c r="J272" s="241">
        <f t="shared" si="147"/>
        <v>2</v>
      </c>
      <c r="K272" s="241">
        <f t="shared" si="148"/>
        <v>0</v>
      </c>
      <c r="L272" s="241">
        <f t="shared" si="138"/>
        <v>0</v>
      </c>
      <c r="M272" s="241">
        <f t="shared" si="139"/>
        <v>0</v>
      </c>
      <c r="N272" s="241">
        <f t="shared" si="140"/>
        <v>0</v>
      </c>
      <c r="O272" s="241">
        <f t="shared" si="141"/>
        <v>0</v>
      </c>
      <c r="P272" s="241">
        <f t="shared" si="142"/>
        <v>0</v>
      </c>
      <c r="Q272" s="241">
        <f t="shared" si="149"/>
        <v>2</v>
      </c>
      <c r="R272" s="241">
        <f t="shared" si="150"/>
        <v>0</v>
      </c>
      <c r="S272" s="241">
        <f t="shared" si="151"/>
        <v>0</v>
      </c>
      <c r="T272" s="241">
        <f t="shared" si="152"/>
        <v>2</v>
      </c>
      <c r="U272" s="241">
        <f t="shared" si="153"/>
        <v>0</v>
      </c>
      <c r="V272" s="241">
        <f t="shared" si="154"/>
        <v>2</v>
      </c>
      <c r="W272" s="241">
        <f t="shared" si="143"/>
        <v>0</v>
      </c>
      <c r="X272" s="241">
        <f t="shared" si="155"/>
        <v>2</v>
      </c>
      <c r="Y272" s="241">
        <f t="shared" si="156"/>
        <v>0</v>
      </c>
      <c r="Z272" s="241">
        <f t="shared" si="157"/>
        <v>0</v>
      </c>
      <c r="AA272" s="225"/>
      <c r="AB272" s="225"/>
      <c r="AC272" s="225"/>
      <c r="AD272" s="225"/>
    </row>
    <row r="273" spans="1:30">
      <c r="A273" s="242" t="s">
        <v>115</v>
      </c>
      <c r="B273" s="241">
        <f t="shared" si="133"/>
        <v>4</v>
      </c>
      <c r="C273" s="241">
        <f t="shared" si="134"/>
        <v>0</v>
      </c>
      <c r="D273" s="241">
        <f t="shared" si="135"/>
        <v>2</v>
      </c>
      <c r="E273" s="241">
        <f t="shared" si="136"/>
        <v>2</v>
      </c>
      <c r="F273" s="241">
        <f t="shared" si="137"/>
        <v>0</v>
      </c>
      <c r="G273" s="241">
        <f t="shared" si="144"/>
        <v>2</v>
      </c>
      <c r="H273" s="241">
        <f t="shared" si="145"/>
        <v>0</v>
      </c>
      <c r="I273" s="241">
        <f t="shared" si="146"/>
        <v>2</v>
      </c>
      <c r="J273" s="241">
        <f t="shared" si="147"/>
        <v>0</v>
      </c>
      <c r="K273" s="241">
        <f t="shared" si="148"/>
        <v>0</v>
      </c>
      <c r="L273" s="241">
        <f t="shared" si="138"/>
        <v>0</v>
      </c>
      <c r="M273" s="241">
        <f t="shared" si="139"/>
        <v>0</v>
      </c>
      <c r="N273" s="241">
        <f t="shared" si="140"/>
        <v>0</v>
      </c>
      <c r="O273" s="241">
        <f t="shared" si="141"/>
        <v>0</v>
      </c>
      <c r="P273" s="241">
        <f t="shared" si="142"/>
        <v>0</v>
      </c>
      <c r="Q273" s="241">
        <f t="shared" si="149"/>
        <v>1</v>
      </c>
      <c r="R273" s="241">
        <f t="shared" si="150"/>
        <v>0</v>
      </c>
      <c r="S273" s="241">
        <f t="shared" si="151"/>
        <v>1</v>
      </c>
      <c r="T273" s="241">
        <f t="shared" si="152"/>
        <v>0</v>
      </c>
      <c r="U273" s="241">
        <f t="shared" si="153"/>
        <v>0</v>
      </c>
      <c r="V273" s="241">
        <f t="shared" si="154"/>
        <v>1</v>
      </c>
      <c r="W273" s="241">
        <f t="shared" si="143"/>
        <v>0</v>
      </c>
      <c r="X273" s="241">
        <f t="shared" si="155"/>
        <v>1</v>
      </c>
      <c r="Y273" s="241">
        <f t="shared" si="156"/>
        <v>0</v>
      </c>
      <c r="Z273" s="241">
        <f t="shared" si="157"/>
        <v>0</v>
      </c>
      <c r="AA273" s="225"/>
      <c r="AB273" s="225"/>
      <c r="AC273" s="225"/>
      <c r="AD273" s="225"/>
    </row>
    <row r="274" spans="1:30">
      <c r="A274" s="242" t="s">
        <v>17</v>
      </c>
      <c r="B274" s="241">
        <f t="shared" si="133"/>
        <v>4</v>
      </c>
      <c r="C274" s="241">
        <f t="shared" si="134"/>
        <v>1</v>
      </c>
      <c r="D274" s="241">
        <f t="shared" si="135"/>
        <v>3</v>
      </c>
      <c r="E274" s="241">
        <f t="shared" si="136"/>
        <v>0</v>
      </c>
      <c r="F274" s="241">
        <f t="shared" si="137"/>
        <v>0</v>
      </c>
      <c r="G274" s="241">
        <f t="shared" si="144"/>
        <v>1</v>
      </c>
      <c r="H274" s="241">
        <f t="shared" si="145"/>
        <v>0</v>
      </c>
      <c r="I274" s="241">
        <f t="shared" si="146"/>
        <v>1</v>
      </c>
      <c r="J274" s="241">
        <f t="shared" si="147"/>
        <v>0</v>
      </c>
      <c r="K274" s="241">
        <f t="shared" si="148"/>
        <v>0</v>
      </c>
      <c r="L274" s="241">
        <f t="shared" si="138"/>
        <v>0</v>
      </c>
      <c r="M274" s="241">
        <f t="shared" si="139"/>
        <v>0</v>
      </c>
      <c r="N274" s="241">
        <f t="shared" si="140"/>
        <v>0</v>
      </c>
      <c r="O274" s="241">
        <f t="shared" si="141"/>
        <v>0</v>
      </c>
      <c r="P274" s="241">
        <f t="shared" si="142"/>
        <v>0</v>
      </c>
      <c r="Q274" s="241">
        <f t="shared" si="149"/>
        <v>0</v>
      </c>
      <c r="R274" s="241">
        <f t="shared" si="150"/>
        <v>0</v>
      </c>
      <c r="S274" s="241">
        <f t="shared" si="151"/>
        <v>0</v>
      </c>
      <c r="T274" s="241">
        <f t="shared" si="152"/>
        <v>0</v>
      </c>
      <c r="U274" s="241">
        <f t="shared" si="153"/>
        <v>0</v>
      </c>
      <c r="V274" s="241">
        <f t="shared" si="154"/>
        <v>1</v>
      </c>
      <c r="W274" s="241">
        <f t="shared" si="143"/>
        <v>0</v>
      </c>
      <c r="X274" s="241">
        <f t="shared" si="155"/>
        <v>1</v>
      </c>
      <c r="Y274" s="241">
        <f t="shared" si="156"/>
        <v>0</v>
      </c>
      <c r="Z274" s="241">
        <f t="shared" si="157"/>
        <v>0</v>
      </c>
      <c r="AA274" s="225"/>
      <c r="AB274" s="225"/>
      <c r="AC274" s="225"/>
      <c r="AD274" s="225"/>
    </row>
    <row r="275" spans="1:30">
      <c r="A275" s="242" t="s">
        <v>220</v>
      </c>
      <c r="B275" s="241">
        <f t="shared" si="133"/>
        <v>7</v>
      </c>
      <c r="C275" s="241">
        <f t="shared" si="134"/>
        <v>1</v>
      </c>
      <c r="D275" s="241">
        <f t="shared" si="135"/>
        <v>4</v>
      </c>
      <c r="E275" s="241">
        <f t="shared" si="136"/>
        <v>2</v>
      </c>
      <c r="F275" s="241">
        <f t="shared" si="137"/>
        <v>0</v>
      </c>
      <c r="G275" s="241">
        <f t="shared" si="144"/>
        <v>0</v>
      </c>
      <c r="H275" s="241">
        <f t="shared" si="145"/>
        <v>0</v>
      </c>
      <c r="I275" s="241">
        <f t="shared" si="146"/>
        <v>0</v>
      </c>
      <c r="J275" s="241">
        <f t="shared" si="147"/>
        <v>0</v>
      </c>
      <c r="K275" s="241">
        <f t="shared" si="148"/>
        <v>0</v>
      </c>
      <c r="L275" s="241">
        <f t="shared" si="138"/>
        <v>0</v>
      </c>
      <c r="M275" s="241">
        <f t="shared" si="139"/>
        <v>0</v>
      </c>
      <c r="N275" s="241">
        <f t="shared" si="140"/>
        <v>0</v>
      </c>
      <c r="O275" s="241">
        <f t="shared" si="141"/>
        <v>0</v>
      </c>
      <c r="P275" s="241">
        <f t="shared" si="142"/>
        <v>0</v>
      </c>
      <c r="Q275" s="241">
        <f t="shared" si="149"/>
        <v>0</v>
      </c>
      <c r="R275" s="241">
        <f t="shared" si="150"/>
        <v>0</v>
      </c>
      <c r="S275" s="241">
        <f t="shared" si="151"/>
        <v>0</v>
      </c>
      <c r="T275" s="241">
        <f t="shared" si="152"/>
        <v>0</v>
      </c>
      <c r="U275" s="241">
        <f t="shared" si="153"/>
        <v>0</v>
      </c>
      <c r="V275" s="241">
        <f t="shared" si="154"/>
        <v>0</v>
      </c>
      <c r="W275" s="241">
        <f t="shared" si="143"/>
        <v>0</v>
      </c>
      <c r="X275" s="241">
        <f t="shared" si="155"/>
        <v>0</v>
      </c>
      <c r="Y275" s="241">
        <f t="shared" si="156"/>
        <v>0</v>
      </c>
      <c r="Z275" s="241">
        <f t="shared" si="157"/>
        <v>0</v>
      </c>
      <c r="AA275" s="225"/>
      <c r="AB275" s="225"/>
      <c r="AC275" s="225"/>
      <c r="AD275" s="225"/>
    </row>
    <row r="276" spans="1:30">
      <c r="A276" s="242" t="s">
        <v>216</v>
      </c>
      <c r="B276" s="241">
        <f t="shared" si="133"/>
        <v>5</v>
      </c>
      <c r="C276" s="241">
        <f t="shared" si="134"/>
        <v>0</v>
      </c>
      <c r="D276" s="241">
        <f t="shared" si="135"/>
        <v>2</v>
      </c>
      <c r="E276" s="241">
        <f t="shared" si="136"/>
        <v>3</v>
      </c>
      <c r="F276" s="241">
        <f t="shared" si="137"/>
        <v>0</v>
      </c>
      <c r="G276" s="241">
        <f t="shared" si="144"/>
        <v>0</v>
      </c>
      <c r="H276" s="241">
        <f t="shared" si="145"/>
        <v>0</v>
      </c>
      <c r="I276" s="241">
        <f t="shared" si="146"/>
        <v>0</v>
      </c>
      <c r="J276" s="241">
        <f t="shared" si="147"/>
        <v>0</v>
      </c>
      <c r="K276" s="241">
        <f t="shared" si="148"/>
        <v>0</v>
      </c>
      <c r="L276" s="241">
        <f t="shared" si="138"/>
        <v>0</v>
      </c>
      <c r="M276" s="241">
        <f t="shared" si="139"/>
        <v>0</v>
      </c>
      <c r="N276" s="241">
        <f t="shared" si="140"/>
        <v>0</v>
      </c>
      <c r="O276" s="241">
        <f t="shared" si="141"/>
        <v>0</v>
      </c>
      <c r="P276" s="241">
        <f t="shared" si="142"/>
        <v>0</v>
      </c>
      <c r="Q276" s="241">
        <f t="shared" si="149"/>
        <v>0</v>
      </c>
      <c r="R276" s="241">
        <f t="shared" si="150"/>
        <v>0</v>
      </c>
      <c r="S276" s="241">
        <f t="shared" si="151"/>
        <v>0</v>
      </c>
      <c r="T276" s="241">
        <f t="shared" si="152"/>
        <v>0</v>
      </c>
      <c r="U276" s="241">
        <f t="shared" si="153"/>
        <v>0</v>
      </c>
      <c r="V276" s="241">
        <f t="shared" si="154"/>
        <v>0</v>
      </c>
      <c r="W276" s="241">
        <f t="shared" si="143"/>
        <v>0</v>
      </c>
      <c r="X276" s="241">
        <f t="shared" si="155"/>
        <v>0</v>
      </c>
      <c r="Y276" s="241">
        <f t="shared" si="156"/>
        <v>0</v>
      </c>
      <c r="Z276" s="241">
        <f t="shared" si="157"/>
        <v>0</v>
      </c>
      <c r="AA276" s="225"/>
      <c r="AB276" s="225"/>
      <c r="AC276" s="225"/>
      <c r="AD276" s="225"/>
    </row>
    <row r="277" spans="1:30">
      <c r="A277" s="242" t="s">
        <v>178</v>
      </c>
      <c r="B277" s="241">
        <f t="shared" si="133"/>
        <v>1</v>
      </c>
      <c r="C277" s="241">
        <f t="shared" si="134"/>
        <v>0</v>
      </c>
      <c r="D277" s="241">
        <f t="shared" si="135"/>
        <v>0</v>
      </c>
      <c r="E277" s="241">
        <f t="shared" si="136"/>
        <v>1</v>
      </c>
      <c r="F277" s="241">
        <f t="shared" si="137"/>
        <v>0</v>
      </c>
      <c r="G277" s="241">
        <f t="shared" si="144"/>
        <v>0</v>
      </c>
      <c r="H277" s="241">
        <f t="shared" si="145"/>
        <v>0</v>
      </c>
      <c r="I277" s="241">
        <f t="shared" si="146"/>
        <v>0</v>
      </c>
      <c r="J277" s="241">
        <f t="shared" si="147"/>
        <v>0</v>
      </c>
      <c r="K277" s="241">
        <f t="shared" si="148"/>
        <v>0</v>
      </c>
      <c r="L277" s="241">
        <f t="shared" si="138"/>
        <v>0</v>
      </c>
      <c r="M277" s="241">
        <f t="shared" si="139"/>
        <v>0</v>
      </c>
      <c r="N277" s="241">
        <f t="shared" si="140"/>
        <v>0</v>
      </c>
      <c r="O277" s="241">
        <f t="shared" si="141"/>
        <v>0</v>
      </c>
      <c r="P277" s="241">
        <f t="shared" si="142"/>
        <v>0</v>
      </c>
      <c r="Q277" s="241">
        <f t="shared" si="149"/>
        <v>0</v>
      </c>
      <c r="R277" s="241">
        <f t="shared" si="150"/>
        <v>0</v>
      </c>
      <c r="S277" s="241">
        <f t="shared" si="151"/>
        <v>0</v>
      </c>
      <c r="T277" s="241">
        <f t="shared" si="152"/>
        <v>0</v>
      </c>
      <c r="U277" s="241">
        <f t="shared" si="153"/>
        <v>0</v>
      </c>
      <c r="V277" s="241">
        <f t="shared" si="154"/>
        <v>0</v>
      </c>
      <c r="W277" s="241">
        <f t="shared" si="143"/>
        <v>0</v>
      </c>
      <c r="X277" s="241">
        <f t="shared" si="155"/>
        <v>0</v>
      </c>
      <c r="Y277" s="241">
        <f t="shared" si="156"/>
        <v>0</v>
      </c>
      <c r="Z277" s="241">
        <f t="shared" si="157"/>
        <v>0</v>
      </c>
      <c r="AA277" s="225"/>
      <c r="AB277" s="225"/>
      <c r="AC277" s="225"/>
      <c r="AD277" s="225"/>
    </row>
    <row r="278" spans="1:30">
      <c r="A278" s="242" t="s">
        <v>166</v>
      </c>
      <c r="B278" s="241">
        <f t="shared" si="133"/>
        <v>1</v>
      </c>
      <c r="C278" s="241">
        <f t="shared" si="134"/>
        <v>0</v>
      </c>
      <c r="D278" s="241">
        <f t="shared" si="135"/>
        <v>1</v>
      </c>
      <c r="E278" s="241">
        <f t="shared" si="136"/>
        <v>0</v>
      </c>
      <c r="F278" s="241">
        <f t="shared" si="137"/>
        <v>0</v>
      </c>
      <c r="G278" s="241">
        <f t="shared" si="144"/>
        <v>1</v>
      </c>
      <c r="H278" s="241">
        <f t="shared" si="145"/>
        <v>0</v>
      </c>
      <c r="I278" s="241">
        <f t="shared" si="146"/>
        <v>1</v>
      </c>
      <c r="J278" s="241">
        <f t="shared" si="147"/>
        <v>0</v>
      </c>
      <c r="K278" s="241">
        <f t="shared" si="148"/>
        <v>0</v>
      </c>
      <c r="L278" s="241">
        <f t="shared" si="138"/>
        <v>0</v>
      </c>
      <c r="M278" s="241">
        <f t="shared" si="139"/>
        <v>0</v>
      </c>
      <c r="N278" s="241">
        <f t="shared" si="140"/>
        <v>0</v>
      </c>
      <c r="O278" s="241">
        <f t="shared" si="141"/>
        <v>0</v>
      </c>
      <c r="P278" s="241">
        <f t="shared" si="142"/>
        <v>0</v>
      </c>
      <c r="Q278" s="241">
        <f t="shared" si="149"/>
        <v>1</v>
      </c>
      <c r="R278" s="241">
        <f t="shared" si="150"/>
        <v>0</v>
      </c>
      <c r="S278" s="241">
        <f t="shared" si="151"/>
        <v>1</v>
      </c>
      <c r="T278" s="241">
        <f t="shared" si="152"/>
        <v>0</v>
      </c>
      <c r="U278" s="241">
        <f t="shared" si="153"/>
        <v>0</v>
      </c>
      <c r="V278" s="241">
        <f t="shared" si="154"/>
        <v>0</v>
      </c>
      <c r="W278" s="241">
        <f t="shared" si="143"/>
        <v>0</v>
      </c>
      <c r="X278" s="241">
        <f t="shared" si="155"/>
        <v>0</v>
      </c>
      <c r="Y278" s="241">
        <f t="shared" si="156"/>
        <v>0</v>
      </c>
      <c r="Z278" s="241">
        <f t="shared" si="157"/>
        <v>0</v>
      </c>
      <c r="AA278" s="225"/>
      <c r="AB278" s="225"/>
      <c r="AC278" s="225"/>
      <c r="AD278" s="225"/>
    </row>
    <row r="279" spans="1:30">
      <c r="A279" s="242" t="s">
        <v>102</v>
      </c>
      <c r="B279" s="241">
        <f t="shared" si="133"/>
        <v>1</v>
      </c>
      <c r="C279" s="241">
        <f t="shared" si="134"/>
        <v>1</v>
      </c>
      <c r="D279" s="241">
        <f t="shared" si="135"/>
        <v>0</v>
      </c>
      <c r="E279" s="241">
        <f t="shared" si="136"/>
        <v>0</v>
      </c>
      <c r="F279" s="241">
        <f t="shared" si="137"/>
        <v>0</v>
      </c>
      <c r="G279" s="241">
        <f t="shared" si="144"/>
        <v>0</v>
      </c>
      <c r="H279" s="241">
        <f t="shared" si="145"/>
        <v>0</v>
      </c>
      <c r="I279" s="241">
        <f t="shared" si="146"/>
        <v>0</v>
      </c>
      <c r="J279" s="241">
        <f t="shared" si="147"/>
        <v>0</v>
      </c>
      <c r="K279" s="241">
        <f t="shared" si="148"/>
        <v>0</v>
      </c>
      <c r="L279" s="241">
        <f t="shared" si="138"/>
        <v>0</v>
      </c>
      <c r="M279" s="241">
        <f t="shared" si="139"/>
        <v>0</v>
      </c>
      <c r="N279" s="241">
        <f t="shared" si="140"/>
        <v>0</v>
      </c>
      <c r="O279" s="241">
        <f t="shared" si="141"/>
        <v>0</v>
      </c>
      <c r="P279" s="241">
        <f t="shared" si="142"/>
        <v>0</v>
      </c>
      <c r="Q279" s="241">
        <f t="shared" si="149"/>
        <v>0</v>
      </c>
      <c r="R279" s="241">
        <f t="shared" si="150"/>
        <v>0</v>
      </c>
      <c r="S279" s="241">
        <f t="shared" si="151"/>
        <v>0</v>
      </c>
      <c r="T279" s="241">
        <f t="shared" si="152"/>
        <v>0</v>
      </c>
      <c r="U279" s="241">
        <f t="shared" si="153"/>
        <v>0</v>
      </c>
      <c r="V279" s="241">
        <f t="shared" si="154"/>
        <v>0</v>
      </c>
      <c r="W279" s="241">
        <f t="shared" si="143"/>
        <v>0</v>
      </c>
      <c r="X279" s="241">
        <f t="shared" si="155"/>
        <v>0</v>
      </c>
      <c r="Y279" s="241">
        <f t="shared" si="156"/>
        <v>0</v>
      </c>
      <c r="Z279" s="241">
        <f t="shared" si="157"/>
        <v>0</v>
      </c>
      <c r="AA279" s="225"/>
      <c r="AB279" s="225"/>
      <c r="AC279" s="225"/>
      <c r="AD279" s="225"/>
    </row>
    <row r="280" spans="1:30">
      <c r="A280" s="242" t="s">
        <v>71</v>
      </c>
      <c r="B280" s="241">
        <f t="shared" si="133"/>
        <v>5</v>
      </c>
      <c r="C280" s="241">
        <f t="shared" si="134"/>
        <v>2</v>
      </c>
      <c r="D280" s="241">
        <f t="shared" si="135"/>
        <v>3</v>
      </c>
      <c r="E280" s="241">
        <f t="shared" si="136"/>
        <v>0</v>
      </c>
      <c r="F280" s="241">
        <f t="shared" si="137"/>
        <v>0</v>
      </c>
      <c r="G280" s="241">
        <f t="shared" si="144"/>
        <v>2</v>
      </c>
      <c r="H280" s="241">
        <f t="shared" si="145"/>
        <v>1</v>
      </c>
      <c r="I280" s="241">
        <f t="shared" si="146"/>
        <v>1</v>
      </c>
      <c r="J280" s="241">
        <f t="shared" si="147"/>
        <v>0</v>
      </c>
      <c r="K280" s="241">
        <f t="shared" si="148"/>
        <v>0</v>
      </c>
      <c r="L280" s="241">
        <f t="shared" si="138"/>
        <v>0</v>
      </c>
      <c r="M280" s="241">
        <f t="shared" si="139"/>
        <v>0</v>
      </c>
      <c r="N280" s="241">
        <f t="shared" si="140"/>
        <v>0</v>
      </c>
      <c r="O280" s="241">
        <f t="shared" si="141"/>
        <v>0</v>
      </c>
      <c r="P280" s="241">
        <f t="shared" si="142"/>
        <v>0</v>
      </c>
      <c r="Q280" s="241">
        <f t="shared" si="149"/>
        <v>1</v>
      </c>
      <c r="R280" s="241">
        <f t="shared" si="150"/>
        <v>1</v>
      </c>
      <c r="S280" s="241">
        <f t="shared" si="151"/>
        <v>0</v>
      </c>
      <c r="T280" s="241">
        <f t="shared" si="152"/>
        <v>0</v>
      </c>
      <c r="U280" s="241">
        <f t="shared" si="153"/>
        <v>0</v>
      </c>
      <c r="V280" s="241">
        <f t="shared" si="154"/>
        <v>1</v>
      </c>
      <c r="W280" s="241">
        <f t="shared" si="143"/>
        <v>0</v>
      </c>
      <c r="X280" s="241">
        <f t="shared" si="155"/>
        <v>1</v>
      </c>
      <c r="Y280" s="241">
        <f t="shared" si="156"/>
        <v>0</v>
      </c>
      <c r="Z280" s="241">
        <f t="shared" si="157"/>
        <v>0</v>
      </c>
      <c r="AA280" s="225"/>
      <c r="AB280" s="225"/>
      <c r="AC280" s="225"/>
      <c r="AD280" s="225"/>
    </row>
    <row r="281" spans="1:30">
      <c r="A281" s="242" t="s">
        <v>165</v>
      </c>
      <c r="B281" s="241">
        <f t="shared" si="133"/>
        <v>0</v>
      </c>
      <c r="C281" s="241">
        <f t="shared" si="134"/>
        <v>0</v>
      </c>
      <c r="D281" s="241">
        <f t="shared" si="135"/>
        <v>0</v>
      </c>
      <c r="E281" s="241">
        <f t="shared" si="136"/>
        <v>0</v>
      </c>
      <c r="F281" s="241">
        <f t="shared" si="137"/>
        <v>0</v>
      </c>
      <c r="G281" s="241">
        <f t="shared" si="144"/>
        <v>0</v>
      </c>
      <c r="H281" s="241">
        <f t="shared" si="145"/>
        <v>0</v>
      </c>
      <c r="I281" s="241">
        <f t="shared" si="146"/>
        <v>0</v>
      </c>
      <c r="J281" s="241">
        <f t="shared" si="147"/>
        <v>0</v>
      </c>
      <c r="K281" s="241">
        <f t="shared" si="148"/>
        <v>0</v>
      </c>
      <c r="L281" s="241">
        <f t="shared" si="138"/>
        <v>0</v>
      </c>
      <c r="M281" s="241">
        <f t="shared" si="139"/>
        <v>0</v>
      </c>
      <c r="N281" s="241">
        <f t="shared" si="140"/>
        <v>0</v>
      </c>
      <c r="O281" s="241">
        <f t="shared" si="141"/>
        <v>0</v>
      </c>
      <c r="P281" s="241">
        <f t="shared" si="142"/>
        <v>0</v>
      </c>
      <c r="Q281" s="241">
        <f t="shared" si="149"/>
        <v>0</v>
      </c>
      <c r="R281" s="241">
        <f t="shared" si="150"/>
        <v>0</v>
      </c>
      <c r="S281" s="241">
        <f t="shared" si="151"/>
        <v>0</v>
      </c>
      <c r="T281" s="241">
        <f t="shared" si="152"/>
        <v>0</v>
      </c>
      <c r="U281" s="241">
        <f t="shared" si="153"/>
        <v>0</v>
      </c>
      <c r="V281" s="241">
        <f t="shared" si="154"/>
        <v>0</v>
      </c>
      <c r="W281" s="241">
        <f t="shared" si="143"/>
        <v>0</v>
      </c>
      <c r="X281" s="241">
        <f t="shared" si="155"/>
        <v>0</v>
      </c>
      <c r="Y281" s="241">
        <f t="shared" si="156"/>
        <v>0</v>
      </c>
      <c r="Z281" s="241">
        <f t="shared" si="157"/>
        <v>0</v>
      </c>
      <c r="AA281" s="225"/>
      <c r="AB281" s="225"/>
      <c r="AC281" s="225"/>
      <c r="AD281" s="225"/>
    </row>
    <row r="282" spans="1:30">
      <c r="A282" s="242" t="s">
        <v>118</v>
      </c>
      <c r="B282" s="241">
        <f t="shared" si="133"/>
        <v>6</v>
      </c>
      <c r="C282" s="241">
        <f t="shared" si="134"/>
        <v>0</v>
      </c>
      <c r="D282" s="241">
        <f t="shared" si="135"/>
        <v>4</v>
      </c>
      <c r="E282" s="241">
        <f t="shared" si="136"/>
        <v>2</v>
      </c>
      <c r="F282" s="241">
        <f t="shared" si="137"/>
        <v>0</v>
      </c>
      <c r="G282" s="241">
        <f t="shared" si="144"/>
        <v>3</v>
      </c>
      <c r="H282" s="241">
        <f t="shared" si="145"/>
        <v>0</v>
      </c>
      <c r="I282" s="241">
        <f t="shared" si="146"/>
        <v>1</v>
      </c>
      <c r="J282" s="241">
        <f t="shared" si="147"/>
        <v>2</v>
      </c>
      <c r="K282" s="241">
        <f t="shared" si="148"/>
        <v>0</v>
      </c>
      <c r="L282" s="241">
        <f t="shared" si="138"/>
        <v>0</v>
      </c>
      <c r="M282" s="241">
        <f t="shared" si="139"/>
        <v>0</v>
      </c>
      <c r="N282" s="241">
        <f t="shared" si="140"/>
        <v>0</v>
      </c>
      <c r="O282" s="241">
        <f t="shared" si="141"/>
        <v>0</v>
      </c>
      <c r="P282" s="241">
        <f t="shared" si="142"/>
        <v>0</v>
      </c>
      <c r="Q282" s="241">
        <f t="shared" si="149"/>
        <v>2</v>
      </c>
      <c r="R282" s="241">
        <f t="shared" si="150"/>
        <v>0</v>
      </c>
      <c r="S282" s="241">
        <f t="shared" si="151"/>
        <v>1</v>
      </c>
      <c r="T282" s="241">
        <f t="shared" si="152"/>
        <v>1</v>
      </c>
      <c r="U282" s="241">
        <f t="shared" si="153"/>
        <v>0</v>
      </c>
      <c r="V282" s="241">
        <f t="shared" si="154"/>
        <v>1</v>
      </c>
      <c r="W282" s="241">
        <f t="shared" si="143"/>
        <v>0</v>
      </c>
      <c r="X282" s="241">
        <f t="shared" si="155"/>
        <v>0</v>
      </c>
      <c r="Y282" s="241">
        <f t="shared" si="156"/>
        <v>1</v>
      </c>
      <c r="Z282" s="241">
        <f t="shared" si="157"/>
        <v>0</v>
      </c>
      <c r="AA282" s="225"/>
      <c r="AB282" s="225"/>
      <c r="AC282" s="225"/>
      <c r="AD282" s="225"/>
    </row>
    <row r="283" spans="1:30">
      <c r="A283" s="242" t="s">
        <v>168</v>
      </c>
      <c r="B283" s="241">
        <f t="shared" si="133"/>
        <v>0</v>
      </c>
      <c r="C283" s="241">
        <f t="shared" si="134"/>
        <v>0</v>
      </c>
      <c r="D283" s="241">
        <f t="shared" si="135"/>
        <v>0</v>
      </c>
      <c r="E283" s="241">
        <f t="shared" si="136"/>
        <v>0</v>
      </c>
      <c r="F283" s="241">
        <f t="shared" si="137"/>
        <v>0</v>
      </c>
      <c r="G283" s="241">
        <f t="shared" si="144"/>
        <v>0</v>
      </c>
      <c r="H283" s="241">
        <f t="shared" si="145"/>
        <v>0</v>
      </c>
      <c r="I283" s="241">
        <f t="shared" si="146"/>
        <v>0</v>
      </c>
      <c r="J283" s="241">
        <f t="shared" si="147"/>
        <v>0</v>
      </c>
      <c r="K283" s="241">
        <f t="shared" si="148"/>
        <v>0</v>
      </c>
      <c r="L283" s="241">
        <f t="shared" si="138"/>
        <v>0</v>
      </c>
      <c r="M283" s="241">
        <f t="shared" si="139"/>
        <v>0</v>
      </c>
      <c r="N283" s="241">
        <f t="shared" si="140"/>
        <v>0</v>
      </c>
      <c r="O283" s="241">
        <f t="shared" si="141"/>
        <v>0</v>
      </c>
      <c r="P283" s="241">
        <f t="shared" si="142"/>
        <v>0</v>
      </c>
      <c r="Q283" s="241">
        <f t="shared" si="149"/>
        <v>0</v>
      </c>
      <c r="R283" s="241">
        <f t="shared" si="150"/>
        <v>0</v>
      </c>
      <c r="S283" s="241">
        <f t="shared" si="151"/>
        <v>0</v>
      </c>
      <c r="T283" s="241">
        <f t="shared" si="152"/>
        <v>0</v>
      </c>
      <c r="U283" s="241">
        <f t="shared" si="153"/>
        <v>0</v>
      </c>
      <c r="V283" s="241">
        <f t="shared" si="154"/>
        <v>0</v>
      </c>
      <c r="W283" s="241">
        <f t="shared" si="143"/>
        <v>0</v>
      </c>
      <c r="X283" s="241">
        <f t="shared" si="155"/>
        <v>0</v>
      </c>
      <c r="Y283" s="241">
        <f t="shared" si="156"/>
        <v>0</v>
      </c>
      <c r="Z283" s="241">
        <f t="shared" si="157"/>
        <v>0</v>
      </c>
      <c r="AA283" s="225"/>
      <c r="AB283" s="225"/>
      <c r="AC283" s="225"/>
      <c r="AD283" s="225"/>
    </row>
    <row r="284" spans="1:30">
      <c r="A284" s="242" t="s">
        <v>139</v>
      </c>
      <c r="B284" s="241">
        <f t="shared" si="133"/>
        <v>0</v>
      </c>
      <c r="C284" s="241">
        <f t="shared" si="134"/>
        <v>0</v>
      </c>
      <c r="D284" s="241">
        <f t="shared" si="135"/>
        <v>0</v>
      </c>
      <c r="E284" s="241">
        <f t="shared" si="136"/>
        <v>0</v>
      </c>
      <c r="F284" s="241">
        <f t="shared" si="137"/>
        <v>0</v>
      </c>
      <c r="G284" s="241">
        <f t="shared" si="144"/>
        <v>0</v>
      </c>
      <c r="H284" s="241">
        <f t="shared" si="145"/>
        <v>0</v>
      </c>
      <c r="I284" s="241">
        <f t="shared" si="146"/>
        <v>0</v>
      </c>
      <c r="J284" s="241">
        <f t="shared" si="147"/>
        <v>0</v>
      </c>
      <c r="K284" s="241">
        <f t="shared" si="148"/>
        <v>0</v>
      </c>
      <c r="L284" s="241">
        <f t="shared" si="138"/>
        <v>0</v>
      </c>
      <c r="M284" s="241">
        <f t="shared" si="139"/>
        <v>0</v>
      </c>
      <c r="N284" s="241">
        <f t="shared" si="140"/>
        <v>0</v>
      </c>
      <c r="O284" s="241">
        <f t="shared" si="141"/>
        <v>0</v>
      </c>
      <c r="P284" s="241">
        <f t="shared" si="142"/>
        <v>0</v>
      </c>
      <c r="Q284" s="241">
        <f t="shared" si="149"/>
        <v>0</v>
      </c>
      <c r="R284" s="241">
        <f t="shared" si="150"/>
        <v>0</v>
      </c>
      <c r="S284" s="241">
        <f t="shared" si="151"/>
        <v>0</v>
      </c>
      <c r="T284" s="241">
        <f t="shared" si="152"/>
        <v>0</v>
      </c>
      <c r="U284" s="241">
        <f t="shared" si="153"/>
        <v>0</v>
      </c>
      <c r="V284" s="241">
        <f t="shared" si="154"/>
        <v>0</v>
      </c>
      <c r="W284" s="241">
        <f t="shared" si="143"/>
        <v>0</v>
      </c>
      <c r="X284" s="241">
        <f t="shared" si="155"/>
        <v>0</v>
      </c>
      <c r="Y284" s="241">
        <f t="shared" si="156"/>
        <v>0</v>
      </c>
      <c r="Z284" s="241">
        <f t="shared" si="157"/>
        <v>0</v>
      </c>
      <c r="AA284" s="225"/>
      <c r="AB284" s="225"/>
      <c r="AC284" s="225"/>
      <c r="AD284" s="225"/>
    </row>
    <row r="285" spans="1:30">
      <c r="A285" s="244"/>
      <c r="B285" s="241"/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1"/>
      <c r="AA285" s="225"/>
      <c r="AB285" s="225"/>
      <c r="AC285" s="225"/>
      <c r="AD285" s="225"/>
    </row>
    <row r="286" spans="1:30">
      <c r="A286" s="244"/>
      <c r="B286" s="241"/>
      <c r="C286" s="241"/>
      <c r="D286" s="241"/>
      <c r="E286" s="241"/>
      <c r="F286" s="241"/>
      <c r="G286" s="241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  <c r="R286" s="241"/>
      <c r="S286" s="241"/>
      <c r="T286" s="241"/>
      <c r="U286" s="241"/>
      <c r="V286" s="241"/>
      <c r="W286" s="241"/>
      <c r="X286" s="241"/>
      <c r="Y286" s="241"/>
      <c r="Z286" s="241"/>
      <c r="AA286" s="225"/>
      <c r="AB286" s="225"/>
      <c r="AC286" s="225"/>
      <c r="AD286" s="225"/>
    </row>
    <row r="287" spans="1:30">
      <c r="A287" s="240" t="s">
        <v>217</v>
      </c>
      <c r="B287" s="241">
        <f t="shared" ref="B287:B302" si="158">VLOOKUP(A287,$A$306:$F$458,2,0)</f>
        <v>0</v>
      </c>
      <c r="C287" s="241">
        <f t="shared" ref="C287:C302" si="159">VLOOKUP(A287,$A$306:$F$458,3,0)</f>
        <v>0</v>
      </c>
      <c r="D287" s="241">
        <f t="shared" ref="D287:D302" si="160">VLOOKUP(A287,$A$306:$F$458,4,0)</f>
        <v>0</v>
      </c>
      <c r="E287" s="241">
        <f t="shared" ref="E287:E302" si="161">VLOOKUP(A287,$A$306:$F$458,5,0)</f>
        <v>0</v>
      </c>
      <c r="F287" s="241">
        <f t="shared" ref="F287:F302" si="162">VLOOKUP(A287,$A$306:$H$801,6,0)</f>
        <v>0</v>
      </c>
      <c r="G287" s="241">
        <f t="shared" si="144"/>
        <v>0</v>
      </c>
      <c r="H287" s="241">
        <f t="shared" si="145"/>
        <v>0</v>
      </c>
      <c r="I287" s="241">
        <f t="shared" si="146"/>
        <v>0</v>
      </c>
      <c r="J287" s="241">
        <f t="shared" si="147"/>
        <v>0</v>
      </c>
      <c r="K287" s="241">
        <f t="shared" si="148"/>
        <v>0</v>
      </c>
      <c r="L287" s="241">
        <f t="shared" ref="L287:L302" si="163">VLOOKUP(A287,$M$306:$R$454,2,0)</f>
        <v>0</v>
      </c>
      <c r="M287" s="241">
        <f t="shared" ref="M287:M302" si="164">VLOOKUP(A287,$M$306:$R$454,3,0)</f>
        <v>0</v>
      </c>
      <c r="N287" s="241">
        <f t="shared" ref="N287:N302" si="165">VLOOKUP(A287,$M$306:$R$454,4,0)</f>
        <v>0</v>
      </c>
      <c r="O287" s="241">
        <f t="shared" ref="O287:O302" si="166">VLOOKUP(A287,$M$306:$R$454,5,0)</f>
        <v>0</v>
      </c>
      <c r="P287" s="241">
        <f t="shared" ref="P287:P302" si="167">VLOOKUP(A287,$M$306:$R$454,5,0)</f>
        <v>0</v>
      </c>
      <c r="Q287" s="241">
        <f t="shared" si="149"/>
        <v>0</v>
      </c>
      <c r="R287" s="241">
        <f t="shared" si="150"/>
        <v>0</v>
      </c>
      <c r="S287" s="241">
        <f t="shared" si="151"/>
        <v>0</v>
      </c>
      <c r="T287" s="241">
        <f t="shared" si="152"/>
        <v>0</v>
      </c>
      <c r="U287" s="241">
        <f t="shared" si="153"/>
        <v>0</v>
      </c>
      <c r="V287" s="241">
        <f t="shared" si="154"/>
        <v>0</v>
      </c>
      <c r="W287" s="241">
        <f t="shared" ref="W287:W302" si="168">VLOOKUP(A287,$Y$306:$AD$457,3,0)</f>
        <v>0</v>
      </c>
      <c r="X287" s="241">
        <f t="shared" si="155"/>
        <v>0</v>
      </c>
      <c r="Y287" s="241">
        <f t="shared" si="156"/>
        <v>0</v>
      </c>
      <c r="Z287" s="241">
        <f t="shared" si="157"/>
        <v>0</v>
      </c>
      <c r="AA287" s="225"/>
      <c r="AB287" s="225"/>
      <c r="AC287" s="225"/>
      <c r="AD287" s="225"/>
    </row>
    <row r="288" spans="1:30">
      <c r="A288" s="240" t="s">
        <v>76</v>
      </c>
      <c r="B288" s="241">
        <f t="shared" si="158"/>
        <v>4</v>
      </c>
      <c r="C288" s="241">
        <f t="shared" si="159"/>
        <v>1</v>
      </c>
      <c r="D288" s="241">
        <f t="shared" si="160"/>
        <v>3</v>
      </c>
      <c r="E288" s="241">
        <f t="shared" si="161"/>
        <v>0</v>
      </c>
      <c r="F288" s="241">
        <f t="shared" si="162"/>
        <v>0</v>
      </c>
      <c r="G288" s="241">
        <f t="shared" si="144"/>
        <v>2</v>
      </c>
      <c r="H288" s="241">
        <f t="shared" si="145"/>
        <v>0</v>
      </c>
      <c r="I288" s="241">
        <f t="shared" si="146"/>
        <v>2</v>
      </c>
      <c r="J288" s="241">
        <f t="shared" si="147"/>
        <v>0</v>
      </c>
      <c r="K288" s="241">
        <f t="shared" si="148"/>
        <v>0</v>
      </c>
      <c r="L288" s="241">
        <f t="shared" si="163"/>
        <v>1</v>
      </c>
      <c r="M288" s="241">
        <f t="shared" si="164"/>
        <v>0</v>
      </c>
      <c r="N288" s="241">
        <f t="shared" si="165"/>
        <v>1</v>
      </c>
      <c r="O288" s="241">
        <f t="shared" si="166"/>
        <v>0</v>
      </c>
      <c r="P288" s="241">
        <f t="shared" si="167"/>
        <v>0</v>
      </c>
      <c r="Q288" s="241">
        <f t="shared" si="149"/>
        <v>0</v>
      </c>
      <c r="R288" s="241">
        <f t="shared" si="150"/>
        <v>0</v>
      </c>
      <c r="S288" s="241">
        <f t="shared" si="151"/>
        <v>0</v>
      </c>
      <c r="T288" s="241">
        <f t="shared" si="152"/>
        <v>0</v>
      </c>
      <c r="U288" s="241">
        <f t="shared" si="153"/>
        <v>0</v>
      </c>
      <c r="V288" s="241">
        <f t="shared" si="154"/>
        <v>1</v>
      </c>
      <c r="W288" s="241">
        <f t="shared" si="168"/>
        <v>0</v>
      </c>
      <c r="X288" s="241">
        <f t="shared" si="155"/>
        <v>1</v>
      </c>
      <c r="Y288" s="241">
        <f t="shared" si="156"/>
        <v>0</v>
      </c>
      <c r="Z288" s="241">
        <f t="shared" si="157"/>
        <v>0</v>
      </c>
      <c r="AA288" s="225"/>
      <c r="AB288" s="225"/>
      <c r="AC288" s="225"/>
      <c r="AD288" s="225"/>
    </row>
    <row r="289" spans="1:30">
      <c r="A289" s="240" t="s">
        <v>10</v>
      </c>
      <c r="B289" s="241">
        <f t="shared" si="158"/>
        <v>6</v>
      </c>
      <c r="C289" s="241">
        <f t="shared" si="159"/>
        <v>2</v>
      </c>
      <c r="D289" s="241">
        <f t="shared" si="160"/>
        <v>2</v>
      </c>
      <c r="E289" s="241">
        <f t="shared" si="161"/>
        <v>2</v>
      </c>
      <c r="F289" s="241">
        <f t="shared" si="162"/>
        <v>0</v>
      </c>
      <c r="G289" s="241">
        <f t="shared" si="144"/>
        <v>2</v>
      </c>
      <c r="H289" s="241">
        <f t="shared" si="145"/>
        <v>0</v>
      </c>
      <c r="I289" s="241">
        <f t="shared" si="146"/>
        <v>1</v>
      </c>
      <c r="J289" s="241">
        <f t="shared" si="147"/>
        <v>1</v>
      </c>
      <c r="K289" s="241">
        <f t="shared" si="148"/>
        <v>0</v>
      </c>
      <c r="L289" s="241">
        <f t="shared" si="163"/>
        <v>0</v>
      </c>
      <c r="M289" s="241">
        <f t="shared" si="164"/>
        <v>0</v>
      </c>
      <c r="N289" s="241">
        <f t="shared" si="165"/>
        <v>0</v>
      </c>
      <c r="O289" s="241">
        <f t="shared" si="166"/>
        <v>0</v>
      </c>
      <c r="P289" s="241">
        <f t="shared" si="167"/>
        <v>0</v>
      </c>
      <c r="Q289" s="241">
        <f t="shared" si="149"/>
        <v>1</v>
      </c>
      <c r="R289" s="241">
        <f t="shared" si="150"/>
        <v>0</v>
      </c>
      <c r="S289" s="241">
        <f t="shared" si="151"/>
        <v>0</v>
      </c>
      <c r="T289" s="241">
        <f t="shared" si="152"/>
        <v>1</v>
      </c>
      <c r="U289" s="241">
        <f t="shared" si="153"/>
        <v>0</v>
      </c>
      <c r="V289" s="241">
        <f t="shared" si="154"/>
        <v>1</v>
      </c>
      <c r="W289" s="241">
        <f t="shared" si="168"/>
        <v>0</v>
      </c>
      <c r="X289" s="241">
        <f t="shared" si="155"/>
        <v>1</v>
      </c>
      <c r="Y289" s="241">
        <f t="shared" si="156"/>
        <v>0</v>
      </c>
      <c r="Z289" s="241">
        <f t="shared" si="157"/>
        <v>0</v>
      </c>
      <c r="AA289" s="225"/>
      <c r="AB289" s="225"/>
      <c r="AC289" s="225"/>
      <c r="AD289" s="225"/>
    </row>
    <row r="290" spans="1:30">
      <c r="A290" s="240" t="s">
        <v>72</v>
      </c>
      <c r="B290" s="241">
        <f t="shared" si="158"/>
        <v>2</v>
      </c>
      <c r="C290" s="241">
        <f t="shared" si="159"/>
        <v>0</v>
      </c>
      <c r="D290" s="241">
        <f t="shared" si="160"/>
        <v>1</v>
      </c>
      <c r="E290" s="241">
        <f t="shared" si="161"/>
        <v>1</v>
      </c>
      <c r="F290" s="241">
        <f t="shared" si="162"/>
        <v>0</v>
      </c>
      <c r="G290" s="241">
        <f t="shared" si="144"/>
        <v>0</v>
      </c>
      <c r="H290" s="241">
        <f t="shared" si="145"/>
        <v>0</v>
      </c>
      <c r="I290" s="241">
        <f t="shared" si="146"/>
        <v>0</v>
      </c>
      <c r="J290" s="241">
        <f t="shared" si="147"/>
        <v>0</v>
      </c>
      <c r="K290" s="241">
        <f t="shared" si="148"/>
        <v>0</v>
      </c>
      <c r="L290" s="241">
        <f t="shared" si="163"/>
        <v>0</v>
      </c>
      <c r="M290" s="241">
        <f t="shared" si="164"/>
        <v>0</v>
      </c>
      <c r="N290" s="241">
        <f t="shared" si="165"/>
        <v>0</v>
      </c>
      <c r="O290" s="241">
        <f t="shared" si="166"/>
        <v>0</v>
      </c>
      <c r="P290" s="241">
        <f t="shared" si="167"/>
        <v>0</v>
      </c>
      <c r="Q290" s="241">
        <f t="shared" si="149"/>
        <v>0</v>
      </c>
      <c r="R290" s="241">
        <f t="shared" si="150"/>
        <v>0</v>
      </c>
      <c r="S290" s="241">
        <f t="shared" si="151"/>
        <v>0</v>
      </c>
      <c r="T290" s="241">
        <f t="shared" si="152"/>
        <v>0</v>
      </c>
      <c r="U290" s="241">
        <f t="shared" si="153"/>
        <v>0</v>
      </c>
      <c r="V290" s="241">
        <f t="shared" si="154"/>
        <v>0</v>
      </c>
      <c r="W290" s="241">
        <f t="shared" si="168"/>
        <v>0</v>
      </c>
      <c r="X290" s="241">
        <f t="shared" si="155"/>
        <v>0</v>
      </c>
      <c r="Y290" s="241">
        <f t="shared" si="156"/>
        <v>0</v>
      </c>
      <c r="Z290" s="241">
        <f t="shared" si="157"/>
        <v>0</v>
      </c>
      <c r="AA290" s="225"/>
      <c r="AB290" s="225"/>
      <c r="AC290" s="225"/>
      <c r="AD290" s="225"/>
    </row>
    <row r="291" spans="1:30">
      <c r="A291" s="240" t="s">
        <v>64</v>
      </c>
      <c r="B291" s="241">
        <f t="shared" si="158"/>
        <v>6</v>
      </c>
      <c r="C291" s="241">
        <f t="shared" si="159"/>
        <v>0</v>
      </c>
      <c r="D291" s="241">
        <f t="shared" si="160"/>
        <v>5</v>
      </c>
      <c r="E291" s="241">
        <f t="shared" si="161"/>
        <v>1</v>
      </c>
      <c r="F291" s="241">
        <f t="shared" si="162"/>
        <v>0</v>
      </c>
      <c r="G291" s="241">
        <f t="shared" si="144"/>
        <v>2</v>
      </c>
      <c r="H291" s="241">
        <f t="shared" si="145"/>
        <v>0</v>
      </c>
      <c r="I291" s="241">
        <f t="shared" si="146"/>
        <v>2</v>
      </c>
      <c r="J291" s="241">
        <f t="shared" si="147"/>
        <v>0</v>
      </c>
      <c r="K291" s="241">
        <f t="shared" si="148"/>
        <v>0</v>
      </c>
      <c r="L291" s="241">
        <f t="shared" si="163"/>
        <v>1</v>
      </c>
      <c r="M291" s="241">
        <f t="shared" si="164"/>
        <v>0</v>
      </c>
      <c r="N291" s="241">
        <f t="shared" si="165"/>
        <v>1</v>
      </c>
      <c r="O291" s="241">
        <f t="shared" si="166"/>
        <v>0</v>
      </c>
      <c r="P291" s="241">
        <f t="shared" si="167"/>
        <v>0</v>
      </c>
      <c r="Q291" s="241">
        <f t="shared" si="149"/>
        <v>1</v>
      </c>
      <c r="R291" s="241">
        <f t="shared" si="150"/>
        <v>0</v>
      </c>
      <c r="S291" s="241">
        <f t="shared" si="151"/>
        <v>1</v>
      </c>
      <c r="T291" s="241">
        <f t="shared" si="152"/>
        <v>0</v>
      </c>
      <c r="U291" s="241">
        <f t="shared" si="153"/>
        <v>0</v>
      </c>
      <c r="V291" s="241">
        <f t="shared" si="154"/>
        <v>0</v>
      </c>
      <c r="W291" s="241">
        <f t="shared" si="168"/>
        <v>0</v>
      </c>
      <c r="X291" s="241">
        <f t="shared" si="155"/>
        <v>0</v>
      </c>
      <c r="Y291" s="241">
        <f t="shared" si="156"/>
        <v>0</v>
      </c>
      <c r="Z291" s="241">
        <f t="shared" si="157"/>
        <v>0</v>
      </c>
      <c r="AA291" s="225"/>
      <c r="AB291" s="225"/>
      <c r="AC291" s="225"/>
      <c r="AD291" s="225"/>
    </row>
    <row r="292" spans="1:30">
      <c r="A292" s="240" t="s">
        <v>74</v>
      </c>
      <c r="B292" s="241">
        <f t="shared" si="158"/>
        <v>4</v>
      </c>
      <c r="C292" s="241">
        <f t="shared" si="159"/>
        <v>0</v>
      </c>
      <c r="D292" s="241">
        <f t="shared" si="160"/>
        <v>0</v>
      </c>
      <c r="E292" s="241">
        <f t="shared" si="161"/>
        <v>3</v>
      </c>
      <c r="F292" s="241">
        <f t="shared" si="162"/>
        <v>1</v>
      </c>
      <c r="G292" s="241">
        <f t="shared" si="144"/>
        <v>1</v>
      </c>
      <c r="H292" s="241">
        <f t="shared" si="145"/>
        <v>0</v>
      </c>
      <c r="I292" s="241">
        <f t="shared" si="146"/>
        <v>0</v>
      </c>
      <c r="J292" s="241">
        <f t="shared" si="147"/>
        <v>1</v>
      </c>
      <c r="K292" s="241">
        <f t="shared" si="148"/>
        <v>0</v>
      </c>
      <c r="L292" s="241">
        <f t="shared" si="163"/>
        <v>0</v>
      </c>
      <c r="M292" s="241">
        <f t="shared" si="164"/>
        <v>0</v>
      </c>
      <c r="N292" s="241">
        <f t="shared" si="165"/>
        <v>0</v>
      </c>
      <c r="O292" s="241">
        <f t="shared" si="166"/>
        <v>0</v>
      </c>
      <c r="P292" s="241">
        <f t="shared" si="167"/>
        <v>0</v>
      </c>
      <c r="Q292" s="241">
        <f t="shared" si="149"/>
        <v>0</v>
      </c>
      <c r="R292" s="241">
        <f t="shared" si="150"/>
        <v>0</v>
      </c>
      <c r="S292" s="241">
        <f t="shared" si="151"/>
        <v>0</v>
      </c>
      <c r="T292" s="241">
        <f t="shared" si="152"/>
        <v>0</v>
      </c>
      <c r="U292" s="241">
        <f t="shared" si="153"/>
        <v>0</v>
      </c>
      <c r="V292" s="241">
        <f t="shared" si="154"/>
        <v>1</v>
      </c>
      <c r="W292" s="241">
        <f t="shared" si="168"/>
        <v>0</v>
      </c>
      <c r="X292" s="241">
        <f t="shared" si="155"/>
        <v>0</v>
      </c>
      <c r="Y292" s="241">
        <f t="shared" si="156"/>
        <v>1</v>
      </c>
      <c r="Z292" s="241">
        <f t="shared" si="157"/>
        <v>0</v>
      </c>
      <c r="AA292" s="225"/>
      <c r="AB292" s="225"/>
      <c r="AC292" s="225"/>
      <c r="AD292" s="225"/>
    </row>
    <row r="293" spans="1:30">
      <c r="A293" s="240" t="s">
        <v>129</v>
      </c>
      <c r="B293" s="241">
        <f t="shared" si="158"/>
        <v>7</v>
      </c>
      <c r="C293" s="241">
        <f t="shared" si="159"/>
        <v>0</v>
      </c>
      <c r="D293" s="241">
        <f t="shared" si="160"/>
        <v>4</v>
      </c>
      <c r="E293" s="241">
        <f t="shared" si="161"/>
        <v>3</v>
      </c>
      <c r="F293" s="241">
        <f t="shared" si="162"/>
        <v>0</v>
      </c>
      <c r="G293" s="241">
        <f t="shared" si="144"/>
        <v>5</v>
      </c>
      <c r="H293" s="241">
        <f t="shared" si="145"/>
        <v>0</v>
      </c>
      <c r="I293" s="241">
        <f t="shared" si="146"/>
        <v>4</v>
      </c>
      <c r="J293" s="241">
        <f t="shared" si="147"/>
        <v>1</v>
      </c>
      <c r="K293" s="241">
        <f t="shared" si="148"/>
        <v>0</v>
      </c>
      <c r="L293" s="241">
        <f t="shared" si="163"/>
        <v>1</v>
      </c>
      <c r="M293" s="241">
        <f t="shared" si="164"/>
        <v>0</v>
      </c>
      <c r="N293" s="241">
        <f t="shared" si="165"/>
        <v>1</v>
      </c>
      <c r="O293" s="241">
        <f t="shared" si="166"/>
        <v>0</v>
      </c>
      <c r="P293" s="241">
        <f t="shared" si="167"/>
        <v>0</v>
      </c>
      <c r="Q293" s="241">
        <f t="shared" si="149"/>
        <v>2</v>
      </c>
      <c r="R293" s="241">
        <f t="shared" si="150"/>
        <v>0</v>
      </c>
      <c r="S293" s="241">
        <f t="shared" si="151"/>
        <v>1</v>
      </c>
      <c r="T293" s="241">
        <f t="shared" si="152"/>
        <v>1</v>
      </c>
      <c r="U293" s="241">
        <f t="shared" si="153"/>
        <v>0</v>
      </c>
      <c r="V293" s="241">
        <f t="shared" si="154"/>
        <v>2</v>
      </c>
      <c r="W293" s="241">
        <f t="shared" si="168"/>
        <v>0</v>
      </c>
      <c r="X293" s="241">
        <f t="shared" si="155"/>
        <v>2</v>
      </c>
      <c r="Y293" s="241">
        <f t="shared" si="156"/>
        <v>0</v>
      </c>
      <c r="Z293" s="241">
        <f t="shared" si="157"/>
        <v>0</v>
      </c>
      <c r="AA293" s="225"/>
      <c r="AB293" s="225"/>
      <c r="AC293" s="225"/>
      <c r="AD293" s="225"/>
    </row>
    <row r="294" spans="1:30">
      <c r="A294" s="240" t="s">
        <v>214</v>
      </c>
      <c r="B294" s="241">
        <f t="shared" si="158"/>
        <v>0</v>
      </c>
      <c r="C294" s="241">
        <f t="shared" si="159"/>
        <v>0</v>
      </c>
      <c r="D294" s="241">
        <f t="shared" si="160"/>
        <v>0</v>
      </c>
      <c r="E294" s="241">
        <f t="shared" si="161"/>
        <v>0</v>
      </c>
      <c r="F294" s="241">
        <f t="shared" si="162"/>
        <v>0</v>
      </c>
      <c r="G294" s="241">
        <f t="shared" si="144"/>
        <v>0</v>
      </c>
      <c r="H294" s="241">
        <f t="shared" si="145"/>
        <v>0</v>
      </c>
      <c r="I294" s="241">
        <f t="shared" si="146"/>
        <v>0</v>
      </c>
      <c r="J294" s="241">
        <f t="shared" si="147"/>
        <v>0</v>
      </c>
      <c r="K294" s="241">
        <f t="shared" si="148"/>
        <v>0</v>
      </c>
      <c r="L294" s="241">
        <f t="shared" si="163"/>
        <v>0</v>
      </c>
      <c r="M294" s="241">
        <f t="shared" si="164"/>
        <v>0</v>
      </c>
      <c r="N294" s="241">
        <f t="shared" si="165"/>
        <v>0</v>
      </c>
      <c r="O294" s="241">
        <f t="shared" si="166"/>
        <v>0</v>
      </c>
      <c r="P294" s="241">
        <f t="shared" si="167"/>
        <v>0</v>
      </c>
      <c r="Q294" s="241">
        <f t="shared" si="149"/>
        <v>0</v>
      </c>
      <c r="R294" s="241">
        <f t="shared" si="150"/>
        <v>0</v>
      </c>
      <c r="S294" s="241">
        <f t="shared" si="151"/>
        <v>0</v>
      </c>
      <c r="T294" s="241">
        <f t="shared" si="152"/>
        <v>0</v>
      </c>
      <c r="U294" s="241">
        <f t="shared" si="153"/>
        <v>0</v>
      </c>
      <c r="V294" s="241">
        <f t="shared" si="154"/>
        <v>0</v>
      </c>
      <c r="W294" s="241">
        <f t="shared" si="168"/>
        <v>0</v>
      </c>
      <c r="X294" s="241">
        <f t="shared" si="155"/>
        <v>0</v>
      </c>
      <c r="Y294" s="241">
        <f t="shared" si="156"/>
        <v>0</v>
      </c>
      <c r="Z294" s="241">
        <f t="shared" si="157"/>
        <v>0</v>
      </c>
      <c r="AA294" s="225"/>
      <c r="AB294" s="225"/>
      <c r="AC294" s="225"/>
      <c r="AD294" s="225"/>
    </row>
    <row r="295" spans="1:30">
      <c r="A295" s="240" t="s">
        <v>219</v>
      </c>
      <c r="B295" s="241">
        <f t="shared" si="158"/>
        <v>0</v>
      </c>
      <c r="C295" s="241">
        <f t="shared" si="159"/>
        <v>0</v>
      </c>
      <c r="D295" s="241">
        <f t="shared" si="160"/>
        <v>0</v>
      </c>
      <c r="E295" s="241">
        <f t="shared" si="161"/>
        <v>0</v>
      </c>
      <c r="F295" s="241">
        <f t="shared" si="162"/>
        <v>0</v>
      </c>
      <c r="G295" s="241">
        <f t="shared" si="144"/>
        <v>0</v>
      </c>
      <c r="H295" s="241">
        <f t="shared" si="145"/>
        <v>0</v>
      </c>
      <c r="I295" s="241">
        <f t="shared" si="146"/>
        <v>0</v>
      </c>
      <c r="J295" s="241">
        <f t="shared" si="147"/>
        <v>0</v>
      </c>
      <c r="K295" s="241">
        <f t="shared" si="148"/>
        <v>0</v>
      </c>
      <c r="L295" s="241">
        <f t="shared" si="163"/>
        <v>0</v>
      </c>
      <c r="M295" s="241">
        <f t="shared" si="164"/>
        <v>0</v>
      </c>
      <c r="N295" s="241">
        <f t="shared" si="165"/>
        <v>0</v>
      </c>
      <c r="O295" s="241">
        <f t="shared" si="166"/>
        <v>0</v>
      </c>
      <c r="P295" s="241">
        <f t="shared" si="167"/>
        <v>0</v>
      </c>
      <c r="Q295" s="241">
        <f t="shared" si="149"/>
        <v>0</v>
      </c>
      <c r="R295" s="241">
        <f t="shared" si="150"/>
        <v>0</v>
      </c>
      <c r="S295" s="241">
        <f t="shared" si="151"/>
        <v>0</v>
      </c>
      <c r="T295" s="241">
        <f t="shared" si="152"/>
        <v>0</v>
      </c>
      <c r="U295" s="241">
        <f t="shared" si="153"/>
        <v>0</v>
      </c>
      <c r="V295" s="241">
        <f t="shared" si="154"/>
        <v>0</v>
      </c>
      <c r="W295" s="241">
        <f t="shared" si="168"/>
        <v>0</v>
      </c>
      <c r="X295" s="241">
        <f t="shared" si="155"/>
        <v>0</v>
      </c>
      <c r="Y295" s="241">
        <f t="shared" si="156"/>
        <v>0</v>
      </c>
      <c r="Z295" s="241">
        <f t="shared" si="157"/>
        <v>0</v>
      </c>
      <c r="AA295" s="225"/>
      <c r="AB295" s="225"/>
      <c r="AC295" s="225"/>
      <c r="AD295" s="225"/>
    </row>
    <row r="296" spans="1:30">
      <c r="A296" s="240" t="s">
        <v>117</v>
      </c>
      <c r="B296" s="241">
        <f t="shared" si="158"/>
        <v>8</v>
      </c>
      <c r="C296" s="241">
        <f t="shared" si="159"/>
        <v>1</v>
      </c>
      <c r="D296" s="241">
        <f t="shared" si="160"/>
        <v>5</v>
      </c>
      <c r="E296" s="241">
        <f t="shared" si="161"/>
        <v>2</v>
      </c>
      <c r="F296" s="241">
        <f t="shared" si="162"/>
        <v>0</v>
      </c>
      <c r="G296" s="241">
        <f t="shared" si="144"/>
        <v>1</v>
      </c>
      <c r="H296" s="241">
        <f t="shared" si="145"/>
        <v>0</v>
      </c>
      <c r="I296" s="241">
        <f t="shared" si="146"/>
        <v>1</v>
      </c>
      <c r="J296" s="241">
        <f t="shared" si="147"/>
        <v>0</v>
      </c>
      <c r="K296" s="241">
        <f t="shared" si="148"/>
        <v>0</v>
      </c>
      <c r="L296" s="241">
        <f t="shared" si="163"/>
        <v>0</v>
      </c>
      <c r="M296" s="241">
        <f t="shared" si="164"/>
        <v>0</v>
      </c>
      <c r="N296" s="241">
        <f t="shared" si="165"/>
        <v>0</v>
      </c>
      <c r="O296" s="241">
        <f t="shared" si="166"/>
        <v>0</v>
      </c>
      <c r="P296" s="241">
        <f t="shared" si="167"/>
        <v>0</v>
      </c>
      <c r="Q296" s="241">
        <f t="shared" si="149"/>
        <v>0</v>
      </c>
      <c r="R296" s="241">
        <f t="shared" si="150"/>
        <v>0</v>
      </c>
      <c r="S296" s="241">
        <f t="shared" si="151"/>
        <v>0</v>
      </c>
      <c r="T296" s="241">
        <f t="shared" si="152"/>
        <v>0</v>
      </c>
      <c r="U296" s="241">
        <f t="shared" si="153"/>
        <v>0</v>
      </c>
      <c r="V296" s="241">
        <f t="shared" si="154"/>
        <v>1</v>
      </c>
      <c r="W296" s="241">
        <f t="shared" si="168"/>
        <v>0</v>
      </c>
      <c r="X296" s="241">
        <f t="shared" si="155"/>
        <v>1</v>
      </c>
      <c r="Y296" s="241">
        <f t="shared" si="156"/>
        <v>0</v>
      </c>
      <c r="Z296" s="241">
        <f t="shared" si="157"/>
        <v>0</v>
      </c>
      <c r="AA296" s="225"/>
      <c r="AB296" s="225"/>
      <c r="AC296" s="225"/>
      <c r="AD296" s="225"/>
    </row>
    <row r="297" spans="1:30">
      <c r="A297" s="240" t="s">
        <v>75</v>
      </c>
      <c r="B297" s="241">
        <f t="shared" si="158"/>
        <v>1</v>
      </c>
      <c r="C297" s="241">
        <f t="shared" si="159"/>
        <v>0</v>
      </c>
      <c r="D297" s="241">
        <f t="shared" si="160"/>
        <v>0</v>
      </c>
      <c r="E297" s="241">
        <f t="shared" si="161"/>
        <v>1</v>
      </c>
      <c r="F297" s="241">
        <f t="shared" si="162"/>
        <v>0</v>
      </c>
      <c r="G297" s="241">
        <f t="shared" si="144"/>
        <v>0</v>
      </c>
      <c r="H297" s="241">
        <f t="shared" si="145"/>
        <v>0</v>
      </c>
      <c r="I297" s="241">
        <f t="shared" si="146"/>
        <v>0</v>
      </c>
      <c r="J297" s="241">
        <f t="shared" si="147"/>
        <v>0</v>
      </c>
      <c r="K297" s="241">
        <f t="shared" si="148"/>
        <v>0</v>
      </c>
      <c r="L297" s="241">
        <f t="shared" si="163"/>
        <v>0</v>
      </c>
      <c r="M297" s="241">
        <f t="shared" si="164"/>
        <v>0</v>
      </c>
      <c r="N297" s="241">
        <f t="shared" si="165"/>
        <v>0</v>
      </c>
      <c r="O297" s="241">
        <f t="shared" si="166"/>
        <v>0</v>
      </c>
      <c r="P297" s="241">
        <f t="shared" si="167"/>
        <v>0</v>
      </c>
      <c r="Q297" s="241">
        <f t="shared" si="149"/>
        <v>0</v>
      </c>
      <c r="R297" s="241">
        <f t="shared" si="150"/>
        <v>0</v>
      </c>
      <c r="S297" s="241">
        <f t="shared" si="151"/>
        <v>0</v>
      </c>
      <c r="T297" s="241">
        <f t="shared" si="152"/>
        <v>0</v>
      </c>
      <c r="U297" s="241">
        <f t="shared" si="153"/>
        <v>0</v>
      </c>
      <c r="V297" s="241">
        <f t="shared" si="154"/>
        <v>0</v>
      </c>
      <c r="W297" s="241">
        <f t="shared" si="168"/>
        <v>0</v>
      </c>
      <c r="X297" s="241">
        <f t="shared" si="155"/>
        <v>0</v>
      </c>
      <c r="Y297" s="241">
        <f t="shared" si="156"/>
        <v>0</v>
      </c>
      <c r="Z297" s="241">
        <f t="shared" si="157"/>
        <v>0</v>
      </c>
      <c r="AA297" s="225"/>
      <c r="AB297" s="225"/>
      <c r="AC297" s="225"/>
      <c r="AD297" s="225"/>
    </row>
    <row r="298" spans="1:30">
      <c r="A298" s="240" t="s">
        <v>27</v>
      </c>
      <c r="B298" s="241">
        <f t="shared" si="158"/>
        <v>10</v>
      </c>
      <c r="C298" s="241">
        <f t="shared" si="159"/>
        <v>0</v>
      </c>
      <c r="D298" s="241">
        <f t="shared" si="160"/>
        <v>3</v>
      </c>
      <c r="E298" s="241">
        <f t="shared" si="161"/>
        <v>5</v>
      </c>
      <c r="F298" s="241">
        <f t="shared" si="162"/>
        <v>2</v>
      </c>
      <c r="G298" s="241">
        <f t="shared" si="144"/>
        <v>2</v>
      </c>
      <c r="H298" s="241">
        <f t="shared" si="145"/>
        <v>0</v>
      </c>
      <c r="I298" s="241">
        <f t="shared" si="146"/>
        <v>0</v>
      </c>
      <c r="J298" s="241">
        <f t="shared" si="147"/>
        <v>2</v>
      </c>
      <c r="K298" s="241">
        <f t="shared" si="148"/>
        <v>0</v>
      </c>
      <c r="L298" s="241">
        <f t="shared" si="163"/>
        <v>0</v>
      </c>
      <c r="M298" s="241">
        <f t="shared" si="164"/>
        <v>0</v>
      </c>
      <c r="N298" s="241">
        <f t="shared" si="165"/>
        <v>0</v>
      </c>
      <c r="O298" s="241">
        <f t="shared" si="166"/>
        <v>0</v>
      </c>
      <c r="P298" s="241">
        <f t="shared" si="167"/>
        <v>0</v>
      </c>
      <c r="Q298" s="241">
        <f t="shared" si="149"/>
        <v>0</v>
      </c>
      <c r="R298" s="241">
        <f t="shared" si="150"/>
        <v>0</v>
      </c>
      <c r="S298" s="241">
        <f t="shared" si="151"/>
        <v>0</v>
      </c>
      <c r="T298" s="241">
        <f t="shared" si="152"/>
        <v>0</v>
      </c>
      <c r="U298" s="241">
        <f t="shared" si="153"/>
        <v>0</v>
      </c>
      <c r="V298" s="241">
        <f t="shared" si="154"/>
        <v>2</v>
      </c>
      <c r="W298" s="241">
        <f t="shared" si="168"/>
        <v>0</v>
      </c>
      <c r="X298" s="241">
        <f t="shared" si="155"/>
        <v>0</v>
      </c>
      <c r="Y298" s="241">
        <f t="shared" si="156"/>
        <v>2</v>
      </c>
      <c r="Z298" s="241">
        <f t="shared" si="157"/>
        <v>0</v>
      </c>
      <c r="AA298" s="225"/>
      <c r="AB298" s="225"/>
      <c r="AC298" s="225"/>
      <c r="AD298" s="225"/>
    </row>
    <row r="299" spans="1:30">
      <c r="A299" s="240" t="s">
        <v>218</v>
      </c>
      <c r="B299" s="241">
        <f t="shared" si="158"/>
        <v>0</v>
      </c>
      <c r="C299" s="241">
        <f t="shared" si="159"/>
        <v>0</v>
      </c>
      <c r="D299" s="241">
        <f t="shared" si="160"/>
        <v>0</v>
      </c>
      <c r="E299" s="241">
        <f t="shared" si="161"/>
        <v>0</v>
      </c>
      <c r="F299" s="241">
        <f t="shared" si="162"/>
        <v>0</v>
      </c>
      <c r="G299" s="241">
        <f t="shared" si="144"/>
        <v>0</v>
      </c>
      <c r="H299" s="241">
        <f t="shared" si="145"/>
        <v>0</v>
      </c>
      <c r="I299" s="241">
        <f t="shared" si="146"/>
        <v>0</v>
      </c>
      <c r="J299" s="241">
        <f t="shared" si="147"/>
        <v>0</v>
      </c>
      <c r="K299" s="241">
        <f t="shared" si="148"/>
        <v>0</v>
      </c>
      <c r="L299" s="241">
        <f t="shared" si="163"/>
        <v>0</v>
      </c>
      <c r="M299" s="241">
        <f t="shared" si="164"/>
        <v>0</v>
      </c>
      <c r="N299" s="241">
        <f t="shared" si="165"/>
        <v>0</v>
      </c>
      <c r="O299" s="241">
        <f t="shared" si="166"/>
        <v>0</v>
      </c>
      <c r="P299" s="241">
        <f t="shared" si="167"/>
        <v>0</v>
      </c>
      <c r="Q299" s="241">
        <f t="shared" si="149"/>
        <v>0</v>
      </c>
      <c r="R299" s="241">
        <f t="shared" si="150"/>
        <v>0</v>
      </c>
      <c r="S299" s="241">
        <f t="shared" si="151"/>
        <v>0</v>
      </c>
      <c r="T299" s="241">
        <f t="shared" si="152"/>
        <v>0</v>
      </c>
      <c r="U299" s="241">
        <f t="shared" si="153"/>
        <v>0</v>
      </c>
      <c r="V299" s="241">
        <f t="shared" si="154"/>
        <v>0</v>
      </c>
      <c r="W299" s="241">
        <f t="shared" si="168"/>
        <v>0</v>
      </c>
      <c r="X299" s="241">
        <f t="shared" si="155"/>
        <v>0</v>
      </c>
      <c r="Y299" s="241">
        <f t="shared" si="156"/>
        <v>0</v>
      </c>
      <c r="Z299" s="241">
        <f t="shared" si="157"/>
        <v>0</v>
      </c>
      <c r="AA299" s="225"/>
      <c r="AB299" s="225"/>
      <c r="AC299" s="225"/>
      <c r="AD299" s="225"/>
    </row>
    <row r="300" spans="1:30">
      <c r="A300" s="240" t="s">
        <v>114</v>
      </c>
      <c r="B300" s="241">
        <f t="shared" si="158"/>
        <v>1</v>
      </c>
      <c r="C300" s="241">
        <f t="shared" si="159"/>
        <v>0</v>
      </c>
      <c r="D300" s="241">
        <f t="shared" si="160"/>
        <v>0</v>
      </c>
      <c r="E300" s="241">
        <f t="shared" si="161"/>
        <v>1</v>
      </c>
      <c r="F300" s="241">
        <f t="shared" si="162"/>
        <v>0</v>
      </c>
      <c r="G300" s="241">
        <f t="shared" si="144"/>
        <v>0</v>
      </c>
      <c r="H300" s="241">
        <f t="shared" si="145"/>
        <v>0</v>
      </c>
      <c r="I300" s="241">
        <f t="shared" si="146"/>
        <v>0</v>
      </c>
      <c r="J300" s="241">
        <f t="shared" si="147"/>
        <v>0</v>
      </c>
      <c r="K300" s="241">
        <f t="shared" si="148"/>
        <v>0</v>
      </c>
      <c r="L300" s="241">
        <f t="shared" si="163"/>
        <v>0</v>
      </c>
      <c r="M300" s="241">
        <f t="shared" si="164"/>
        <v>0</v>
      </c>
      <c r="N300" s="241">
        <f t="shared" si="165"/>
        <v>0</v>
      </c>
      <c r="O300" s="241">
        <f t="shared" si="166"/>
        <v>0</v>
      </c>
      <c r="P300" s="241">
        <f t="shared" si="167"/>
        <v>0</v>
      </c>
      <c r="Q300" s="241">
        <f t="shared" si="149"/>
        <v>0</v>
      </c>
      <c r="R300" s="241">
        <f t="shared" si="150"/>
        <v>0</v>
      </c>
      <c r="S300" s="241">
        <f t="shared" si="151"/>
        <v>0</v>
      </c>
      <c r="T300" s="241">
        <f t="shared" si="152"/>
        <v>0</v>
      </c>
      <c r="U300" s="241">
        <f t="shared" si="153"/>
        <v>0</v>
      </c>
      <c r="V300" s="241">
        <f t="shared" si="154"/>
        <v>0</v>
      </c>
      <c r="W300" s="241">
        <f t="shared" si="168"/>
        <v>0</v>
      </c>
      <c r="X300" s="241">
        <f t="shared" si="155"/>
        <v>0</v>
      </c>
      <c r="Y300" s="241">
        <f t="shared" si="156"/>
        <v>0</v>
      </c>
      <c r="Z300" s="241">
        <f t="shared" si="157"/>
        <v>0</v>
      </c>
      <c r="AA300" s="225"/>
      <c r="AB300" s="225"/>
      <c r="AC300" s="225"/>
      <c r="AD300" s="225"/>
    </row>
    <row r="301" spans="1:30">
      <c r="A301" s="240" t="s">
        <v>119</v>
      </c>
      <c r="B301" s="241">
        <f t="shared" si="158"/>
        <v>2</v>
      </c>
      <c r="C301" s="241">
        <f t="shared" si="159"/>
        <v>0</v>
      </c>
      <c r="D301" s="241">
        <f t="shared" si="160"/>
        <v>2</v>
      </c>
      <c r="E301" s="241">
        <f t="shared" si="161"/>
        <v>0</v>
      </c>
      <c r="F301" s="241">
        <f t="shared" si="162"/>
        <v>0</v>
      </c>
      <c r="G301" s="241">
        <f t="shared" si="144"/>
        <v>0</v>
      </c>
      <c r="H301" s="241">
        <f t="shared" si="145"/>
        <v>0</v>
      </c>
      <c r="I301" s="241">
        <f t="shared" si="146"/>
        <v>0</v>
      </c>
      <c r="J301" s="241">
        <f t="shared" si="147"/>
        <v>0</v>
      </c>
      <c r="K301" s="241">
        <f t="shared" si="148"/>
        <v>0</v>
      </c>
      <c r="L301" s="241">
        <f t="shared" si="163"/>
        <v>0</v>
      </c>
      <c r="M301" s="241">
        <f t="shared" si="164"/>
        <v>0</v>
      </c>
      <c r="N301" s="241">
        <f t="shared" si="165"/>
        <v>0</v>
      </c>
      <c r="O301" s="241">
        <f t="shared" si="166"/>
        <v>0</v>
      </c>
      <c r="P301" s="241">
        <f t="shared" si="167"/>
        <v>0</v>
      </c>
      <c r="Q301" s="241">
        <f t="shared" si="149"/>
        <v>0</v>
      </c>
      <c r="R301" s="241">
        <f t="shared" si="150"/>
        <v>0</v>
      </c>
      <c r="S301" s="241">
        <f t="shared" si="151"/>
        <v>0</v>
      </c>
      <c r="T301" s="241">
        <f t="shared" si="152"/>
        <v>0</v>
      </c>
      <c r="U301" s="241">
        <f t="shared" si="153"/>
        <v>0</v>
      </c>
      <c r="V301" s="241">
        <f t="shared" si="154"/>
        <v>0</v>
      </c>
      <c r="W301" s="241">
        <f t="shared" si="168"/>
        <v>0</v>
      </c>
      <c r="X301" s="241">
        <f t="shared" si="155"/>
        <v>0</v>
      </c>
      <c r="Y301" s="241">
        <f t="shared" si="156"/>
        <v>0</v>
      </c>
      <c r="Z301" s="241">
        <f t="shared" si="157"/>
        <v>0</v>
      </c>
      <c r="AA301" s="225"/>
      <c r="AB301" s="225"/>
      <c r="AC301" s="225"/>
      <c r="AD301" s="225"/>
    </row>
    <row r="302" spans="1:30">
      <c r="A302" s="240" t="s">
        <v>116</v>
      </c>
      <c r="B302" s="241">
        <f t="shared" si="158"/>
        <v>1</v>
      </c>
      <c r="C302" s="241">
        <f t="shared" si="159"/>
        <v>0</v>
      </c>
      <c r="D302" s="241">
        <f t="shared" si="160"/>
        <v>0</v>
      </c>
      <c r="E302" s="241">
        <f t="shared" si="161"/>
        <v>1</v>
      </c>
      <c r="F302" s="241">
        <f t="shared" si="162"/>
        <v>0</v>
      </c>
      <c r="G302" s="241">
        <f t="shared" si="144"/>
        <v>0</v>
      </c>
      <c r="H302" s="241">
        <f t="shared" si="145"/>
        <v>0</v>
      </c>
      <c r="I302" s="241">
        <f t="shared" si="146"/>
        <v>0</v>
      </c>
      <c r="J302" s="241">
        <f t="shared" si="147"/>
        <v>0</v>
      </c>
      <c r="K302" s="241">
        <f t="shared" si="148"/>
        <v>0</v>
      </c>
      <c r="L302" s="241">
        <f t="shared" si="163"/>
        <v>0</v>
      </c>
      <c r="M302" s="241">
        <f t="shared" si="164"/>
        <v>0</v>
      </c>
      <c r="N302" s="241">
        <f t="shared" si="165"/>
        <v>0</v>
      </c>
      <c r="O302" s="241">
        <f t="shared" si="166"/>
        <v>0</v>
      </c>
      <c r="P302" s="241">
        <f t="shared" si="167"/>
        <v>0</v>
      </c>
      <c r="Q302" s="241">
        <f t="shared" si="149"/>
        <v>0</v>
      </c>
      <c r="R302" s="241">
        <f t="shared" si="150"/>
        <v>0</v>
      </c>
      <c r="S302" s="241">
        <f t="shared" si="151"/>
        <v>0</v>
      </c>
      <c r="T302" s="241">
        <f t="shared" si="152"/>
        <v>0</v>
      </c>
      <c r="U302" s="241">
        <f t="shared" si="153"/>
        <v>0</v>
      </c>
      <c r="V302" s="241">
        <f t="shared" si="154"/>
        <v>0</v>
      </c>
      <c r="W302" s="241">
        <f t="shared" si="168"/>
        <v>0</v>
      </c>
      <c r="X302" s="241">
        <f t="shared" si="155"/>
        <v>0</v>
      </c>
      <c r="Y302" s="241">
        <f t="shared" si="156"/>
        <v>0</v>
      </c>
      <c r="Z302" s="241">
        <f t="shared" si="157"/>
        <v>0</v>
      </c>
      <c r="AA302" s="225"/>
      <c r="AB302" s="225"/>
      <c r="AC302" s="225"/>
      <c r="AD302" s="225"/>
    </row>
    <row r="303" spans="1:30">
      <c r="A303" s="222"/>
      <c r="B303" s="223"/>
      <c r="C303" s="224"/>
      <c r="D303" s="241"/>
      <c r="E303" s="224"/>
      <c r="F303" s="224"/>
      <c r="G303" s="208"/>
      <c r="H303" s="208"/>
      <c r="I303" s="208"/>
      <c r="J303" s="208"/>
      <c r="K303" s="208"/>
      <c r="L303" s="248">
        <f>SUM(L134:L302)</f>
        <v>18</v>
      </c>
      <c r="M303" s="248">
        <f>SUM(M134:M302)</f>
        <v>3</v>
      </c>
      <c r="N303" s="248">
        <f>SUM(N134:N302)</f>
        <v>13</v>
      </c>
      <c r="O303" s="248">
        <f>SUM(O134:O302)</f>
        <v>2</v>
      </c>
      <c r="P303" s="248">
        <f>SUM(P134:P302)</f>
        <v>0</v>
      </c>
      <c r="Q303" s="225"/>
      <c r="R303" s="225"/>
      <c r="S303" s="225"/>
      <c r="T303" s="225"/>
      <c r="U303" s="225"/>
      <c r="V303" s="225"/>
      <c r="W303" s="225"/>
      <c r="X303" s="225"/>
      <c r="Y303" s="225"/>
      <c r="Z303" s="225"/>
      <c r="AA303" s="225"/>
      <c r="AB303" s="225"/>
      <c r="AC303" s="225"/>
      <c r="AD303" s="225"/>
    </row>
    <row r="304" spans="1:30">
      <c r="A304" s="222"/>
      <c r="B304" s="223"/>
      <c r="C304" s="224"/>
      <c r="D304" s="241"/>
      <c r="E304" s="224"/>
      <c r="F304" s="224"/>
      <c r="G304" s="208"/>
      <c r="H304" s="208"/>
      <c r="I304" s="208"/>
      <c r="J304" s="208"/>
      <c r="K304" s="208"/>
      <c r="L304" s="208"/>
      <c r="M304" s="225"/>
      <c r="N304" s="225"/>
      <c r="O304" s="225"/>
      <c r="P304" s="225"/>
      <c r="Q304" s="225"/>
      <c r="R304" s="225"/>
      <c r="S304" s="225"/>
      <c r="T304" s="225"/>
      <c r="U304" s="225"/>
      <c r="V304" s="225"/>
      <c r="W304" s="225"/>
      <c r="X304" s="225"/>
      <c r="Y304" s="225"/>
      <c r="Z304" s="225"/>
      <c r="AA304" s="225"/>
      <c r="AB304" s="225"/>
      <c r="AC304" s="225"/>
      <c r="AD304" s="225"/>
    </row>
    <row r="305" spans="1:30">
      <c r="A305" s="251" t="s">
        <v>275</v>
      </c>
      <c r="B305" s="251" t="s">
        <v>211</v>
      </c>
      <c r="C305" s="251" t="s">
        <v>207</v>
      </c>
      <c r="D305" s="251" t="s">
        <v>208</v>
      </c>
      <c r="E305" s="251" t="s">
        <v>209</v>
      </c>
      <c r="F305" s="251" t="s">
        <v>210</v>
      </c>
      <c r="G305" s="251" t="s">
        <v>292</v>
      </c>
      <c r="H305" s="208"/>
      <c r="I305" s="208"/>
      <c r="J305" s="208"/>
      <c r="K305" s="208"/>
      <c r="L305" s="208"/>
      <c r="M305" s="250">
        <v>40634</v>
      </c>
      <c r="N305" s="225"/>
      <c r="O305" s="225"/>
      <c r="P305" s="225"/>
      <c r="Q305" s="225"/>
      <c r="R305" s="225"/>
      <c r="S305" s="250">
        <v>40664</v>
      </c>
      <c r="T305" s="225"/>
      <c r="U305" s="225"/>
      <c r="V305" s="225"/>
      <c r="W305" s="225"/>
      <c r="X305" s="225"/>
      <c r="Y305" s="249">
        <v>40695</v>
      </c>
      <c r="Z305" s="225"/>
      <c r="AA305" s="225"/>
      <c r="AB305" s="225"/>
      <c r="AC305" s="225"/>
      <c r="AD305" s="225"/>
    </row>
    <row r="306" spans="1:30" ht="38.25">
      <c r="A306" s="253" t="s">
        <v>106</v>
      </c>
      <c r="B306" s="241">
        <f>SUM(C306:F306)</f>
        <v>3</v>
      </c>
      <c r="C306" s="194">
        <v>3</v>
      </c>
      <c r="D306" s="194">
        <v>0</v>
      </c>
      <c r="E306" s="194">
        <v>0</v>
      </c>
      <c r="F306" s="194">
        <v>0</v>
      </c>
      <c r="G306" s="251" t="s">
        <v>106</v>
      </c>
      <c r="H306" s="208">
        <v>1</v>
      </c>
      <c r="I306" s="208">
        <v>1</v>
      </c>
      <c r="J306" s="208">
        <v>0</v>
      </c>
      <c r="K306" s="208">
        <v>0</v>
      </c>
      <c r="L306" s="208">
        <v>0</v>
      </c>
      <c r="M306" s="208" t="s">
        <v>106</v>
      </c>
      <c r="N306" s="208">
        <v>1</v>
      </c>
      <c r="O306" s="208">
        <v>1</v>
      </c>
      <c r="P306" s="208">
        <v>0</v>
      </c>
      <c r="Q306" s="208">
        <v>0</v>
      </c>
      <c r="R306" s="208">
        <v>0</v>
      </c>
      <c r="S306" s="208" t="s">
        <v>106</v>
      </c>
      <c r="T306" s="208">
        <v>0</v>
      </c>
      <c r="U306" s="208">
        <v>0</v>
      </c>
      <c r="V306" s="208">
        <v>0</v>
      </c>
      <c r="W306" s="208">
        <v>0</v>
      </c>
      <c r="X306" s="208">
        <v>0</v>
      </c>
      <c r="Y306" s="208" t="s">
        <v>106</v>
      </c>
      <c r="Z306" s="208">
        <v>0</v>
      </c>
      <c r="AA306" s="208">
        <v>0</v>
      </c>
      <c r="AB306" s="208">
        <v>0</v>
      </c>
      <c r="AC306" s="208">
        <v>0</v>
      </c>
      <c r="AD306" s="208">
        <v>0</v>
      </c>
    </row>
    <row r="307" spans="1:30">
      <c r="A307" s="253" t="s">
        <v>107</v>
      </c>
      <c r="B307" s="241">
        <f t="shared" ref="B307:B370" si="169">SUM(C307:F307)</f>
        <v>3</v>
      </c>
      <c r="C307" s="194">
        <v>0</v>
      </c>
      <c r="D307" s="194">
        <v>3</v>
      </c>
      <c r="E307" s="194">
        <v>0</v>
      </c>
      <c r="F307" s="194">
        <v>0</v>
      </c>
      <c r="G307" s="251" t="s">
        <v>107</v>
      </c>
      <c r="H307" s="208">
        <v>2</v>
      </c>
      <c r="I307" s="208">
        <v>0</v>
      </c>
      <c r="J307" s="208">
        <v>2</v>
      </c>
      <c r="K307" s="208">
        <v>0</v>
      </c>
      <c r="L307" s="208">
        <v>0</v>
      </c>
      <c r="M307" s="208" t="s">
        <v>107</v>
      </c>
      <c r="N307" s="208">
        <v>0</v>
      </c>
      <c r="O307" s="208">
        <v>0</v>
      </c>
      <c r="P307" s="208">
        <v>0</v>
      </c>
      <c r="Q307" s="208">
        <v>0</v>
      </c>
      <c r="R307" s="208">
        <v>0</v>
      </c>
      <c r="S307" s="208" t="s">
        <v>107</v>
      </c>
      <c r="T307" s="208">
        <v>1</v>
      </c>
      <c r="U307" s="208">
        <v>0</v>
      </c>
      <c r="V307" s="208">
        <v>1</v>
      </c>
      <c r="W307" s="208">
        <v>0</v>
      </c>
      <c r="X307" s="208">
        <v>0</v>
      </c>
      <c r="Y307" s="208" t="s">
        <v>107</v>
      </c>
      <c r="Z307" s="208">
        <v>1</v>
      </c>
      <c r="AA307" s="208">
        <v>0</v>
      </c>
      <c r="AB307" s="208">
        <v>1</v>
      </c>
      <c r="AC307" s="208">
        <v>0</v>
      </c>
      <c r="AD307" s="208">
        <v>0</v>
      </c>
    </row>
    <row r="308" spans="1:30">
      <c r="A308" s="253" t="s">
        <v>213</v>
      </c>
      <c r="B308" s="241">
        <f t="shared" si="169"/>
        <v>5</v>
      </c>
      <c r="C308" s="194">
        <v>0</v>
      </c>
      <c r="D308" s="194">
        <v>2</v>
      </c>
      <c r="E308" s="194">
        <v>3</v>
      </c>
      <c r="F308" s="194">
        <v>0</v>
      </c>
      <c r="G308" s="251" t="s">
        <v>213</v>
      </c>
      <c r="H308" s="208">
        <v>0</v>
      </c>
      <c r="I308" s="208">
        <v>0</v>
      </c>
      <c r="J308" s="208">
        <v>0</v>
      </c>
      <c r="K308" s="208">
        <v>0</v>
      </c>
      <c r="L308" s="208">
        <v>0</v>
      </c>
      <c r="M308" s="208" t="s">
        <v>213</v>
      </c>
      <c r="N308" s="208">
        <v>0</v>
      </c>
      <c r="O308" s="208">
        <v>0</v>
      </c>
      <c r="P308" s="208">
        <v>0</v>
      </c>
      <c r="Q308" s="208">
        <v>0</v>
      </c>
      <c r="R308" s="208">
        <v>0</v>
      </c>
      <c r="S308" s="208" t="s">
        <v>213</v>
      </c>
      <c r="T308" s="208">
        <v>0</v>
      </c>
      <c r="U308" s="208">
        <v>0</v>
      </c>
      <c r="V308" s="208">
        <v>0</v>
      </c>
      <c r="W308" s="208">
        <v>0</v>
      </c>
      <c r="X308" s="208">
        <v>0</v>
      </c>
      <c r="Y308" s="208" t="s">
        <v>213</v>
      </c>
      <c r="Z308" s="208">
        <v>0</v>
      </c>
      <c r="AA308" s="208">
        <v>0</v>
      </c>
      <c r="AB308" s="208">
        <v>0</v>
      </c>
      <c r="AC308" s="208">
        <v>0</v>
      </c>
      <c r="AD308" s="208">
        <v>0</v>
      </c>
    </row>
    <row r="309" spans="1:30" ht="38.25">
      <c r="A309" s="253" t="s">
        <v>217</v>
      </c>
      <c r="B309" s="241">
        <f t="shared" si="169"/>
        <v>0</v>
      </c>
      <c r="C309" s="194">
        <v>0</v>
      </c>
      <c r="D309" s="194">
        <v>0</v>
      </c>
      <c r="E309" s="194">
        <v>0</v>
      </c>
      <c r="F309" s="194">
        <v>0</v>
      </c>
      <c r="G309" s="251" t="s">
        <v>217</v>
      </c>
      <c r="H309" s="208">
        <v>0</v>
      </c>
      <c r="I309" s="208">
        <v>0</v>
      </c>
      <c r="J309" s="208">
        <v>0</v>
      </c>
      <c r="K309" s="208">
        <v>0</v>
      </c>
      <c r="L309" s="208">
        <v>0</v>
      </c>
      <c r="M309" s="208" t="s">
        <v>217</v>
      </c>
      <c r="N309" s="208">
        <v>0</v>
      </c>
      <c r="O309" s="208">
        <v>0</v>
      </c>
      <c r="P309" s="208">
        <v>0</v>
      </c>
      <c r="Q309" s="208">
        <v>0</v>
      </c>
      <c r="R309" s="208">
        <v>0</v>
      </c>
      <c r="S309" s="208" t="s">
        <v>217</v>
      </c>
      <c r="T309" s="208">
        <v>0</v>
      </c>
      <c r="U309" s="208">
        <v>0</v>
      </c>
      <c r="V309" s="208">
        <v>0</v>
      </c>
      <c r="W309" s="208">
        <v>0</v>
      </c>
      <c r="X309" s="208">
        <v>0</v>
      </c>
      <c r="Y309" s="208" t="s">
        <v>217</v>
      </c>
      <c r="Z309" s="208">
        <v>0</v>
      </c>
      <c r="AA309" s="208">
        <v>0</v>
      </c>
      <c r="AB309" s="208">
        <v>0</v>
      </c>
      <c r="AC309" s="208">
        <v>0</v>
      </c>
      <c r="AD309" s="208">
        <v>0</v>
      </c>
    </row>
    <row r="310" spans="1:30">
      <c r="A310" s="253" t="s">
        <v>14</v>
      </c>
      <c r="B310" s="241">
        <f t="shared" si="169"/>
        <v>2</v>
      </c>
      <c r="C310" s="194">
        <v>0</v>
      </c>
      <c r="D310" s="194">
        <v>1</v>
      </c>
      <c r="E310" s="194">
        <v>1</v>
      </c>
      <c r="F310" s="194">
        <v>0</v>
      </c>
      <c r="G310" s="251" t="s">
        <v>14</v>
      </c>
      <c r="H310" s="208">
        <v>0</v>
      </c>
      <c r="I310" s="208">
        <v>0</v>
      </c>
      <c r="J310" s="208">
        <v>0</v>
      </c>
      <c r="K310" s="208">
        <v>0</v>
      </c>
      <c r="L310" s="208">
        <v>0</v>
      </c>
      <c r="M310" s="208" t="s">
        <v>14</v>
      </c>
      <c r="N310" s="208">
        <v>0</v>
      </c>
      <c r="O310" s="208">
        <v>0</v>
      </c>
      <c r="P310" s="208">
        <v>0</v>
      </c>
      <c r="Q310" s="208">
        <v>0</v>
      </c>
      <c r="R310" s="208">
        <v>0</v>
      </c>
      <c r="S310" s="208" t="s">
        <v>14</v>
      </c>
      <c r="T310" s="208">
        <v>0</v>
      </c>
      <c r="U310" s="208">
        <v>0</v>
      </c>
      <c r="V310" s="208">
        <v>0</v>
      </c>
      <c r="W310" s="208">
        <v>0</v>
      </c>
      <c r="X310" s="208">
        <v>0</v>
      </c>
      <c r="Y310" s="208" t="s">
        <v>14</v>
      </c>
      <c r="Z310" s="208">
        <v>0</v>
      </c>
      <c r="AA310" s="208">
        <v>0</v>
      </c>
      <c r="AB310" s="208">
        <v>0</v>
      </c>
      <c r="AC310" s="208">
        <v>0</v>
      </c>
      <c r="AD310" s="208">
        <v>0</v>
      </c>
    </row>
    <row r="311" spans="1:30">
      <c r="A311" s="253" t="s">
        <v>202</v>
      </c>
      <c r="B311" s="241">
        <f t="shared" si="169"/>
        <v>3</v>
      </c>
      <c r="C311" s="194">
        <v>0</v>
      </c>
      <c r="D311" s="194">
        <v>3</v>
      </c>
      <c r="E311" s="194">
        <v>0</v>
      </c>
      <c r="F311" s="194">
        <v>0</v>
      </c>
      <c r="G311" s="251" t="s">
        <v>202</v>
      </c>
      <c r="H311" s="208">
        <v>0</v>
      </c>
      <c r="I311" s="208">
        <v>0</v>
      </c>
      <c r="J311" s="208">
        <v>0</v>
      </c>
      <c r="K311" s="208">
        <v>0</v>
      </c>
      <c r="L311" s="208">
        <v>0</v>
      </c>
      <c r="M311" s="208" t="s">
        <v>202</v>
      </c>
      <c r="N311" s="208">
        <v>0</v>
      </c>
      <c r="O311" s="208">
        <v>0</v>
      </c>
      <c r="P311" s="208">
        <v>0</v>
      </c>
      <c r="Q311" s="208">
        <v>0</v>
      </c>
      <c r="R311" s="208">
        <v>0</v>
      </c>
      <c r="S311" s="208" t="s">
        <v>202</v>
      </c>
      <c r="T311" s="208">
        <v>0</v>
      </c>
      <c r="U311" s="208">
        <v>0</v>
      </c>
      <c r="V311" s="208">
        <v>0</v>
      </c>
      <c r="W311" s="208">
        <v>0</v>
      </c>
      <c r="X311" s="208">
        <v>0</v>
      </c>
      <c r="Y311" s="208" t="s">
        <v>202</v>
      </c>
      <c r="Z311" s="208">
        <v>0</v>
      </c>
      <c r="AA311" s="208">
        <v>0</v>
      </c>
      <c r="AB311" s="208">
        <v>0</v>
      </c>
      <c r="AC311" s="208">
        <v>0</v>
      </c>
      <c r="AD311" s="208">
        <v>0</v>
      </c>
    </row>
    <row r="312" spans="1:30" ht="25.5">
      <c r="A312" s="253" t="s">
        <v>38</v>
      </c>
      <c r="B312" s="241">
        <f t="shared" si="169"/>
        <v>17</v>
      </c>
      <c r="C312" s="194">
        <v>4</v>
      </c>
      <c r="D312" s="194">
        <v>6</v>
      </c>
      <c r="E312" s="194">
        <v>6</v>
      </c>
      <c r="F312" s="194">
        <v>1</v>
      </c>
      <c r="G312" s="251" t="s">
        <v>38</v>
      </c>
      <c r="H312" s="208">
        <v>4</v>
      </c>
      <c r="I312" s="208">
        <v>1</v>
      </c>
      <c r="J312" s="208">
        <v>1</v>
      </c>
      <c r="K312" s="208">
        <v>2</v>
      </c>
      <c r="L312" s="208">
        <v>0</v>
      </c>
      <c r="M312" s="208" t="s">
        <v>38</v>
      </c>
      <c r="N312" s="208">
        <v>1</v>
      </c>
      <c r="O312" s="208">
        <v>1</v>
      </c>
      <c r="P312" s="208">
        <v>0</v>
      </c>
      <c r="Q312" s="208">
        <v>0</v>
      </c>
      <c r="R312" s="208">
        <v>0</v>
      </c>
      <c r="S312" s="208" t="s">
        <v>38</v>
      </c>
      <c r="T312" s="208">
        <v>1</v>
      </c>
      <c r="U312" s="208">
        <v>0</v>
      </c>
      <c r="V312" s="208">
        <v>0</v>
      </c>
      <c r="W312" s="208">
        <v>1</v>
      </c>
      <c r="X312" s="208">
        <v>0</v>
      </c>
      <c r="Y312" s="208" t="s">
        <v>38</v>
      </c>
      <c r="Z312" s="208">
        <v>2</v>
      </c>
      <c r="AA312" s="208">
        <v>0</v>
      </c>
      <c r="AB312" s="208">
        <v>1</v>
      </c>
      <c r="AC312" s="208">
        <v>1</v>
      </c>
      <c r="AD312" s="208">
        <v>0</v>
      </c>
    </row>
    <row r="313" spans="1:30" ht="38.25">
      <c r="A313" s="253" t="s">
        <v>78</v>
      </c>
      <c r="B313" s="241">
        <f t="shared" si="169"/>
        <v>4</v>
      </c>
      <c r="C313" s="194">
        <v>0</v>
      </c>
      <c r="D313" s="194">
        <v>3</v>
      </c>
      <c r="E313" s="194">
        <v>1</v>
      </c>
      <c r="F313" s="194">
        <v>0</v>
      </c>
      <c r="G313" s="240" t="s">
        <v>78</v>
      </c>
      <c r="H313" s="208">
        <v>1</v>
      </c>
      <c r="I313" s="208">
        <v>0</v>
      </c>
      <c r="J313" s="208">
        <v>0</v>
      </c>
      <c r="K313" s="208">
        <v>1</v>
      </c>
      <c r="L313" s="208">
        <v>0</v>
      </c>
      <c r="M313" s="208" t="s">
        <v>78</v>
      </c>
      <c r="N313" s="208">
        <v>0</v>
      </c>
      <c r="O313" s="208">
        <v>0</v>
      </c>
      <c r="P313" s="208">
        <v>0</v>
      </c>
      <c r="Q313" s="208">
        <v>0</v>
      </c>
      <c r="R313" s="208">
        <v>0</v>
      </c>
      <c r="S313" s="240" t="s">
        <v>78</v>
      </c>
      <c r="T313" s="208">
        <v>1</v>
      </c>
      <c r="U313" s="208">
        <v>0</v>
      </c>
      <c r="V313" s="208">
        <v>0</v>
      </c>
      <c r="W313" s="208">
        <v>1</v>
      </c>
      <c r="X313" s="208">
        <v>0</v>
      </c>
      <c r="Y313" s="208" t="s">
        <v>78</v>
      </c>
      <c r="Z313" s="208">
        <v>0</v>
      </c>
      <c r="AA313" s="208">
        <v>0</v>
      </c>
      <c r="AB313" s="208">
        <v>0</v>
      </c>
      <c r="AC313" s="208">
        <v>0</v>
      </c>
      <c r="AD313" s="208">
        <v>0</v>
      </c>
    </row>
    <row r="314" spans="1:30">
      <c r="A314" s="253" t="s">
        <v>6</v>
      </c>
      <c r="B314" s="241">
        <f t="shared" si="169"/>
        <v>4</v>
      </c>
      <c r="C314" s="194">
        <v>3</v>
      </c>
      <c r="D314" s="194">
        <v>1</v>
      </c>
      <c r="E314" s="194">
        <v>0</v>
      </c>
      <c r="F314" s="194">
        <v>0</v>
      </c>
      <c r="G314" s="251" t="s">
        <v>6</v>
      </c>
      <c r="H314" s="208">
        <v>1</v>
      </c>
      <c r="I314" s="208">
        <v>1</v>
      </c>
      <c r="J314" s="208">
        <v>0</v>
      </c>
      <c r="K314" s="208">
        <v>0</v>
      </c>
      <c r="L314" s="208">
        <v>0</v>
      </c>
      <c r="M314" s="208" t="s">
        <v>6</v>
      </c>
      <c r="N314" s="208">
        <v>1</v>
      </c>
      <c r="O314" s="208">
        <v>1</v>
      </c>
      <c r="P314" s="208">
        <v>0</v>
      </c>
      <c r="Q314" s="208">
        <v>0</v>
      </c>
      <c r="R314" s="208">
        <v>0</v>
      </c>
      <c r="S314" s="208" t="s">
        <v>6</v>
      </c>
      <c r="T314" s="208">
        <v>0</v>
      </c>
      <c r="U314" s="208">
        <v>0</v>
      </c>
      <c r="V314" s="208">
        <v>0</v>
      </c>
      <c r="W314" s="208">
        <v>0</v>
      </c>
      <c r="X314" s="208">
        <v>0</v>
      </c>
      <c r="Y314" s="208" t="s">
        <v>6</v>
      </c>
      <c r="Z314" s="208">
        <v>0</v>
      </c>
      <c r="AA314" s="208">
        <v>0</v>
      </c>
      <c r="AB314" s="208">
        <v>0</v>
      </c>
      <c r="AC314" s="208">
        <v>0</v>
      </c>
      <c r="AD314" s="208">
        <v>0</v>
      </c>
    </row>
    <row r="315" spans="1:30">
      <c r="A315" s="253" t="s">
        <v>112</v>
      </c>
      <c r="B315" s="241">
        <f t="shared" si="169"/>
        <v>2</v>
      </c>
      <c r="C315" s="194">
        <v>0</v>
      </c>
      <c r="D315" s="194">
        <v>0</v>
      </c>
      <c r="E315" s="194">
        <v>2</v>
      </c>
      <c r="F315" s="194">
        <v>0</v>
      </c>
      <c r="G315" s="251" t="s">
        <v>112</v>
      </c>
      <c r="H315" s="208">
        <v>0</v>
      </c>
      <c r="I315" s="208">
        <v>0</v>
      </c>
      <c r="J315" s="208">
        <v>0</v>
      </c>
      <c r="K315" s="208">
        <v>0</v>
      </c>
      <c r="L315" s="208">
        <v>0</v>
      </c>
      <c r="M315" s="208" t="s">
        <v>112</v>
      </c>
      <c r="N315" s="208">
        <v>0</v>
      </c>
      <c r="O315" s="208">
        <v>0</v>
      </c>
      <c r="P315" s="208">
        <v>0</v>
      </c>
      <c r="Q315" s="208">
        <v>0</v>
      </c>
      <c r="R315" s="208">
        <v>0</v>
      </c>
      <c r="S315" s="208" t="s">
        <v>112</v>
      </c>
      <c r="T315" s="208">
        <v>0</v>
      </c>
      <c r="U315" s="208">
        <v>0</v>
      </c>
      <c r="V315" s="208">
        <v>0</v>
      </c>
      <c r="W315" s="208">
        <v>0</v>
      </c>
      <c r="X315" s="208">
        <v>0</v>
      </c>
      <c r="Y315" s="208" t="s">
        <v>112</v>
      </c>
      <c r="Z315" s="208">
        <v>0</v>
      </c>
      <c r="AA315" s="208">
        <v>0</v>
      </c>
      <c r="AB315" s="208">
        <v>0</v>
      </c>
      <c r="AC315" s="208">
        <v>0</v>
      </c>
      <c r="AD315" s="208">
        <v>0</v>
      </c>
    </row>
    <row r="316" spans="1:30" ht="25.5">
      <c r="A316" s="253" t="s">
        <v>76</v>
      </c>
      <c r="B316" s="241">
        <f t="shared" si="169"/>
        <v>4</v>
      </c>
      <c r="C316" s="194">
        <v>1</v>
      </c>
      <c r="D316" s="194">
        <v>3</v>
      </c>
      <c r="E316" s="194">
        <v>0</v>
      </c>
      <c r="F316" s="194">
        <v>0</v>
      </c>
      <c r="G316" s="251" t="s">
        <v>76</v>
      </c>
      <c r="H316" s="208">
        <v>2</v>
      </c>
      <c r="I316" s="208">
        <v>0</v>
      </c>
      <c r="J316" s="208">
        <v>2</v>
      </c>
      <c r="K316" s="208">
        <v>0</v>
      </c>
      <c r="L316" s="208">
        <v>0</v>
      </c>
      <c r="M316" s="208" t="s">
        <v>76</v>
      </c>
      <c r="N316" s="208">
        <v>1</v>
      </c>
      <c r="O316" s="208">
        <v>0</v>
      </c>
      <c r="P316" s="208">
        <v>1</v>
      </c>
      <c r="Q316" s="208">
        <v>0</v>
      </c>
      <c r="R316" s="208">
        <v>0</v>
      </c>
      <c r="S316" s="208" t="s">
        <v>76</v>
      </c>
      <c r="T316" s="208">
        <v>0</v>
      </c>
      <c r="U316" s="208">
        <v>0</v>
      </c>
      <c r="V316" s="208">
        <v>0</v>
      </c>
      <c r="W316" s="208">
        <v>0</v>
      </c>
      <c r="X316" s="208">
        <v>0</v>
      </c>
      <c r="Y316" s="208" t="s">
        <v>76</v>
      </c>
      <c r="Z316" s="208">
        <v>1</v>
      </c>
      <c r="AA316" s="208">
        <v>0</v>
      </c>
      <c r="AB316" s="208">
        <v>1</v>
      </c>
      <c r="AC316" s="208">
        <v>0</v>
      </c>
      <c r="AD316" s="208">
        <v>0</v>
      </c>
    </row>
    <row r="317" spans="1:30" ht="25.5">
      <c r="A317" s="253" t="s">
        <v>167</v>
      </c>
      <c r="B317" s="241">
        <f t="shared" si="169"/>
        <v>1</v>
      </c>
      <c r="C317" s="194">
        <v>0</v>
      </c>
      <c r="D317" s="194">
        <v>0</v>
      </c>
      <c r="E317" s="194">
        <v>1</v>
      </c>
      <c r="F317" s="194">
        <v>0</v>
      </c>
      <c r="G317" s="251" t="s">
        <v>167</v>
      </c>
      <c r="H317" s="208">
        <v>1</v>
      </c>
      <c r="I317" s="208">
        <v>0</v>
      </c>
      <c r="J317" s="208">
        <v>0</v>
      </c>
      <c r="K317" s="208">
        <v>1</v>
      </c>
      <c r="L317" s="208">
        <v>0</v>
      </c>
      <c r="M317" s="208" t="s">
        <v>167</v>
      </c>
      <c r="N317" s="208">
        <v>0</v>
      </c>
      <c r="O317" s="208">
        <v>0</v>
      </c>
      <c r="P317" s="208">
        <v>0</v>
      </c>
      <c r="Q317" s="208">
        <v>0</v>
      </c>
      <c r="R317" s="208">
        <v>0</v>
      </c>
      <c r="S317" s="208" t="s">
        <v>167</v>
      </c>
      <c r="T317" s="208">
        <v>1</v>
      </c>
      <c r="U317" s="208">
        <v>0</v>
      </c>
      <c r="V317" s="208">
        <v>0</v>
      </c>
      <c r="W317" s="208">
        <v>1</v>
      </c>
      <c r="X317" s="208">
        <v>0</v>
      </c>
      <c r="Y317" s="208" t="s">
        <v>167</v>
      </c>
      <c r="Z317" s="208">
        <v>0</v>
      </c>
      <c r="AA317" s="208">
        <v>0</v>
      </c>
      <c r="AB317" s="208">
        <v>0</v>
      </c>
      <c r="AC317" s="208">
        <v>0</v>
      </c>
      <c r="AD317" s="208">
        <v>0</v>
      </c>
    </row>
    <row r="318" spans="1:30">
      <c r="A318" s="253" t="s">
        <v>30</v>
      </c>
      <c r="B318" s="241">
        <f t="shared" si="169"/>
        <v>14</v>
      </c>
      <c r="C318" s="194">
        <v>1</v>
      </c>
      <c r="D318" s="194">
        <v>11</v>
      </c>
      <c r="E318" s="194">
        <v>2</v>
      </c>
      <c r="F318" s="194">
        <v>0</v>
      </c>
      <c r="G318" s="251" t="s">
        <v>30</v>
      </c>
      <c r="H318" s="208">
        <v>3</v>
      </c>
      <c r="I318" s="208">
        <v>0</v>
      </c>
      <c r="J318" s="208">
        <v>3</v>
      </c>
      <c r="K318" s="208">
        <v>0</v>
      </c>
      <c r="L318" s="208">
        <v>0</v>
      </c>
      <c r="M318" s="208" t="s">
        <v>30</v>
      </c>
      <c r="N318" s="208">
        <v>0</v>
      </c>
      <c r="O318" s="208">
        <v>0</v>
      </c>
      <c r="P318" s="208">
        <v>0</v>
      </c>
      <c r="Q318" s="208">
        <v>0</v>
      </c>
      <c r="R318" s="208">
        <v>0</v>
      </c>
      <c r="S318" s="208" t="s">
        <v>30</v>
      </c>
      <c r="T318" s="208">
        <v>3</v>
      </c>
      <c r="U318" s="208">
        <v>0</v>
      </c>
      <c r="V318" s="208">
        <v>3</v>
      </c>
      <c r="W318" s="208">
        <v>0</v>
      </c>
      <c r="X318" s="208">
        <v>0</v>
      </c>
      <c r="Y318" s="208" t="s">
        <v>30</v>
      </c>
      <c r="Z318" s="208">
        <v>0</v>
      </c>
      <c r="AA318" s="208">
        <v>0</v>
      </c>
      <c r="AB318" s="208">
        <v>0</v>
      </c>
      <c r="AC318" s="208">
        <v>0</v>
      </c>
      <c r="AD318" s="208">
        <v>0</v>
      </c>
    </row>
    <row r="319" spans="1:30">
      <c r="A319" s="253" t="s">
        <v>113</v>
      </c>
      <c r="B319" s="241">
        <f t="shared" si="169"/>
        <v>3</v>
      </c>
      <c r="C319" s="194">
        <v>0</v>
      </c>
      <c r="D319" s="194">
        <v>1</v>
      </c>
      <c r="E319" s="194">
        <v>2</v>
      </c>
      <c r="F319" s="194">
        <v>0</v>
      </c>
      <c r="G319" s="251" t="s">
        <v>113</v>
      </c>
      <c r="H319" s="208">
        <v>0</v>
      </c>
      <c r="I319" s="208">
        <v>0</v>
      </c>
      <c r="J319" s="208">
        <v>0</v>
      </c>
      <c r="K319" s="208">
        <v>0</v>
      </c>
      <c r="L319" s="208">
        <v>0</v>
      </c>
      <c r="M319" s="208" t="s">
        <v>113</v>
      </c>
      <c r="N319" s="208">
        <v>0</v>
      </c>
      <c r="O319" s="208">
        <v>0</v>
      </c>
      <c r="P319" s="208">
        <v>0</v>
      </c>
      <c r="Q319" s="208">
        <v>0</v>
      </c>
      <c r="R319" s="208">
        <v>0</v>
      </c>
      <c r="S319" s="208" t="s">
        <v>113</v>
      </c>
      <c r="T319" s="208">
        <v>0</v>
      </c>
      <c r="U319" s="208">
        <v>0</v>
      </c>
      <c r="V319" s="208">
        <v>0</v>
      </c>
      <c r="W319" s="208">
        <v>0</v>
      </c>
      <c r="X319" s="208">
        <v>0</v>
      </c>
      <c r="Y319" s="208" t="s">
        <v>113</v>
      </c>
      <c r="Z319" s="208">
        <v>0</v>
      </c>
      <c r="AA319" s="208">
        <v>0</v>
      </c>
      <c r="AB319" s="208">
        <v>0</v>
      </c>
      <c r="AC319" s="208">
        <v>0</v>
      </c>
      <c r="AD319" s="208">
        <v>0</v>
      </c>
    </row>
    <row r="320" spans="1:30" ht="25.5">
      <c r="A320" s="253" t="s">
        <v>179</v>
      </c>
      <c r="B320" s="241">
        <f t="shared" si="169"/>
        <v>1</v>
      </c>
      <c r="C320" s="194">
        <v>1</v>
      </c>
      <c r="D320" s="194">
        <v>0</v>
      </c>
      <c r="E320" s="194">
        <v>0</v>
      </c>
      <c r="F320" s="194">
        <v>0</v>
      </c>
      <c r="G320" s="251" t="s">
        <v>179</v>
      </c>
      <c r="H320" s="208">
        <v>0</v>
      </c>
      <c r="I320" s="208">
        <v>0</v>
      </c>
      <c r="J320" s="208">
        <v>0</v>
      </c>
      <c r="K320" s="208">
        <v>0</v>
      </c>
      <c r="L320" s="208">
        <v>0</v>
      </c>
      <c r="M320" s="208" t="s">
        <v>179</v>
      </c>
      <c r="N320" s="208">
        <v>0</v>
      </c>
      <c r="O320" s="208">
        <v>0</v>
      </c>
      <c r="P320" s="208">
        <v>0</v>
      </c>
      <c r="Q320" s="208">
        <v>0</v>
      </c>
      <c r="R320" s="208">
        <v>0</v>
      </c>
      <c r="S320" s="208" t="s">
        <v>179</v>
      </c>
      <c r="T320" s="208">
        <v>0</v>
      </c>
      <c r="U320" s="208">
        <v>0</v>
      </c>
      <c r="V320" s="208">
        <v>0</v>
      </c>
      <c r="W320" s="208">
        <v>0</v>
      </c>
      <c r="X320" s="208">
        <v>0</v>
      </c>
      <c r="Y320" s="208" t="s">
        <v>179</v>
      </c>
      <c r="Z320" s="208">
        <v>0</v>
      </c>
      <c r="AA320" s="208">
        <v>0</v>
      </c>
      <c r="AB320" s="208">
        <v>0</v>
      </c>
      <c r="AC320" s="208">
        <v>0</v>
      </c>
      <c r="AD320" s="208">
        <v>0</v>
      </c>
    </row>
    <row r="321" spans="1:30" ht="25.5">
      <c r="A321" s="240" t="s">
        <v>10</v>
      </c>
      <c r="B321" s="241">
        <f t="shared" si="169"/>
        <v>6</v>
      </c>
      <c r="C321" s="194">
        <v>2</v>
      </c>
      <c r="D321" s="194">
        <v>2</v>
      </c>
      <c r="E321" s="194">
        <v>2</v>
      </c>
      <c r="F321" s="194">
        <v>0</v>
      </c>
      <c r="G321" s="240" t="s">
        <v>10</v>
      </c>
      <c r="H321" s="208">
        <v>2</v>
      </c>
      <c r="I321" s="208">
        <v>0</v>
      </c>
      <c r="J321" s="208">
        <v>1</v>
      </c>
      <c r="K321" s="208">
        <v>1</v>
      </c>
      <c r="L321" s="208">
        <v>0</v>
      </c>
      <c r="M321" s="240" t="s">
        <v>10</v>
      </c>
      <c r="N321" s="208">
        <v>0</v>
      </c>
      <c r="O321" s="208">
        <v>0</v>
      </c>
      <c r="P321" s="208">
        <v>0</v>
      </c>
      <c r="Q321" s="208">
        <v>0</v>
      </c>
      <c r="R321" s="208">
        <v>0</v>
      </c>
      <c r="S321" s="208" t="s">
        <v>10</v>
      </c>
      <c r="T321" s="208">
        <v>1</v>
      </c>
      <c r="U321" s="208">
        <v>0</v>
      </c>
      <c r="V321" s="208">
        <v>0</v>
      </c>
      <c r="W321" s="208">
        <v>1</v>
      </c>
      <c r="X321" s="208">
        <v>0</v>
      </c>
      <c r="Y321" s="208" t="s">
        <v>10</v>
      </c>
      <c r="Z321" s="208">
        <v>1</v>
      </c>
      <c r="AA321" s="208">
        <v>0</v>
      </c>
      <c r="AB321" s="208">
        <v>1</v>
      </c>
      <c r="AC321" s="208">
        <v>0</v>
      </c>
      <c r="AD321" s="208">
        <v>0</v>
      </c>
    </row>
    <row r="322" spans="1:30">
      <c r="A322" s="253" t="s">
        <v>176</v>
      </c>
      <c r="B322" s="241">
        <f t="shared" si="169"/>
        <v>3</v>
      </c>
      <c r="C322" s="194">
        <v>0</v>
      </c>
      <c r="D322" s="194">
        <v>3</v>
      </c>
      <c r="E322" s="194">
        <v>0</v>
      </c>
      <c r="F322" s="194">
        <v>0</v>
      </c>
      <c r="G322" s="251" t="s">
        <v>176</v>
      </c>
      <c r="H322" s="208">
        <v>0</v>
      </c>
      <c r="I322" s="208">
        <v>0</v>
      </c>
      <c r="J322" s="208">
        <v>0</v>
      </c>
      <c r="K322" s="208">
        <v>0</v>
      </c>
      <c r="L322" s="208">
        <v>0</v>
      </c>
      <c r="M322" s="208" t="s">
        <v>176</v>
      </c>
      <c r="N322" s="208">
        <v>0</v>
      </c>
      <c r="O322" s="208">
        <v>0</v>
      </c>
      <c r="P322" s="208">
        <v>0</v>
      </c>
      <c r="Q322" s="208">
        <v>0</v>
      </c>
      <c r="R322" s="208">
        <v>0</v>
      </c>
      <c r="S322" s="208" t="s">
        <v>176</v>
      </c>
      <c r="T322" s="208">
        <v>0</v>
      </c>
      <c r="U322" s="208">
        <v>0</v>
      </c>
      <c r="V322" s="208">
        <v>0</v>
      </c>
      <c r="W322" s="208">
        <v>0</v>
      </c>
      <c r="X322" s="208">
        <v>0</v>
      </c>
      <c r="Y322" s="208" t="s">
        <v>176</v>
      </c>
      <c r="Z322" s="208">
        <v>0</v>
      </c>
      <c r="AA322" s="208">
        <v>0</v>
      </c>
      <c r="AB322" s="208">
        <v>0</v>
      </c>
      <c r="AC322" s="208">
        <v>0</v>
      </c>
      <c r="AD322" s="208">
        <v>0</v>
      </c>
    </row>
    <row r="323" spans="1:30" ht="25.5">
      <c r="A323" s="253" t="s">
        <v>16</v>
      </c>
      <c r="B323" s="241">
        <f t="shared" si="169"/>
        <v>6</v>
      </c>
      <c r="C323" s="194">
        <v>0</v>
      </c>
      <c r="D323" s="194">
        <v>4</v>
      </c>
      <c r="E323" s="194">
        <v>2</v>
      </c>
      <c r="F323" s="194">
        <v>0</v>
      </c>
      <c r="G323" s="251" t="s">
        <v>16</v>
      </c>
      <c r="H323" s="208">
        <v>0</v>
      </c>
      <c r="I323" s="208">
        <v>0</v>
      </c>
      <c r="J323" s="208">
        <v>0</v>
      </c>
      <c r="K323" s="208">
        <v>0</v>
      </c>
      <c r="L323" s="208">
        <v>0</v>
      </c>
      <c r="M323" s="208" t="s">
        <v>16</v>
      </c>
      <c r="N323" s="208">
        <v>0</v>
      </c>
      <c r="O323" s="208">
        <v>0</v>
      </c>
      <c r="P323" s="208">
        <v>0</v>
      </c>
      <c r="Q323" s="208">
        <v>0</v>
      </c>
      <c r="R323" s="208">
        <v>0</v>
      </c>
      <c r="S323" s="208" t="s">
        <v>16</v>
      </c>
      <c r="T323" s="208">
        <v>0</v>
      </c>
      <c r="U323" s="208">
        <v>0</v>
      </c>
      <c r="V323" s="208">
        <v>0</v>
      </c>
      <c r="W323" s="208">
        <v>0</v>
      </c>
      <c r="X323" s="208">
        <v>0</v>
      </c>
      <c r="Y323" s="208" t="s">
        <v>16</v>
      </c>
      <c r="Z323" s="208">
        <v>0</v>
      </c>
      <c r="AA323" s="208">
        <v>0</v>
      </c>
      <c r="AB323" s="208">
        <v>0</v>
      </c>
      <c r="AC323" s="208">
        <v>0</v>
      </c>
      <c r="AD323" s="208">
        <v>0</v>
      </c>
    </row>
    <row r="324" spans="1:30">
      <c r="A324" s="253" t="s">
        <v>7</v>
      </c>
      <c r="B324" s="241">
        <f t="shared" si="169"/>
        <v>6</v>
      </c>
      <c r="C324" s="194">
        <v>0</v>
      </c>
      <c r="D324" s="194">
        <v>2</v>
      </c>
      <c r="E324" s="194">
        <v>3</v>
      </c>
      <c r="F324" s="194">
        <v>1</v>
      </c>
      <c r="G324" s="251" t="s">
        <v>7</v>
      </c>
      <c r="H324" s="208">
        <v>3</v>
      </c>
      <c r="I324" s="208">
        <v>0</v>
      </c>
      <c r="J324" s="208">
        <v>2</v>
      </c>
      <c r="K324" s="208">
        <v>1</v>
      </c>
      <c r="L324" s="208">
        <v>0</v>
      </c>
      <c r="M324" s="208" t="s">
        <v>7</v>
      </c>
      <c r="N324" s="208">
        <v>1</v>
      </c>
      <c r="O324" s="208">
        <v>0</v>
      </c>
      <c r="P324" s="208">
        <v>1</v>
      </c>
      <c r="Q324" s="208">
        <v>0</v>
      </c>
      <c r="R324" s="208">
        <v>0</v>
      </c>
      <c r="S324" s="208" t="s">
        <v>7</v>
      </c>
      <c r="T324" s="208">
        <v>1</v>
      </c>
      <c r="U324" s="208">
        <v>0</v>
      </c>
      <c r="V324" s="208">
        <v>1</v>
      </c>
      <c r="W324" s="208">
        <v>0</v>
      </c>
      <c r="X324" s="208">
        <v>0</v>
      </c>
      <c r="Y324" s="208" t="s">
        <v>7</v>
      </c>
      <c r="Z324" s="208">
        <v>1</v>
      </c>
      <c r="AA324" s="208">
        <v>0</v>
      </c>
      <c r="AB324" s="208">
        <v>0</v>
      </c>
      <c r="AC324" s="208">
        <v>1</v>
      </c>
      <c r="AD324" s="208">
        <v>0</v>
      </c>
    </row>
    <row r="325" spans="1:30">
      <c r="A325" s="253" t="s">
        <v>199</v>
      </c>
      <c r="B325" s="241">
        <f t="shared" si="169"/>
        <v>7</v>
      </c>
      <c r="C325" s="194">
        <v>0</v>
      </c>
      <c r="D325" s="194">
        <v>2</v>
      </c>
      <c r="E325" s="194">
        <v>5</v>
      </c>
      <c r="F325" s="194">
        <v>0</v>
      </c>
      <c r="G325" s="251" t="s">
        <v>199</v>
      </c>
      <c r="H325" s="208">
        <v>1</v>
      </c>
      <c r="I325" s="208">
        <v>0</v>
      </c>
      <c r="J325" s="208">
        <v>1</v>
      </c>
      <c r="K325" s="208">
        <v>0</v>
      </c>
      <c r="L325" s="208">
        <v>0</v>
      </c>
      <c r="M325" s="208" t="s">
        <v>199</v>
      </c>
      <c r="N325" s="208">
        <v>0</v>
      </c>
      <c r="O325" s="208">
        <v>0</v>
      </c>
      <c r="P325" s="208">
        <v>0</v>
      </c>
      <c r="Q325" s="208">
        <v>0</v>
      </c>
      <c r="R325" s="208">
        <v>0</v>
      </c>
      <c r="S325" s="208" t="s">
        <v>199</v>
      </c>
      <c r="T325" s="208">
        <v>1</v>
      </c>
      <c r="U325" s="208">
        <v>0</v>
      </c>
      <c r="V325" s="208">
        <v>1</v>
      </c>
      <c r="W325" s="208">
        <v>0</v>
      </c>
      <c r="X325" s="208">
        <v>0</v>
      </c>
      <c r="Y325" s="208" t="s">
        <v>199</v>
      </c>
      <c r="Z325" s="208">
        <v>0</v>
      </c>
      <c r="AA325" s="208">
        <v>0</v>
      </c>
      <c r="AB325" s="208">
        <v>0</v>
      </c>
      <c r="AC325" s="208">
        <v>0</v>
      </c>
      <c r="AD325" s="208">
        <v>0</v>
      </c>
    </row>
    <row r="326" spans="1:30" ht="25.5">
      <c r="A326" s="253" t="s">
        <v>31</v>
      </c>
      <c r="B326" s="241">
        <f t="shared" si="169"/>
        <v>4</v>
      </c>
      <c r="C326" s="194">
        <v>0</v>
      </c>
      <c r="D326" s="194">
        <v>2</v>
      </c>
      <c r="E326" s="194">
        <v>2</v>
      </c>
      <c r="F326" s="194">
        <v>0</v>
      </c>
      <c r="G326" s="251" t="s">
        <v>31</v>
      </c>
      <c r="H326" s="208">
        <v>1</v>
      </c>
      <c r="I326" s="208">
        <v>0</v>
      </c>
      <c r="J326" s="208">
        <v>0</v>
      </c>
      <c r="K326" s="208">
        <v>1</v>
      </c>
      <c r="L326" s="208">
        <v>0</v>
      </c>
      <c r="M326" s="208" t="s">
        <v>31</v>
      </c>
      <c r="N326" s="208">
        <v>0</v>
      </c>
      <c r="O326" s="208">
        <v>0</v>
      </c>
      <c r="P326" s="208">
        <v>0</v>
      </c>
      <c r="Q326" s="208">
        <v>0</v>
      </c>
      <c r="R326" s="208">
        <v>0</v>
      </c>
      <c r="S326" s="208" t="s">
        <v>31</v>
      </c>
      <c r="T326" s="208">
        <v>0</v>
      </c>
      <c r="U326" s="208">
        <v>0</v>
      </c>
      <c r="V326" s="208">
        <v>0</v>
      </c>
      <c r="W326" s="208">
        <v>0</v>
      </c>
      <c r="X326" s="208">
        <v>0</v>
      </c>
      <c r="Y326" s="208" t="s">
        <v>31</v>
      </c>
      <c r="Z326" s="208">
        <v>1</v>
      </c>
      <c r="AA326" s="208">
        <v>0</v>
      </c>
      <c r="AB326" s="208">
        <v>0</v>
      </c>
      <c r="AC326" s="208">
        <v>1</v>
      </c>
      <c r="AD326" s="208">
        <v>0</v>
      </c>
    </row>
    <row r="327" spans="1:30">
      <c r="A327" s="253" t="s">
        <v>126</v>
      </c>
      <c r="B327" s="241">
        <f t="shared" si="169"/>
        <v>1</v>
      </c>
      <c r="C327" s="194">
        <v>0</v>
      </c>
      <c r="D327" s="194">
        <v>0</v>
      </c>
      <c r="E327" s="194">
        <v>1</v>
      </c>
      <c r="F327" s="194">
        <v>0</v>
      </c>
      <c r="G327" s="251" t="s">
        <v>126</v>
      </c>
      <c r="H327" s="208">
        <v>0</v>
      </c>
      <c r="I327" s="208">
        <v>0</v>
      </c>
      <c r="J327" s="208">
        <v>0</v>
      </c>
      <c r="K327" s="208">
        <v>0</v>
      </c>
      <c r="L327" s="208">
        <v>0</v>
      </c>
      <c r="M327" s="208" t="s">
        <v>126</v>
      </c>
      <c r="N327" s="208">
        <v>0</v>
      </c>
      <c r="O327" s="208">
        <v>0</v>
      </c>
      <c r="P327" s="208">
        <v>0</v>
      </c>
      <c r="Q327" s="208">
        <v>0</v>
      </c>
      <c r="R327" s="208">
        <v>0</v>
      </c>
      <c r="S327" s="208" t="s">
        <v>126</v>
      </c>
      <c r="T327" s="208">
        <v>0</v>
      </c>
      <c r="U327" s="208">
        <v>0</v>
      </c>
      <c r="V327" s="208">
        <v>0</v>
      </c>
      <c r="W327" s="208">
        <v>0</v>
      </c>
      <c r="X327" s="208">
        <v>0</v>
      </c>
      <c r="Y327" s="208" t="s">
        <v>126</v>
      </c>
      <c r="Z327" s="208">
        <v>0</v>
      </c>
      <c r="AA327" s="208">
        <v>0</v>
      </c>
      <c r="AB327" s="208">
        <v>0</v>
      </c>
      <c r="AC327" s="208">
        <v>0</v>
      </c>
      <c r="AD327" s="208">
        <v>0</v>
      </c>
    </row>
    <row r="328" spans="1:30" ht="38.25">
      <c r="A328" s="253" t="s">
        <v>13</v>
      </c>
      <c r="B328" s="241">
        <f t="shared" si="169"/>
        <v>0</v>
      </c>
      <c r="C328" s="194">
        <v>0</v>
      </c>
      <c r="D328" s="194">
        <v>0</v>
      </c>
      <c r="E328" s="194">
        <v>0</v>
      </c>
      <c r="F328" s="194">
        <v>0</v>
      </c>
      <c r="G328" s="251" t="s">
        <v>13</v>
      </c>
      <c r="H328" s="208">
        <v>0</v>
      </c>
      <c r="I328" s="208">
        <v>0</v>
      </c>
      <c r="J328" s="208">
        <v>0</v>
      </c>
      <c r="K328" s="208">
        <v>0</v>
      </c>
      <c r="L328" s="208">
        <v>0</v>
      </c>
      <c r="M328" s="208" t="s">
        <v>13</v>
      </c>
      <c r="N328" s="208">
        <v>0</v>
      </c>
      <c r="O328" s="208">
        <v>0</v>
      </c>
      <c r="P328" s="208">
        <v>0</v>
      </c>
      <c r="Q328" s="208">
        <v>0</v>
      </c>
      <c r="R328" s="208">
        <v>0</v>
      </c>
      <c r="S328" s="208" t="s">
        <v>13</v>
      </c>
      <c r="T328" s="208">
        <v>0</v>
      </c>
      <c r="U328" s="208">
        <v>0</v>
      </c>
      <c r="V328" s="208">
        <v>0</v>
      </c>
      <c r="W328" s="208">
        <v>0</v>
      </c>
      <c r="X328" s="208">
        <v>0</v>
      </c>
      <c r="Y328" s="208" t="s">
        <v>13</v>
      </c>
      <c r="Z328" s="208">
        <v>0</v>
      </c>
      <c r="AA328" s="208">
        <v>0</v>
      </c>
      <c r="AB328" s="208">
        <v>0</v>
      </c>
      <c r="AC328" s="208">
        <v>0</v>
      </c>
      <c r="AD328" s="208">
        <v>0</v>
      </c>
    </row>
    <row r="329" spans="1:30" ht="25.5">
      <c r="A329" s="253" t="s">
        <v>20</v>
      </c>
      <c r="B329" s="241">
        <f t="shared" si="169"/>
        <v>1</v>
      </c>
      <c r="C329" s="194">
        <v>0</v>
      </c>
      <c r="D329" s="194">
        <v>1</v>
      </c>
      <c r="E329" s="194">
        <v>0</v>
      </c>
      <c r="F329" s="194">
        <v>0</v>
      </c>
      <c r="G329" s="251" t="s">
        <v>20</v>
      </c>
      <c r="H329" s="208">
        <v>0</v>
      </c>
      <c r="I329" s="208">
        <v>0</v>
      </c>
      <c r="J329" s="208">
        <v>0</v>
      </c>
      <c r="K329" s="208">
        <v>0</v>
      </c>
      <c r="L329" s="208">
        <v>0</v>
      </c>
      <c r="M329" s="208" t="s">
        <v>20</v>
      </c>
      <c r="N329" s="208">
        <v>0</v>
      </c>
      <c r="O329" s="208">
        <v>0</v>
      </c>
      <c r="P329" s="208">
        <v>0</v>
      </c>
      <c r="Q329" s="208">
        <v>0</v>
      </c>
      <c r="R329" s="208">
        <v>0</v>
      </c>
      <c r="S329" s="208" t="s">
        <v>20</v>
      </c>
      <c r="T329" s="208">
        <v>0</v>
      </c>
      <c r="U329" s="208">
        <v>0</v>
      </c>
      <c r="V329" s="208">
        <v>0</v>
      </c>
      <c r="W329" s="208">
        <v>0</v>
      </c>
      <c r="X329" s="208">
        <v>0</v>
      </c>
      <c r="Y329" s="208" t="s">
        <v>20</v>
      </c>
      <c r="Z329" s="208">
        <v>0</v>
      </c>
      <c r="AA329" s="208">
        <v>0</v>
      </c>
      <c r="AB329" s="208">
        <v>0</v>
      </c>
      <c r="AC329" s="208">
        <v>0</v>
      </c>
      <c r="AD329" s="208">
        <v>0</v>
      </c>
    </row>
    <row r="330" spans="1:30" ht="38.25">
      <c r="A330" s="253" t="s">
        <v>19</v>
      </c>
      <c r="B330" s="241">
        <f t="shared" si="169"/>
        <v>3</v>
      </c>
      <c r="C330" s="194">
        <v>1</v>
      </c>
      <c r="D330" s="194">
        <v>2</v>
      </c>
      <c r="E330" s="194">
        <v>0</v>
      </c>
      <c r="F330" s="194">
        <v>0</v>
      </c>
      <c r="G330" s="251" t="s">
        <v>19</v>
      </c>
      <c r="H330" s="208">
        <v>1</v>
      </c>
      <c r="I330" s="208">
        <v>0</v>
      </c>
      <c r="J330" s="208">
        <v>1</v>
      </c>
      <c r="K330" s="208">
        <v>0</v>
      </c>
      <c r="L330" s="208">
        <v>0</v>
      </c>
      <c r="M330" s="208" t="s">
        <v>19</v>
      </c>
      <c r="N330" s="208">
        <v>0</v>
      </c>
      <c r="O330" s="208">
        <v>0</v>
      </c>
      <c r="P330" s="208">
        <v>0</v>
      </c>
      <c r="Q330" s="208">
        <v>0</v>
      </c>
      <c r="R330" s="208">
        <v>0</v>
      </c>
      <c r="S330" s="208" t="s">
        <v>19</v>
      </c>
      <c r="T330" s="208">
        <v>1</v>
      </c>
      <c r="U330" s="208">
        <v>0</v>
      </c>
      <c r="V330" s="208">
        <v>1</v>
      </c>
      <c r="W330" s="208">
        <v>0</v>
      </c>
      <c r="X330" s="208">
        <v>0</v>
      </c>
      <c r="Y330" s="208" t="s">
        <v>19</v>
      </c>
      <c r="Z330" s="208">
        <v>0</v>
      </c>
      <c r="AA330" s="208">
        <v>0</v>
      </c>
      <c r="AB330" s="208">
        <v>0</v>
      </c>
      <c r="AC330" s="208">
        <v>0</v>
      </c>
      <c r="AD330" s="208">
        <v>0</v>
      </c>
    </row>
    <row r="331" spans="1:30" ht="25.5">
      <c r="A331" s="253" t="s">
        <v>73</v>
      </c>
      <c r="B331" s="241">
        <f t="shared" si="169"/>
        <v>0</v>
      </c>
      <c r="C331" s="194">
        <v>0</v>
      </c>
      <c r="D331" s="194">
        <v>0</v>
      </c>
      <c r="E331" s="194">
        <v>0</v>
      </c>
      <c r="F331" s="194">
        <v>0</v>
      </c>
      <c r="G331" s="251" t="s">
        <v>73</v>
      </c>
      <c r="H331" s="208">
        <v>0</v>
      </c>
      <c r="I331" s="208">
        <v>0</v>
      </c>
      <c r="J331" s="208">
        <v>0</v>
      </c>
      <c r="K331" s="208">
        <v>0</v>
      </c>
      <c r="L331" s="208">
        <v>0</v>
      </c>
      <c r="M331" s="208" t="s">
        <v>73</v>
      </c>
      <c r="N331" s="208">
        <v>0</v>
      </c>
      <c r="O331" s="208">
        <v>0</v>
      </c>
      <c r="P331" s="208">
        <v>0</v>
      </c>
      <c r="Q331" s="208">
        <v>0</v>
      </c>
      <c r="R331" s="208">
        <v>0</v>
      </c>
      <c r="S331" s="208" t="s">
        <v>73</v>
      </c>
      <c r="T331" s="208">
        <v>0</v>
      </c>
      <c r="U331" s="208">
        <v>0</v>
      </c>
      <c r="V331" s="208">
        <v>0</v>
      </c>
      <c r="W331" s="208">
        <v>0</v>
      </c>
      <c r="X331" s="208">
        <v>0</v>
      </c>
      <c r="Y331" s="208" t="s">
        <v>73</v>
      </c>
      <c r="Z331" s="208">
        <v>0</v>
      </c>
      <c r="AA331" s="208">
        <v>0</v>
      </c>
      <c r="AB331" s="208">
        <v>0</v>
      </c>
      <c r="AC331" s="208">
        <v>0</v>
      </c>
      <c r="AD331" s="208">
        <v>0</v>
      </c>
    </row>
    <row r="332" spans="1:30">
      <c r="A332" s="253" t="s">
        <v>72</v>
      </c>
      <c r="B332" s="241">
        <f t="shared" si="169"/>
        <v>2</v>
      </c>
      <c r="C332" s="194">
        <v>0</v>
      </c>
      <c r="D332" s="194">
        <v>1</v>
      </c>
      <c r="E332" s="194">
        <v>1</v>
      </c>
      <c r="F332" s="194">
        <v>0</v>
      </c>
      <c r="G332" s="251" t="s">
        <v>72</v>
      </c>
      <c r="H332" s="208">
        <v>0</v>
      </c>
      <c r="I332" s="208">
        <v>0</v>
      </c>
      <c r="J332" s="208">
        <v>0</v>
      </c>
      <c r="K332" s="208">
        <v>0</v>
      </c>
      <c r="L332" s="208">
        <v>0</v>
      </c>
      <c r="M332" s="208" t="s">
        <v>72</v>
      </c>
      <c r="N332" s="208">
        <v>0</v>
      </c>
      <c r="O332" s="208">
        <v>0</v>
      </c>
      <c r="P332" s="208">
        <v>0</v>
      </c>
      <c r="Q332" s="208">
        <v>0</v>
      </c>
      <c r="R332" s="208">
        <v>0</v>
      </c>
      <c r="S332" s="208" t="s">
        <v>72</v>
      </c>
      <c r="T332" s="208">
        <v>0</v>
      </c>
      <c r="U332" s="208">
        <v>0</v>
      </c>
      <c r="V332" s="208">
        <v>0</v>
      </c>
      <c r="W332" s="208">
        <v>0</v>
      </c>
      <c r="X332" s="208">
        <v>0</v>
      </c>
      <c r="Y332" s="208" t="s">
        <v>72</v>
      </c>
      <c r="Z332" s="208">
        <v>0</v>
      </c>
      <c r="AA332" s="208">
        <v>0</v>
      </c>
      <c r="AB332" s="208">
        <v>0</v>
      </c>
      <c r="AC332" s="208">
        <v>0</v>
      </c>
      <c r="AD332" s="208">
        <v>0</v>
      </c>
    </row>
    <row r="333" spans="1:30">
      <c r="A333" s="253" t="s">
        <v>54</v>
      </c>
      <c r="B333" s="241">
        <f t="shared" si="169"/>
        <v>7</v>
      </c>
      <c r="C333" s="194">
        <v>0</v>
      </c>
      <c r="D333" s="194">
        <v>3</v>
      </c>
      <c r="E333" s="194">
        <v>3</v>
      </c>
      <c r="F333" s="194">
        <v>1</v>
      </c>
      <c r="G333" s="251" t="s">
        <v>54</v>
      </c>
      <c r="H333" s="208">
        <v>1</v>
      </c>
      <c r="I333" s="208">
        <v>0</v>
      </c>
      <c r="J333" s="208">
        <v>0</v>
      </c>
      <c r="K333" s="208">
        <v>1</v>
      </c>
      <c r="L333" s="208">
        <v>0</v>
      </c>
      <c r="M333" s="208" t="s">
        <v>54</v>
      </c>
      <c r="N333" s="208">
        <v>0</v>
      </c>
      <c r="O333" s="208">
        <v>0</v>
      </c>
      <c r="P333" s="208">
        <v>0</v>
      </c>
      <c r="Q333" s="208">
        <v>0</v>
      </c>
      <c r="R333" s="208">
        <v>0</v>
      </c>
      <c r="S333" s="208" t="s">
        <v>54</v>
      </c>
      <c r="T333" s="208">
        <v>1</v>
      </c>
      <c r="U333" s="208">
        <v>0</v>
      </c>
      <c r="V333" s="208">
        <v>0</v>
      </c>
      <c r="W333" s="208">
        <v>1</v>
      </c>
      <c r="X333" s="208">
        <v>0</v>
      </c>
      <c r="Y333" s="208" t="s">
        <v>54</v>
      </c>
      <c r="Z333" s="208">
        <v>0</v>
      </c>
      <c r="AA333" s="208">
        <v>0</v>
      </c>
      <c r="AB333" s="208">
        <v>0</v>
      </c>
      <c r="AC333" s="208">
        <v>0</v>
      </c>
      <c r="AD333" s="208">
        <v>0</v>
      </c>
    </row>
    <row r="334" spans="1:30">
      <c r="A334" s="253" t="s">
        <v>215</v>
      </c>
      <c r="B334" s="241">
        <f t="shared" si="169"/>
        <v>5</v>
      </c>
      <c r="C334" s="194">
        <v>1</v>
      </c>
      <c r="D334" s="194">
        <v>2</v>
      </c>
      <c r="E334" s="194">
        <v>2</v>
      </c>
      <c r="F334" s="194">
        <v>0</v>
      </c>
      <c r="G334" s="251" t="s">
        <v>215</v>
      </c>
      <c r="H334" s="208">
        <v>3</v>
      </c>
      <c r="I334" s="208">
        <v>1</v>
      </c>
      <c r="J334" s="208">
        <v>1</v>
      </c>
      <c r="K334" s="208">
        <v>1</v>
      </c>
      <c r="L334" s="208">
        <v>0</v>
      </c>
      <c r="M334" s="208" t="s">
        <v>215</v>
      </c>
      <c r="N334" s="208">
        <v>0</v>
      </c>
      <c r="O334" s="208">
        <v>0</v>
      </c>
      <c r="P334" s="208">
        <v>0</v>
      </c>
      <c r="Q334" s="208">
        <v>0</v>
      </c>
      <c r="R334" s="208">
        <v>0</v>
      </c>
      <c r="S334" s="208" t="s">
        <v>215</v>
      </c>
      <c r="T334" s="208">
        <v>1</v>
      </c>
      <c r="U334" s="208">
        <v>0</v>
      </c>
      <c r="V334" s="208">
        <v>0</v>
      </c>
      <c r="W334" s="208">
        <v>1</v>
      </c>
      <c r="X334" s="208">
        <v>0</v>
      </c>
      <c r="Y334" s="208" t="s">
        <v>215</v>
      </c>
      <c r="Z334" s="208">
        <v>2</v>
      </c>
      <c r="AA334" s="208">
        <v>1</v>
      </c>
      <c r="AB334" s="208">
        <v>1</v>
      </c>
      <c r="AC334" s="208">
        <v>0</v>
      </c>
      <c r="AD334" s="208">
        <v>0</v>
      </c>
    </row>
    <row r="335" spans="1:30">
      <c r="A335" s="253" t="s">
        <v>127</v>
      </c>
      <c r="B335" s="241">
        <f t="shared" si="169"/>
        <v>7</v>
      </c>
      <c r="C335" s="194">
        <v>2</v>
      </c>
      <c r="D335" s="194">
        <v>5</v>
      </c>
      <c r="E335" s="194">
        <v>0</v>
      </c>
      <c r="F335" s="194">
        <v>0</v>
      </c>
      <c r="G335" s="251" t="s">
        <v>127</v>
      </c>
      <c r="H335" s="208">
        <v>2</v>
      </c>
      <c r="I335" s="208">
        <v>0</v>
      </c>
      <c r="J335" s="208">
        <v>2</v>
      </c>
      <c r="K335" s="208">
        <v>0</v>
      </c>
      <c r="L335" s="208">
        <v>0</v>
      </c>
      <c r="M335" s="208" t="s">
        <v>127</v>
      </c>
      <c r="N335" s="208">
        <v>0</v>
      </c>
      <c r="O335" s="208">
        <v>0</v>
      </c>
      <c r="P335" s="208">
        <v>0</v>
      </c>
      <c r="Q335" s="208">
        <v>0</v>
      </c>
      <c r="R335" s="208">
        <v>0</v>
      </c>
      <c r="S335" s="208" t="s">
        <v>127</v>
      </c>
      <c r="T335" s="208">
        <v>1</v>
      </c>
      <c r="U335" s="208">
        <v>0</v>
      </c>
      <c r="V335" s="208">
        <v>1</v>
      </c>
      <c r="W335" s="208">
        <v>0</v>
      </c>
      <c r="X335" s="208">
        <v>0</v>
      </c>
      <c r="Y335" s="208" t="s">
        <v>127</v>
      </c>
      <c r="Z335" s="208">
        <v>1</v>
      </c>
      <c r="AA335" s="208">
        <v>0</v>
      </c>
      <c r="AB335" s="208">
        <v>1</v>
      </c>
      <c r="AC335" s="208">
        <v>0</v>
      </c>
      <c r="AD335" s="208">
        <v>0</v>
      </c>
    </row>
    <row r="336" spans="1:30">
      <c r="A336" s="253" t="s">
        <v>170</v>
      </c>
      <c r="B336" s="241">
        <f t="shared" si="169"/>
        <v>1</v>
      </c>
      <c r="C336" s="194">
        <v>0</v>
      </c>
      <c r="D336" s="194">
        <v>0</v>
      </c>
      <c r="E336" s="194">
        <v>1</v>
      </c>
      <c r="F336" s="194">
        <v>0</v>
      </c>
      <c r="G336" s="251" t="s">
        <v>170</v>
      </c>
      <c r="H336" s="208">
        <v>0</v>
      </c>
      <c r="I336" s="208">
        <v>0</v>
      </c>
      <c r="J336" s="208">
        <v>0</v>
      </c>
      <c r="K336" s="208">
        <v>0</v>
      </c>
      <c r="L336" s="208">
        <v>0</v>
      </c>
      <c r="M336" s="208" t="s">
        <v>170</v>
      </c>
      <c r="N336" s="208">
        <v>0</v>
      </c>
      <c r="O336" s="208">
        <v>0</v>
      </c>
      <c r="P336" s="208">
        <v>0</v>
      </c>
      <c r="Q336" s="208">
        <v>0</v>
      </c>
      <c r="R336" s="208">
        <v>0</v>
      </c>
      <c r="S336" s="208" t="s">
        <v>170</v>
      </c>
      <c r="T336" s="208">
        <v>0</v>
      </c>
      <c r="U336" s="208">
        <v>0</v>
      </c>
      <c r="V336" s="208">
        <v>0</v>
      </c>
      <c r="W336" s="208">
        <v>0</v>
      </c>
      <c r="X336" s="208">
        <v>0</v>
      </c>
      <c r="Y336" s="208" t="s">
        <v>170</v>
      </c>
      <c r="Z336" s="208">
        <v>0</v>
      </c>
      <c r="AA336" s="208">
        <v>0</v>
      </c>
      <c r="AB336" s="208">
        <v>0</v>
      </c>
      <c r="AC336" s="208">
        <v>0</v>
      </c>
      <c r="AD336" s="208">
        <v>0</v>
      </c>
    </row>
    <row r="337" spans="1:30">
      <c r="A337" s="253" t="s">
        <v>23</v>
      </c>
      <c r="B337" s="241">
        <f t="shared" si="169"/>
        <v>3</v>
      </c>
      <c r="C337" s="194">
        <v>1</v>
      </c>
      <c r="D337" s="194">
        <v>0</v>
      </c>
      <c r="E337" s="194">
        <v>2</v>
      </c>
      <c r="F337" s="194">
        <v>0</v>
      </c>
      <c r="G337" s="251" t="s">
        <v>23</v>
      </c>
      <c r="H337" s="208">
        <v>1</v>
      </c>
      <c r="I337" s="208">
        <v>0</v>
      </c>
      <c r="J337" s="208">
        <v>0</v>
      </c>
      <c r="K337" s="208">
        <v>1</v>
      </c>
      <c r="L337" s="208">
        <v>0</v>
      </c>
      <c r="M337" s="208" t="s">
        <v>23</v>
      </c>
      <c r="N337" s="208">
        <v>0</v>
      </c>
      <c r="O337" s="208">
        <v>0</v>
      </c>
      <c r="P337" s="208">
        <v>0</v>
      </c>
      <c r="Q337" s="208">
        <v>0</v>
      </c>
      <c r="R337" s="208">
        <v>0</v>
      </c>
      <c r="S337" s="208" t="s">
        <v>23</v>
      </c>
      <c r="T337" s="208">
        <v>1</v>
      </c>
      <c r="U337" s="208">
        <v>0</v>
      </c>
      <c r="V337" s="208">
        <v>0</v>
      </c>
      <c r="W337" s="208">
        <v>1</v>
      </c>
      <c r="X337" s="208">
        <v>0</v>
      </c>
      <c r="Y337" s="208" t="s">
        <v>23</v>
      </c>
      <c r="Z337" s="208">
        <v>0</v>
      </c>
      <c r="AA337" s="208">
        <v>0</v>
      </c>
      <c r="AB337" s="208">
        <v>0</v>
      </c>
      <c r="AC337" s="208">
        <v>0</v>
      </c>
      <c r="AD337" s="208">
        <v>0</v>
      </c>
    </row>
    <row r="338" spans="1:30">
      <c r="A338" s="253" t="s">
        <v>28</v>
      </c>
      <c r="B338" s="241">
        <f t="shared" si="169"/>
        <v>10</v>
      </c>
      <c r="C338" s="194">
        <v>0</v>
      </c>
      <c r="D338" s="194">
        <v>3</v>
      </c>
      <c r="E338" s="194">
        <v>7</v>
      </c>
      <c r="F338" s="194">
        <v>0</v>
      </c>
      <c r="G338" s="251" t="s">
        <v>28</v>
      </c>
      <c r="H338" s="208">
        <v>1</v>
      </c>
      <c r="I338" s="208">
        <v>0</v>
      </c>
      <c r="J338" s="208">
        <v>0</v>
      </c>
      <c r="K338" s="208">
        <v>1</v>
      </c>
      <c r="L338" s="208">
        <v>0</v>
      </c>
      <c r="M338" s="208" t="s">
        <v>28</v>
      </c>
      <c r="N338" s="208">
        <v>0</v>
      </c>
      <c r="O338" s="208">
        <v>0</v>
      </c>
      <c r="P338" s="208">
        <v>0</v>
      </c>
      <c r="Q338" s="208">
        <v>0</v>
      </c>
      <c r="R338" s="208">
        <v>0</v>
      </c>
      <c r="S338" s="208" t="s">
        <v>28</v>
      </c>
      <c r="T338" s="208">
        <v>1</v>
      </c>
      <c r="U338" s="208">
        <v>0</v>
      </c>
      <c r="V338" s="208">
        <v>0</v>
      </c>
      <c r="W338" s="208">
        <v>1</v>
      </c>
      <c r="X338" s="208">
        <v>0</v>
      </c>
      <c r="Y338" s="208" t="s">
        <v>28</v>
      </c>
      <c r="Z338" s="208">
        <v>0</v>
      </c>
      <c r="AA338" s="208">
        <v>0</v>
      </c>
      <c r="AB338" s="208">
        <v>0</v>
      </c>
      <c r="AC338" s="208">
        <v>0</v>
      </c>
      <c r="AD338" s="208">
        <v>0</v>
      </c>
    </row>
    <row r="339" spans="1:30">
      <c r="A339" s="253" t="s">
        <v>64</v>
      </c>
      <c r="B339" s="241">
        <f t="shared" si="169"/>
        <v>6</v>
      </c>
      <c r="C339" s="194">
        <v>0</v>
      </c>
      <c r="D339" s="194">
        <v>5</v>
      </c>
      <c r="E339" s="194">
        <v>1</v>
      </c>
      <c r="F339" s="194">
        <v>0</v>
      </c>
      <c r="G339" s="251" t="s">
        <v>64</v>
      </c>
      <c r="H339" s="208">
        <v>2</v>
      </c>
      <c r="I339" s="208">
        <v>0</v>
      </c>
      <c r="J339" s="208">
        <v>2</v>
      </c>
      <c r="K339" s="208">
        <v>0</v>
      </c>
      <c r="L339" s="208">
        <v>0</v>
      </c>
      <c r="M339" s="208" t="s">
        <v>64</v>
      </c>
      <c r="N339" s="208">
        <v>1</v>
      </c>
      <c r="O339" s="208">
        <v>0</v>
      </c>
      <c r="P339" s="208">
        <v>1</v>
      </c>
      <c r="Q339" s="208">
        <v>0</v>
      </c>
      <c r="R339" s="208">
        <v>0</v>
      </c>
      <c r="S339" s="208" t="s">
        <v>64</v>
      </c>
      <c r="T339" s="208">
        <v>1</v>
      </c>
      <c r="U339" s="208">
        <v>0</v>
      </c>
      <c r="V339" s="208">
        <v>1</v>
      </c>
      <c r="W339" s="208">
        <v>0</v>
      </c>
      <c r="X339" s="208">
        <v>0</v>
      </c>
      <c r="Y339" s="208" t="s">
        <v>64</v>
      </c>
      <c r="Z339" s="208">
        <v>0</v>
      </c>
      <c r="AA339" s="208">
        <v>0</v>
      </c>
      <c r="AB339" s="208">
        <v>0</v>
      </c>
      <c r="AC339" s="208">
        <v>0</v>
      </c>
      <c r="AD339" s="208">
        <v>0</v>
      </c>
    </row>
    <row r="340" spans="1:30">
      <c r="A340" s="253" t="s">
        <v>173</v>
      </c>
      <c r="B340" s="241">
        <f t="shared" si="169"/>
        <v>7</v>
      </c>
      <c r="C340" s="194">
        <v>0</v>
      </c>
      <c r="D340" s="194">
        <v>5</v>
      </c>
      <c r="E340" s="194">
        <v>2</v>
      </c>
      <c r="F340" s="194">
        <v>0</v>
      </c>
      <c r="G340" s="251" t="s">
        <v>173</v>
      </c>
      <c r="H340" s="208">
        <v>1</v>
      </c>
      <c r="I340" s="208">
        <v>0</v>
      </c>
      <c r="J340" s="208">
        <v>1</v>
      </c>
      <c r="K340" s="208">
        <v>0</v>
      </c>
      <c r="L340" s="208">
        <v>0</v>
      </c>
      <c r="M340" s="208" t="s">
        <v>173</v>
      </c>
      <c r="N340" s="208">
        <v>0</v>
      </c>
      <c r="O340" s="208">
        <v>0</v>
      </c>
      <c r="P340" s="208">
        <v>0</v>
      </c>
      <c r="Q340" s="208">
        <v>0</v>
      </c>
      <c r="R340" s="208">
        <v>0</v>
      </c>
      <c r="S340" s="208" t="s">
        <v>173</v>
      </c>
      <c r="T340" s="208">
        <v>1</v>
      </c>
      <c r="U340" s="208">
        <v>0</v>
      </c>
      <c r="V340" s="208">
        <v>1</v>
      </c>
      <c r="W340" s="208">
        <v>0</v>
      </c>
      <c r="X340" s="208">
        <v>0</v>
      </c>
      <c r="Y340" s="208" t="s">
        <v>173</v>
      </c>
      <c r="Z340" s="208">
        <v>0</v>
      </c>
      <c r="AA340" s="208">
        <v>0</v>
      </c>
      <c r="AB340" s="208">
        <v>0</v>
      </c>
      <c r="AC340" s="208">
        <v>0</v>
      </c>
      <c r="AD340" s="208">
        <v>0</v>
      </c>
    </row>
    <row r="341" spans="1:30">
      <c r="A341" s="253" t="s">
        <v>74</v>
      </c>
      <c r="B341" s="241">
        <f t="shared" si="169"/>
        <v>4</v>
      </c>
      <c r="C341" s="194">
        <v>0</v>
      </c>
      <c r="D341" s="194">
        <v>0</v>
      </c>
      <c r="E341" s="194">
        <v>3</v>
      </c>
      <c r="F341" s="194">
        <v>1</v>
      </c>
      <c r="G341" s="251" t="s">
        <v>74</v>
      </c>
      <c r="H341" s="208">
        <v>1</v>
      </c>
      <c r="I341" s="208">
        <v>0</v>
      </c>
      <c r="J341" s="208">
        <v>0</v>
      </c>
      <c r="K341" s="208">
        <v>1</v>
      </c>
      <c r="L341" s="208">
        <v>0</v>
      </c>
      <c r="M341" s="208" t="s">
        <v>74</v>
      </c>
      <c r="N341" s="208">
        <v>0</v>
      </c>
      <c r="O341" s="208">
        <v>0</v>
      </c>
      <c r="P341" s="208">
        <v>0</v>
      </c>
      <c r="Q341" s="208">
        <v>0</v>
      </c>
      <c r="R341" s="208">
        <v>0</v>
      </c>
      <c r="S341" s="208" t="s">
        <v>74</v>
      </c>
      <c r="T341" s="208">
        <v>0</v>
      </c>
      <c r="U341" s="208">
        <v>0</v>
      </c>
      <c r="V341" s="208">
        <v>0</v>
      </c>
      <c r="W341" s="208">
        <v>0</v>
      </c>
      <c r="X341" s="208">
        <v>0</v>
      </c>
      <c r="Y341" s="208" t="s">
        <v>74</v>
      </c>
      <c r="Z341" s="208">
        <v>1</v>
      </c>
      <c r="AA341" s="208">
        <v>0</v>
      </c>
      <c r="AB341" s="208">
        <v>0</v>
      </c>
      <c r="AC341" s="208">
        <v>1</v>
      </c>
      <c r="AD341" s="208">
        <v>0</v>
      </c>
    </row>
    <row r="342" spans="1:30">
      <c r="A342" s="253" t="s">
        <v>121</v>
      </c>
      <c r="B342" s="241">
        <f t="shared" si="169"/>
        <v>5</v>
      </c>
      <c r="C342" s="194">
        <v>0</v>
      </c>
      <c r="D342" s="194">
        <v>5</v>
      </c>
      <c r="E342" s="194">
        <v>0</v>
      </c>
      <c r="F342" s="194">
        <v>0</v>
      </c>
      <c r="G342" s="251" t="s">
        <v>121</v>
      </c>
      <c r="H342" s="208">
        <v>0</v>
      </c>
      <c r="I342" s="208">
        <v>0</v>
      </c>
      <c r="J342" s="208">
        <v>0</v>
      </c>
      <c r="K342" s="208">
        <v>0</v>
      </c>
      <c r="L342" s="208">
        <v>0</v>
      </c>
      <c r="M342" s="208" t="s">
        <v>121</v>
      </c>
      <c r="N342" s="208">
        <v>0</v>
      </c>
      <c r="O342" s="208">
        <v>0</v>
      </c>
      <c r="P342" s="208">
        <v>0</v>
      </c>
      <c r="Q342" s="208">
        <v>0</v>
      </c>
      <c r="R342" s="208">
        <v>0</v>
      </c>
      <c r="S342" s="208" t="s">
        <v>121</v>
      </c>
      <c r="T342" s="208">
        <v>0</v>
      </c>
      <c r="U342" s="208">
        <v>0</v>
      </c>
      <c r="V342" s="208">
        <v>0</v>
      </c>
      <c r="W342" s="208">
        <v>0</v>
      </c>
      <c r="X342" s="208">
        <v>0</v>
      </c>
      <c r="Y342" s="208" t="s">
        <v>121</v>
      </c>
      <c r="Z342" s="208">
        <v>0</v>
      </c>
      <c r="AA342" s="208">
        <v>0</v>
      </c>
      <c r="AB342" s="208">
        <v>0</v>
      </c>
      <c r="AC342" s="208">
        <v>0</v>
      </c>
      <c r="AD342" s="208">
        <v>0</v>
      </c>
    </row>
    <row r="343" spans="1:30">
      <c r="A343" s="253" t="s">
        <v>1</v>
      </c>
      <c r="B343" s="241">
        <f t="shared" si="169"/>
        <v>14</v>
      </c>
      <c r="C343" s="194">
        <v>0</v>
      </c>
      <c r="D343" s="194">
        <v>11</v>
      </c>
      <c r="E343" s="194">
        <v>3</v>
      </c>
      <c r="F343" s="194">
        <v>0</v>
      </c>
      <c r="G343" s="251" t="s">
        <v>1</v>
      </c>
      <c r="H343" s="208">
        <v>3</v>
      </c>
      <c r="I343" s="208">
        <v>0</v>
      </c>
      <c r="J343" s="208">
        <v>2</v>
      </c>
      <c r="K343" s="208">
        <v>1</v>
      </c>
      <c r="L343" s="208">
        <v>0</v>
      </c>
      <c r="M343" s="208" t="s">
        <v>1</v>
      </c>
      <c r="N343" s="208">
        <v>3</v>
      </c>
      <c r="O343" s="208">
        <v>0</v>
      </c>
      <c r="P343" s="208">
        <v>2</v>
      </c>
      <c r="Q343" s="208">
        <v>1</v>
      </c>
      <c r="R343" s="208">
        <v>0</v>
      </c>
      <c r="S343" s="208" t="s">
        <v>1</v>
      </c>
      <c r="T343" s="208">
        <v>0</v>
      </c>
      <c r="U343" s="208">
        <v>0</v>
      </c>
      <c r="V343" s="208">
        <v>0</v>
      </c>
      <c r="W343" s="208">
        <v>0</v>
      </c>
      <c r="X343" s="208">
        <v>0</v>
      </c>
      <c r="Y343" s="208" t="s">
        <v>1</v>
      </c>
      <c r="Z343" s="208">
        <v>0</v>
      </c>
      <c r="AA343" s="208">
        <v>0</v>
      </c>
      <c r="AB343" s="208">
        <v>0</v>
      </c>
      <c r="AC343" s="208">
        <v>0</v>
      </c>
      <c r="AD343" s="208">
        <v>0</v>
      </c>
    </row>
    <row r="344" spans="1:30">
      <c r="A344" s="253" t="s">
        <v>55</v>
      </c>
      <c r="B344" s="241">
        <f t="shared" si="169"/>
        <v>4</v>
      </c>
      <c r="C344" s="194">
        <v>1</v>
      </c>
      <c r="D344" s="194">
        <v>2</v>
      </c>
      <c r="E344" s="194">
        <v>1</v>
      </c>
      <c r="F344" s="194">
        <v>0</v>
      </c>
      <c r="G344" s="251" t="s">
        <v>55</v>
      </c>
      <c r="H344" s="208">
        <v>1</v>
      </c>
      <c r="I344" s="208">
        <v>1</v>
      </c>
      <c r="J344" s="208">
        <v>0</v>
      </c>
      <c r="K344" s="208">
        <v>0</v>
      </c>
      <c r="L344" s="208">
        <v>0</v>
      </c>
      <c r="M344" s="208" t="s">
        <v>55</v>
      </c>
      <c r="N344" s="208">
        <v>0</v>
      </c>
      <c r="O344" s="208">
        <v>0</v>
      </c>
      <c r="P344" s="208">
        <v>0</v>
      </c>
      <c r="Q344" s="208">
        <v>0</v>
      </c>
      <c r="R344" s="208">
        <v>0</v>
      </c>
      <c r="S344" s="208" t="s">
        <v>55</v>
      </c>
      <c r="T344" s="208">
        <v>0</v>
      </c>
      <c r="U344" s="208">
        <v>0</v>
      </c>
      <c r="V344" s="208">
        <v>0</v>
      </c>
      <c r="W344" s="208">
        <v>0</v>
      </c>
      <c r="X344" s="208">
        <v>0</v>
      </c>
      <c r="Y344" s="208" t="s">
        <v>55</v>
      </c>
      <c r="Z344" s="208">
        <v>1</v>
      </c>
      <c r="AA344" s="208">
        <v>1</v>
      </c>
      <c r="AB344" s="208">
        <v>0</v>
      </c>
      <c r="AC344" s="208">
        <v>0</v>
      </c>
      <c r="AD344" s="208">
        <v>0</v>
      </c>
    </row>
    <row r="345" spans="1:30" ht="38.25">
      <c r="A345" s="253" t="s">
        <v>124</v>
      </c>
      <c r="B345" s="241">
        <f t="shared" si="169"/>
        <v>6</v>
      </c>
      <c r="C345" s="194">
        <v>0</v>
      </c>
      <c r="D345" s="194">
        <v>6</v>
      </c>
      <c r="E345" s="194">
        <v>0</v>
      </c>
      <c r="F345" s="194">
        <v>0</v>
      </c>
      <c r="G345" s="251" t="s">
        <v>124</v>
      </c>
      <c r="H345" s="208">
        <v>2</v>
      </c>
      <c r="I345" s="208">
        <v>0</v>
      </c>
      <c r="J345" s="208">
        <v>2</v>
      </c>
      <c r="K345" s="208">
        <v>0</v>
      </c>
      <c r="L345" s="208">
        <v>0</v>
      </c>
      <c r="M345" s="208" t="s">
        <v>124</v>
      </c>
      <c r="N345" s="208">
        <v>0</v>
      </c>
      <c r="O345" s="208">
        <v>0</v>
      </c>
      <c r="P345" s="208">
        <v>0</v>
      </c>
      <c r="Q345" s="208">
        <v>0</v>
      </c>
      <c r="R345" s="208">
        <v>0</v>
      </c>
      <c r="S345" s="208" t="s">
        <v>124</v>
      </c>
      <c r="T345" s="208">
        <v>2</v>
      </c>
      <c r="U345" s="208">
        <v>0</v>
      </c>
      <c r="V345" s="208">
        <v>2</v>
      </c>
      <c r="W345" s="208">
        <v>0</v>
      </c>
      <c r="X345" s="208">
        <v>0</v>
      </c>
      <c r="Y345" s="208" t="s">
        <v>124</v>
      </c>
      <c r="Z345" s="208">
        <v>0</v>
      </c>
      <c r="AA345" s="208">
        <v>0</v>
      </c>
      <c r="AB345" s="208">
        <v>0</v>
      </c>
      <c r="AC345" s="208">
        <v>0</v>
      </c>
      <c r="AD345" s="208">
        <v>0</v>
      </c>
    </row>
    <row r="346" spans="1:30" ht="25.5">
      <c r="A346" s="253" t="s">
        <v>128</v>
      </c>
      <c r="B346" s="241">
        <f t="shared" si="169"/>
        <v>5</v>
      </c>
      <c r="C346" s="194">
        <v>0</v>
      </c>
      <c r="D346" s="194">
        <v>5</v>
      </c>
      <c r="E346" s="194">
        <v>0</v>
      </c>
      <c r="F346" s="194">
        <v>0</v>
      </c>
      <c r="G346" s="251" t="s">
        <v>128</v>
      </c>
      <c r="H346" s="208">
        <v>1</v>
      </c>
      <c r="I346" s="208">
        <v>0</v>
      </c>
      <c r="J346" s="208">
        <v>1</v>
      </c>
      <c r="K346" s="208">
        <v>0</v>
      </c>
      <c r="L346" s="208">
        <v>0</v>
      </c>
      <c r="M346" s="208" t="s">
        <v>128</v>
      </c>
      <c r="N346" s="208">
        <v>0</v>
      </c>
      <c r="O346" s="208">
        <v>0</v>
      </c>
      <c r="P346" s="208">
        <v>0</v>
      </c>
      <c r="Q346" s="208">
        <v>0</v>
      </c>
      <c r="R346" s="208">
        <v>0</v>
      </c>
      <c r="S346" s="208" t="s">
        <v>128</v>
      </c>
      <c r="T346" s="208">
        <v>0</v>
      </c>
      <c r="U346" s="208">
        <v>0</v>
      </c>
      <c r="V346" s="208">
        <v>0</v>
      </c>
      <c r="W346" s="208">
        <v>0</v>
      </c>
      <c r="X346" s="208">
        <v>0</v>
      </c>
      <c r="Y346" s="208" t="s">
        <v>128</v>
      </c>
      <c r="Z346" s="208">
        <v>1</v>
      </c>
      <c r="AA346" s="208">
        <v>0</v>
      </c>
      <c r="AB346" s="208">
        <v>1</v>
      </c>
      <c r="AC346" s="208">
        <v>0</v>
      </c>
      <c r="AD346" s="208">
        <v>0</v>
      </c>
    </row>
    <row r="347" spans="1:30">
      <c r="A347" s="253" t="s">
        <v>157</v>
      </c>
      <c r="B347" s="241">
        <f t="shared" si="169"/>
        <v>1</v>
      </c>
      <c r="C347" s="194">
        <v>0</v>
      </c>
      <c r="D347" s="194">
        <v>0</v>
      </c>
      <c r="E347" s="194">
        <v>1</v>
      </c>
      <c r="F347" s="194">
        <v>0</v>
      </c>
      <c r="G347" s="251" t="s">
        <v>157</v>
      </c>
      <c r="H347" s="208">
        <v>0</v>
      </c>
      <c r="I347" s="208">
        <v>0</v>
      </c>
      <c r="J347" s="208">
        <v>0</v>
      </c>
      <c r="K347" s="208">
        <v>0</v>
      </c>
      <c r="L347" s="208">
        <v>0</v>
      </c>
      <c r="M347" s="208" t="s">
        <v>157</v>
      </c>
      <c r="N347" s="208">
        <v>0</v>
      </c>
      <c r="O347" s="208">
        <v>0</v>
      </c>
      <c r="P347" s="208">
        <v>0</v>
      </c>
      <c r="Q347" s="208">
        <v>0</v>
      </c>
      <c r="R347" s="208">
        <v>0</v>
      </c>
      <c r="S347" s="208" t="s">
        <v>157</v>
      </c>
      <c r="T347" s="208">
        <v>0</v>
      </c>
      <c r="U347" s="208">
        <v>0</v>
      </c>
      <c r="V347" s="208">
        <v>0</v>
      </c>
      <c r="W347" s="208">
        <v>0</v>
      </c>
      <c r="X347" s="208">
        <v>0</v>
      </c>
      <c r="Y347" s="208" t="s">
        <v>157</v>
      </c>
      <c r="Z347" s="208">
        <v>0</v>
      </c>
      <c r="AA347" s="208">
        <v>0</v>
      </c>
      <c r="AB347" s="208">
        <v>0</v>
      </c>
      <c r="AC347" s="208">
        <v>0</v>
      </c>
      <c r="AD347" s="208">
        <v>0</v>
      </c>
    </row>
    <row r="348" spans="1:30">
      <c r="A348" s="253" t="s">
        <v>120</v>
      </c>
      <c r="B348" s="241">
        <f t="shared" si="169"/>
        <v>11</v>
      </c>
      <c r="C348" s="194">
        <v>0</v>
      </c>
      <c r="D348" s="194">
        <v>8</v>
      </c>
      <c r="E348" s="194">
        <v>3</v>
      </c>
      <c r="F348" s="194">
        <v>0</v>
      </c>
      <c r="G348" s="251" t="s">
        <v>120</v>
      </c>
      <c r="H348" s="208">
        <v>3</v>
      </c>
      <c r="I348" s="208">
        <v>0</v>
      </c>
      <c r="J348" s="208">
        <v>1</v>
      </c>
      <c r="K348" s="208">
        <v>2</v>
      </c>
      <c r="L348" s="208">
        <v>0</v>
      </c>
      <c r="M348" s="208" t="s">
        <v>120</v>
      </c>
      <c r="N348" s="208">
        <v>0</v>
      </c>
      <c r="O348" s="208">
        <v>0</v>
      </c>
      <c r="P348" s="208">
        <v>0</v>
      </c>
      <c r="Q348" s="208">
        <v>0</v>
      </c>
      <c r="R348" s="208">
        <v>0</v>
      </c>
      <c r="S348" s="208" t="s">
        <v>120</v>
      </c>
      <c r="T348" s="208">
        <v>1</v>
      </c>
      <c r="U348" s="208">
        <v>0</v>
      </c>
      <c r="V348" s="208">
        <v>1</v>
      </c>
      <c r="W348" s="208">
        <v>0</v>
      </c>
      <c r="X348" s="208">
        <v>0</v>
      </c>
      <c r="Y348" s="208" t="s">
        <v>120</v>
      </c>
      <c r="Z348" s="208">
        <v>2</v>
      </c>
      <c r="AA348" s="208">
        <v>0</v>
      </c>
      <c r="AB348" s="208">
        <v>0</v>
      </c>
      <c r="AC348" s="208">
        <v>2</v>
      </c>
      <c r="AD348" s="208">
        <v>0</v>
      </c>
    </row>
    <row r="349" spans="1:30">
      <c r="A349" s="253" t="s">
        <v>63</v>
      </c>
      <c r="B349" s="241">
        <f t="shared" si="169"/>
        <v>1</v>
      </c>
      <c r="C349" s="194">
        <v>0</v>
      </c>
      <c r="D349" s="194">
        <v>1</v>
      </c>
      <c r="E349" s="194">
        <v>0</v>
      </c>
      <c r="F349" s="194">
        <v>0</v>
      </c>
      <c r="G349" s="251" t="s">
        <v>63</v>
      </c>
      <c r="H349" s="208">
        <v>0</v>
      </c>
      <c r="I349" s="208">
        <v>0</v>
      </c>
      <c r="J349" s="208">
        <v>0</v>
      </c>
      <c r="K349" s="208">
        <v>0</v>
      </c>
      <c r="L349" s="208">
        <v>0</v>
      </c>
      <c r="M349" s="208" t="s">
        <v>63</v>
      </c>
      <c r="N349" s="208">
        <v>0</v>
      </c>
      <c r="O349" s="208">
        <v>0</v>
      </c>
      <c r="P349" s="208">
        <v>0</v>
      </c>
      <c r="Q349" s="208">
        <v>0</v>
      </c>
      <c r="R349" s="208">
        <v>0</v>
      </c>
      <c r="S349" s="208" t="s">
        <v>63</v>
      </c>
      <c r="T349" s="208">
        <v>0</v>
      </c>
      <c r="U349" s="208">
        <v>0</v>
      </c>
      <c r="V349" s="208">
        <v>0</v>
      </c>
      <c r="W349" s="208">
        <v>0</v>
      </c>
      <c r="X349" s="208">
        <v>0</v>
      </c>
      <c r="Y349" s="208" t="s">
        <v>63</v>
      </c>
      <c r="Z349" s="208">
        <v>0</v>
      </c>
      <c r="AA349" s="208">
        <v>0</v>
      </c>
      <c r="AB349" s="208">
        <v>0</v>
      </c>
      <c r="AC349" s="208">
        <v>0</v>
      </c>
      <c r="AD349" s="208">
        <v>0</v>
      </c>
    </row>
    <row r="350" spans="1:30" ht="25.5">
      <c r="A350" s="253" t="s">
        <v>129</v>
      </c>
      <c r="B350" s="241">
        <f t="shared" si="169"/>
        <v>7</v>
      </c>
      <c r="C350" s="194">
        <v>0</v>
      </c>
      <c r="D350" s="194">
        <v>4</v>
      </c>
      <c r="E350" s="194">
        <v>3</v>
      </c>
      <c r="F350" s="194">
        <v>0</v>
      </c>
      <c r="G350" s="251" t="s">
        <v>129</v>
      </c>
      <c r="H350" s="208">
        <v>5</v>
      </c>
      <c r="I350" s="208">
        <v>0</v>
      </c>
      <c r="J350" s="208">
        <v>4</v>
      </c>
      <c r="K350" s="208">
        <v>1</v>
      </c>
      <c r="L350" s="208">
        <v>0</v>
      </c>
      <c r="M350" s="208" t="s">
        <v>129</v>
      </c>
      <c r="N350" s="208">
        <v>1</v>
      </c>
      <c r="O350" s="208">
        <v>0</v>
      </c>
      <c r="P350" s="208">
        <v>1</v>
      </c>
      <c r="Q350" s="208">
        <v>0</v>
      </c>
      <c r="R350" s="208">
        <v>0</v>
      </c>
      <c r="S350" s="208" t="s">
        <v>129</v>
      </c>
      <c r="T350" s="208">
        <v>2</v>
      </c>
      <c r="U350" s="208">
        <v>0</v>
      </c>
      <c r="V350" s="208">
        <v>1</v>
      </c>
      <c r="W350" s="208">
        <v>1</v>
      </c>
      <c r="X350" s="208">
        <v>0</v>
      </c>
      <c r="Y350" s="208" t="s">
        <v>129</v>
      </c>
      <c r="Z350" s="208">
        <v>2</v>
      </c>
      <c r="AA350" s="208">
        <v>0</v>
      </c>
      <c r="AB350" s="208">
        <v>2</v>
      </c>
      <c r="AC350" s="208">
        <v>0</v>
      </c>
      <c r="AD350" s="208">
        <v>0</v>
      </c>
    </row>
    <row r="351" spans="1:30">
      <c r="A351" s="253" t="s">
        <v>175</v>
      </c>
      <c r="B351" s="241">
        <f t="shared" si="169"/>
        <v>4</v>
      </c>
      <c r="C351" s="194">
        <v>0</v>
      </c>
      <c r="D351" s="194">
        <v>1</v>
      </c>
      <c r="E351" s="194">
        <v>3</v>
      </c>
      <c r="F351" s="194">
        <v>0</v>
      </c>
      <c r="G351" s="251" t="s">
        <v>175</v>
      </c>
      <c r="H351" s="208">
        <v>1</v>
      </c>
      <c r="I351" s="208">
        <v>0</v>
      </c>
      <c r="J351" s="208">
        <v>0</v>
      </c>
      <c r="K351" s="208">
        <v>1</v>
      </c>
      <c r="L351" s="208">
        <v>0</v>
      </c>
      <c r="M351" s="208" t="s">
        <v>175</v>
      </c>
      <c r="N351" s="208">
        <v>0</v>
      </c>
      <c r="O351" s="208">
        <v>0</v>
      </c>
      <c r="P351" s="208">
        <v>0</v>
      </c>
      <c r="Q351" s="208">
        <v>0</v>
      </c>
      <c r="R351" s="208">
        <v>0</v>
      </c>
      <c r="S351" s="208" t="s">
        <v>175</v>
      </c>
      <c r="T351" s="208">
        <v>1</v>
      </c>
      <c r="U351" s="208">
        <v>0</v>
      </c>
      <c r="V351" s="208">
        <v>0</v>
      </c>
      <c r="W351" s="208">
        <v>1</v>
      </c>
      <c r="X351" s="208">
        <v>0</v>
      </c>
      <c r="Y351" s="208" t="s">
        <v>175</v>
      </c>
      <c r="Z351" s="208">
        <v>0</v>
      </c>
      <c r="AA351" s="208">
        <v>0</v>
      </c>
      <c r="AB351" s="208">
        <v>0</v>
      </c>
      <c r="AC351" s="208">
        <v>0</v>
      </c>
      <c r="AD351" s="208">
        <v>0</v>
      </c>
    </row>
    <row r="352" spans="1:30">
      <c r="A352" s="253" t="s">
        <v>50</v>
      </c>
      <c r="B352" s="241">
        <f t="shared" si="169"/>
        <v>5</v>
      </c>
      <c r="C352" s="194">
        <v>2</v>
      </c>
      <c r="D352" s="194">
        <v>2</v>
      </c>
      <c r="E352" s="194">
        <v>1</v>
      </c>
      <c r="F352" s="194">
        <v>0</v>
      </c>
      <c r="G352" s="251" t="s">
        <v>50</v>
      </c>
      <c r="H352" s="208">
        <v>1</v>
      </c>
      <c r="I352" s="208">
        <v>0</v>
      </c>
      <c r="J352" s="208">
        <v>1</v>
      </c>
      <c r="K352" s="208">
        <v>0</v>
      </c>
      <c r="L352" s="208">
        <v>0</v>
      </c>
      <c r="M352" s="208" t="s">
        <v>50</v>
      </c>
      <c r="N352" s="208">
        <v>0</v>
      </c>
      <c r="O352" s="208">
        <v>0</v>
      </c>
      <c r="P352" s="208">
        <v>0</v>
      </c>
      <c r="Q352" s="208">
        <v>0</v>
      </c>
      <c r="R352" s="208">
        <v>0</v>
      </c>
      <c r="S352" s="208" t="s">
        <v>50</v>
      </c>
      <c r="T352" s="208">
        <v>0</v>
      </c>
      <c r="U352" s="208">
        <v>0</v>
      </c>
      <c r="V352" s="208">
        <v>0</v>
      </c>
      <c r="W352" s="208">
        <v>0</v>
      </c>
      <c r="X352" s="208">
        <v>0</v>
      </c>
      <c r="Y352" s="208" t="s">
        <v>50</v>
      </c>
      <c r="Z352" s="208">
        <v>1</v>
      </c>
      <c r="AA352" s="208">
        <v>0</v>
      </c>
      <c r="AB352" s="208">
        <v>1</v>
      </c>
      <c r="AC352" s="208">
        <v>0</v>
      </c>
      <c r="AD352" s="208">
        <v>0</v>
      </c>
    </row>
    <row r="353" spans="1:30">
      <c r="A353" s="253" t="s">
        <v>18</v>
      </c>
      <c r="B353" s="241">
        <f t="shared" si="169"/>
        <v>2</v>
      </c>
      <c r="C353" s="194">
        <v>0</v>
      </c>
      <c r="D353" s="194">
        <v>1</v>
      </c>
      <c r="E353" s="194">
        <v>1</v>
      </c>
      <c r="F353" s="194">
        <v>0</v>
      </c>
      <c r="G353" s="251" t="s">
        <v>18</v>
      </c>
      <c r="H353" s="208">
        <v>0</v>
      </c>
      <c r="I353" s="208">
        <v>0</v>
      </c>
      <c r="J353" s="208">
        <v>0</v>
      </c>
      <c r="K353" s="208">
        <v>0</v>
      </c>
      <c r="L353" s="208">
        <v>0</v>
      </c>
      <c r="M353" s="208" t="s">
        <v>18</v>
      </c>
      <c r="N353" s="208">
        <v>0</v>
      </c>
      <c r="O353" s="208">
        <v>0</v>
      </c>
      <c r="P353" s="208">
        <v>0</v>
      </c>
      <c r="Q353" s="208">
        <v>0</v>
      </c>
      <c r="R353" s="208">
        <v>0</v>
      </c>
      <c r="S353" s="208" t="s">
        <v>18</v>
      </c>
      <c r="T353" s="208">
        <v>0</v>
      </c>
      <c r="U353" s="208">
        <v>0</v>
      </c>
      <c r="V353" s="208">
        <v>0</v>
      </c>
      <c r="W353" s="208">
        <v>0</v>
      </c>
      <c r="X353" s="208">
        <v>0</v>
      </c>
      <c r="Y353" s="208" t="s">
        <v>18</v>
      </c>
      <c r="Z353" s="208">
        <v>0</v>
      </c>
      <c r="AA353" s="208">
        <v>0</v>
      </c>
      <c r="AB353" s="208">
        <v>0</v>
      </c>
      <c r="AC353" s="208">
        <v>0</v>
      </c>
      <c r="AD353" s="208">
        <v>0</v>
      </c>
    </row>
    <row r="354" spans="1:30" ht="38.25">
      <c r="A354" s="253" t="s">
        <v>51</v>
      </c>
      <c r="B354" s="241">
        <f t="shared" si="169"/>
        <v>3</v>
      </c>
      <c r="C354" s="194">
        <v>1</v>
      </c>
      <c r="D354" s="194">
        <v>1</v>
      </c>
      <c r="E354" s="194">
        <v>0</v>
      </c>
      <c r="F354" s="194">
        <v>1</v>
      </c>
      <c r="G354" s="251" t="s">
        <v>51</v>
      </c>
      <c r="H354" s="208">
        <v>0</v>
      </c>
      <c r="I354" s="208">
        <v>0</v>
      </c>
      <c r="J354" s="208">
        <v>0</v>
      </c>
      <c r="K354" s="208">
        <v>0</v>
      </c>
      <c r="L354" s="208">
        <v>0</v>
      </c>
      <c r="M354" s="208" t="s">
        <v>51</v>
      </c>
      <c r="N354" s="208">
        <v>0</v>
      </c>
      <c r="O354" s="208">
        <v>0</v>
      </c>
      <c r="P354" s="208">
        <v>0</v>
      </c>
      <c r="Q354" s="208">
        <v>0</v>
      </c>
      <c r="R354" s="208">
        <v>0</v>
      </c>
      <c r="S354" s="208" t="s">
        <v>51</v>
      </c>
      <c r="T354" s="208">
        <v>0</v>
      </c>
      <c r="U354" s="208">
        <v>0</v>
      </c>
      <c r="V354" s="208">
        <v>0</v>
      </c>
      <c r="W354" s="208">
        <v>0</v>
      </c>
      <c r="X354" s="208">
        <v>0</v>
      </c>
      <c r="Y354" s="208" t="s">
        <v>51</v>
      </c>
      <c r="Z354" s="208">
        <v>0</v>
      </c>
      <c r="AA354" s="208">
        <v>0</v>
      </c>
      <c r="AB354" s="208">
        <v>0</v>
      </c>
      <c r="AC354" s="208">
        <v>0</v>
      </c>
      <c r="AD354" s="208">
        <v>0</v>
      </c>
    </row>
    <row r="355" spans="1:30">
      <c r="A355" s="253" t="s">
        <v>24</v>
      </c>
      <c r="B355" s="241">
        <f t="shared" si="169"/>
        <v>9</v>
      </c>
      <c r="C355" s="194">
        <v>3</v>
      </c>
      <c r="D355" s="194">
        <v>6</v>
      </c>
      <c r="E355" s="194">
        <v>0</v>
      </c>
      <c r="F355" s="194">
        <v>0</v>
      </c>
      <c r="G355" s="251" t="s">
        <v>24</v>
      </c>
      <c r="H355" s="208">
        <v>3</v>
      </c>
      <c r="I355" s="208">
        <v>1</v>
      </c>
      <c r="J355" s="208">
        <v>2</v>
      </c>
      <c r="K355" s="208">
        <v>0</v>
      </c>
      <c r="L355" s="208">
        <v>0</v>
      </c>
      <c r="M355" s="208" t="s">
        <v>24</v>
      </c>
      <c r="N355" s="208">
        <v>0</v>
      </c>
      <c r="O355" s="208">
        <v>0</v>
      </c>
      <c r="P355" s="208">
        <v>0</v>
      </c>
      <c r="Q355" s="208">
        <v>0</v>
      </c>
      <c r="R355" s="208">
        <v>0</v>
      </c>
      <c r="S355" s="208" t="s">
        <v>24</v>
      </c>
      <c r="T355" s="208">
        <v>1</v>
      </c>
      <c r="U355" s="208">
        <v>0</v>
      </c>
      <c r="V355" s="208">
        <v>1</v>
      </c>
      <c r="W355" s="208">
        <v>0</v>
      </c>
      <c r="X355" s="208">
        <v>0</v>
      </c>
      <c r="Y355" s="208" t="s">
        <v>24</v>
      </c>
      <c r="Z355" s="208">
        <v>2</v>
      </c>
      <c r="AA355" s="208">
        <v>1</v>
      </c>
      <c r="AB355" s="208">
        <v>1</v>
      </c>
      <c r="AC355" s="208">
        <v>0</v>
      </c>
      <c r="AD355" s="208">
        <v>0</v>
      </c>
    </row>
    <row r="356" spans="1:30">
      <c r="A356" s="253" t="s">
        <v>177</v>
      </c>
      <c r="B356" s="241">
        <f t="shared" si="169"/>
        <v>4</v>
      </c>
      <c r="C356" s="194">
        <v>0</v>
      </c>
      <c r="D356" s="194">
        <v>3</v>
      </c>
      <c r="E356" s="194">
        <v>1</v>
      </c>
      <c r="F356" s="194">
        <v>0</v>
      </c>
      <c r="G356" s="251" t="s">
        <v>177</v>
      </c>
      <c r="H356" s="208">
        <v>1</v>
      </c>
      <c r="I356" s="208">
        <v>0</v>
      </c>
      <c r="J356" s="208">
        <v>1</v>
      </c>
      <c r="K356" s="208">
        <v>0</v>
      </c>
      <c r="L356" s="208">
        <v>0</v>
      </c>
      <c r="M356" s="208" t="s">
        <v>177</v>
      </c>
      <c r="N356" s="208">
        <v>1</v>
      </c>
      <c r="O356" s="208">
        <v>0</v>
      </c>
      <c r="P356" s="208">
        <v>1</v>
      </c>
      <c r="Q356" s="208">
        <v>0</v>
      </c>
      <c r="R356" s="208">
        <v>0</v>
      </c>
      <c r="S356" s="208" t="s">
        <v>177</v>
      </c>
      <c r="T356" s="208">
        <v>0</v>
      </c>
      <c r="U356" s="208">
        <v>0</v>
      </c>
      <c r="V356" s="208">
        <v>0</v>
      </c>
      <c r="W356" s="208">
        <v>0</v>
      </c>
      <c r="X356" s="208">
        <v>0</v>
      </c>
      <c r="Y356" s="208" t="s">
        <v>177</v>
      </c>
      <c r="Z356" s="208">
        <v>0</v>
      </c>
      <c r="AA356" s="208">
        <v>0</v>
      </c>
      <c r="AB356" s="208">
        <v>0</v>
      </c>
      <c r="AC356" s="208">
        <v>0</v>
      </c>
      <c r="AD356" s="208">
        <v>0</v>
      </c>
    </row>
    <row r="357" spans="1:30">
      <c r="A357" s="253" t="s">
        <v>60</v>
      </c>
      <c r="B357" s="241">
        <f t="shared" si="169"/>
        <v>2</v>
      </c>
      <c r="C357" s="194">
        <v>0</v>
      </c>
      <c r="D357" s="194">
        <v>0</v>
      </c>
      <c r="E357" s="194">
        <v>2</v>
      </c>
      <c r="F357" s="194">
        <v>0</v>
      </c>
      <c r="G357" s="251" t="s">
        <v>60</v>
      </c>
      <c r="H357" s="208">
        <v>2</v>
      </c>
      <c r="I357" s="208">
        <v>0</v>
      </c>
      <c r="J357" s="208">
        <v>0</v>
      </c>
      <c r="K357" s="208">
        <v>2</v>
      </c>
      <c r="L357" s="208">
        <v>0</v>
      </c>
      <c r="M357" s="208" t="s">
        <v>60</v>
      </c>
      <c r="N357" s="208">
        <v>0</v>
      </c>
      <c r="O357" s="208">
        <v>0</v>
      </c>
      <c r="P357" s="208">
        <v>0</v>
      </c>
      <c r="Q357" s="208">
        <v>0</v>
      </c>
      <c r="R357" s="208">
        <v>0</v>
      </c>
      <c r="S357" s="208" t="s">
        <v>60</v>
      </c>
      <c r="T357" s="208">
        <v>1</v>
      </c>
      <c r="U357" s="208">
        <v>0</v>
      </c>
      <c r="V357" s="208">
        <v>0</v>
      </c>
      <c r="W357" s="208">
        <v>1</v>
      </c>
      <c r="X357" s="208">
        <v>0</v>
      </c>
      <c r="Y357" s="208" t="s">
        <v>60</v>
      </c>
      <c r="Z357" s="208">
        <v>1</v>
      </c>
      <c r="AA357" s="208">
        <v>0</v>
      </c>
      <c r="AB357" s="208">
        <v>0</v>
      </c>
      <c r="AC357" s="208">
        <v>1</v>
      </c>
      <c r="AD357" s="208">
        <v>0</v>
      </c>
    </row>
    <row r="358" spans="1:30">
      <c r="A358" s="253" t="s">
        <v>153</v>
      </c>
      <c r="B358" s="241">
        <f t="shared" si="169"/>
        <v>2</v>
      </c>
      <c r="C358" s="194">
        <v>0</v>
      </c>
      <c r="D358" s="194">
        <v>1</v>
      </c>
      <c r="E358" s="194">
        <v>1</v>
      </c>
      <c r="F358" s="194">
        <v>0</v>
      </c>
      <c r="G358" s="251" t="s">
        <v>153</v>
      </c>
      <c r="H358" s="208">
        <v>0</v>
      </c>
      <c r="I358" s="208">
        <v>0</v>
      </c>
      <c r="J358" s="208">
        <v>0</v>
      </c>
      <c r="K358" s="208">
        <v>0</v>
      </c>
      <c r="L358" s="208">
        <v>0</v>
      </c>
      <c r="M358" s="208" t="s">
        <v>153</v>
      </c>
      <c r="N358" s="208">
        <v>0</v>
      </c>
      <c r="O358" s="208">
        <v>0</v>
      </c>
      <c r="P358" s="208">
        <v>0</v>
      </c>
      <c r="Q358" s="208">
        <v>0</v>
      </c>
      <c r="R358" s="208">
        <v>0</v>
      </c>
      <c r="S358" s="208" t="s">
        <v>153</v>
      </c>
      <c r="T358" s="208">
        <v>0</v>
      </c>
      <c r="U358" s="208">
        <v>0</v>
      </c>
      <c r="V358" s="208">
        <v>0</v>
      </c>
      <c r="W358" s="208">
        <v>0</v>
      </c>
      <c r="X358" s="208">
        <v>0</v>
      </c>
      <c r="Y358" s="208" t="s">
        <v>153</v>
      </c>
      <c r="Z358" s="208">
        <v>0</v>
      </c>
      <c r="AA358" s="208">
        <v>0</v>
      </c>
      <c r="AB358" s="208">
        <v>0</v>
      </c>
      <c r="AC358" s="208">
        <v>0</v>
      </c>
      <c r="AD358" s="208">
        <v>0</v>
      </c>
    </row>
    <row r="359" spans="1:30">
      <c r="A359" s="253" t="s">
        <v>203</v>
      </c>
      <c r="B359" s="241">
        <f t="shared" si="169"/>
        <v>2</v>
      </c>
      <c r="C359" s="194">
        <v>0</v>
      </c>
      <c r="D359" s="194">
        <v>1</v>
      </c>
      <c r="E359" s="194">
        <v>1</v>
      </c>
      <c r="F359" s="194">
        <v>0</v>
      </c>
      <c r="G359" s="251" t="s">
        <v>203</v>
      </c>
      <c r="H359" s="208">
        <v>1</v>
      </c>
      <c r="I359" s="208">
        <v>0</v>
      </c>
      <c r="J359" s="208">
        <v>1</v>
      </c>
      <c r="K359" s="208">
        <v>0</v>
      </c>
      <c r="L359" s="208">
        <v>0</v>
      </c>
      <c r="M359" s="208" t="s">
        <v>203</v>
      </c>
      <c r="N359" s="208">
        <v>1</v>
      </c>
      <c r="O359" s="208">
        <v>0</v>
      </c>
      <c r="P359" s="208">
        <v>1</v>
      </c>
      <c r="Q359" s="208">
        <v>0</v>
      </c>
      <c r="R359" s="208">
        <v>0</v>
      </c>
      <c r="S359" s="208" t="s">
        <v>203</v>
      </c>
      <c r="T359" s="208">
        <v>0</v>
      </c>
      <c r="U359" s="208">
        <v>0</v>
      </c>
      <c r="V359" s="208">
        <v>0</v>
      </c>
      <c r="W359" s="208">
        <v>0</v>
      </c>
      <c r="X359" s="208">
        <v>0</v>
      </c>
      <c r="Y359" s="208" t="s">
        <v>203</v>
      </c>
      <c r="Z359" s="208">
        <v>0</v>
      </c>
      <c r="AA359" s="208">
        <v>0</v>
      </c>
      <c r="AB359" s="208">
        <v>0</v>
      </c>
      <c r="AC359" s="208">
        <v>0</v>
      </c>
      <c r="AD359" s="208">
        <v>0</v>
      </c>
    </row>
    <row r="360" spans="1:30" ht="25.5">
      <c r="A360" s="253" t="s">
        <v>142</v>
      </c>
      <c r="B360" s="241">
        <f t="shared" si="169"/>
        <v>2</v>
      </c>
      <c r="C360" s="194">
        <v>0</v>
      </c>
      <c r="D360" s="194">
        <v>1</v>
      </c>
      <c r="E360" s="194">
        <v>1</v>
      </c>
      <c r="F360" s="194">
        <v>0</v>
      </c>
      <c r="G360" s="251" t="s">
        <v>142</v>
      </c>
      <c r="H360" s="208">
        <v>1</v>
      </c>
      <c r="I360" s="208">
        <v>0</v>
      </c>
      <c r="J360" s="208">
        <v>1</v>
      </c>
      <c r="K360" s="208">
        <v>0</v>
      </c>
      <c r="L360" s="208">
        <v>0</v>
      </c>
      <c r="M360" s="208" t="s">
        <v>142</v>
      </c>
      <c r="N360" s="208">
        <v>0</v>
      </c>
      <c r="O360" s="208">
        <v>0</v>
      </c>
      <c r="P360" s="208">
        <v>0</v>
      </c>
      <c r="Q360" s="208">
        <v>0</v>
      </c>
      <c r="R360" s="208">
        <v>0</v>
      </c>
      <c r="S360" s="208" t="s">
        <v>142</v>
      </c>
      <c r="T360" s="208">
        <v>0</v>
      </c>
      <c r="U360" s="208">
        <v>0</v>
      </c>
      <c r="V360" s="208">
        <v>0</v>
      </c>
      <c r="W360" s="208">
        <v>0</v>
      </c>
      <c r="X360" s="208">
        <v>0</v>
      </c>
      <c r="Y360" s="208" t="s">
        <v>142</v>
      </c>
      <c r="Z360" s="208">
        <v>1</v>
      </c>
      <c r="AA360" s="208">
        <v>0</v>
      </c>
      <c r="AB360" s="208">
        <v>1</v>
      </c>
      <c r="AC360" s="208">
        <v>0</v>
      </c>
      <c r="AD360" s="208">
        <v>0</v>
      </c>
    </row>
    <row r="361" spans="1:30" ht="25.5">
      <c r="A361" s="253" t="s">
        <v>158</v>
      </c>
      <c r="B361" s="241">
        <f t="shared" si="169"/>
        <v>8</v>
      </c>
      <c r="C361" s="194">
        <v>0</v>
      </c>
      <c r="D361" s="194">
        <v>5</v>
      </c>
      <c r="E361" s="194">
        <v>3</v>
      </c>
      <c r="F361" s="194">
        <v>0</v>
      </c>
      <c r="G361" s="251" t="s">
        <v>158</v>
      </c>
      <c r="H361" s="208">
        <v>1</v>
      </c>
      <c r="I361" s="208">
        <v>0</v>
      </c>
      <c r="J361" s="208">
        <v>1</v>
      </c>
      <c r="K361" s="208">
        <v>0</v>
      </c>
      <c r="L361" s="208">
        <v>0</v>
      </c>
      <c r="M361" s="208" t="s">
        <v>158</v>
      </c>
      <c r="N361" s="208">
        <v>0</v>
      </c>
      <c r="O361" s="208">
        <v>0</v>
      </c>
      <c r="P361" s="208">
        <v>0</v>
      </c>
      <c r="Q361" s="208">
        <v>0</v>
      </c>
      <c r="R361" s="208">
        <v>0</v>
      </c>
      <c r="S361" s="208" t="s">
        <v>158</v>
      </c>
      <c r="T361" s="208">
        <v>0</v>
      </c>
      <c r="U361" s="208">
        <v>0</v>
      </c>
      <c r="V361" s="208">
        <v>0</v>
      </c>
      <c r="W361" s="208">
        <v>0</v>
      </c>
      <c r="X361" s="208">
        <v>0</v>
      </c>
      <c r="Y361" s="208" t="s">
        <v>158</v>
      </c>
      <c r="Z361" s="208">
        <v>1</v>
      </c>
      <c r="AA361" s="208">
        <v>0</v>
      </c>
      <c r="AB361" s="208">
        <v>1</v>
      </c>
      <c r="AC361" s="208">
        <v>0</v>
      </c>
      <c r="AD361" s="208">
        <v>0</v>
      </c>
    </row>
    <row r="362" spans="1:30">
      <c r="A362" s="253" t="s">
        <v>204</v>
      </c>
      <c r="B362" s="241">
        <f t="shared" si="169"/>
        <v>1</v>
      </c>
      <c r="C362" s="194">
        <v>0</v>
      </c>
      <c r="D362" s="194">
        <v>1</v>
      </c>
      <c r="E362" s="194">
        <v>0</v>
      </c>
      <c r="F362" s="194">
        <v>0</v>
      </c>
      <c r="G362" s="251" t="s">
        <v>204</v>
      </c>
      <c r="H362" s="208">
        <v>0</v>
      </c>
      <c r="I362" s="208">
        <v>0</v>
      </c>
      <c r="J362" s="208">
        <v>0</v>
      </c>
      <c r="K362" s="208">
        <v>0</v>
      </c>
      <c r="L362" s="208">
        <v>0</v>
      </c>
      <c r="M362" s="208" t="s">
        <v>204</v>
      </c>
      <c r="N362" s="208">
        <v>0</v>
      </c>
      <c r="O362" s="208">
        <v>0</v>
      </c>
      <c r="P362" s="208">
        <v>0</v>
      </c>
      <c r="Q362" s="208">
        <v>0</v>
      </c>
      <c r="R362" s="208">
        <v>0</v>
      </c>
      <c r="S362" s="208" t="s">
        <v>204</v>
      </c>
      <c r="T362" s="208">
        <v>0</v>
      </c>
      <c r="U362" s="208">
        <v>0</v>
      </c>
      <c r="V362" s="208">
        <v>0</v>
      </c>
      <c r="W362" s="208">
        <v>0</v>
      </c>
      <c r="X362" s="208">
        <v>0</v>
      </c>
      <c r="Y362" s="208" t="s">
        <v>204</v>
      </c>
      <c r="Z362" s="208">
        <v>0</v>
      </c>
      <c r="AA362" s="208">
        <v>0</v>
      </c>
      <c r="AB362" s="208">
        <v>0</v>
      </c>
      <c r="AC362" s="208">
        <v>0</v>
      </c>
      <c r="AD362" s="208">
        <v>0</v>
      </c>
    </row>
    <row r="363" spans="1:30">
      <c r="A363" s="253" t="s">
        <v>33</v>
      </c>
      <c r="B363" s="241">
        <f t="shared" si="169"/>
        <v>6</v>
      </c>
      <c r="C363" s="194">
        <v>1</v>
      </c>
      <c r="D363" s="194">
        <v>2</v>
      </c>
      <c r="E363" s="194">
        <v>3</v>
      </c>
      <c r="F363" s="194">
        <v>0</v>
      </c>
      <c r="G363" s="251" t="s">
        <v>33</v>
      </c>
      <c r="H363" s="208">
        <v>2</v>
      </c>
      <c r="I363" s="208">
        <v>1</v>
      </c>
      <c r="J363" s="208">
        <v>1</v>
      </c>
      <c r="K363" s="208">
        <v>0</v>
      </c>
      <c r="L363" s="208">
        <v>0</v>
      </c>
      <c r="M363" s="208" t="s">
        <v>33</v>
      </c>
      <c r="N363" s="208">
        <v>0</v>
      </c>
      <c r="O363" s="208">
        <v>0</v>
      </c>
      <c r="P363" s="208">
        <v>0</v>
      </c>
      <c r="Q363" s="208">
        <v>0</v>
      </c>
      <c r="R363" s="208">
        <v>0</v>
      </c>
      <c r="S363" s="208" t="s">
        <v>33</v>
      </c>
      <c r="T363" s="208">
        <v>2</v>
      </c>
      <c r="U363" s="208">
        <v>1</v>
      </c>
      <c r="V363" s="208">
        <v>1</v>
      </c>
      <c r="W363" s="208">
        <v>0</v>
      </c>
      <c r="X363" s="208">
        <v>0</v>
      </c>
      <c r="Y363" s="208" t="s">
        <v>33</v>
      </c>
      <c r="Z363" s="208">
        <v>0</v>
      </c>
      <c r="AA363" s="208">
        <v>0</v>
      </c>
      <c r="AB363" s="208">
        <v>0</v>
      </c>
      <c r="AC363" s="208">
        <v>0</v>
      </c>
      <c r="AD363" s="208">
        <v>0</v>
      </c>
    </row>
    <row r="364" spans="1:30" ht="25.5">
      <c r="A364" s="253" t="s">
        <v>70</v>
      </c>
      <c r="B364" s="241">
        <f t="shared" si="169"/>
        <v>1</v>
      </c>
      <c r="C364" s="194">
        <v>1</v>
      </c>
      <c r="D364" s="194">
        <v>0</v>
      </c>
      <c r="E364" s="194">
        <v>0</v>
      </c>
      <c r="F364" s="194">
        <v>0</v>
      </c>
      <c r="G364" s="251" t="s">
        <v>70</v>
      </c>
      <c r="H364" s="208">
        <v>0</v>
      </c>
      <c r="I364" s="208">
        <v>0</v>
      </c>
      <c r="J364" s="208">
        <v>0</v>
      </c>
      <c r="K364" s="208">
        <v>0</v>
      </c>
      <c r="L364" s="208">
        <v>0</v>
      </c>
      <c r="M364" s="208" t="s">
        <v>70</v>
      </c>
      <c r="N364" s="208">
        <v>0</v>
      </c>
      <c r="O364" s="208">
        <v>0</v>
      </c>
      <c r="P364" s="208">
        <v>0</v>
      </c>
      <c r="Q364" s="208">
        <v>0</v>
      </c>
      <c r="R364" s="208">
        <v>0</v>
      </c>
      <c r="S364" s="208" t="s">
        <v>70</v>
      </c>
      <c r="T364" s="208">
        <v>0</v>
      </c>
      <c r="U364" s="208">
        <v>0</v>
      </c>
      <c r="V364" s="208">
        <v>0</v>
      </c>
      <c r="W364" s="208">
        <v>0</v>
      </c>
      <c r="X364" s="208">
        <v>0</v>
      </c>
      <c r="Y364" s="208" t="s">
        <v>70</v>
      </c>
      <c r="Z364" s="208">
        <v>0</v>
      </c>
      <c r="AA364" s="208">
        <v>0</v>
      </c>
      <c r="AB364" s="208">
        <v>0</v>
      </c>
      <c r="AC364" s="208">
        <v>0</v>
      </c>
      <c r="AD364" s="208">
        <v>0</v>
      </c>
    </row>
    <row r="365" spans="1:30" ht="25.5">
      <c r="A365" s="253" t="s">
        <v>248</v>
      </c>
      <c r="B365" s="241">
        <f t="shared" si="169"/>
        <v>0</v>
      </c>
      <c r="C365" s="194">
        <v>0</v>
      </c>
      <c r="D365" s="194">
        <v>0</v>
      </c>
      <c r="E365" s="194">
        <v>0</v>
      </c>
      <c r="F365" s="194">
        <v>0</v>
      </c>
      <c r="G365" s="251" t="s">
        <v>248</v>
      </c>
      <c r="H365" s="208">
        <v>0</v>
      </c>
      <c r="I365" s="208">
        <v>0</v>
      </c>
      <c r="J365" s="208">
        <v>0</v>
      </c>
      <c r="K365" s="208">
        <v>0</v>
      </c>
      <c r="L365" s="208">
        <v>0</v>
      </c>
      <c r="M365" s="208" t="s">
        <v>248</v>
      </c>
      <c r="N365" s="208">
        <v>0</v>
      </c>
      <c r="O365" s="208">
        <v>0</v>
      </c>
      <c r="P365" s="208">
        <v>0</v>
      </c>
      <c r="Q365" s="208">
        <v>0</v>
      </c>
      <c r="R365" s="208">
        <v>0</v>
      </c>
      <c r="S365" s="208" t="s">
        <v>248</v>
      </c>
      <c r="T365" s="208">
        <v>0</v>
      </c>
      <c r="U365" s="208">
        <v>0</v>
      </c>
      <c r="V365" s="208">
        <v>0</v>
      </c>
      <c r="W365" s="208">
        <v>0</v>
      </c>
      <c r="X365" s="208">
        <v>0</v>
      </c>
      <c r="Y365" s="208" t="s">
        <v>248</v>
      </c>
      <c r="Z365" s="208">
        <v>0</v>
      </c>
      <c r="AA365" s="208">
        <v>0</v>
      </c>
      <c r="AB365" s="208">
        <v>0</v>
      </c>
      <c r="AC365" s="208">
        <v>0</v>
      </c>
      <c r="AD365" s="208">
        <v>0</v>
      </c>
    </row>
    <row r="366" spans="1:30">
      <c r="A366" s="253" t="s">
        <v>138</v>
      </c>
      <c r="B366" s="241">
        <f t="shared" si="169"/>
        <v>1</v>
      </c>
      <c r="C366" s="194">
        <v>0</v>
      </c>
      <c r="D366" s="194">
        <v>0</v>
      </c>
      <c r="E366" s="194">
        <v>1</v>
      </c>
      <c r="F366" s="194">
        <v>0</v>
      </c>
      <c r="G366" s="251" t="s">
        <v>138</v>
      </c>
      <c r="H366" s="208">
        <v>0</v>
      </c>
      <c r="I366" s="208">
        <v>0</v>
      </c>
      <c r="J366" s="208">
        <v>0</v>
      </c>
      <c r="K366" s="208">
        <v>0</v>
      </c>
      <c r="L366" s="208">
        <v>0</v>
      </c>
      <c r="M366" s="208" t="s">
        <v>138</v>
      </c>
      <c r="N366" s="208">
        <v>0</v>
      </c>
      <c r="O366" s="208">
        <v>0</v>
      </c>
      <c r="P366" s="208">
        <v>0</v>
      </c>
      <c r="Q366" s="208">
        <v>0</v>
      </c>
      <c r="R366" s="208">
        <v>0</v>
      </c>
      <c r="S366" s="208" t="s">
        <v>138</v>
      </c>
      <c r="T366" s="208">
        <v>0</v>
      </c>
      <c r="U366" s="208">
        <v>0</v>
      </c>
      <c r="V366" s="208">
        <v>0</v>
      </c>
      <c r="W366" s="208">
        <v>0</v>
      </c>
      <c r="X366" s="208">
        <v>0</v>
      </c>
      <c r="Y366" s="208" t="s">
        <v>138</v>
      </c>
      <c r="Z366" s="208">
        <v>0</v>
      </c>
      <c r="AA366" s="208">
        <v>0</v>
      </c>
      <c r="AB366" s="208">
        <v>0</v>
      </c>
      <c r="AC366" s="208">
        <v>0</v>
      </c>
      <c r="AD366" s="208">
        <v>0</v>
      </c>
    </row>
    <row r="367" spans="1:30" ht="38.25">
      <c r="A367" s="253" t="s">
        <v>161</v>
      </c>
      <c r="B367" s="241">
        <f t="shared" si="169"/>
        <v>2</v>
      </c>
      <c r="C367" s="194">
        <v>1</v>
      </c>
      <c r="D367" s="194">
        <v>1</v>
      </c>
      <c r="E367" s="194">
        <v>0</v>
      </c>
      <c r="F367" s="194">
        <v>0</v>
      </c>
      <c r="G367" s="251" t="s">
        <v>161</v>
      </c>
      <c r="H367" s="208">
        <v>2</v>
      </c>
      <c r="I367" s="208">
        <v>1</v>
      </c>
      <c r="J367" s="208">
        <v>1</v>
      </c>
      <c r="K367" s="208">
        <v>0</v>
      </c>
      <c r="L367" s="208">
        <v>0</v>
      </c>
      <c r="M367" s="208" t="s">
        <v>161</v>
      </c>
      <c r="N367" s="208">
        <v>0</v>
      </c>
      <c r="O367" s="208">
        <v>0</v>
      </c>
      <c r="P367" s="208">
        <v>0</v>
      </c>
      <c r="Q367" s="208">
        <v>0</v>
      </c>
      <c r="R367" s="208">
        <v>0</v>
      </c>
      <c r="S367" s="208" t="s">
        <v>161</v>
      </c>
      <c r="T367" s="208">
        <v>1</v>
      </c>
      <c r="U367" s="208">
        <v>0</v>
      </c>
      <c r="V367" s="208">
        <v>1</v>
      </c>
      <c r="W367" s="208">
        <v>0</v>
      </c>
      <c r="X367" s="208">
        <v>0</v>
      </c>
      <c r="Y367" s="208" t="s">
        <v>161</v>
      </c>
      <c r="Z367" s="208">
        <v>1</v>
      </c>
      <c r="AA367" s="208">
        <v>1</v>
      </c>
      <c r="AB367" s="208">
        <v>0</v>
      </c>
      <c r="AC367" s="208">
        <v>0</v>
      </c>
      <c r="AD367" s="208">
        <v>0</v>
      </c>
    </row>
    <row r="368" spans="1:30">
      <c r="A368" s="253" t="s">
        <v>130</v>
      </c>
      <c r="B368" s="241">
        <f t="shared" si="169"/>
        <v>11</v>
      </c>
      <c r="C368" s="194">
        <v>0</v>
      </c>
      <c r="D368" s="194">
        <v>7</v>
      </c>
      <c r="E368" s="194">
        <v>4</v>
      </c>
      <c r="F368" s="194">
        <v>0</v>
      </c>
      <c r="G368" s="251" t="s">
        <v>130</v>
      </c>
      <c r="H368" s="208">
        <v>4</v>
      </c>
      <c r="I368" s="208">
        <v>0</v>
      </c>
      <c r="J368" s="208">
        <v>2</v>
      </c>
      <c r="K368" s="208">
        <v>2</v>
      </c>
      <c r="L368" s="208">
        <v>0</v>
      </c>
      <c r="M368" s="208" t="s">
        <v>130</v>
      </c>
      <c r="N368" s="208">
        <v>0</v>
      </c>
      <c r="O368" s="208">
        <v>0</v>
      </c>
      <c r="P368" s="208">
        <v>0</v>
      </c>
      <c r="Q368" s="208">
        <v>0</v>
      </c>
      <c r="R368" s="208">
        <v>0</v>
      </c>
      <c r="S368" s="208" t="s">
        <v>130</v>
      </c>
      <c r="T368" s="208">
        <v>2</v>
      </c>
      <c r="U368" s="208">
        <v>0</v>
      </c>
      <c r="V368" s="208">
        <v>0</v>
      </c>
      <c r="W368" s="208">
        <v>2</v>
      </c>
      <c r="X368" s="208">
        <v>0</v>
      </c>
      <c r="Y368" s="208" t="s">
        <v>130</v>
      </c>
      <c r="Z368" s="208">
        <v>2</v>
      </c>
      <c r="AA368" s="208">
        <v>0</v>
      </c>
      <c r="AB368" s="208">
        <v>2</v>
      </c>
      <c r="AC368" s="208">
        <v>0</v>
      </c>
      <c r="AD368" s="208">
        <v>0</v>
      </c>
    </row>
    <row r="369" spans="1:30" ht="38.25">
      <c r="A369" s="242" t="s">
        <v>159</v>
      </c>
      <c r="B369" s="241">
        <f t="shared" si="169"/>
        <v>7</v>
      </c>
      <c r="C369" s="194">
        <v>0</v>
      </c>
      <c r="D369" s="194">
        <v>4</v>
      </c>
      <c r="E369" s="194">
        <v>2</v>
      </c>
      <c r="F369" s="194">
        <v>1</v>
      </c>
      <c r="G369" s="242" t="s">
        <v>159</v>
      </c>
      <c r="H369" s="208">
        <v>1</v>
      </c>
      <c r="I369" s="208">
        <v>0</v>
      </c>
      <c r="J369" s="208">
        <v>0</v>
      </c>
      <c r="K369" s="208">
        <v>0</v>
      </c>
      <c r="L369" s="208">
        <v>1</v>
      </c>
      <c r="M369" s="242" t="s">
        <v>159</v>
      </c>
      <c r="N369" s="208">
        <v>0</v>
      </c>
      <c r="O369" s="208">
        <v>0</v>
      </c>
      <c r="P369" s="208">
        <v>0</v>
      </c>
      <c r="Q369" s="208">
        <v>0</v>
      </c>
      <c r="R369" s="208">
        <v>0</v>
      </c>
      <c r="S369" s="208" t="s">
        <v>159</v>
      </c>
      <c r="T369" s="208">
        <v>1</v>
      </c>
      <c r="U369" s="208">
        <v>0</v>
      </c>
      <c r="V369" s="208">
        <v>0</v>
      </c>
      <c r="W369" s="208">
        <v>0</v>
      </c>
      <c r="X369" s="208">
        <v>1</v>
      </c>
      <c r="Y369" s="208" t="s">
        <v>159</v>
      </c>
      <c r="Z369" s="208">
        <v>0</v>
      </c>
      <c r="AA369" s="208">
        <v>0</v>
      </c>
      <c r="AB369" s="208">
        <v>0</v>
      </c>
      <c r="AC369" s="208">
        <v>0</v>
      </c>
      <c r="AD369" s="208">
        <v>0</v>
      </c>
    </row>
    <row r="370" spans="1:30" ht="38.25">
      <c r="A370" s="253" t="s">
        <v>34</v>
      </c>
      <c r="B370" s="241">
        <f t="shared" si="169"/>
        <v>0</v>
      </c>
      <c r="C370" s="194">
        <v>0</v>
      </c>
      <c r="D370" s="194">
        <v>0</v>
      </c>
      <c r="E370" s="194">
        <v>0</v>
      </c>
      <c r="F370" s="194">
        <v>0</v>
      </c>
      <c r="G370" s="251" t="s">
        <v>34</v>
      </c>
      <c r="H370" s="208">
        <v>0</v>
      </c>
      <c r="I370" s="208">
        <v>0</v>
      </c>
      <c r="J370" s="208">
        <v>0</v>
      </c>
      <c r="K370" s="208">
        <v>0</v>
      </c>
      <c r="L370" s="208">
        <v>0</v>
      </c>
      <c r="M370" s="208" t="s">
        <v>34</v>
      </c>
      <c r="N370" s="208">
        <v>0</v>
      </c>
      <c r="O370" s="208">
        <v>0</v>
      </c>
      <c r="P370" s="208">
        <v>0</v>
      </c>
      <c r="Q370" s="208">
        <v>0</v>
      </c>
      <c r="R370" s="208">
        <v>0</v>
      </c>
      <c r="S370" s="208" t="s">
        <v>34</v>
      </c>
      <c r="T370" s="208">
        <v>0</v>
      </c>
      <c r="U370" s="208">
        <v>0</v>
      </c>
      <c r="V370" s="208">
        <v>0</v>
      </c>
      <c r="W370" s="208">
        <v>0</v>
      </c>
      <c r="X370" s="208">
        <v>0</v>
      </c>
      <c r="Y370" s="208" t="s">
        <v>34</v>
      </c>
      <c r="Z370" s="208">
        <v>0</v>
      </c>
      <c r="AA370" s="208">
        <v>0</v>
      </c>
      <c r="AB370" s="208">
        <v>0</v>
      </c>
      <c r="AC370" s="208">
        <v>0</v>
      </c>
      <c r="AD370" s="208">
        <v>0</v>
      </c>
    </row>
    <row r="371" spans="1:30">
      <c r="A371" s="253" t="s">
        <v>201</v>
      </c>
      <c r="B371" s="241">
        <f t="shared" ref="B371:B434" si="170">SUM(C371:F371)</f>
        <v>4</v>
      </c>
      <c r="C371" s="194">
        <v>0</v>
      </c>
      <c r="D371" s="194">
        <v>3</v>
      </c>
      <c r="E371" s="194">
        <v>1</v>
      </c>
      <c r="F371" s="194">
        <v>0</v>
      </c>
      <c r="G371" s="251" t="s">
        <v>201</v>
      </c>
      <c r="H371" s="208">
        <v>2</v>
      </c>
      <c r="I371" s="208">
        <v>0</v>
      </c>
      <c r="J371" s="208">
        <v>2</v>
      </c>
      <c r="K371" s="208">
        <v>0</v>
      </c>
      <c r="L371" s="208">
        <v>0</v>
      </c>
      <c r="M371" s="208" t="s">
        <v>201</v>
      </c>
      <c r="N371" s="208">
        <v>1</v>
      </c>
      <c r="O371" s="208">
        <v>0</v>
      </c>
      <c r="P371" s="208">
        <v>1</v>
      </c>
      <c r="Q371" s="208">
        <v>0</v>
      </c>
      <c r="R371" s="208">
        <v>0</v>
      </c>
      <c r="S371" s="208" t="s">
        <v>201</v>
      </c>
      <c r="T371" s="208">
        <v>1</v>
      </c>
      <c r="U371" s="208">
        <v>0</v>
      </c>
      <c r="V371" s="208">
        <v>1</v>
      </c>
      <c r="W371" s="208">
        <v>0</v>
      </c>
      <c r="X371" s="208">
        <v>0</v>
      </c>
      <c r="Y371" s="208" t="s">
        <v>201</v>
      </c>
      <c r="Z371" s="208">
        <v>0</v>
      </c>
      <c r="AA371" s="208">
        <v>0</v>
      </c>
      <c r="AB371" s="208">
        <v>0</v>
      </c>
      <c r="AC371" s="208">
        <v>0</v>
      </c>
      <c r="AD371" s="208">
        <v>0</v>
      </c>
    </row>
    <row r="372" spans="1:30">
      <c r="A372" s="253" t="s">
        <v>2</v>
      </c>
      <c r="B372" s="241">
        <f t="shared" si="170"/>
        <v>4</v>
      </c>
      <c r="C372" s="194">
        <v>1</v>
      </c>
      <c r="D372" s="194">
        <v>3</v>
      </c>
      <c r="E372" s="194">
        <v>0</v>
      </c>
      <c r="F372" s="194">
        <v>0</v>
      </c>
      <c r="G372" s="251" t="s">
        <v>2</v>
      </c>
      <c r="H372" s="208">
        <v>0</v>
      </c>
      <c r="I372" s="208">
        <v>0</v>
      </c>
      <c r="J372" s="208">
        <v>0</v>
      </c>
      <c r="K372" s="208">
        <v>0</v>
      </c>
      <c r="L372" s="208">
        <v>0</v>
      </c>
      <c r="M372" s="208" t="s">
        <v>2</v>
      </c>
      <c r="N372" s="208">
        <v>0</v>
      </c>
      <c r="O372" s="208">
        <v>0</v>
      </c>
      <c r="P372" s="208">
        <v>0</v>
      </c>
      <c r="Q372" s="208">
        <v>0</v>
      </c>
      <c r="R372" s="208">
        <v>0</v>
      </c>
      <c r="S372" s="208" t="s">
        <v>2</v>
      </c>
      <c r="T372" s="208">
        <v>0</v>
      </c>
      <c r="U372" s="208">
        <v>0</v>
      </c>
      <c r="V372" s="208">
        <v>0</v>
      </c>
      <c r="W372" s="208">
        <v>0</v>
      </c>
      <c r="X372" s="208">
        <v>0</v>
      </c>
      <c r="Y372" s="208" t="s">
        <v>2</v>
      </c>
      <c r="Z372" s="208">
        <v>0</v>
      </c>
      <c r="AA372" s="208">
        <v>0</v>
      </c>
      <c r="AB372" s="208">
        <v>0</v>
      </c>
      <c r="AC372" s="208">
        <v>0</v>
      </c>
      <c r="AD372" s="208">
        <v>0</v>
      </c>
    </row>
    <row r="373" spans="1:30">
      <c r="A373" s="253" t="s">
        <v>162</v>
      </c>
      <c r="B373" s="241">
        <f t="shared" si="170"/>
        <v>3</v>
      </c>
      <c r="C373" s="194">
        <v>1</v>
      </c>
      <c r="D373" s="194">
        <v>2</v>
      </c>
      <c r="E373" s="194">
        <v>0</v>
      </c>
      <c r="F373" s="194">
        <v>0</v>
      </c>
      <c r="G373" s="251" t="s">
        <v>162</v>
      </c>
      <c r="H373" s="208">
        <v>0</v>
      </c>
      <c r="I373" s="208">
        <v>0</v>
      </c>
      <c r="J373" s="208">
        <v>0</v>
      </c>
      <c r="K373" s="208">
        <v>0</v>
      </c>
      <c r="L373" s="208">
        <v>0</v>
      </c>
      <c r="M373" s="208" t="s">
        <v>162</v>
      </c>
      <c r="N373" s="208">
        <v>0</v>
      </c>
      <c r="O373" s="208">
        <v>0</v>
      </c>
      <c r="P373" s="208">
        <v>0</v>
      </c>
      <c r="Q373" s="208">
        <v>0</v>
      </c>
      <c r="R373" s="208">
        <v>0</v>
      </c>
      <c r="S373" s="208" t="s">
        <v>162</v>
      </c>
      <c r="T373" s="208">
        <v>0</v>
      </c>
      <c r="U373" s="208">
        <v>0</v>
      </c>
      <c r="V373" s="208">
        <v>0</v>
      </c>
      <c r="W373" s="208">
        <v>0</v>
      </c>
      <c r="X373" s="208">
        <v>0</v>
      </c>
      <c r="Y373" s="208" t="s">
        <v>162</v>
      </c>
      <c r="Z373" s="208">
        <v>0</v>
      </c>
      <c r="AA373" s="208">
        <v>0</v>
      </c>
      <c r="AB373" s="208">
        <v>0</v>
      </c>
      <c r="AC373" s="208">
        <v>0</v>
      </c>
      <c r="AD373" s="208">
        <v>0</v>
      </c>
    </row>
    <row r="374" spans="1:30">
      <c r="A374" s="253" t="s">
        <v>25</v>
      </c>
      <c r="B374" s="241">
        <f t="shared" si="170"/>
        <v>25</v>
      </c>
      <c r="C374" s="194">
        <v>4</v>
      </c>
      <c r="D374" s="194">
        <v>20</v>
      </c>
      <c r="E374" s="194">
        <v>1</v>
      </c>
      <c r="F374" s="194">
        <v>0</v>
      </c>
      <c r="G374" s="251" t="s">
        <v>25</v>
      </c>
      <c r="H374" s="208">
        <v>3</v>
      </c>
      <c r="I374" s="208">
        <v>1</v>
      </c>
      <c r="J374" s="208">
        <v>1</v>
      </c>
      <c r="K374" s="208">
        <v>1</v>
      </c>
      <c r="L374" s="208">
        <v>0</v>
      </c>
      <c r="M374" s="208" t="s">
        <v>25</v>
      </c>
      <c r="N374" s="208">
        <v>0</v>
      </c>
      <c r="O374" s="208">
        <v>0</v>
      </c>
      <c r="P374" s="208">
        <v>0</v>
      </c>
      <c r="Q374" s="208">
        <v>0</v>
      </c>
      <c r="R374" s="208">
        <v>0</v>
      </c>
      <c r="S374" s="208" t="s">
        <v>25</v>
      </c>
      <c r="T374" s="208">
        <v>1</v>
      </c>
      <c r="U374" s="208">
        <v>0</v>
      </c>
      <c r="V374" s="208">
        <v>1</v>
      </c>
      <c r="W374" s="208">
        <v>0</v>
      </c>
      <c r="X374" s="208">
        <v>0</v>
      </c>
      <c r="Y374" s="208" t="s">
        <v>25</v>
      </c>
      <c r="Z374" s="208">
        <v>2</v>
      </c>
      <c r="AA374" s="208">
        <v>1</v>
      </c>
      <c r="AB374" s="208">
        <v>0</v>
      </c>
      <c r="AC374" s="208">
        <v>1</v>
      </c>
      <c r="AD374" s="208">
        <v>0</v>
      </c>
    </row>
    <row r="375" spans="1:30">
      <c r="A375" s="253" t="s">
        <v>8</v>
      </c>
      <c r="B375" s="241">
        <f t="shared" si="170"/>
        <v>15</v>
      </c>
      <c r="C375" s="194">
        <v>2</v>
      </c>
      <c r="D375" s="194">
        <v>9</v>
      </c>
      <c r="E375" s="194">
        <v>4</v>
      </c>
      <c r="F375" s="194">
        <v>0</v>
      </c>
      <c r="G375" s="251" t="s">
        <v>8</v>
      </c>
      <c r="H375" s="208">
        <v>2</v>
      </c>
      <c r="I375" s="208">
        <v>0</v>
      </c>
      <c r="J375" s="208">
        <v>1</v>
      </c>
      <c r="K375" s="208">
        <v>1</v>
      </c>
      <c r="L375" s="208">
        <v>0</v>
      </c>
      <c r="M375" s="208" t="s">
        <v>8</v>
      </c>
      <c r="N375" s="208">
        <v>1</v>
      </c>
      <c r="O375" s="208">
        <v>0</v>
      </c>
      <c r="P375" s="208">
        <v>1</v>
      </c>
      <c r="Q375" s="208">
        <v>0</v>
      </c>
      <c r="R375" s="208">
        <v>0</v>
      </c>
      <c r="S375" s="208" t="s">
        <v>8</v>
      </c>
      <c r="T375" s="208">
        <v>0</v>
      </c>
      <c r="U375" s="208">
        <v>0</v>
      </c>
      <c r="V375" s="208">
        <v>0</v>
      </c>
      <c r="W375" s="208">
        <v>0</v>
      </c>
      <c r="X375" s="208">
        <v>0</v>
      </c>
      <c r="Y375" s="208" t="s">
        <v>8</v>
      </c>
      <c r="Z375" s="208">
        <v>1</v>
      </c>
      <c r="AA375" s="208">
        <v>0</v>
      </c>
      <c r="AB375" s="208">
        <v>0</v>
      </c>
      <c r="AC375" s="208">
        <v>1</v>
      </c>
      <c r="AD375" s="208">
        <v>0</v>
      </c>
    </row>
    <row r="376" spans="1:30">
      <c r="A376" s="253" t="s">
        <v>43</v>
      </c>
      <c r="B376" s="241">
        <f t="shared" si="170"/>
        <v>5</v>
      </c>
      <c r="C376" s="194">
        <v>0</v>
      </c>
      <c r="D376" s="194">
        <v>4</v>
      </c>
      <c r="E376" s="194">
        <v>1</v>
      </c>
      <c r="F376" s="194">
        <v>0</v>
      </c>
      <c r="G376" s="251" t="s">
        <v>43</v>
      </c>
      <c r="H376" s="208">
        <v>0</v>
      </c>
      <c r="I376" s="208">
        <v>0</v>
      </c>
      <c r="J376" s="208">
        <v>0</v>
      </c>
      <c r="K376" s="208">
        <v>0</v>
      </c>
      <c r="L376" s="208">
        <v>0</v>
      </c>
      <c r="M376" s="208" t="s">
        <v>43</v>
      </c>
      <c r="N376" s="208">
        <v>0</v>
      </c>
      <c r="O376" s="208">
        <v>0</v>
      </c>
      <c r="P376" s="208">
        <v>0</v>
      </c>
      <c r="Q376" s="208">
        <v>0</v>
      </c>
      <c r="R376" s="208">
        <v>0</v>
      </c>
      <c r="S376" s="208" t="s">
        <v>43</v>
      </c>
      <c r="T376" s="208">
        <v>0</v>
      </c>
      <c r="U376" s="208">
        <v>0</v>
      </c>
      <c r="V376" s="208">
        <v>0</v>
      </c>
      <c r="W376" s="208">
        <v>0</v>
      </c>
      <c r="X376" s="208">
        <v>0</v>
      </c>
      <c r="Y376" s="208" t="s">
        <v>43</v>
      </c>
      <c r="Z376" s="208">
        <v>0</v>
      </c>
      <c r="AA376" s="208">
        <v>0</v>
      </c>
      <c r="AB376" s="208">
        <v>0</v>
      </c>
      <c r="AC376" s="208">
        <v>0</v>
      </c>
      <c r="AD376" s="208">
        <v>0</v>
      </c>
    </row>
    <row r="377" spans="1:30" ht="25.5">
      <c r="A377" s="253" t="s">
        <v>42</v>
      </c>
      <c r="B377" s="241">
        <f t="shared" si="170"/>
        <v>3</v>
      </c>
      <c r="C377" s="194">
        <v>0</v>
      </c>
      <c r="D377" s="194">
        <v>0</v>
      </c>
      <c r="E377" s="194">
        <v>1</v>
      </c>
      <c r="F377" s="194">
        <v>2</v>
      </c>
      <c r="G377" s="251" t="s">
        <v>42</v>
      </c>
      <c r="H377" s="208">
        <v>1</v>
      </c>
      <c r="I377" s="208">
        <v>0</v>
      </c>
      <c r="J377" s="208">
        <v>0</v>
      </c>
      <c r="K377" s="208">
        <v>1</v>
      </c>
      <c r="L377" s="208">
        <v>0</v>
      </c>
      <c r="M377" s="208" t="s">
        <v>42</v>
      </c>
      <c r="N377" s="208">
        <v>0</v>
      </c>
      <c r="O377" s="208">
        <v>0</v>
      </c>
      <c r="P377" s="208">
        <v>0</v>
      </c>
      <c r="Q377" s="208">
        <v>0</v>
      </c>
      <c r="R377" s="208">
        <v>0</v>
      </c>
      <c r="S377" s="208" t="s">
        <v>42</v>
      </c>
      <c r="T377" s="208">
        <v>1</v>
      </c>
      <c r="U377" s="208">
        <v>0</v>
      </c>
      <c r="V377" s="208">
        <v>0</v>
      </c>
      <c r="W377" s="208">
        <v>1</v>
      </c>
      <c r="X377" s="208">
        <v>0</v>
      </c>
      <c r="Y377" s="208" t="s">
        <v>42</v>
      </c>
      <c r="Z377" s="208">
        <v>0</v>
      </c>
      <c r="AA377" s="208">
        <v>0</v>
      </c>
      <c r="AB377" s="208">
        <v>0</v>
      </c>
      <c r="AC377" s="208">
        <v>0</v>
      </c>
      <c r="AD377" s="208">
        <v>0</v>
      </c>
    </row>
    <row r="378" spans="1:30">
      <c r="A378" s="253" t="s">
        <v>163</v>
      </c>
      <c r="B378" s="241">
        <f t="shared" si="170"/>
        <v>3</v>
      </c>
      <c r="C378" s="194">
        <v>0</v>
      </c>
      <c r="D378" s="194">
        <v>3</v>
      </c>
      <c r="E378" s="194">
        <v>0</v>
      </c>
      <c r="F378" s="194">
        <v>0</v>
      </c>
      <c r="G378" s="251" t="s">
        <v>163</v>
      </c>
      <c r="H378" s="208">
        <v>1</v>
      </c>
      <c r="I378" s="208">
        <v>0</v>
      </c>
      <c r="J378" s="208">
        <v>1</v>
      </c>
      <c r="K378" s="208">
        <v>0</v>
      </c>
      <c r="L378" s="208">
        <v>0</v>
      </c>
      <c r="M378" s="208" t="s">
        <v>163</v>
      </c>
      <c r="N378" s="208">
        <v>1</v>
      </c>
      <c r="O378" s="208">
        <v>0</v>
      </c>
      <c r="P378" s="208">
        <v>1</v>
      </c>
      <c r="Q378" s="208">
        <v>0</v>
      </c>
      <c r="R378" s="208">
        <v>0</v>
      </c>
      <c r="S378" s="208" t="s">
        <v>163</v>
      </c>
      <c r="T378" s="208">
        <v>0</v>
      </c>
      <c r="U378" s="208">
        <v>0</v>
      </c>
      <c r="V378" s="208">
        <v>0</v>
      </c>
      <c r="W378" s="208">
        <v>0</v>
      </c>
      <c r="X378" s="208">
        <v>0</v>
      </c>
      <c r="Y378" s="208" t="s">
        <v>163</v>
      </c>
      <c r="Z378" s="208">
        <v>0</v>
      </c>
      <c r="AA378" s="208">
        <v>0</v>
      </c>
      <c r="AB378" s="208">
        <v>0</v>
      </c>
      <c r="AC378" s="208">
        <v>0</v>
      </c>
      <c r="AD378" s="208">
        <v>0</v>
      </c>
    </row>
    <row r="379" spans="1:30" ht="25.5">
      <c r="A379" s="253" t="s">
        <v>45</v>
      </c>
      <c r="B379" s="241">
        <f t="shared" si="170"/>
        <v>5</v>
      </c>
      <c r="C379" s="194">
        <v>1</v>
      </c>
      <c r="D379" s="194">
        <v>4</v>
      </c>
      <c r="E379" s="194">
        <v>0</v>
      </c>
      <c r="F379" s="194">
        <v>0</v>
      </c>
      <c r="G379" s="251" t="s">
        <v>45</v>
      </c>
      <c r="H379" s="208">
        <v>0</v>
      </c>
      <c r="I379" s="208">
        <v>0</v>
      </c>
      <c r="J379" s="208">
        <v>0</v>
      </c>
      <c r="K379" s="208">
        <v>0</v>
      </c>
      <c r="L379" s="208">
        <v>0</v>
      </c>
      <c r="M379" s="208" t="s">
        <v>45</v>
      </c>
      <c r="N379" s="208">
        <v>0</v>
      </c>
      <c r="O379" s="208">
        <v>0</v>
      </c>
      <c r="P379" s="208">
        <v>0</v>
      </c>
      <c r="Q379" s="208">
        <v>0</v>
      </c>
      <c r="R379" s="208">
        <v>0</v>
      </c>
      <c r="S379" s="208" t="s">
        <v>45</v>
      </c>
      <c r="T379" s="208">
        <v>0</v>
      </c>
      <c r="U379" s="208">
        <v>0</v>
      </c>
      <c r="V379" s="208">
        <v>0</v>
      </c>
      <c r="W379" s="208">
        <v>0</v>
      </c>
      <c r="X379" s="208">
        <v>0</v>
      </c>
      <c r="Y379" s="208" t="s">
        <v>45</v>
      </c>
      <c r="Z379" s="208">
        <v>0</v>
      </c>
      <c r="AA379" s="208">
        <v>0</v>
      </c>
      <c r="AB379" s="208">
        <v>0</v>
      </c>
      <c r="AC379" s="208">
        <v>0</v>
      </c>
      <c r="AD379" s="208">
        <v>0</v>
      </c>
    </row>
    <row r="380" spans="1:30">
      <c r="A380" s="253" t="s">
        <v>3</v>
      </c>
      <c r="B380" s="241">
        <f t="shared" si="170"/>
        <v>8</v>
      </c>
      <c r="C380" s="194">
        <v>1</v>
      </c>
      <c r="D380" s="194">
        <v>6</v>
      </c>
      <c r="E380" s="194">
        <v>1</v>
      </c>
      <c r="F380" s="194">
        <v>0</v>
      </c>
      <c r="G380" s="251" t="s">
        <v>3</v>
      </c>
      <c r="H380" s="208">
        <v>1</v>
      </c>
      <c r="I380" s="208">
        <v>0</v>
      </c>
      <c r="J380" s="208">
        <v>1</v>
      </c>
      <c r="K380" s="208">
        <v>0</v>
      </c>
      <c r="L380" s="208">
        <v>0</v>
      </c>
      <c r="M380" s="208" t="s">
        <v>3</v>
      </c>
      <c r="N380" s="208">
        <v>0</v>
      </c>
      <c r="O380" s="208">
        <v>0</v>
      </c>
      <c r="P380" s="208">
        <v>0</v>
      </c>
      <c r="Q380" s="208">
        <v>0</v>
      </c>
      <c r="R380" s="208">
        <v>0</v>
      </c>
      <c r="S380" s="208" t="s">
        <v>3</v>
      </c>
      <c r="T380" s="208">
        <v>1</v>
      </c>
      <c r="U380" s="208">
        <v>0</v>
      </c>
      <c r="V380" s="208">
        <v>1</v>
      </c>
      <c r="W380" s="208">
        <v>0</v>
      </c>
      <c r="X380" s="208">
        <v>0</v>
      </c>
      <c r="Y380" s="208" t="s">
        <v>3</v>
      </c>
      <c r="Z380" s="208">
        <v>0</v>
      </c>
      <c r="AA380" s="208">
        <v>0</v>
      </c>
      <c r="AB380" s="208">
        <v>0</v>
      </c>
      <c r="AC380" s="208">
        <v>0</v>
      </c>
      <c r="AD380" s="208">
        <v>0</v>
      </c>
    </row>
    <row r="381" spans="1:30">
      <c r="A381" s="253" t="s">
        <v>15</v>
      </c>
      <c r="B381" s="241">
        <f t="shared" si="170"/>
        <v>5</v>
      </c>
      <c r="C381" s="194">
        <v>0</v>
      </c>
      <c r="D381" s="194">
        <v>3</v>
      </c>
      <c r="E381" s="194">
        <v>2</v>
      </c>
      <c r="F381" s="194">
        <v>0</v>
      </c>
      <c r="G381" s="251" t="s">
        <v>15</v>
      </c>
      <c r="H381" s="208">
        <v>2</v>
      </c>
      <c r="I381" s="208">
        <v>0</v>
      </c>
      <c r="J381" s="208">
        <v>2</v>
      </c>
      <c r="K381" s="208">
        <v>0</v>
      </c>
      <c r="L381" s="208">
        <v>0</v>
      </c>
      <c r="M381" s="208" t="s">
        <v>15</v>
      </c>
      <c r="N381" s="208">
        <v>0</v>
      </c>
      <c r="O381" s="208">
        <v>0</v>
      </c>
      <c r="P381" s="208">
        <v>0</v>
      </c>
      <c r="Q381" s="208">
        <v>0</v>
      </c>
      <c r="R381" s="208">
        <v>0</v>
      </c>
      <c r="S381" s="208" t="s">
        <v>15</v>
      </c>
      <c r="T381" s="208">
        <v>0</v>
      </c>
      <c r="U381" s="208">
        <v>0</v>
      </c>
      <c r="V381" s="208">
        <v>0</v>
      </c>
      <c r="W381" s="208">
        <v>0</v>
      </c>
      <c r="X381" s="208">
        <v>0</v>
      </c>
      <c r="Y381" s="208" t="s">
        <v>15</v>
      </c>
      <c r="Z381" s="208">
        <v>2</v>
      </c>
      <c r="AA381" s="208">
        <v>0</v>
      </c>
      <c r="AB381" s="208">
        <v>2</v>
      </c>
      <c r="AC381" s="208">
        <v>0</v>
      </c>
      <c r="AD381" s="208">
        <v>0</v>
      </c>
    </row>
    <row r="382" spans="1:30" ht="25.5">
      <c r="A382" s="253" t="s">
        <v>205</v>
      </c>
      <c r="B382" s="241">
        <f t="shared" si="170"/>
        <v>14</v>
      </c>
      <c r="C382" s="194">
        <v>1</v>
      </c>
      <c r="D382" s="194">
        <v>4</v>
      </c>
      <c r="E382" s="194">
        <v>8</v>
      </c>
      <c r="F382" s="194">
        <v>1</v>
      </c>
      <c r="G382" s="251" t="s">
        <v>205</v>
      </c>
      <c r="H382" s="208">
        <v>5</v>
      </c>
      <c r="I382" s="208">
        <v>0</v>
      </c>
      <c r="J382" s="208">
        <v>1</v>
      </c>
      <c r="K382" s="208">
        <v>4</v>
      </c>
      <c r="L382" s="208">
        <v>0</v>
      </c>
      <c r="M382" s="208" t="s">
        <v>205</v>
      </c>
      <c r="N382" s="208">
        <v>1</v>
      </c>
      <c r="O382" s="208">
        <v>0</v>
      </c>
      <c r="P382" s="208">
        <v>0</v>
      </c>
      <c r="Q382" s="208">
        <v>1</v>
      </c>
      <c r="R382" s="208">
        <v>0</v>
      </c>
      <c r="S382" s="208" t="s">
        <v>205</v>
      </c>
      <c r="T382" s="208">
        <v>2</v>
      </c>
      <c r="U382" s="208">
        <v>0</v>
      </c>
      <c r="V382" s="208">
        <v>0</v>
      </c>
      <c r="W382" s="208">
        <v>2</v>
      </c>
      <c r="X382" s="208">
        <v>0</v>
      </c>
      <c r="Y382" s="208" t="s">
        <v>205</v>
      </c>
      <c r="Z382" s="208">
        <v>2</v>
      </c>
      <c r="AA382" s="208">
        <v>0</v>
      </c>
      <c r="AB382" s="208">
        <v>1</v>
      </c>
      <c r="AC382" s="208">
        <v>1</v>
      </c>
      <c r="AD382" s="208">
        <v>0</v>
      </c>
    </row>
    <row r="383" spans="1:30">
      <c r="A383" s="253" t="s">
        <v>115</v>
      </c>
      <c r="B383" s="241">
        <f t="shared" si="170"/>
        <v>4</v>
      </c>
      <c r="C383" s="194">
        <v>0</v>
      </c>
      <c r="D383" s="194">
        <v>2</v>
      </c>
      <c r="E383" s="194">
        <v>2</v>
      </c>
      <c r="F383" s="194">
        <v>0</v>
      </c>
      <c r="G383" s="251" t="s">
        <v>115</v>
      </c>
      <c r="H383" s="208">
        <v>2</v>
      </c>
      <c r="I383" s="208">
        <v>0</v>
      </c>
      <c r="J383" s="208">
        <v>2</v>
      </c>
      <c r="K383" s="208">
        <v>0</v>
      </c>
      <c r="L383" s="208">
        <v>0</v>
      </c>
      <c r="M383" s="208" t="s">
        <v>115</v>
      </c>
      <c r="N383" s="208">
        <v>0</v>
      </c>
      <c r="O383" s="208">
        <v>0</v>
      </c>
      <c r="P383" s="208">
        <v>0</v>
      </c>
      <c r="Q383" s="208">
        <v>0</v>
      </c>
      <c r="R383" s="208">
        <v>0</v>
      </c>
      <c r="S383" s="208" t="s">
        <v>115</v>
      </c>
      <c r="T383" s="208">
        <v>1</v>
      </c>
      <c r="U383" s="208">
        <v>0</v>
      </c>
      <c r="V383" s="208">
        <v>1</v>
      </c>
      <c r="W383" s="208">
        <v>0</v>
      </c>
      <c r="X383" s="208">
        <v>0</v>
      </c>
      <c r="Y383" s="208" t="s">
        <v>115</v>
      </c>
      <c r="Z383" s="208">
        <v>1</v>
      </c>
      <c r="AA383" s="208">
        <v>0</v>
      </c>
      <c r="AB383" s="208">
        <v>1</v>
      </c>
      <c r="AC383" s="208">
        <v>0</v>
      </c>
      <c r="AD383" s="208">
        <v>0</v>
      </c>
    </row>
    <row r="384" spans="1:30">
      <c r="A384" s="253" t="s">
        <v>198</v>
      </c>
      <c r="B384" s="241">
        <f t="shared" si="170"/>
        <v>1</v>
      </c>
      <c r="C384" s="194">
        <v>0</v>
      </c>
      <c r="D384" s="194">
        <v>1</v>
      </c>
      <c r="E384" s="194">
        <v>0</v>
      </c>
      <c r="F384" s="194">
        <v>0</v>
      </c>
      <c r="G384" s="251" t="s">
        <v>198</v>
      </c>
      <c r="H384" s="208">
        <v>0</v>
      </c>
      <c r="I384" s="208">
        <v>0</v>
      </c>
      <c r="J384" s="208">
        <v>0</v>
      </c>
      <c r="K384" s="208">
        <v>0</v>
      </c>
      <c r="L384" s="208">
        <v>0</v>
      </c>
      <c r="M384" s="208" t="s">
        <v>198</v>
      </c>
      <c r="N384" s="208">
        <v>0</v>
      </c>
      <c r="O384" s="208">
        <v>0</v>
      </c>
      <c r="P384" s="208">
        <v>0</v>
      </c>
      <c r="Q384" s="208">
        <v>0</v>
      </c>
      <c r="R384" s="208">
        <v>0</v>
      </c>
      <c r="S384" s="208" t="s">
        <v>198</v>
      </c>
      <c r="T384" s="208">
        <v>0</v>
      </c>
      <c r="U384" s="208">
        <v>0</v>
      </c>
      <c r="V384" s="208">
        <v>0</v>
      </c>
      <c r="W384" s="208">
        <v>0</v>
      </c>
      <c r="X384" s="208">
        <v>0</v>
      </c>
      <c r="Y384" s="208" t="s">
        <v>198</v>
      </c>
      <c r="Z384" s="208">
        <v>0</v>
      </c>
      <c r="AA384" s="208">
        <v>0</v>
      </c>
      <c r="AB384" s="208">
        <v>0</v>
      </c>
      <c r="AC384" s="208">
        <v>0</v>
      </c>
      <c r="AD384" s="208">
        <v>0</v>
      </c>
    </row>
    <row r="385" spans="1:30" ht="25.5">
      <c r="A385" s="253" t="s">
        <v>155</v>
      </c>
      <c r="B385" s="241">
        <f t="shared" si="170"/>
        <v>5</v>
      </c>
      <c r="C385" s="194">
        <v>0</v>
      </c>
      <c r="D385" s="194">
        <v>5</v>
      </c>
      <c r="E385" s="194">
        <v>0</v>
      </c>
      <c r="F385" s="194">
        <v>0</v>
      </c>
      <c r="G385" s="251" t="s">
        <v>155</v>
      </c>
      <c r="H385" s="208">
        <v>1</v>
      </c>
      <c r="I385" s="208">
        <v>0</v>
      </c>
      <c r="J385" s="208">
        <v>1</v>
      </c>
      <c r="K385" s="208">
        <v>0</v>
      </c>
      <c r="L385" s="208">
        <v>0</v>
      </c>
      <c r="M385" s="208" t="s">
        <v>155</v>
      </c>
      <c r="N385" s="208">
        <v>0</v>
      </c>
      <c r="O385" s="208">
        <v>0</v>
      </c>
      <c r="P385" s="208">
        <v>0</v>
      </c>
      <c r="Q385" s="208">
        <v>0</v>
      </c>
      <c r="R385" s="208">
        <v>0</v>
      </c>
      <c r="S385" s="208" t="s">
        <v>155</v>
      </c>
      <c r="T385" s="208">
        <v>1</v>
      </c>
      <c r="U385" s="208">
        <v>0</v>
      </c>
      <c r="V385" s="208">
        <v>1</v>
      </c>
      <c r="W385" s="208">
        <v>0</v>
      </c>
      <c r="X385" s="208">
        <v>0</v>
      </c>
      <c r="Y385" s="208" t="s">
        <v>155</v>
      </c>
      <c r="Z385" s="208">
        <v>0</v>
      </c>
      <c r="AA385" s="208">
        <v>0</v>
      </c>
      <c r="AB385" s="208">
        <v>0</v>
      </c>
      <c r="AC385" s="208">
        <v>0</v>
      </c>
      <c r="AD385" s="208">
        <v>0</v>
      </c>
    </row>
    <row r="386" spans="1:30" ht="25.5">
      <c r="A386" s="253" t="s">
        <v>17</v>
      </c>
      <c r="B386" s="241">
        <f t="shared" si="170"/>
        <v>4</v>
      </c>
      <c r="C386" s="194">
        <v>1</v>
      </c>
      <c r="D386" s="194">
        <v>3</v>
      </c>
      <c r="E386" s="194">
        <v>0</v>
      </c>
      <c r="F386" s="194">
        <v>0</v>
      </c>
      <c r="G386" s="251" t="s">
        <v>17</v>
      </c>
      <c r="H386" s="208">
        <v>1</v>
      </c>
      <c r="I386" s="208">
        <v>0</v>
      </c>
      <c r="J386" s="208">
        <v>1</v>
      </c>
      <c r="K386" s="208">
        <v>0</v>
      </c>
      <c r="L386" s="208">
        <v>0</v>
      </c>
      <c r="M386" s="208" t="s">
        <v>17</v>
      </c>
      <c r="N386" s="208">
        <v>0</v>
      </c>
      <c r="O386" s="208">
        <v>0</v>
      </c>
      <c r="P386" s="208">
        <v>0</v>
      </c>
      <c r="Q386" s="208">
        <v>0</v>
      </c>
      <c r="R386" s="208">
        <v>0</v>
      </c>
      <c r="S386" s="208" t="s">
        <v>17</v>
      </c>
      <c r="T386" s="208">
        <v>0</v>
      </c>
      <c r="U386" s="208">
        <v>0</v>
      </c>
      <c r="V386" s="208">
        <v>0</v>
      </c>
      <c r="W386" s="208">
        <v>0</v>
      </c>
      <c r="X386" s="208">
        <v>0</v>
      </c>
      <c r="Y386" s="208" t="s">
        <v>17</v>
      </c>
      <c r="Z386" s="208">
        <v>1</v>
      </c>
      <c r="AA386" s="208">
        <v>0</v>
      </c>
      <c r="AB386" s="208">
        <v>1</v>
      </c>
      <c r="AC386" s="208">
        <v>0</v>
      </c>
      <c r="AD386" s="208">
        <v>0</v>
      </c>
    </row>
    <row r="387" spans="1:30" ht="25.5">
      <c r="A387" s="253" t="s">
        <v>125</v>
      </c>
      <c r="B387" s="241">
        <f t="shared" si="170"/>
        <v>3</v>
      </c>
      <c r="C387" s="194">
        <v>1</v>
      </c>
      <c r="D387" s="194">
        <v>2</v>
      </c>
      <c r="E387" s="194">
        <v>0</v>
      </c>
      <c r="F387" s="194">
        <v>0</v>
      </c>
      <c r="G387" s="251" t="s">
        <v>125</v>
      </c>
      <c r="H387" s="208">
        <v>0</v>
      </c>
      <c r="I387" s="208">
        <v>0</v>
      </c>
      <c r="J387" s="208">
        <v>0</v>
      </c>
      <c r="K387" s="208">
        <v>0</v>
      </c>
      <c r="L387" s="208">
        <v>0</v>
      </c>
      <c r="M387" s="208" t="s">
        <v>125</v>
      </c>
      <c r="N387" s="208">
        <v>0</v>
      </c>
      <c r="O387" s="208">
        <v>0</v>
      </c>
      <c r="P387" s="208">
        <v>0</v>
      </c>
      <c r="Q387" s="208">
        <v>0</v>
      </c>
      <c r="R387" s="208">
        <v>0</v>
      </c>
      <c r="S387" s="208" t="s">
        <v>125</v>
      </c>
      <c r="T387" s="208">
        <v>0</v>
      </c>
      <c r="U387" s="208">
        <v>0</v>
      </c>
      <c r="V387" s="208">
        <v>0</v>
      </c>
      <c r="W387" s="208">
        <v>0</v>
      </c>
      <c r="X387" s="208">
        <v>0</v>
      </c>
      <c r="Y387" s="208" t="s">
        <v>125</v>
      </c>
      <c r="Z387" s="208">
        <v>0</v>
      </c>
      <c r="AA387" s="208">
        <v>0</v>
      </c>
      <c r="AB387" s="208">
        <v>0</v>
      </c>
      <c r="AC387" s="208">
        <v>0</v>
      </c>
      <c r="AD387" s="208">
        <v>0</v>
      </c>
    </row>
    <row r="388" spans="1:30">
      <c r="A388" s="253" t="s">
        <v>35</v>
      </c>
      <c r="B388" s="241">
        <f t="shared" si="170"/>
        <v>8</v>
      </c>
      <c r="C388" s="194">
        <v>4</v>
      </c>
      <c r="D388" s="194">
        <v>2</v>
      </c>
      <c r="E388" s="194">
        <v>2</v>
      </c>
      <c r="F388" s="194">
        <v>0</v>
      </c>
      <c r="G388" s="251" t="s">
        <v>35</v>
      </c>
      <c r="H388" s="208">
        <v>2</v>
      </c>
      <c r="I388" s="208">
        <v>1</v>
      </c>
      <c r="J388" s="208">
        <v>0</v>
      </c>
      <c r="K388" s="208">
        <v>1</v>
      </c>
      <c r="L388" s="208">
        <v>0</v>
      </c>
      <c r="M388" s="208" t="s">
        <v>35</v>
      </c>
      <c r="N388" s="208">
        <v>0</v>
      </c>
      <c r="O388" s="208">
        <v>0</v>
      </c>
      <c r="P388" s="208">
        <v>0</v>
      </c>
      <c r="Q388" s="208">
        <v>0</v>
      </c>
      <c r="R388" s="208">
        <v>0</v>
      </c>
      <c r="S388" s="208" t="s">
        <v>35</v>
      </c>
      <c r="T388" s="208">
        <v>0</v>
      </c>
      <c r="U388" s="208">
        <v>0</v>
      </c>
      <c r="V388" s="208">
        <v>0</v>
      </c>
      <c r="W388" s="208">
        <v>0</v>
      </c>
      <c r="X388" s="208">
        <v>0</v>
      </c>
      <c r="Y388" s="208" t="s">
        <v>35</v>
      </c>
      <c r="Z388" s="208">
        <v>2</v>
      </c>
      <c r="AA388" s="208">
        <v>1</v>
      </c>
      <c r="AB388" s="208">
        <v>0</v>
      </c>
      <c r="AC388" s="208">
        <v>1</v>
      </c>
      <c r="AD388" s="208">
        <v>0</v>
      </c>
    </row>
    <row r="389" spans="1:30">
      <c r="A389" s="253" t="s">
        <v>135</v>
      </c>
      <c r="B389" s="241">
        <f t="shared" si="170"/>
        <v>9</v>
      </c>
      <c r="C389" s="194">
        <v>2</v>
      </c>
      <c r="D389" s="194">
        <v>7</v>
      </c>
      <c r="E389" s="194">
        <v>0</v>
      </c>
      <c r="F389" s="194">
        <v>0</v>
      </c>
      <c r="G389" s="251" t="s">
        <v>135</v>
      </c>
      <c r="H389" s="208">
        <v>1</v>
      </c>
      <c r="I389" s="208">
        <v>1</v>
      </c>
      <c r="J389" s="208">
        <v>0</v>
      </c>
      <c r="K389" s="208">
        <v>0</v>
      </c>
      <c r="L389" s="208">
        <v>0</v>
      </c>
      <c r="M389" s="208" t="s">
        <v>135</v>
      </c>
      <c r="N389" s="208">
        <v>0</v>
      </c>
      <c r="O389" s="208">
        <v>0</v>
      </c>
      <c r="P389" s="208">
        <v>0</v>
      </c>
      <c r="Q389" s="208">
        <v>0</v>
      </c>
      <c r="R389" s="208">
        <v>0</v>
      </c>
      <c r="S389" s="208" t="s">
        <v>135</v>
      </c>
      <c r="T389" s="208">
        <v>0</v>
      </c>
      <c r="U389" s="208">
        <v>0</v>
      </c>
      <c r="V389" s="208">
        <v>0</v>
      </c>
      <c r="W389" s="208">
        <v>0</v>
      </c>
      <c r="X389" s="208">
        <v>0</v>
      </c>
      <c r="Y389" s="208" t="s">
        <v>135</v>
      </c>
      <c r="Z389" s="208">
        <v>1</v>
      </c>
      <c r="AA389" s="208">
        <v>1</v>
      </c>
      <c r="AB389" s="208">
        <v>0</v>
      </c>
      <c r="AC389" s="208">
        <v>0</v>
      </c>
      <c r="AD389" s="208">
        <v>0</v>
      </c>
    </row>
    <row r="390" spans="1:30" ht="38.25">
      <c r="A390" s="253" t="s">
        <v>172</v>
      </c>
      <c r="B390" s="241">
        <f t="shared" si="170"/>
        <v>2</v>
      </c>
      <c r="C390" s="194">
        <v>2</v>
      </c>
      <c r="D390" s="194">
        <v>0</v>
      </c>
      <c r="E390" s="194">
        <v>0</v>
      </c>
      <c r="F390" s="194">
        <v>0</v>
      </c>
      <c r="G390" s="251" t="s">
        <v>172</v>
      </c>
      <c r="H390" s="208">
        <v>1</v>
      </c>
      <c r="I390" s="208">
        <v>1</v>
      </c>
      <c r="J390" s="208">
        <v>0</v>
      </c>
      <c r="K390" s="208">
        <v>0</v>
      </c>
      <c r="L390" s="208">
        <v>0</v>
      </c>
      <c r="M390" s="208" t="s">
        <v>172</v>
      </c>
      <c r="N390" s="208">
        <v>0</v>
      </c>
      <c r="O390" s="208">
        <v>0</v>
      </c>
      <c r="P390" s="208">
        <v>0</v>
      </c>
      <c r="Q390" s="208">
        <v>0</v>
      </c>
      <c r="R390" s="208">
        <v>0</v>
      </c>
      <c r="S390" s="208" t="s">
        <v>172</v>
      </c>
      <c r="T390" s="208">
        <v>0</v>
      </c>
      <c r="U390" s="208">
        <v>0</v>
      </c>
      <c r="V390" s="208">
        <v>0</v>
      </c>
      <c r="W390" s="208">
        <v>0</v>
      </c>
      <c r="X390" s="208">
        <v>0</v>
      </c>
      <c r="Y390" s="208" t="s">
        <v>172</v>
      </c>
      <c r="Z390" s="208">
        <v>1</v>
      </c>
      <c r="AA390" s="208">
        <v>1</v>
      </c>
      <c r="AB390" s="208">
        <v>0</v>
      </c>
      <c r="AC390" s="208">
        <v>0</v>
      </c>
      <c r="AD390" s="208">
        <v>0</v>
      </c>
    </row>
    <row r="391" spans="1:30" ht="38.25">
      <c r="A391" s="253" t="s">
        <v>160</v>
      </c>
      <c r="B391" s="241">
        <f t="shared" si="170"/>
        <v>3</v>
      </c>
      <c r="C391" s="194">
        <v>0</v>
      </c>
      <c r="D391" s="194">
        <v>3</v>
      </c>
      <c r="E391" s="194">
        <v>0</v>
      </c>
      <c r="F391" s="194">
        <v>0</v>
      </c>
      <c r="G391" s="251" t="s">
        <v>160</v>
      </c>
      <c r="H391" s="208">
        <v>0</v>
      </c>
      <c r="I391" s="208">
        <v>0</v>
      </c>
      <c r="J391" s="208">
        <v>0</v>
      </c>
      <c r="K391" s="208">
        <v>0</v>
      </c>
      <c r="L391" s="208">
        <v>0</v>
      </c>
      <c r="M391" s="208" t="s">
        <v>160</v>
      </c>
      <c r="N391" s="208">
        <v>0</v>
      </c>
      <c r="O391" s="208">
        <v>0</v>
      </c>
      <c r="P391" s="208">
        <v>0</v>
      </c>
      <c r="Q391" s="208">
        <v>0</v>
      </c>
      <c r="R391" s="208">
        <v>0</v>
      </c>
      <c r="S391" s="208" t="s">
        <v>160</v>
      </c>
      <c r="T391" s="208">
        <v>0</v>
      </c>
      <c r="U391" s="208">
        <v>0</v>
      </c>
      <c r="V391" s="208">
        <v>0</v>
      </c>
      <c r="W391" s="208">
        <v>0</v>
      </c>
      <c r="X391" s="208">
        <v>0</v>
      </c>
      <c r="Y391" s="208" t="s">
        <v>160</v>
      </c>
      <c r="Z391" s="208">
        <v>0</v>
      </c>
      <c r="AA391" s="208">
        <v>0</v>
      </c>
      <c r="AB391" s="208">
        <v>0</v>
      </c>
      <c r="AC391" s="208">
        <v>0</v>
      </c>
      <c r="AD391" s="208">
        <v>0</v>
      </c>
    </row>
    <row r="392" spans="1:30" ht="25.5">
      <c r="A392" s="253" t="s">
        <v>219</v>
      </c>
      <c r="B392" s="241">
        <f t="shared" si="170"/>
        <v>0</v>
      </c>
      <c r="C392" s="194">
        <v>0</v>
      </c>
      <c r="D392" s="194">
        <v>0</v>
      </c>
      <c r="E392" s="194">
        <v>0</v>
      </c>
      <c r="F392" s="194">
        <v>0</v>
      </c>
      <c r="G392" s="251" t="s">
        <v>219</v>
      </c>
      <c r="H392" s="208">
        <v>0</v>
      </c>
      <c r="I392" s="208">
        <v>0</v>
      </c>
      <c r="J392" s="208">
        <v>0</v>
      </c>
      <c r="K392" s="208">
        <v>0</v>
      </c>
      <c r="L392" s="208">
        <v>0</v>
      </c>
      <c r="M392" s="208" t="s">
        <v>219</v>
      </c>
      <c r="N392" s="208">
        <v>0</v>
      </c>
      <c r="O392" s="208">
        <v>0</v>
      </c>
      <c r="P392" s="208">
        <v>0</v>
      </c>
      <c r="Q392" s="208">
        <v>0</v>
      </c>
      <c r="R392" s="208">
        <v>0</v>
      </c>
      <c r="S392" s="208" t="s">
        <v>219</v>
      </c>
      <c r="T392" s="208">
        <v>0</v>
      </c>
      <c r="U392" s="208">
        <v>0</v>
      </c>
      <c r="V392" s="208">
        <v>0</v>
      </c>
      <c r="W392" s="208">
        <v>0</v>
      </c>
      <c r="X392" s="208">
        <v>0</v>
      </c>
      <c r="Y392" s="208" t="s">
        <v>219</v>
      </c>
      <c r="Z392" s="208">
        <v>0</v>
      </c>
      <c r="AA392" s="208">
        <v>0</v>
      </c>
      <c r="AB392" s="208">
        <v>0</v>
      </c>
      <c r="AC392" s="208">
        <v>0</v>
      </c>
      <c r="AD392" s="208">
        <v>0</v>
      </c>
    </row>
    <row r="393" spans="1:30" ht="25.5">
      <c r="A393" s="253" t="s">
        <v>136</v>
      </c>
      <c r="B393" s="241">
        <f t="shared" si="170"/>
        <v>6</v>
      </c>
      <c r="C393" s="194">
        <v>3</v>
      </c>
      <c r="D393" s="194">
        <v>3</v>
      </c>
      <c r="E393" s="194">
        <v>0</v>
      </c>
      <c r="F393" s="194">
        <v>0</v>
      </c>
      <c r="G393" s="251" t="s">
        <v>136</v>
      </c>
      <c r="H393" s="208">
        <v>3</v>
      </c>
      <c r="I393" s="208">
        <v>2</v>
      </c>
      <c r="J393" s="208">
        <v>1</v>
      </c>
      <c r="K393" s="208">
        <v>0</v>
      </c>
      <c r="L393" s="208">
        <v>0</v>
      </c>
      <c r="M393" s="208" t="s">
        <v>136</v>
      </c>
      <c r="N393" s="208">
        <v>0</v>
      </c>
      <c r="O393" s="208">
        <v>0</v>
      </c>
      <c r="P393" s="208">
        <v>0</v>
      </c>
      <c r="Q393" s="208">
        <v>0</v>
      </c>
      <c r="R393" s="208">
        <v>0</v>
      </c>
      <c r="S393" s="208" t="s">
        <v>136</v>
      </c>
      <c r="T393" s="208">
        <v>1</v>
      </c>
      <c r="U393" s="208">
        <v>1</v>
      </c>
      <c r="V393" s="208">
        <v>0</v>
      </c>
      <c r="W393" s="208">
        <v>0</v>
      </c>
      <c r="X393" s="208">
        <v>0</v>
      </c>
      <c r="Y393" s="208" t="s">
        <v>136</v>
      </c>
      <c r="Z393" s="208">
        <v>2</v>
      </c>
      <c r="AA393" s="208">
        <v>1</v>
      </c>
      <c r="AB393" s="208">
        <v>1</v>
      </c>
      <c r="AC393" s="208">
        <v>0</v>
      </c>
      <c r="AD393" s="208">
        <v>0</v>
      </c>
    </row>
    <row r="394" spans="1:30" ht="25.5">
      <c r="A394" s="253" t="s">
        <v>174</v>
      </c>
      <c r="B394" s="241">
        <f t="shared" si="170"/>
        <v>3</v>
      </c>
      <c r="C394" s="194">
        <v>0</v>
      </c>
      <c r="D394" s="194">
        <v>2</v>
      </c>
      <c r="E394" s="194">
        <v>1</v>
      </c>
      <c r="F394" s="194">
        <v>0</v>
      </c>
      <c r="G394" s="251" t="s">
        <v>174</v>
      </c>
      <c r="H394" s="208">
        <v>1</v>
      </c>
      <c r="I394" s="208">
        <v>0</v>
      </c>
      <c r="J394" s="208">
        <v>1</v>
      </c>
      <c r="K394" s="208">
        <v>0</v>
      </c>
      <c r="L394" s="208">
        <v>0</v>
      </c>
      <c r="M394" s="208" t="s">
        <v>174</v>
      </c>
      <c r="N394" s="208">
        <v>0</v>
      </c>
      <c r="O394" s="208">
        <v>0</v>
      </c>
      <c r="P394" s="208">
        <v>0</v>
      </c>
      <c r="Q394" s="208">
        <v>0</v>
      </c>
      <c r="R394" s="208">
        <v>0</v>
      </c>
      <c r="S394" s="208" t="s">
        <v>174</v>
      </c>
      <c r="T394" s="208">
        <v>1</v>
      </c>
      <c r="U394" s="208">
        <v>0</v>
      </c>
      <c r="V394" s="208">
        <v>1</v>
      </c>
      <c r="W394" s="208">
        <v>0</v>
      </c>
      <c r="X394" s="208">
        <v>0</v>
      </c>
      <c r="Y394" s="208" t="s">
        <v>174</v>
      </c>
      <c r="Z394" s="208">
        <v>0</v>
      </c>
      <c r="AA394" s="208">
        <v>0</v>
      </c>
      <c r="AB394" s="208">
        <v>0</v>
      </c>
      <c r="AC394" s="208">
        <v>0</v>
      </c>
      <c r="AD394" s="208">
        <v>0</v>
      </c>
    </row>
    <row r="395" spans="1:30" ht="25.5">
      <c r="A395" s="253" t="s">
        <v>26</v>
      </c>
      <c r="B395" s="241">
        <f t="shared" si="170"/>
        <v>7</v>
      </c>
      <c r="C395" s="194">
        <v>0</v>
      </c>
      <c r="D395" s="194">
        <v>4</v>
      </c>
      <c r="E395" s="194">
        <v>3</v>
      </c>
      <c r="F395" s="194">
        <v>0</v>
      </c>
      <c r="G395" s="251" t="s">
        <v>26</v>
      </c>
      <c r="H395" s="208">
        <v>1</v>
      </c>
      <c r="I395" s="208">
        <v>0</v>
      </c>
      <c r="J395" s="208">
        <v>0</v>
      </c>
      <c r="K395" s="208">
        <v>1</v>
      </c>
      <c r="L395" s="208">
        <v>0</v>
      </c>
      <c r="M395" s="208" t="s">
        <v>26</v>
      </c>
      <c r="N395" s="208">
        <v>0</v>
      </c>
      <c r="O395" s="208">
        <v>0</v>
      </c>
      <c r="P395" s="208">
        <v>0</v>
      </c>
      <c r="Q395" s="208">
        <v>0</v>
      </c>
      <c r="R395" s="208">
        <v>0</v>
      </c>
      <c r="S395" s="208" t="s">
        <v>26</v>
      </c>
      <c r="T395" s="208">
        <v>1</v>
      </c>
      <c r="U395" s="208">
        <v>0</v>
      </c>
      <c r="V395" s="208">
        <v>0</v>
      </c>
      <c r="W395" s="208">
        <v>1</v>
      </c>
      <c r="X395" s="208">
        <v>0</v>
      </c>
      <c r="Y395" s="208" t="s">
        <v>26</v>
      </c>
      <c r="Z395" s="208">
        <v>0</v>
      </c>
      <c r="AA395" s="208">
        <v>0</v>
      </c>
      <c r="AB395" s="208">
        <v>0</v>
      </c>
      <c r="AC395" s="208">
        <v>0</v>
      </c>
      <c r="AD395" s="208">
        <v>0</v>
      </c>
    </row>
    <row r="396" spans="1:30" ht="25.5">
      <c r="A396" s="253" t="s">
        <v>123</v>
      </c>
      <c r="B396" s="241">
        <f t="shared" si="170"/>
        <v>6</v>
      </c>
      <c r="C396" s="194">
        <v>0</v>
      </c>
      <c r="D396" s="194">
        <v>5</v>
      </c>
      <c r="E396" s="194">
        <v>1</v>
      </c>
      <c r="F396" s="194">
        <v>0</v>
      </c>
      <c r="G396" s="251" t="s">
        <v>123</v>
      </c>
      <c r="H396" s="208">
        <v>0</v>
      </c>
      <c r="I396" s="208">
        <v>0</v>
      </c>
      <c r="J396" s="208">
        <v>0</v>
      </c>
      <c r="K396" s="208">
        <v>0</v>
      </c>
      <c r="L396" s="208">
        <v>0</v>
      </c>
      <c r="M396" s="208" t="s">
        <v>123</v>
      </c>
      <c r="N396" s="208">
        <v>0</v>
      </c>
      <c r="O396" s="208">
        <v>0</v>
      </c>
      <c r="P396" s="208">
        <v>0</v>
      </c>
      <c r="Q396" s="208">
        <v>0</v>
      </c>
      <c r="R396" s="208">
        <v>0</v>
      </c>
      <c r="S396" s="208" t="s">
        <v>123</v>
      </c>
      <c r="T396" s="208">
        <v>0</v>
      </c>
      <c r="U396" s="208">
        <v>0</v>
      </c>
      <c r="V396" s="208">
        <v>0</v>
      </c>
      <c r="W396" s="208">
        <v>0</v>
      </c>
      <c r="X396" s="208">
        <v>0</v>
      </c>
      <c r="Y396" s="208" t="s">
        <v>123</v>
      </c>
      <c r="Z396" s="208">
        <v>0</v>
      </c>
      <c r="AA396" s="208">
        <v>0</v>
      </c>
      <c r="AB396" s="208">
        <v>0</v>
      </c>
      <c r="AC396" s="208">
        <v>0</v>
      </c>
      <c r="AD396" s="208">
        <v>0</v>
      </c>
    </row>
    <row r="397" spans="1:30" ht="25.5">
      <c r="A397" s="253" t="s">
        <v>12</v>
      </c>
      <c r="B397" s="241">
        <f t="shared" si="170"/>
        <v>7</v>
      </c>
      <c r="C397" s="194">
        <v>2</v>
      </c>
      <c r="D397" s="194">
        <v>4</v>
      </c>
      <c r="E397" s="194">
        <v>1</v>
      </c>
      <c r="F397" s="194">
        <v>0</v>
      </c>
      <c r="G397" s="251" t="s">
        <v>12</v>
      </c>
      <c r="H397" s="208">
        <v>2</v>
      </c>
      <c r="I397" s="208">
        <v>1</v>
      </c>
      <c r="J397" s="208">
        <v>1</v>
      </c>
      <c r="K397" s="208">
        <v>0</v>
      </c>
      <c r="L397" s="208">
        <v>0</v>
      </c>
      <c r="M397" s="208" t="s">
        <v>12</v>
      </c>
      <c r="N397" s="208">
        <v>0</v>
      </c>
      <c r="O397" s="208">
        <v>0</v>
      </c>
      <c r="P397" s="208">
        <v>0</v>
      </c>
      <c r="Q397" s="208">
        <v>0</v>
      </c>
      <c r="R397" s="208">
        <v>0</v>
      </c>
      <c r="S397" s="208" t="s">
        <v>12</v>
      </c>
      <c r="T397" s="208">
        <v>1</v>
      </c>
      <c r="U397" s="208">
        <v>0</v>
      </c>
      <c r="V397" s="208">
        <v>1</v>
      </c>
      <c r="W397" s="208">
        <v>0</v>
      </c>
      <c r="X397" s="208">
        <v>0</v>
      </c>
      <c r="Y397" s="208" t="s">
        <v>12</v>
      </c>
      <c r="Z397" s="208">
        <v>1</v>
      </c>
      <c r="AA397" s="208">
        <v>1</v>
      </c>
      <c r="AB397" s="208">
        <v>0</v>
      </c>
      <c r="AC397" s="208">
        <v>0</v>
      </c>
      <c r="AD397" s="208">
        <v>0</v>
      </c>
    </row>
    <row r="398" spans="1:30" ht="25.5">
      <c r="A398" s="253" t="s">
        <v>11</v>
      </c>
      <c r="B398" s="241">
        <f t="shared" si="170"/>
        <v>13</v>
      </c>
      <c r="C398" s="194">
        <v>4</v>
      </c>
      <c r="D398" s="194">
        <v>6</v>
      </c>
      <c r="E398" s="194">
        <v>3</v>
      </c>
      <c r="F398" s="194">
        <v>0</v>
      </c>
      <c r="G398" s="251" t="s">
        <v>11</v>
      </c>
      <c r="H398" s="208">
        <v>4</v>
      </c>
      <c r="I398" s="208">
        <v>2</v>
      </c>
      <c r="J398" s="208">
        <v>1</v>
      </c>
      <c r="K398" s="208">
        <v>1</v>
      </c>
      <c r="L398" s="208">
        <v>0</v>
      </c>
      <c r="M398" s="208" t="s">
        <v>11</v>
      </c>
      <c r="N398" s="208">
        <v>0</v>
      </c>
      <c r="O398" s="208">
        <v>0</v>
      </c>
      <c r="P398" s="208">
        <v>0</v>
      </c>
      <c r="Q398" s="208">
        <v>0</v>
      </c>
      <c r="R398" s="208">
        <v>0</v>
      </c>
      <c r="S398" s="208" t="s">
        <v>11</v>
      </c>
      <c r="T398" s="208">
        <v>1</v>
      </c>
      <c r="U398" s="208">
        <v>1</v>
      </c>
      <c r="V398" s="208">
        <v>0</v>
      </c>
      <c r="W398" s="208">
        <v>0</v>
      </c>
      <c r="X398" s="208">
        <v>0</v>
      </c>
      <c r="Y398" s="208" t="s">
        <v>11</v>
      </c>
      <c r="Z398" s="208">
        <v>3</v>
      </c>
      <c r="AA398" s="208">
        <v>1</v>
      </c>
      <c r="AB398" s="208">
        <v>1</v>
      </c>
      <c r="AC398" s="208">
        <v>1</v>
      </c>
      <c r="AD398" s="208">
        <v>0</v>
      </c>
    </row>
    <row r="399" spans="1:30">
      <c r="A399" s="253" t="s">
        <v>4</v>
      </c>
      <c r="B399" s="241">
        <f t="shared" si="170"/>
        <v>1</v>
      </c>
      <c r="C399" s="194">
        <v>0</v>
      </c>
      <c r="D399" s="194">
        <v>1</v>
      </c>
      <c r="E399" s="194">
        <v>0</v>
      </c>
      <c r="F399" s="194">
        <v>0</v>
      </c>
      <c r="G399" s="251" t="s">
        <v>4</v>
      </c>
      <c r="H399" s="208">
        <v>0</v>
      </c>
      <c r="I399" s="208">
        <v>0</v>
      </c>
      <c r="J399" s="208">
        <v>0</v>
      </c>
      <c r="K399" s="208">
        <v>0</v>
      </c>
      <c r="L399" s="208">
        <v>0</v>
      </c>
      <c r="M399" s="208" t="s">
        <v>4</v>
      </c>
      <c r="N399" s="208">
        <v>0</v>
      </c>
      <c r="O399" s="208">
        <v>0</v>
      </c>
      <c r="P399" s="208">
        <v>0</v>
      </c>
      <c r="Q399" s="208">
        <v>0</v>
      </c>
      <c r="R399" s="208">
        <v>0</v>
      </c>
      <c r="S399" s="208" t="s">
        <v>4</v>
      </c>
      <c r="T399" s="208">
        <v>0</v>
      </c>
      <c r="U399" s="208">
        <v>0</v>
      </c>
      <c r="V399" s="208">
        <v>0</v>
      </c>
      <c r="W399" s="208">
        <v>0</v>
      </c>
      <c r="X399" s="208">
        <v>0</v>
      </c>
      <c r="Y399" s="208" t="s">
        <v>4</v>
      </c>
      <c r="Z399" s="208">
        <v>0</v>
      </c>
      <c r="AA399" s="208">
        <v>0</v>
      </c>
      <c r="AB399" s="208">
        <v>0</v>
      </c>
      <c r="AC399" s="208">
        <v>0</v>
      </c>
      <c r="AD399" s="208">
        <v>0</v>
      </c>
    </row>
    <row r="400" spans="1:30" ht="25.5">
      <c r="A400" s="253" t="s">
        <v>220</v>
      </c>
      <c r="B400" s="241">
        <f t="shared" si="170"/>
        <v>7</v>
      </c>
      <c r="C400" s="194">
        <v>1</v>
      </c>
      <c r="D400" s="194">
        <v>4</v>
      </c>
      <c r="E400" s="194">
        <v>2</v>
      </c>
      <c r="F400" s="194">
        <v>0</v>
      </c>
      <c r="G400" s="251" t="s">
        <v>220</v>
      </c>
      <c r="H400" s="208">
        <v>0</v>
      </c>
      <c r="I400" s="208">
        <v>0</v>
      </c>
      <c r="J400" s="208">
        <v>0</v>
      </c>
      <c r="K400" s="208">
        <v>0</v>
      </c>
      <c r="L400" s="208">
        <v>0</v>
      </c>
      <c r="M400" s="208" t="s">
        <v>220</v>
      </c>
      <c r="N400" s="208">
        <v>0</v>
      </c>
      <c r="O400" s="208">
        <v>0</v>
      </c>
      <c r="P400" s="208">
        <v>0</v>
      </c>
      <c r="Q400" s="208">
        <v>0</v>
      </c>
      <c r="R400" s="208">
        <v>0</v>
      </c>
      <c r="S400" s="208" t="s">
        <v>220</v>
      </c>
      <c r="T400" s="208">
        <v>0</v>
      </c>
      <c r="U400" s="208">
        <v>0</v>
      </c>
      <c r="V400" s="208">
        <v>0</v>
      </c>
      <c r="W400" s="208">
        <v>0</v>
      </c>
      <c r="X400" s="208">
        <v>0</v>
      </c>
      <c r="Y400" s="208" t="s">
        <v>220</v>
      </c>
      <c r="Z400" s="208">
        <v>0</v>
      </c>
      <c r="AA400" s="208">
        <v>0</v>
      </c>
      <c r="AB400" s="208">
        <v>0</v>
      </c>
      <c r="AC400" s="208">
        <v>0</v>
      </c>
      <c r="AD400" s="208">
        <v>0</v>
      </c>
    </row>
    <row r="401" spans="1:30" ht="25.5">
      <c r="A401" s="253" t="s">
        <v>32</v>
      </c>
      <c r="B401" s="241">
        <f t="shared" si="170"/>
        <v>7</v>
      </c>
      <c r="C401" s="194">
        <v>1</v>
      </c>
      <c r="D401" s="194">
        <v>3</v>
      </c>
      <c r="E401" s="194">
        <v>3</v>
      </c>
      <c r="F401" s="194">
        <v>0</v>
      </c>
      <c r="G401" s="251" t="s">
        <v>32</v>
      </c>
      <c r="H401" s="208">
        <v>4</v>
      </c>
      <c r="I401" s="208">
        <v>0</v>
      </c>
      <c r="J401" s="208">
        <v>1</v>
      </c>
      <c r="K401" s="208">
        <v>3</v>
      </c>
      <c r="L401" s="208">
        <v>0</v>
      </c>
      <c r="M401" s="208" t="s">
        <v>32</v>
      </c>
      <c r="N401" s="208">
        <v>0</v>
      </c>
      <c r="O401" s="208">
        <v>0</v>
      </c>
      <c r="P401" s="208">
        <v>0</v>
      </c>
      <c r="Q401" s="208">
        <v>0</v>
      </c>
      <c r="R401" s="208">
        <v>0</v>
      </c>
      <c r="S401" s="208" t="s">
        <v>32</v>
      </c>
      <c r="T401" s="208">
        <v>2</v>
      </c>
      <c r="U401" s="208">
        <v>0</v>
      </c>
      <c r="V401" s="208">
        <v>1</v>
      </c>
      <c r="W401" s="208">
        <v>1</v>
      </c>
      <c r="X401" s="208">
        <v>0</v>
      </c>
      <c r="Y401" s="208" t="s">
        <v>32</v>
      </c>
      <c r="Z401" s="208">
        <v>2</v>
      </c>
      <c r="AA401" s="208">
        <v>0</v>
      </c>
      <c r="AB401" s="208">
        <v>0</v>
      </c>
      <c r="AC401" s="208">
        <v>2</v>
      </c>
      <c r="AD401" s="208">
        <v>0</v>
      </c>
    </row>
    <row r="402" spans="1:30">
      <c r="A402" s="253" t="s">
        <v>117</v>
      </c>
      <c r="B402" s="241">
        <f t="shared" si="170"/>
        <v>8</v>
      </c>
      <c r="C402" s="194">
        <v>1</v>
      </c>
      <c r="D402" s="194">
        <v>5</v>
      </c>
      <c r="E402" s="194">
        <v>2</v>
      </c>
      <c r="F402" s="194">
        <v>0</v>
      </c>
      <c r="G402" s="251" t="s">
        <v>117</v>
      </c>
      <c r="H402" s="208">
        <v>1</v>
      </c>
      <c r="I402" s="208">
        <v>0</v>
      </c>
      <c r="J402" s="208">
        <v>1</v>
      </c>
      <c r="K402" s="208">
        <v>0</v>
      </c>
      <c r="L402" s="208">
        <v>0</v>
      </c>
      <c r="M402" s="208" t="s">
        <v>117</v>
      </c>
      <c r="N402" s="208">
        <v>0</v>
      </c>
      <c r="O402" s="208">
        <v>0</v>
      </c>
      <c r="P402" s="208">
        <v>0</v>
      </c>
      <c r="Q402" s="208">
        <v>0</v>
      </c>
      <c r="R402" s="208">
        <v>0</v>
      </c>
      <c r="S402" s="208" t="s">
        <v>117</v>
      </c>
      <c r="T402" s="208">
        <v>0</v>
      </c>
      <c r="U402" s="208">
        <v>0</v>
      </c>
      <c r="V402" s="208">
        <v>0</v>
      </c>
      <c r="W402" s="208">
        <v>0</v>
      </c>
      <c r="X402" s="208">
        <v>0</v>
      </c>
      <c r="Y402" s="208" t="s">
        <v>117</v>
      </c>
      <c r="Z402" s="208">
        <v>1</v>
      </c>
      <c r="AA402" s="208">
        <v>0</v>
      </c>
      <c r="AB402" s="208">
        <v>1</v>
      </c>
      <c r="AC402" s="208">
        <v>0</v>
      </c>
      <c r="AD402" s="208">
        <v>0</v>
      </c>
    </row>
    <row r="403" spans="1:30">
      <c r="A403" s="253" t="s">
        <v>75</v>
      </c>
      <c r="B403" s="241">
        <f t="shared" si="170"/>
        <v>1</v>
      </c>
      <c r="C403" s="194">
        <v>0</v>
      </c>
      <c r="D403" s="194">
        <v>0</v>
      </c>
      <c r="E403" s="194">
        <v>1</v>
      </c>
      <c r="F403" s="194">
        <v>0</v>
      </c>
      <c r="G403" s="251" t="s">
        <v>75</v>
      </c>
      <c r="H403" s="208">
        <v>0</v>
      </c>
      <c r="I403" s="208">
        <v>0</v>
      </c>
      <c r="J403" s="208">
        <v>0</v>
      </c>
      <c r="K403" s="208">
        <v>0</v>
      </c>
      <c r="L403" s="208">
        <v>0</v>
      </c>
      <c r="M403" s="208" t="s">
        <v>75</v>
      </c>
      <c r="N403" s="208">
        <v>0</v>
      </c>
      <c r="O403" s="208">
        <v>0</v>
      </c>
      <c r="P403" s="208">
        <v>0</v>
      </c>
      <c r="Q403" s="208">
        <v>0</v>
      </c>
      <c r="R403" s="208">
        <v>0</v>
      </c>
      <c r="S403" s="208" t="s">
        <v>75</v>
      </c>
      <c r="T403" s="208">
        <v>0</v>
      </c>
      <c r="U403" s="208">
        <v>0</v>
      </c>
      <c r="V403" s="208">
        <v>0</v>
      </c>
      <c r="W403" s="208">
        <v>0</v>
      </c>
      <c r="X403" s="208">
        <v>0</v>
      </c>
      <c r="Y403" s="208" t="s">
        <v>75</v>
      </c>
      <c r="Z403" s="208">
        <v>0</v>
      </c>
      <c r="AA403" s="208">
        <v>0</v>
      </c>
      <c r="AB403" s="208">
        <v>0</v>
      </c>
      <c r="AC403" s="208">
        <v>0</v>
      </c>
      <c r="AD403" s="208">
        <v>0</v>
      </c>
    </row>
    <row r="404" spans="1:30" ht="25.5">
      <c r="A404" s="253" t="s">
        <v>216</v>
      </c>
      <c r="B404" s="241">
        <f t="shared" si="170"/>
        <v>5</v>
      </c>
      <c r="C404" s="194">
        <v>0</v>
      </c>
      <c r="D404" s="194">
        <v>2</v>
      </c>
      <c r="E404" s="194">
        <v>3</v>
      </c>
      <c r="F404" s="194">
        <v>0</v>
      </c>
      <c r="G404" s="251" t="s">
        <v>216</v>
      </c>
      <c r="H404" s="208">
        <v>0</v>
      </c>
      <c r="I404" s="208">
        <v>0</v>
      </c>
      <c r="J404" s="208">
        <v>0</v>
      </c>
      <c r="K404" s="208">
        <v>0</v>
      </c>
      <c r="L404" s="208">
        <v>0</v>
      </c>
      <c r="M404" s="208" t="s">
        <v>216</v>
      </c>
      <c r="N404" s="208">
        <v>0</v>
      </c>
      <c r="O404" s="208">
        <v>0</v>
      </c>
      <c r="P404" s="208">
        <v>0</v>
      </c>
      <c r="Q404" s="208">
        <v>0</v>
      </c>
      <c r="R404" s="208">
        <v>0</v>
      </c>
      <c r="S404" s="208" t="s">
        <v>216</v>
      </c>
      <c r="T404" s="208">
        <v>0</v>
      </c>
      <c r="U404" s="208">
        <v>0</v>
      </c>
      <c r="V404" s="208">
        <v>0</v>
      </c>
      <c r="W404" s="208">
        <v>0</v>
      </c>
      <c r="X404" s="208">
        <v>0</v>
      </c>
      <c r="Y404" s="208" t="s">
        <v>216</v>
      </c>
      <c r="Z404" s="208">
        <v>0</v>
      </c>
      <c r="AA404" s="208">
        <v>0</v>
      </c>
      <c r="AB404" s="208">
        <v>0</v>
      </c>
      <c r="AC404" s="208">
        <v>0</v>
      </c>
      <c r="AD404" s="208">
        <v>0</v>
      </c>
    </row>
    <row r="405" spans="1:30">
      <c r="A405" s="253" t="s">
        <v>178</v>
      </c>
      <c r="B405" s="241">
        <f t="shared" si="170"/>
        <v>1</v>
      </c>
      <c r="C405" s="194">
        <v>0</v>
      </c>
      <c r="D405" s="194">
        <v>0</v>
      </c>
      <c r="E405" s="194">
        <v>1</v>
      </c>
      <c r="F405" s="194">
        <v>0</v>
      </c>
      <c r="G405" s="251" t="s">
        <v>178</v>
      </c>
      <c r="H405" s="208">
        <v>0</v>
      </c>
      <c r="I405" s="208">
        <v>0</v>
      </c>
      <c r="J405" s="208">
        <v>0</v>
      </c>
      <c r="K405" s="208">
        <v>0</v>
      </c>
      <c r="L405" s="208">
        <v>0</v>
      </c>
      <c r="M405" s="208" t="s">
        <v>178</v>
      </c>
      <c r="N405" s="208">
        <v>0</v>
      </c>
      <c r="O405" s="208">
        <v>0</v>
      </c>
      <c r="P405" s="208">
        <v>0</v>
      </c>
      <c r="Q405" s="208">
        <v>0</v>
      </c>
      <c r="R405" s="208">
        <v>0</v>
      </c>
      <c r="S405" s="208" t="s">
        <v>178</v>
      </c>
      <c r="T405" s="208">
        <v>0</v>
      </c>
      <c r="U405" s="208">
        <v>0</v>
      </c>
      <c r="V405" s="208">
        <v>0</v>
      </c>
      <c r="W405" s="208">
        <v>0</v>
      </c>
      <c r="X405" s="208">
        <v>0</v>
      </c>
      <c r="Y405" s="208" t="s">
        <v>178</v>
      </c>
      <c r="Z405" s="208">
        <v>0</v>
      </c>
      <c r="AA405" s="208">
        <v>0</v>
      </c>
      <c r="AB405" s="208">
        <v>0</v>
      </c>
      <c r="AC405" s="208">
        <v>0</v>
      </c>
      <c r="AD405" s="208">
        <v>0</v>
      </c>
    </row>
    <row r="406" spans="1:30">
      <c r="A406" s="253" t="s">
        <v>66</v>
      </c>
      <c r="B406" s="241">
        <f t="shared" si="170"/>
        <v>0</v>
      </c>
      <c r="C406" s="194">
        <v>0</v>
      </c>
      <c r="D406" s="194">
        <v>0</v>
      </c>
      <c r="E406" s="194">
        <v>0</v>
      </c>
      <c r="F406" s="194">
        <v>0</v>
      </c>
      <c r="G406" s="251" t="s">
        <v>66</v>
      </c>
      <c r="H406" s="208">
        <v>0</v>
      </c>
      <c r="I406" s="208">
        <v>0</v>
      </c>
      <c r="J406" s="208">
        <v>0</v>
      </c>
      <c r="K406" s="208">
        <v>0</v>
      </c>
      <c r="L406" s="208">
        <v>0</v>
      </c>
      <c r="M406" s="208" t="s">
        <v>66</v>
      </c>
      <c r="N406" s="208">
        <v>0</v>
      </c>
      <c r="O406" s="208">
        <v>0</v>
      </c>
      <c r="P406" s="208">
        <v>0</v>
      </c>
      <c r="Q406" s="208">
        <v>0</v>
      </c>
      <c r="R406" s="208">
        <v>0</v>
      </c>
      <c r="S406" s="208" t="s">
        <v>66</v>
      </c>
      <c r="T406" s="208">
        <v>0</v>
      </c>
      <c r="U406" s="208">
        <v>0</v>
      </c>
      <c r="V406" s="208">
        <v>0</v>
      </c>
      <c r="W406" s="208">
        <v>0</v>
      </c>
      <c r="X406" s="208">
        <v>0</v>
      </c>
      <c r="Y406" s="208" t="s">
        <v>66</v>
      </c>
      <c r="Z406" s="208">
        <v>0</v>
      </c>
      <c r="AA406" s="208">
        <v>0</v>
      </c>
      <c r="AB406" s="208">
        <v>0</v>
      </c>
      <c r="AC406" s="208">
        <v>0</v>
      </c>
      <c r="AD406" s="208">
        <v>0</v>
      </c>
    </row>
    <row r="407" spans="1:30" ht="38.25">
      <c r="A407" s="253" t="s">
        <v>156</v>
      </c>
      <c r="B407" s="241">
        <f t="shared" si="170"/>
        <v>2</v>
      </c>
      <c r="C407" s="194">
        <v>1</v>
      </c>
      <c r="D407" s="194">
        <v>1</v>
      </c>
      <c r="E407" s="194">
        <v>0</v>
      </c>
      <c r="F407" s="194">
        <v>0</v>
      </c>
      <c r="G407" s="251" t="s">
        <v>156</v>
      </c>
      <c r="H407" s="208">
        <v>0</v>
      </c>
      <c r="I407" s="208">
        <v>0</v>
      </c>
      <c r="J407" s="208">
        <v>0</v>
      </c>
      <c r="K407" s="208">
        <v>0</v>
      </c>
      <c r="L407" s="208">
        <v>0</v>
      </c>
      <c r="M407" s="208" t="s">
        <v>156</v>
      </c>
      <c r="N407" s="208">
        <v>0</v>
      </c>
      <c r="O407" s="208">
        <v>0</v>
      </c>
      <c r="P407" s="208">
        <v>0</v>
      </c>
      <c r="Q407" s="208">
        <v>0</v>
      </c>
      <c r="R407" s="208">
        <v>0</v>
      </c>
      <c r="S407" s="208" t="s">
        <v>156</v>
      </c>
      <c r="T407" s="208">
        <v>0</v>
      </c>
      <c r="U407" s="208">
        <v>0</v>
      </c>
      <c r="V407" s="208">
        <v>0</v>
      </c>
      <c r="W407" s="208">
        <v>0</v>
      </c>
      <c r="X407" s="208">
        <v>0</v>
      </c>
      <c r="Y407" s="208" t="s">
        <v>156</v>
      </c>
      <c r="Z407" s="208">
        <v>0</v>
      </c>
      <c r="AA407" s="208">
        <v>0</v>
      </c>
      <c r="AB407" s="208">
        <v>0</v>
      </c>
      <c r="AC407" s="208">
        <v>0</v>
      </c>
      <c r="AD407" s="208">
        <v>0</v>
      </c>
    </row>
    <row r="408" spans="1:30" ht="38.25">
      <c r="A408" s="253" t="s">
        <v>67</v>
      </c>
      <c r="B408" s="241">
        <f t="shared" si="170"/>
        <v>1</v>
      </c>
      <c r="C408" s="194">
        <v>0</v>
      </c>
      <c r="D408" s="194">
        <v>1</v>
      </c>
      <c r="E408" s="194">
        <v>0</v>
      </c>
      <c r="F408" s="194">
        <v>0</v>
      </c>
      <c r="G408" s="251" t="s">
        <v>67</v>
      </c>
      <c r="H408" s="208">
        <v>0</v>
      </c>
      <c r="I408" s="208">
        <v>0</v>
      </c>
      <c r="J408" s="208">
        <v>0</v>
      </c>
      <c r="K408" s="208">
        <v>0</v>
      </c>
      <c r="L408" s="208">
        <v>0</v>
      </c>
      <c r="M408" s="208" t="s">
        <v>67</v>
      </c>
      <c r="N408" s="208">
        <v>0</v>
      </c>
      <c r="O408" s="208">
        <v>0</v>
      </c>
      <c r="P408" s="208">
        <v>0</v>
      </c>
      <c r="Q408" s="208">
        <v>0</v>
      </c>
      <c r="R408" s="208">
        <v>0</v>
      </c>
      <c r="S408" s="208" t="s">
        <v>67</v>
      </c>
      <c r="T408" s="208">
        <v>0</v>
      </c>
      <c r="U408" s="208">
        <v>0</v>
      </c>
      <c r="V408" s="208">
        <v>0</v>
      </c>
      <c r="W408" s="208">
        <v>0</v>
      </c>
      <c r="X408" s="208">
        <v>0</v>
      </c>
      <c r="Y408" s="208" t="s">
        <v>67</v>
      </c>
      <c r="Z408" s="208">
        <v>0</v>
      </c>
      <c r="AA408" s="208">
        <v>0</v>
      </c>
      <c r="AB408" s="208">
        <v>0</v>
      </c>
      <c r="AC408" s="208">
        <v>0</v>
      </c>
      <c r="AD408" s="208">
        <v>0</v>
      </c>
    </row>
    <row r="409" spans="1:30">
      <c r="A409" s="253" t="s">
        <v>212</v>
      </c>
      <c r="B409" s="241">
        <f t="shared" si="170"/>
        <v>5</v>
      </c>
      <c r="C409" s="194">
        <v>1</v>
      </c>
      <c r="D409" s="194">
        <v>2</v>
      </c>
      <c r="E409" s="194">
        <v>2</v>
      </c>
      <c r="F409" s="194">
        <v>0</v>
      </c>
      <c r="G409" s="251" t="s">
        <v>212</v>
      </c>
      <c r="H409" s="208">
        <v>2</v>
      </c>
      <c r="I409" s="208">
        <v>0</v>
      </c>
      <c r="J409" s="208">
        <v>1</v>
      </c>
      <c r="K409" s="208">
        <v>1</v>
      </c>
      <c r="L409" s="208">
        <v>0</v>
      </c>
      <c r="M409" s="208" t="s">
        <v>212</v>
      </c>
      <c r="N409" s="208">
        <v>0</v>
      </c>
      <c r="O409" s="208">
        <v>0</v>
      </c>
      <c r="P409" s="208">
        <v>0</v>
      </c>
      <c r="Q409" s="208">
        <v>0</v>
      </c>
      <c r="R409" s="208">
        <v>0</v>
      </c>
      <c r="S409" s="208" t="s">
        <v>212</v>
      </c>
      <c r="T409" s="208">
        <v>0</v>
      </c>
      <c r="U409" s="208">
        <v>0</v>
      </c>
      <c r="V409" s="208">
        <v>0</v>
      </c>
      <c r="W409" s="208">
        <v>0</v>
      </c>
      <c r="X409" s="208">
        <v>0</v>
      </c>
      <c r="Y409" s="208" t="s">
        <v>212</v>
      </c>
      <c r="Z409" s="208">
        <v>2</v>
      </c>
      <c r="AA409" s="208">
        <v>0</v>
      </c>
      <c r="AB409" s="208">
        <v>1</v>
      </c>
      <c r="AC409" s="208">
        <v>1</v>
      </c>
      <c r="AD409" s="208">
        <v>0</v>
      </c>
    </row>
    <row r="410" spans="1:30">
      <c r="A410" s="253" t="s">
        <v>40</v>
      </c>
      <c r="B410" s="241">
        <f t="shared" si="170"/>
        <v>6</v>
      </c>
      <c r="C410" s="194">
        <v>1</v>
      </c>
      <c r="D410" s="194">
        <v>4</v>
      </c>
      <c r="E410" s="194">
        <v>1</v>
      </c>
      <c r="F410" s="194">
        <v>0</v>
      </c>
      <c r="G410" s="251" t="s">
        <v>40</v>
      </c>
      <c r="H410" s="208">
        <v>0</v>
      </c>
      <c r="I410" s="208">
        <v>0</v>
      </c>
      <c r="J410" s="208">
        <v>0</v>
      </c>
      <c r="K410" s="208">
        <v>0</v>
      </c>
      <c r="L410" s="208">
        <v>0</v>
      </c>
      <c r="M410" s="208" t="s">
        <v>40</v>
      </c>
      <c r="N410" s="208">
        <v>0</v>
      </c>
      <c r="O410" s="208">
        <v>0</v>
      </c>
      <c r="P410" s="208">
        <v>0</v>
      </c>
      <c r="Q410" s="208">
        <v>0</v>
      </c>
      <c r="R410" s="208">
        <v>0</v>
      </c>
      <c r="S410" s="208" t="s">
        <v>40</v>
      </c>
      <c r="T410" s="208">
        <v>0</v>
      </c>
      <c r="U410" s="208">
        <v>0</v>
      </c>
      <c r="V410" s="208">
        <v>0</v>
      </c>
      <c r="W410" s="208">
        <v>0</v>
      </c>
      <c r="X410" s="208">
        <v>0</v>
      </c>
      <c r="Y410" s="208" t="s">
        <v>40</v>
      </c>
      <c r="Z410" s="208">
        <v>0</v>
      </c>
      <c r="AA410" s="208">
        <v>0</v>
      </c>
      <c r="AB410" s="208">
        <v>0</v>
      </c>
      <c r="AC410" s="208">
        <v>0</v>
      </c>
      <c r="AD410" s="208">
        <v>0</v>
      </c>
    </row>
    <row r="411" spans="1:30">
      <c r="A411" s="253" t="s">
        <v>44</v>
      </c>
      <c r="B411" s="241">
        <f t="shared" si="170"/>
        <v>0</v>
      </c>
      <c r="C411" s="194">
        <v>0</v>
      </c>
      <c r="D411" s="194">
        <v>0</v>
      </c>
      <c r="E411" s="194">
        <v>0</v>
      </c>
      <c r="F411" s="194">
        <v>0</v>
      </c>
      <c r="G411" s="251" t="s">
        <v>44</v>
      </c>
      <c r="H411" s="208">
        <v>0</v>
      </c>
      <c r="I411" s="208">
        <v>0</v>
      </c>
      <c r="J411" s="208">
        <v>0</v>
      </c>
      <c r="K411" s="208">
        <v>0</v>
      </c>
      <c r="L411" s="208">
        <v>0</v>
      </c>
      <c r="M411" s="208" t="s">
        <v>44</v>
      </c>
      <c r="N411" s="208">
        <v>0</v>
      </c>
      <c r="O411" s="208">
        <v>0</v>
      </c>
      <c r="P411" s="208">
        <v>0</v>
      </c>
      <c r="Q411" s="208">
        <v>0</v>
      </c>
      <c r="R411" s="208">
        <v>0</v>
      </c>
      <c r="S411" s="208" t="s">
        <v>44</v>
      </c>
      <c r="T411" s="208">
        <v>0</v>
      </c>
      <c r="U411" s="208">
        <v>0</v>
      </c>
      <c r="V411" s="208">
        <v>0</v>
      </c>
      <c r="W411" s="208">
        <v>0</v>
      </c>
      <c r="X411" s="208">
        <v>0</v>
      </c>
      <c r="Y411" s="208" t="s">
        <v>44</v>
      </c>
      <c r="Z411" s="208">
        <v>0</v>
      </c>
      <c r="AA411" s="208">
        <v>0</v>
      </c>
      <c r="AB411" s="208">
        <v>0</v>
      </c>
      <c r="AC411" s="208">
        <v>0</v>
      </c>
      <c r="AD411" s="208">
        <v>0</v>
      </c>
    </row>
    <row r="412" spans="1:30">
      <c r="A412" s="253" t="s">
        <v>122</v>
      </c>
      <c r="B412" s="241">
        <f t="shared" si="170"/>
        <v>1</v>
      </c>
      <c r="C412" s="194">
        <v>0</v>
      </c>
      <c r="D412" s="194">
        <v>0</v>
      </c>
      <c r="E412" s="194">
        <v>1</v>
      </c>
      <c r="F412" s="194">
        <v>0</v>
      </c>
      <c r="G412" s="251" t="s">
        <v>122</v>
      </c>
      <c r="H412" s="208">
        <v>0</v>
      </c>
      <c r="I412" s="208">
        <v>0</v>
      </c>
      <c r="J412" s="208">
        <v>0</v>
      </c>
      <c r="K412" s="208">
        <v>0</v>
      </c>
      <c r="L412" s="208">
        <v>0</v>
      </c>
      <c r="M412" s="208" t="s">
        <v>122</v>
      </c>
      <c r="N412" s="208">
        <v>0</v>
      </c>
      <c r="O412" s="208">
        <v>0</v>
      </c>
      <c r="P412" s="208">
        <v>0</v>
      </c>
      <c r="Q412" s="208">
        <v>0</v>
      </c>
      <c r="R412" s="208">
        <v>0</v>
      </c>
      <c r="S412" s="208" t="s">
        <v>122</v>
      </c>
      <c r="T412" s="208">
        <v>0</v>
      </c>
      <c r="U412" s="208">
        <v>0</v>
      </c>
      <c r="V412" s="208">
        <v>0</v>
      </c>
      <c r="W412" s="208">
        <v>0</v>
      </c>
      <c r="X412" s="208">
        <v>0</v>
      </c>
      <c r="Y412" s="208" t="s">
        <v>122</v>
      </c>
      <c r="Z412" s="208">
        <v>0</v>
      </c>
      <c r="AA412" s="208">
        <v>0</v>
      </c>
      <c r="AB412" s="208">
        <v>0</v>
      </c>
      <c r="AC412" s="208">
        <v>0</v>
      </c>
      <c r="AD412" s="208">
        <v>0</v>
      </c>
    </row>
    <row r="413" spans="1:30">
      <c r="A413" s="253" t="s">
        <v>140</v>
      </c>
      <c r="B413" s="241">
        <f t="shared" si="170"/>
        <v>2</v>
      </c>
      <c r="C413" s="194">
        <v>0</v>
      </c>
      <c r="D413" s="194">
        <v>2</v>
      </c>
      <c r="E413" s="194">
        <v>0</v>
      </c>
      <c r="F413" s="194">
        <v>0</v>
      </c>
      <c r="G413" s="251" t="s">
        <v>140</v>
      </c>
      <c r="H413" s="208">
        <v>0</v>
      </c>
      <c r="I413" s="208">
        <v>0</v>
      </c>
      <c r="J413" s="208">
        <v>0</v>
      </c>
      <c r="K413" s="208">
        <v>0</v>
      </c>
      <c r="L413" s="208">
        <v>0</v>
      </c>
      <c r="M413" s="208" t="s">
        <v>140</v>
      </c>
      <c r="N413" s="208">
        <v>0</v>
      </c>
      <c r="O413" s="208">
        <v>0</v>
      </c>
      <c r="P413" s="208">
        <v>0</v>
      </c>
      <c r="Q413" s="208">
        <v>0</v>
      </c>
      <c r="R413" s="208">
        <v>0</v>
      </c>
      <c r="S413" s="208" t="s">
        <v>140</v>
      </c>
      <c r="T413" s="208">
        <v>0</v>
      </c>
      <c r="U413" s="208">
        <v>0</v>
      </c>
      <c r="V413" s="208">
        <v>0</v>
      </c>
      <c r="W413" s="208">
        <v>0</v>
      </c>
      <c r="X413" s="208">
        <v>0</v>
      </c>
      <c r="Y413" s="208" t="s">
        <v>140</v>
      </c>
      <c r="Z413" s="208">
        <v>0</v>
      </c>
      <c r="AA413" s="208">
        <v>0</v>
      </c>
      <c r="AB413" s="208">
        <v>0</v>
      </c>
      <c r="AC413" s="208">
        <v>0</v>
      </c>
      <c r="AD413" s="208">
        <v>0</v>
      </c>
    </row>
    <row r="414" spans="1:30">
      <c r="A414" s="253" t="s">
        <v>77</v>
      </c>
      <c r="B414" s="241">
        <f t="shared" si="170"/>
        <v>2</v>
      </c>
      <c r="C414" s="194">
        <v>1</v>
      </c>
      <c r="D414" s="194">
        <v>1</v>
      </c>
      <c r="E414" s="194">
        <v>0</v>
      </c>
      <c r="F414" s="194">
        <v>0</v>
      </c>
      <c r="G414" s="251" t="s">
        <v>77</v>
      </c>
      <c r="H414" s="208">
        <v>0</v>
      </c>
      <c r="I414" s="208">
        <v>0</v>
      </c>
      <c r="J414" s="208">
        <v>0</v>
      </c>
      <c r="K414" s="208">
        <v>0</v>
      </c>
      <c r="L414" s="208">
        <v>0</v>
      </c>
      <c r="M414" s="208" t="s">
        <v>77</v>
      </c>
      <c r="N414" s="208">
        <v>0</v>
      </c>
      <c r="O414" s="208">
        <v>0</v>
      </c>
      <c r="P414" s="208">
        <v>0</v>
      </c>
      <c r="Q414" s="208">
        <v>0</v>
      </c>
      <c r="R414" s="208">
        <v>0</v>
      </c>
      <c r="S414" s="208" t="s">
        <v>77</v>
      </c>
      <c r="T414" s="208">
        <v>0</v>
      </c>
      <c r="U414" s="208">
        <v>0</v>
      </c>
      <c r="V414" s="208">
        <v>0</v>
      </c>
      <c r="W414" s="208">
        <v>0</v>
      </c>
      <c r="X414" s="208">
        <v>0</v>
      </c>
      <c r="Y414" s="208" t="s">
        <v>77</v>
      </c>
      <c r="Z414" s="208">
        <v>0</v>
      </c>
      <c r="AA414" s="208">
        <v>0</v>
      </c>
      <c r="AB414" s="208">
        <v>0</v>
      </c>
      <c r="AC414" s="208">
        <v>0</v>
      </c>
      <c r="AD414" s="208">
        <v>0</v>
      </c>
    </row>
    <row r="415" spans="1:30">
      <c r="A415" s="253" t="s">
        <v>41</v>
      </c>
      <c r="B415" s="241">
        <f t="shared" si="170"/>
        <v>6</v>
      </c>
      <c r="C415" s="194">
        <v>0</v>
      </c>
      <c r="D415" s="194">
        <v>4</v>
      </c>
      <c r="E415" s="194">
        <v>1</v>
      </c>
      <c r="F415" s="194">
        <v>1</v>
      </c>
      <c r="G415" s="251" t="s">
        <v>41</v>
      </c>
      <c r="H415" s="208">
        <v>1</v>
      </c>
      <c r="I415" s="208">
        <v>0</v>
      </c>
      <c r="J415" s="208">
        <v>0</v>
      </c>
      <c r="K415" s="208">
        <v>1</v>
      </c>
      <c r="L415" s="208">
        <v>0</v>
      </c>
      <c r="M415" s="208" t="s">
        <v>41</v>
      </c>
      <c r="N415" s="208">
        <v>0</v>
      </c>
      <c r="O415" s="208">
        <v>0</v>
      </c>
      <c r="P415" s="208">
        <v>0</v>
      </c>
      <c r="Q415" s="208">
        <v>0</v>
      </c>
      <c r="R415" s="208">
        <v>0</v>
      </c>
      <c r="S415" s="208" t="s">
        <v>41</v>
      </c>
      <c r="T415" s="208">
        <v>0</v>
      </c>
      <c r="U415" s="208">
        <v>0</v>
      </c>
      <c r="V415" s="208">
        <v>0</v>
      </c>
      <c r="W415" s="208">
        <v>0</v>
      </c>
      <c r="X415" s="208">
        <v>0</v>
      </c>
      <c r="Y415" s="208" t="s">
        <v>41</v>
      </c>
      <c r="Z415" s="208">
        <v>1</v>
      </c>
      <c r="AA415" s="208">
        <v>0</v>
      </c>
      <c r="AB415" s="208">
        <v>0</v>
      </c>
      <c r="AC415" s="208">
        <v>1</v>
      </c>
      <c r="AD415" s="208">
        <v>0</v>
      </c>
    </row>
    <row r="416" spans="1:30">
      <c r="A416" s="253" t="s">
        <v>171</v>
      </c>
      <c r="B416" s="241">
        <f t="shared" si="170"/>
        <v>3</v>
      </c>
      <c r="C416" s="194">
        <v>2</v>
      </c>
      <c r="D416" s="194">
        <v>1</v>
      </c>
      <c r="E416" s="194">
        <v>0</v>
      </c>
      <c r="F416" s="194">
        <v>0</v>
      </c>
      <c r="G416" s="251" t="s">
        <v>171</v>
      </c>
      <c r="H416" s="208">
        <v>0</v>
      </c>
      <c r="I416" s="208">
        <v>0</v>
      </c>
      <c r="J416" s="208">
        <v>0</v>
      </c>
      <c r="K416" s="208">
        <v>0</v>
      </c>
      <c r="L416" s="208">
        <v>0</v>
      </c>
      <c r="M416" s="208" t="s">
        <v>171</v>
      </c>
      <c r="N416" s="208">
        <v>0</v>
      </c>
      <c r="O416" s="208">
        <v>0</v>
      </c>
      <c r="P416" s="208">
        <v>0</v>
      </c>
      <c r="Q416" s="208">
        <v>0</v>
      </c>
      <c r="R416" s="208">
        <v>0</v>
      </c>
      <c r="S416" s="208" t="s">
        <v>171</v>
      </c>
      <c r="T416" s="208">
        <v>0</v>
      </c>
      <c r="U416" s="208">
        <v>0</v>
      </c>
      <c r="V416" s="208">
        <v>0</v>
      </c>
      <c r="W416" s="208">
        <v>0</v>
      </c>
      <c r="X416" s="208">
        <v>0</v>
      </c>
      <c r="Y416" s="208" t="s">
        <v>171</v>
      </c>
      <c r="Z416" s="208">
        <v>0</v>
      </c>
      <c r="AA416" s="208">
        <v>0</v>
      </c>
      <c r="AB416" s="208">
        <v>0</v>
      </c>
      <c r="AC416" s="208">
        <v>0</v>
      </c>
      <c r="AD416" s="208">
        <v>0</v>
      </c>
    </row>
    <row r="417" spans="1:30">
      <c r="A417" s="253" t="s">
        <v>166</v>
      </c>
      <c r="B417" s="241">
        <f t="shared" si="170"/>
        <v>1</v>
      </c>
      <c r="C417" s="194">
        <v>0</v>
      </c>
      <c r="D417" s="194">
        <v>1</v>
      </c>
      <c r="E417" s="194">
        <v>0</v>
      </c>
      <c r="F417" s="194">
        <v>0</v>
      </c>
      <c r="G417" s="251" t="s">
        <v>166</v>
      </c>
      <c r="H417" s="208">
        <v>1</v>
      </c>
      <c r="I417" s="208">
        <v>0</v>
      </c>
      <c r="J417" s="208">
        <v>1</v>
      </c>
      <c r="K417" s="208">
        <v>0</v>
      </c>
      <c r="L417" s="208">
        <v>0</v>
      </c>
      <c r="M417" s="208" t="s">
        <v>166</v>
      </c>
      <c r="N417" s="208">
        <v>0</v>
      </c>
      <c r="O417" s="208">
        <v>0</v>
      </c>
      <c r="P417" s="208">
        <v>0</v>
      </c>
      <c r="Q417" s="208">
        <v>0</v>
      </c>
      <c r="R417" s="208">
        <v>0</v>
      </c>
      <c r="S417" s="208" t="s">
        <v>166</v>
      </c>
      <c r="T417" s="208">
        <v>1</v>
      </c>
      <c r="U417" s="208">
        <v>0</v>
      </c>
      <c r="V417" s="208">
        <v>1</v>
      </c>
      <c r="W417" s="208">
        <v>0</v>
      </c>
      <c r="X417" s="208">
        <v>0</v>
      </c>
      <c r="Y417" s="208" t="s">
        <v>166</v>
      </c>
      <c r="Z417" s="208">
        <v>0</v>
      </c>
      <c r="AA417" s="208">
        <v>0</v>
      </c>
      <c r="AB417" s="208">
        <v>0</v>
      </c>
      <c r="AC417" s="208">
        <v>0</v>
      </c>
      <c r="AD417" s="208">
        <v>0</v>
      </c>
    </row>
    <row r="418" spans="1:30">
      <c r="A418" s="253" t="s">
        <v>53</v>
      </c>
      <c r="B418" s="241">
        <f t="shared" si="170"/>
        <v>3</v>
      </c>
      <c r="C418" s="194">
        <v>0</v>
      </c>
      <c r="D418" s="194">
        <v>2</v>
      </c>
      <c r="E418" s="194">
        <v>1</v>
      </c>
      <c r="F418" s="194">
        <v>0</v>
      </c>
      <c r="G418" s="251" t="s">
        <v>53</v>
      </c>
      <c r="H418" s="208">
        <v>1</v>
      </c>
      <c r="I418" s="208">
        <v>0</v>
      </c>
      <c r="J418" s="208">
        <v>1</v>
      </c>
      <c r="K418" s="208">
        <v>0</v>
      </c>
      <c r="L418" s="208">
        <v>0</v>
      </c>
      <c r="M418" s="208" t="s">
        <v>53</v>
      </c>
      <c r="N418" s="208">
        <v>0</v>
      </c>
      <c r="O418" s="208">
        <v>0</v>
      </c>
      <c r="P418" s="208">
        <v>0</v>
      </c>
      <c r="Q418" s="208">
        <v>0</v>
      </c>
      <c r="R418" s="208">
        <v>0</v>
      </c>
      <c r="S418" s="208" t="s">
        <v>53</v>
      </c>
      <c r="T418" s="208">
        <v>1</v>
      </c>
      <c r="U418" s="208">
        <v>0</v>
      </c>
      <c r="V418" s="208">
        <v>1</v>
      </c>
      <c r="W418" s="208">
        <v>0</v>
      </c>
      <c r="X418" s="208">
        <v>0</v>
      </c>
      <c r="Y418" s="208" t="s">
        <v>53</v>
      </c>
      <c r="Z418" s="208">
        <v>0</v>
      </c>
      <c r="AA418" s="208">
        <v>0</v>
      </c>
      <c r="AB418" s="208">
        <v>0</v>
      </c>
      <c r="AC418" s="208">
        <v>0</v>
      </c>
      <c r="AD418" s="208">
        <v>0</v>
      </c>
    </row>
    <row r="419" spans="1:30">
      <c r="A419" s="253" t="s">
        <v>27</v>
      </c>
      <c r="B419" s="241">
        <f t="shared" si="170"/>
        <v>10</v>
      </c>
      <c r="C419" s="194">
        <v>0</v>
      </c>
      <c r="D419" s="194">
        <v>3</v>
      </c>
      <c r="E419" s="194">
        <v>5</v>
      </c>
      <c r="F419" s="194">
        <v>2</v>
      </c>
      <c r="G419" s="251" t="s">
        <v>27</v>
      </c>
      <c r="H419" s="208">
        <v>2</v>
      </c>
      <c r="I419" s="208">
        <v>0</v>
      </c>
      <c r="J419" s="208">
        <v>0</v>
      </c>
      <c r="K419" s="208">
        <v>2</v>
      </c>
      <c r="L419" s="208">
        <v>0</v>
      </c>
      <c r="M419" s="208" t="s">
        <v>27</v>
      </c>
      <c r="N419" s="208">
        <v>0</v>
      </c>
      <c r="O419" s="208">
        <v>0</v>
      </c>
      <c r="P419" s="208">
        <v>0</v>
      </c>
      <c r="Q419" s="208">
        <v>0</v>
      </c>
      <c r="R419" s="208">
        <v>0</v>
      </c>
      <c r="S419" s="208" t="s">
        <v>27</v>
      </c>
      <c r="T419" s="208">
        <v>0</v>
      </c>
      <c r="U419" s="208">
        <v>0</v>
      </c>
      <c r="V419" s="208">
        <v>0</v>
      </c>
      <c r="W419" s="208">
        <v>0</v>
      </c>
      <c r="X419" s="208">
        <v>0</v>
      </c>
      <c r="Y419" s="208" t="s">
        <v>27</v>
      </c>
      <c r="Z419" s="208">
        <v>2</v>
      </c>
      <c r="AA419" s="208">
        <v>0</v>
      </c>
      <c r="AB419" s="208">
        <v>0</v>
      </c>
      <c r="AC419" s="208">
        <v>2</v>
      </c>
      <c r="AD419" s="208">
        <v>0</v>
      </c>
    </row>
    <row r="420" spans="1:30" ht="38.25">
      <c r="A420" s="253" t="s">
        <v>218</v>
      </c>
      <c r="B420" s="241">
        <f t="shared" si="170"/>
        <v>0</v>
      </c>
      <c r="C420" s="194">
        <v>0</v>
      </c>
      <c r="D420" s="194">
        <v>0</v>
      </c>
      <c r="E420" s="194">
        <v>0</v>
      </c>
      <c r="F420" s="194">
        <v>0</v>
      </c>
      <c r="G420" s="251" t="s">
        <v>218</v>
      </c>
      <c r="H420" s="208">
        <v>0</v>
      </c>
      <c r="I420" s="208">
        <v>0</v>
      </c>
      <c r="J420" s="208">
        <v>0</v>
      </c>
      <c r="K420" s="208">
        <v>0</v>
      </c>
      <c r="L420" s="208">
        <v>0</v>
      </c>
      <c r="M420" s="208" t="s">
        <v>218</v>
      </c>
      <c r="N420" s="208">
        <v>0</v>
      </c>
      <c r="O420" s="208">
        <v>0</v>
      </c>
      <c r="P420" s="208">
        <v>0</v>
      </c>
      <c r="Q420" s="208">
        <v>0</v>
      </c>
      <c r="R420" s="208">
        <v>0</v>
      </c>
      <c r="S420" s="208" t="s">
        <v>218</v>
      </c>
      <c r="T420" s="208">
        <v>0</v>
      </c>
      <c r="U420" s="208">
        <v>0</v>
      </c>
      <c r="V420" s="208">
        <v>0</v>
      </c>
      <c r="W420" s="208">
        <v>0</v>
      </c>
      <c r="X420" s="208">
        <v>0</v>
      </c>
      <c r="Y420" s="208" t="s">
        <v>218</v>
      </c>
      <c r="Z420" s="208">
        <v>0</v>
      </c>
      <c r="AA420" s="208">
        <v>0</v>
      </c>
      <c r="AB420" s="208">
        <v>0</v>
      </c>
      <c r="AC420" s="208">
        <v>0</v>
      </c>
      <c r="AD420" s="208">
        <v>0</v>
      </c>
    </row>
    <row r="421" spans="1:30" ht="25.5">
      <c r="A421" s="253" t="s">
        <v>111</v>
      </c>
      <c r="B421" s="241">
        <f t="shared" si="170"/>
        <v>4</v>
      </c>
      <c r="C421" s="194">
        <v>1</v>
      </c>
      <c r="D421" s="194">
        <v>2</v>
      </c>
      <c r="E421" s="194">
        <v>1</v>
      </c>
      <c r="F421" s="194">
        <v>0</v>
      </c>
      <c r="G421" s="251" t="s">
        <v>111</v>
      </c>
      <c r="H421" s="208">
        <v>1</v>
      </c>
      <c r="I421" s="208">
        <v>0</v>
      </c>
      <c r="J421" s="208">
        <v>1</v>
      </c>
      <c r="K421" s="208">
        <v>0</v>
      </c>
      <c r="L421" s="208">
        <v>0</v>
      </c>
      <c r="M421" s="208" t="s">
        <v>111</v>
      </c>
      <c r="N421" s="208">
        <v>1</v>
      </c>
      <c r="O421" s="208">
        <v>0</v>
      </c>
      <c r="P421" s="208">
        <v>1</v>
      </c>
      <c r="Q421" s="208">
        <v>0</v>
      </c>
      <c r="R421" s="208">
        <v>0</v>
      </c>
      <c r="S421" s="208" t="s">
        <v>111</v>
      </c>
      <c r="T421" s="208">
        <v>0</v>
      </c>
      <c r="U421" s="208">
        <v>0</v>
      </c>
      <c r="V421" s="208">
        <v>0</v>
      </c>
      <c r="W421" s="208">
        <v>0</v>
      </c>
      <c r="X421" s="208">
        <v>0</v>
      </c>
      <c r="Y421" s="208" t="s">
        <v>111</v>
      </c>
      <c r="Z421" s="208">
        <v>0</v>
      </c>
      <c r="AA421" s="208">
        <v>0</v>
      </c>
      <c r="AB421" s="208">
        <v>0</v>
      </c>
      <c r="AC421" s="208">
        <v>0</v>
      </c>
      <c r="AD421" s="208">
        <v>0</v>
      </c>
    </row>
    <row r="422" spans="1:30" ht="25.5">
      <c r="A422" s="253" t="s">
        <v>102</v>
      </c>
      <c r="B422" s="241">
        <f t="shared" si="170"/>
        <v>1</v>
      </c>
      <c r="C422" s="194">
        <v>1</v>
      </c>
      <c r="D422" s="194">
        <v>0</v>
      </c>
      <c r="E422" s="194">
        <v>0</v>
      </c>
      <c r="F422" s="194">
        <v>0</v>
      </c>
      <c r="G422" s="251" t="s">
        <v>102</v>
      </c>
      <c r="H422" s="208">
        <v>0</v>
      </c>
      <c r="I422" s="208">
        <v>0</v>
      </c>
      <c r="J422" s="208">
        <v>0</v>
      </c>
      <c r="K422" s="208">
        <v>0</v>
      </c>
      <c r="L422" s="208">
        <v>0</v>
      </c>
      <c r="M422" s="208" t="s">
        <v>102</v>
      </c>
      <c r="N422" s="208">
        <v>0</v>
      </c>
      <c r="O422" s="208">
        <v>0</v>
      </c>
      <c r="P422" s="208">
        <v>0</v>
      </c>
      <c r="Q422" s="208">
        <v>0</v>
      </c>
      <c r="R422" s="208">
        <v>0</v>
      </c>
      <c r="S422" s="208" t="s">
        <v>102</v>
      </c>
      <c r="T422" s="208">
        <v>0</v>
      </c>
      <c r="U422" s="208">
        <v>0</v>
      </c>
      <c r="V422" s="208">
        <v>0</v>
      </c>
      <c r="W422" s="208">
        <v>0</v>
      </c>
      <c r="X422" s="208">
        <v>0</v>
      </c>
      <c r="Y422" s="208" t="s">
        <v>102</v>
      </c>
      <c r="Z422" s="208">
        <v>0</v>
      </c>
      <c r="AA422" s="208">
        <v>0</v>
      </c>
      <c r="AB422" s="208">
        <v>0</v>
      </c>
      <c r="AC422" s="208">
        <v>0</v>
      </c>
      <c r="AD422" s="208">
        <v>0</v>
      </c>
    </row>
    <row r="423" spans="1:30" ht="25.5">
      <c r="A423" s="242" t="s">
        <v>39</v>
      </c>
      <c r="B423" s="241">
        <f t="shared" si="170"/>
        <v>3</v>
      </c>
      <c r="C423" s="194">
        <v>0</v>
      </c>
      <c r="D423" s="194">
        <v>1</v>
      </c>
      <c r="E423" s="194">
        <v>2</v>
      </c>
      <c r="F423" s="194">
        <v>0</v>
      </c>
      <c r="G423" s="251" t="s">
        <v>39</v>
      </c>
      <c r="H423" s="208">
        <v>0</v>
      </c>
      <c r="I423" s="208">
        <v>0</v>
      </c>
      <c r="J423" s="208">
        <v>0</v>
      </c>
      <c r="K423" s="208">
        <v>0</v>
      </c>
      <c r="L423" s="208">
        <v>0</v>
      </c>
      <c r="M423" s="208" t="s">
        <v>39</v>
      </c>
      <c r="N423" s="208">
        <v>0</v>
      </c>
      <c r="O423" s="208">
        <v>0</v>
      </c>
      <c r="P423" s="208">
        <v>0</v>
      </c>
      <c r="Q423" s="208">
        <v>0</v>
      </c>
      <c r="R423" s="208">
        <v>0</v>
      </c>
      <c r="S423" s="208" t="s">
        <v>39</v>
      </c>
      <c r="T423" s="208">
        <v>0</v>
      </c>
      <c r="U423" s="208">
        <v>0</v>
      </c>
      <c r="V423" s="208">
        <v>0</v>
      </c>
      <c r="W423" s="208">
        <v>0</v>
      </c>
      <c r="X423" s="208">
        <v>0</v>
      </c>
      <c r="Y423" s="208" t="s">
        <v>39</v>
      </c>
      <c r="Z423" s="208">
        <v>0</v>
      </c>
      <c r="AA423" s="208">
        <v>0</v>
      </c>
      <c r="AB423" s="208">
        <v>0</v>
      </c>
      <c r="AC423" s="208">
        <v>0</v>
      </c>
      <c r="AD423" s="208">
        <v>0</v>
      </c>
    </row>
    <row r="424" spans="1:30">
      <c r="A424" s="253" t="s">
        <v>104</v>
      </c>
      <c r="B424" s="241">
        <f t="shared" si="170"/>
        <v>6</v>
      </c>
      <c r="C424" s="194">
        <v>1</v>
      </c>
      <c r="D424" s="194">
        <v>2</v>
      </c>
      <c r="E424" s="194">
        <v>3</v>
      </c>
      <c r="F424" s="194">
        <v>0</v>
      </c>
      <c r="G424" s="251" t="s">
        <v>104</v>
      </c>
      <c r="H424" s="208">
        <v>1</v>
      </c>
      <c r="I424" s="208">
        <v>0</v>
      </c>
      <c r="J424" s="208">
        <v>1</v>
      </c>
      <c r="K424" s="208">
        <v>0</v>
      </c>
      <c r="L424" s="208">
        <v>0</v>
      </c>
      <c r="M424" s="208" t="s">
        <v>104</v>
      </c>
      <c r="N424" s="208">
        <v>0</v>
      </c>
      <c r="O424" s="208">
        <v>0</v>
      </c>
      <c r="P424" s="208">
        <v>0</v>
      </c>
      <c r="Q424" s="208">
        <v>0</v>
      </c>
      <c r="R424" s="208">
        <v>0</v>
      </c>
      <c r="S424" s="208" t="s">
        <v>104</v>
      </c>
      <c r="T424" s="208">
        <v>0</v>
      </c>
      <c r="U424" s="208">
        <v>0</v>
      </c>
      <c r="V424" s="208">
        <v>0</v>
      </c>
      <c r="W424" s="208">
        <v>0</v>
      </c>
      <c r="X424" s="208">
        <v>0</v>
      </c>
      <c r="Y424" s="208" t="s">
        <v>104</v>
      </c>
      <c r="Z424" s="208">
        <v>1</v>
      </c>
      <c r="AA424" s="208">
        <v>0</v>
      </c>
      <c r="AB424" s="208">
        <v>1</v>
      </c>
      <c r="AC424" s="208">
        <v>0</v>
      </c>
      <c r="AD424" s="208">
        <v>0</v>
      </c>
    </row>
    <row r="425" spans="1:30">
      <c r="A425" s="240" t="s">
        <v>62</v>
      </c>
      <c r="B425" s="241">
        <f t="shared" si="170"/>
        <v>4</v>
      </c>
      <c r="C425" s="194">
        <v>0</v>
      </c>
      <c r="D425" s="194">
        <v>2</v>
      </c>
      <c r="E425" s="194">
        <v>1</v>
      </c>
      <c r="F425" s="194">
        <v>1</v>
      </c>
      <c r="G425" s="240" t="s">
        <v>62</v>
      </c>
      <c r="H425" s="208">
        <v>0</v>
      </c>
      <c r="I425" s="208">
        <v>0</v>
      </c>
      <c r="J425" s="208">
        <v>0</v>
      </c>
      <c r="K425" s="208">
        <v>0</v>
      </c>
      <c r="L425" s="208">
        <v>0</v>
      </c>
      <c r="M425" s="208" t="s">
        <v>62</v>
      </c>
      <c r="N425" s="208">
        <v>0</v>
      </c>
      <c r="O425" s="208">
        <v>0</v>
      </c>
      <c r="P425" s="208">
        <v>0</v>
      </c>
      <c r="Q425" s="208">
        <v>0</v>
      </c>
      <c r="R425" s="208">
        <v>0</v>
      </c>
      <c r="S425" s="208" t="s">
        <v>62</v>
      </c>
      <c r="T425" s="208">
        <v>0</v>
      </c>
      <c r="U425" s="208">
        <v>0</v>
      </c>
      <c r="V425" s="208">
        <v>0</v>
      </c>
      <c r="W425" s="208">
        <v>0</v>
      </c>
      <c r="X425" s="208">
        <v>0</v>
      </c>
      <c r="Y425" s="208" t="s">
        <v>62</v>
      </c>
      <c r="Z425" s="208">
        <v>0</v>
      </c>
      <c r="AA425" s="208">
        <v>0</v>
      </c>
      <c r="AB425" s="208">
        <v>0</v>
      </c>
      <c r="AC425" s="208">
        <v>0</v>
      </c>
      <c r="AD425" s="208">
        <v>0</v>
      </c>
    </row>
    <row r="426" spans="1:30" ht="25.5">
      <c r="A426" s="253" t="s">
        <v>0</v>
      </c>
      <c r="B426" s="241">
        <f t="shared" si="170"/>
        <v>5</v>
      </c>
      <c r="C426" s="194">
        <v>1</v>
      </c>
      <c r="D426" s="194">
        <v>3</v>
      </c>
      <c r="E426" s="194">
        <v>1</v>
      </c>
      <c r="F426" s="194">
        <v>0</v>
      </c>
      <c r="G426" s="251" t="s">
        <v>0</v>
      </c>
      <c r="H426" s="208">
        <v>1</v>
      </c>
      <c r="I426" s="208">
        <v>0</v>
      </c>
      <c r="J426" s="208">
        <v>1</v>
      </c>
      <c r="K426" s="208">
        <v>0</v>
      </c>
      <c r="L426" s="208">
        <v>0</v>
      </c>
      <c r="M426" s="208" t="s">
        <v>0</v>
      </c>
      <c r="N426" s="208">
        <v>0</v>
      </c>
      <c r="O426" s="208">
        <v>0</v>
      </c>
      <c r="P426" s="208">
        <v>0</v>
      </c>
      <c r="Q426" s="208">
        <v>0</v>
      </c>
      <c r="R426" s="208">
        <v>0</v>
      </c>
      <c r="S426" s="208" t="s">
        <v>0</v>
      </c>
      <c r="T426" s="208">
        <v>1</v>
      </c>
      <c r="U426" s="208">
        <v>0</v>
      </c>
      <c r="V426" s="208">
        <v>1</v>
      </c>
      <c r="W426" s="208">
        <v>0</v>
      </c>
      <c r="X426" s="208">
        <v>0</v>
      </c>
      <c r="Y426" s="208" t="s">
        <v>0</v>
      </c>
      <c r="Z426" s="208">
        <v>0</v>
      </c>
      <c r="AA426" s="208">
        <v>0</v>
      </c>
      <c r="AB426" s="208">
        <v>0</v>
      </c>
      <c r="AC426" s="208">
        <v>0</v>
      </c>
      <c r="AD426" s="208">
        <v>0</v>
      </c>
    </row>
    <row r="427" spans="1:30">
      <c r="A427" s="253" t="s">
        <v>137</v>
      </c>
      <c r="B427" s="241">
        <f t="shared" si="170"/>
        <v>5</v>
      </c>
      <c r="C427" s="194">
        <v>1</v>
      </c>
      <c r="D427" s="194">
        <v>4</v>
      </c>
      <c r="E427" s="194">
        <v>0</v>
      </c>
      <c r="F427" s="194">
        <v>0</v>
      </c>
      <c r="G427" s="251" t="s">
        <v>137</v>
      </c>
      <c r="H427" s="208">
        <v>0</v>
      </c>
      <c r="I427" s="208">
        <v>0</v>
      </c>
      <c r="J427" s="208">
        <v>0</v>
      </c>
      <c r="K427" s="208">
        <v>0</v>
      </c>
      <c r="L427" s="208">
        <v>0</v>
      </c>
      <c r="M427" s="208" t="s">
        <v>137</v>
      </c>
      <c r="N427" s="208">
        <v>0</v>
      </c>
      <c r="O427" s="208">
        <v>0</v>
      </c>
      <c r="P427" s="208">
        <v>0</v>
      </c>
      <c r="Q427" s="208">
        <v>0</v>
      </c>
      <c r="R427" s="208">
        <v>0</v>
      </c>
      <c r="S427" s="208" t="s">
        <v>137</v>
      </c>
      <c r="T427" s="208">
        <v>0</v>
      </c>
      <c r="U427" s="208">
        <v>0</v>
      </c>
      <c r="V427" s="208">
        <v>0</v>
      </c>
      <c r="W427" s="208">
        <v>0</v>
      </c>
      <c r="X427" s="208">
        <v>0</v>
      </c>
      <c r="Y427" s="208" t="s">
        <v>137</v>
      </c>
      <c r="Z427" s="208">
        <v>0</v>
      </c>
      <c r="AA427" s="208">
        <v>0</v>
      </c>
      <c r="AB427" s="208">
        <v>0</v>
      </c>
      <c r="AC427" s="208">
        <v>0</v>
      </c>
      <c r="AD427" s="208">
        <v>0</v>
      </c>
    </row>
    <row r="428" spans="1:30" ht="25.5">
      <c r="A428" s="253" t="s">
        <v>154</v>
      </c>
      <c r="B428" s="241">
        <f t="shared" si="170"/>
        <v>4</v>
      </c>
      <c r="C428" s="194">
        <v>0</v>
      </c>
      <c r="D428" s="194">
        <v>4</v>
      </c>
      <c r="E428" s="194">
        <v>0</v>
      </c>
      <c r="F428" s="194">
        <v>0</v>
      </c>
      <c r="G428" s="251" t="s">
        <v>154</v>
      </c>
      <c r="H428" s="208">
        <v>2</v>
      </c>
      <c r="I428" s="208">
        <v>0</v>
      </c>
      <c r="J428" s="208">
        <v>2</v>
      </c>
      <c r="K428" s="208">
        <v>0</v>
      </c>
      <c r="L428" s="208">
        <v>0</v>
      </c>
      <c r="M428" s="208" t="s">
        <v>154</v>
      </c>
      <c r="N428" s="208">
        <v>1</v>
      </c>
      <c r="O428" s="208">
        <v>0</v>
      </c>
      <c r="P428" s="208">
        <v>1</v>
      </c>
      <c r="Q428" s="208">
        <v>0</v>
      </c>
      <c r="R428" s="208">
        <v>0</v>
      </c>
      <c r="S428" s="208" t="s">
        <v>154</v>
      </c>
      <c r="T428" s="208">
        <v>1</v>
      </c>
      <c r="U428" s="208">
        <v>0</v>
      </c>
      <c r="V428" s="208">
        <v>1</v>
      </c>
      <c r="W428" s="208">
        <v>0</v>
      </c>
      <c r="X428" s="208">
        <v>0</v>
      </c>
      <c r="Y428" s="208" t="s">
        <v>154</v>
      </c>
      <c r="Z428" s="208">
        <v>0</v>
      </c>
      <c r="AA428" s="208">
        <v>0</v>
      </c>
      <c r="AB428" s="208">
        <v>0</v>
      </c>
      <c r="AC428" s="208">
        <v>0</v>
      </c>
      <c r="AD428" s="208">
        <v>0</v>
      </c>
    </row>
    <row r="429" spans="1:30" ht="25.5">
      <c r="A429" s="253" t="s">
        <v>103</v>
      </c>
      <c r="B429" s="241">
        <f t="shared" si="170"/>
        <v>2</v>
      </c>
      <c r="C429" s="194">
        <v>0</v>
      </c>
      <c r="D429" s="194">
        <v>0</v>
      </c>
      <c r="E429" s="194">
        <v>2</v>
      </c>
      <c r="F429" s="194">
        <v>0</v>
      </c>
      <c r="G429" s="251" t="s">
        <v>103</v>
      </c>
      <c r="H429" s="208">
        <v>1</v>
      </c>
      <c r="I429" s="208">
        <v>0</v>
      </c>
      <c r="J429" s="208">
        <v>0</v>
      </c>
      <c r="K429" s="208">
        <v>1</v>
      </c>
      <c r="L429" s="208">
        <v>0</v>
      </c>
      <c r="M429" s="208" t="s">
        <v>103</v>
      </c>
      <c r="N429" s="208">
        <v>0</v>
      </c>
      <c r="O429" s="208">
        <v>0</v>
      </c>
      <c r="P429" s="208">
        <v>0</v>
      </c>
      <c r="Q429" s="208">
        <v>0</v>
      </c>
      <c r="R429" s="208">
        <v>0</v>
      </c>
      <c r="S429" s="208" t="s">
        <v>103</v>
      </c>
      <c r="T429" s="208">
        <v>1</v>
      </c>
      <c r="U429" s="208">
        <v>0</v>
      </c>
      <c r="V429" s="208">
        <v>0</v>
      </c>
      <c r="W429" s="208">
        <v>1</v>
      </c>
      <c r="X429" s="208">
        <v>0</v>
      </c>
      <c r="Y429" s="208" t="s">
        <v>103</v>
      </c>
      <c r="Z429" s="208">
        <v>0</v>
      </c>
      <c r="AA429" s="208">
        <v>0</v>
      </c>
      <c r="AB429" s="208">
        <v>0</v>
      </c>
      <c r="AC429" s="208">
        <v>0</v>
      </c>
      <c r="AD429" s="208">
        <v>0</v>
      </c>
    </row>
    <row r="430" spans="1:30">
      <c r="A430" s="253" t="s">
        <v>131</v>
      </c>
      <c r="B430" s="241">
        <f t="shared" si="170"/>
        <v>6</v>
      </c>
      <c r="C430" s="194">
        <v>2</v>
      </c>
      <c r="D430" s="194">
        <v>3</v>
      </c>
      <c r="E430" s="194">
        <v>1</v>
      </c>
      <c r="F430" s="194">
        <v>0</v>
      </c>
      <c r="G430" s="251" t="s">
        <v>131</v>
      </c>
      <c r="H430" s="208">
        <v>1</v>
      </c>
      <c r="I430" s="208">
        <v>0</v>
      </c>
      <c r="J430" s="208">
        <v>0</v>
      </c>
      <c r="K430" s="208">
        <v>1</v>
      </c>
      <c r="L430" s="208">
        <v>0</v>
      </c>
      <c r="M430" s="208" t="s">
        <v>131</v>
      </c>
      <c r="N430" s="208">
        <v>0</v>
      </c>
      <c r="O430" s="208">
        <v>0</v>
      </c>
      <c r="P430" s="208">
        <v>0</v>
      </c>
      <c r="Q430" s="208">
        <v>0</v>
      </c>
      <c r="R430" s="208">
        <v>0</v>
      </c>
      <c r="S430" s="208" t="s">
        <v>131</v>
      </c>
      <c r="T430" s="208">
        <v>0</v>
      </c>
      <c r="U430" s="208">
        <v>0</v>
      </c>
      <c r="V430" s="208">
        <v>0</v>
      </c>
      <c r="W430" s="208">
        <v>0</v>
      </c>
      <c r="X430" s="208">
        <v>0</v>
      </c>
      <c r="Y430" s="208" t="s">
        <v>131</v>
      </c>
      <c r="Z430" s="208">
        <v>1</v>
      </c>
      <c r="AA430" s="208">
        <v>0</v>
      </c>
      <c r="AB430" s="208">
        <v>0</v>
      </c>
      <c r="AC430" s="208">
        <v>1</v>
      </c>
      <c r="AD430" s="208">
        <v>0</v>
      </c>
    </row>
    <row r="431" spans="1:30" ht="25.5">
      <c r="A431" s="253" t="s">
        <v>57</v>
      </c>
      <c r="B431" s="241">
        <f t="shared" si="170"/>
        <v>7</v>
      </c>
      <c r="C431" s="194">
        <v>0</v>
      </c>
      <c r="D431" s="194">
        <v>7</v>
      </c>
      <c r="E431" s="194">
        <v>0</v>
      </c>
      <c r="F431" s="194">
        <v>0</v>
      </c>
      <c r="G431" s="251" t="s">
        <v>57</v>
      </c>
      <c r="H431" s="208">
        <v>0</v>
      </c>
      <c r="I431" s="208">
        <v>0</v>
      </c>
      <c r="J431" s="208">
        <v>0</v>
      </c>
      <c r="K431" s="208">
        <v>0</v>
      </c>
      <c r="L431" s="208">
        <v>0</v>
      </c>
      <c r="M431" s="208" t="s">
        <v>57</v>
      </c>
      <c r="N431" s="208">
        <v>0</v>
      </c>
      <c r="O431" s="208">
        <v>0</v>
      </c>
      <c r="P431" s="208">
        <v>0</v>
      </c>
      <c r="Q431" s="208">
        <v>0</v>
      </c>
      <c r="R431" s="208">
        <v>0</v>
      </c>
      <c r="S431" s="208" t="s">
        <v>57</v>
      </c>
      <c r="T431" s="208">
        <v>0</v>
      </c>
      <c r="U431" s="208">
        <v>0</v>
      </c>
      <c r="V431" s="208">
        <v>0</v>
      </c>
      <c r="W431" s="208">
        <v>0</v>
      </c>
      <c r="X431" s="208">
        <v>0</v>
      </c>
      <c r="Y431" s="208" t="s">
        <v>57</v>
      </c>
      <c r="Z431" s="208">
        <v>0</v>
      </c>
      <c r="AA431" s="208">
        <v>0</v>
      </c>
      <c r="AB431" s="208">
        <v>0</v>
      </c>
      <c r="AC431" s="208">
        <v>0</v>
      </c>
      <c r="AD431" s="208">
        <v>0</v>
      </c>
    </row>
    <row r="432" spans="1:30">
      <c r="A432" s="253" t="s">
        <v>71</v>
      </c>
      <c r="B432" s="241">
        <f t="shared" si="170"/>
        <v>5</v>
      </c>
      <c r="C432" s="194">
        <v>2</v>
      </c>
      <c r="D432" s="194">
        <v>3</v>
      </c>
      <c r="E432" s="194">
        <v>0</v>
      </c>
      <c r="F432" s="194">
        <v>0</v>
      </c>
      <c r="G432" s="251" t="s">
        <v>71</v>
      </c>
      <c r="H432" s="208">
        <v>2</v>
      </c>
      <c r="I432" s="208">
        <v>1</v>
      </c>
      <c r="J432" s="208">
        <v>1</v>
      </c>
      <c r="K432" s="208">
        <v>0</v>
      </c>
      <c r="L432" s="208">
        <v>0</v>
      </c>
      <c r="M432" s="208" t="s">
        <v>71</v>
      </c>
      <c r="N432" s="208">
        <v>0</v>
      </c>
      <c r="O432" s="208">
        <v>0</v>
      </c>
      <c r="P432" s="208">
        <v>0</v>
      </c>
      <c r="Q432" s="208">
        <v>0</v>
      </c>
      <c r="R432" s="208">
        <v>0</v>
      </c>
      <c r="S432" s="208" t="s">
        <v>71</v>
      </c>
      <c r="T432" s="208">
        <v>1</v>
      </c>
      <c r="U432" s="208">
        <v>1</v>
      </c>
      <c r="V432" s="208">
        <v>0</v>
      </c>
      <c r="W432" s="208">
        <v>0</v>
      </c>
      <c r="X432" s="208">
        <v>0</v>
      </c>
      <c r="Y432" s="208" t="s">
        <v>71</v>
      </c>
      <c r="Z432" s="208">
        <v>1</v>
      </c>
      <c r="AA432" s="208">
        <v>0</v>
      </c>
      <c r="AB432" s="208">
        <v>1</v>
      </c>
      <c r="AC432" s="208">
        <v>0</v>
      </c>
      <c r="AD432" s="208">
        <v>0</v>
      </c>
    </row>
    <row r="433" spans="1:30">
      <c r="A433" s="253" t="s">
        <v>36</v>
      </c>
      <c r="B433" s="241">
        <f t="shared" si="170"/>
        <v>2</v>
      </c>
      <c r="C433" s="194">
        <v>0</v>
      </c>
      <c r="D433" s="194">
        <v>1</v>
      </c>
      <c r="E433" s="194">
        <v>1</v>
      </c>
      <c r="F433" s="194">
        <v>0</v>
      </c>
      <c r="G433" s="251" t="s">
        <v>36</v>
      </c>
      <c r="H433" s="208">
        <v>2</v>
      </c>
      <c r="I433" s="208">
        <v>0</v>
      </c>
      <c r="J433" s="208">
        <v>1</v>
      </c>
      <c r="K433" s="208">
        <v>1</v>
      </c>
      <c r="L433" s="208">
        <v>0</v>
      </c>
      <c r="M433" s="208" t="s">
        <v>36</v>
      </c>
      <c r="N433" s="208">
        <v>0</v>
      </c>
      <c r="O433" s="208">
        <v>0</v>
      </c>
      <c r="P433" s="208">
        <v>0</v>
      </c>
      <c r="Q433" s="208">
        <v>0</v>
      </c>
      <c r="R433" s="208">
        <v>0</v>
      </c>
      <c r="S433" s="208" t="s">
        <v>36</v>
      </c>
      <c r="T433" s="208">
        <v>1</v>
      </c>
      <c r="U433" s="208">
        <v>0</v>
      </c>
      <c r="V433" s="208">
        <v>1</v>
      </c>
      <c r="W433" s="208">
        <v>0</v>
      </c>
      <c r="X433" s="208">
        <v>0</v>
      </c>
      <c r="Y433" s="208" t="s">
        <v>36</v>
      </c>
      <c r="Z433" s="208">
        <v>1</v>
      </c>
      <c r="AA433" s="208">
        <v>0</v>
      </c>
      <c r="AB433" s="208">
        <v>0</v>
      </c>
      <c r="AC433" s="208">
        <v>1</v>
      </c>
      <c r="AD433" s="208">
        <v>0</v>
      </c>
    </row>
    <row r="434" spans="1:30">
      <c r="A434" s="253" t="s">
        <v>114</v>
      </c>
      <c r="B434" s="241">
        <f t="shared" si="170"/>
        <v>1</v>
      </c>
      <c r="C434" s="194">
        <v>0</v>
      </c>
      <c r="D434" s="194">
        <v>0</v>
      </c>
      <c r="E434" s="194">
        <v>1</v>
      </c>
      <c r="F434" s="194">
        <v>0</v>
      </c>
      <c r="G434" s="251" t="s">
        <v>114</v>
      </c>
      <c r="H434" s="208">
        <v>0</v>
      </c>
      <c r="I434" s="208">
        <v>0</v>
      </c>
      <c r="J434" s="208">
        <v>0</v>
      </c>
      <c r="K434" s="208">
        <v>0</v>
      </c>
      <c r="L434" s="208">
        <v>0</v>
      </c>
      <c r="M434" s="208" t="s">
        <v>114</v>
      </c>
      <c r="N434" s="208">
        <v>0</v>
      </c>
      <c r="O434" s="208">
        <v>0</v>
      </c>
      <c r="P434" s="208">
        <v>0</v>
      </c>
      <c r="Q434" s="208">
        <v>0</v>
      </c>
      <c r="R434" s="208">
        <v>0</v>
      </c>
      <c r="S434" s="208" t="s">
        <v>114</v>
      </c>
      <c r="T434" s="208">
        <v>0</v>
      </c>
      <c r="U434" s="208">
        <v>0</v>
      </c>
      <c r="V434" s="208">
        <v>0</v>
      </c>
      <c r="W434" s="208">
        <v>0</v>
      </c>
      <c r="X434" s="208">
        <v>0</v>
      </c>
      <c r="Y434" s="208" t="s">
        <v>114</v>
      </c>
      <c r="Z434" s="208">
        <v>0</v>
      </c>
      <c r="AA434" s="208">
        <v>0</v>
      </c>
      <c r="AB434" s="208">
        <v>0</v>
      </c>
      <c r="AC434" s="208">
        <v>0</v>
      </c>
      <c r="AD434" s="208">
        <v>0</v>
      </c>
    </row>
    <row r="435" spans="1:30">
      <c r="A435" s="253" t="s">
        <v>59</v>
      </c>
      <c r="B435" s="241">
        <f t="shared" ref="B435:B457" si="171">SUM(C435:F435)</f>
        <v>2</v>
      </c>
      <c r="C435" s="194">
        <v>0</v>
      </c>
      <c r="D435" s="194">
        <v>2</v>
      </c>
      <c r="E435" s="194">
        <v>0</v>
      </c>
      <c r="F435" s="194">
        <v>0</v>
      </c>
      <c r="G435" s="251" t="s">
        <v>59</v>
      </c>
      <c r="H435" s="208">
        <v>0</v>
      </c>
      <c r="I435" s="208">
        <v>0</v>
      </c>
      <c r="J435" s="208">
        <v>0</v>
      </c>
      <c r="K435" s="208">
        <v>0</v>
      </c>
      <c r="L435" s="208">
        <v>0</v>
      </c>
      <c r="M435" s="208" t="s">
        <v>59</v>
      </c>
      <c r="N435" s="208">
        <v>0</v>
      </c>
      <c r="O435" s="208">
        <v>0</v>
      </c>
      <c r="P435" s="208">
        <v>0</v>
      </c>
      <c r="Q435" s="208">
        <v>0</v>
      </c>
      <c r="R435" s="208">
        <v>0</v>
      </c>
      <c r="S435" s="208" t="s">
        <v>59</v>
      </c>
      <c r="T435" s="208">
        <v>0</v>
      </c>
      <c r="U435" s="208">
        <v>0</v>
      </c>
      <c r="V435" s="208">
        <v>0</v>
      </c>
      <c r="W435" s="208">
        <v>0</v>
      </c>
      <c r="X435" s="208">
        <v>0</v>
      </c>
      <c r="Y435" s="208" t="s">
        <v>59</v>
      </c>
      <c r="Z435" s="208">
        <v>0</v>
      </c>
      <c r="AA435" s="208">
        <v>0</v>
      </c>
      <c r="AB435" s="208">
        <v>0</v>
      </c>
      <c r="AC435" s="208">
        <v>0</v>
      </c>
      <c r="AD435" s="208">
        <v>0</v>
      </c>
    </row>
    <row r="436" spans="1:30" ht="38.25">
      <c r="A436" s="253" t="s">
        <v>169</v>
      </c>
      <c r="B436" s="241">
        <f t="shared" si="171"/>
        <v>5</v>
      </c>
      <c r="C436" s="194">
        <v>3</v>
      </c>
      <c r="D436" s="194">
        <v>2</v>
      </c>
      <c r="E436" s="194">
        <v>0</v>
      </c>
      <c r="F436" s="194">
        <v>0</v>
      </c>
      <c r="G436" s="251" t="s">
        <v>169</v>
      </c>
      <c r="H436" s="208">
        <v>2</v>
      </c>
      <c r="I436" s="208">
        <v>1</v>
      </c>
      <c r="J436" s="208">
        <v>1</v>
      </c>
      <c r="K436" s="208">
        <v>0</v>
      </c>
      <c r="L436" s="208">
        <v>0</v>
      </c>
      <c r="M436" s="208" t="s">
        <v>169</v>
      </c>
      <c r="N436" s="208">
        <v>0</v>
      </c>
      <c r="O436" s="208">
        <v>0</v>
      </c>
      <c r="P436" s="208">
        <v>0</v>
      </c>
      <c r="Q436" s="208">
        <v>0</v>
      </c>
      <c r="R436" s="208">
        <v>0</v>
      </c>
      <c r="S436" s="208" t="s">
        <v>169</v>
      </c>
      <c r="T436" s="208">
        <v>1</v>
      </c>
      <c r="U436" s="208">
        <v>1</v>
      </c>
      <c r="V436" s="208">
        <v>0</v>
      </c>
      <c r="W436" s="208">
        <v>0</v>
      </c>
      <c r="X436" s="208">
        <v>0</v>
      </c>
      <c r="Y436" s="208" t="s">
        <v>169</v>
      </c>
      <c r="Z436" s="208">
        <v>1</v>
      </c>
      <c r="AA436" s="208">
        <v>0</v>
      </c>
      <c r="AB436" s="208">
        <v>1</v>
      </c>
      <c r="AC436" s="208">
        <v>0</v>
      </c>
      <c r="AD436" s="208">
        <v>0</v>
      </c>
    </row>
    <row r="437" spans="1:30">
      <c r="A437" s="253" t="s">
        <v>65</v>
      </c>
      <c r="B437" s="241">
        <f t="shared" si="171"/>
        <v>0</v>
      </c>
      <c r="C437" s="194">
        <v>0</v>
      </c>
      <c r="D437" s="194">
        <v>0</v>
      </c>
      <c r="E437" s="194">
        <v>0</v>
      </c>
      <c r="F437" s="194">
        <v>0</v>
      </c>
      <c r="G437" s="251" t="s">
        <v>65</v>
      </c>
      <c r="H437" s="208">
        <v>0</v>
      </c>
      <c r="I437" s="208">
        <v>0</v>
      </c>
      <c r="J437" s="208">
        <v>0</v>
      </c>
      <c r="K437" s="208">
        <v>0</v>
      </c>
      <c r="L437" s="208">
        <v>0</v>
      </c>
      <c r="M437" s="208" t="s">
        <v>65</v>
      </c>
      <c r="N437" s="208">
        <v>0</v>
      </c>
      <c r="O437" s="208">
        <v>0</v>
      </c>
      <c r="P437" s="208">
        <v>0</v>
      </c>
      <c r="Q437" s="208">
        <v>0</v>
      </c>
      <c r="R437" s="208">
        <v>0</v>
      </c>
      <c r="S437" s="208" t="s">
        <v>65</v>
      </c>
      <c r="T437" s="208">
        <v>0</v>
      </c>
      <c r="U437" s="208">
        <v>0</v>
      </c>
      <c r="V437" s="208">
        <v>0</v>
      </c>
      <c r="W437" s="208">
        <v>0</v>
      </c>
      <c r="X437" s="208">
        <v>0</v>
      </c>
      <c r="Y437" s="208" t="s">
        <v>65</v>
      </c>
      <c r="Z437" s="208">
        <v>0</v>
      </c>
      <c r="AA437" s="208">
        <v>0</v>
      </c>
      <c r="AB437" s="208">
        <v>0</v>
      </c>
      <c r="AC437" s="208">
        <v>0</v>
      </c>
      <c r="AD437" s="208">
        <v>0</v>
      </c>
    </row>
    <row r="438" spans="1:30">
      <c r="A438" s="253" t="s">
        <v>119</v>
      </c>
      <c r="B438" s="241">
        <f t="shared" si="171"/>
        <v>2</v>
      </c>
      <c r="C438" s="194">
        <v>0</v>
      </c>
      <c r="D438" s="194">
        <v>2</v>
      </c>
      <c r="E438" s="194">
        <v>0</v>
      </c>
      <c r="F438" s="194">
        <v>0</v>
      </c>
      <c r="G438" s="251" t="s">
        <v>119</v>
      </c>
      <c r="H438" s="208">
        <v>0</v>
      </c>
      <c r="I438" s="208">
        <v>0</v>
      </c>
      <c r="J438" s="208">
        <v>0</v>
      </c>
      <c r="K438" s="208">
        <v>0</v>
      </c>
      <c r="L438" s="208">
        <v>0</v>
      </c>
      <c r="M438" s="208" t="s">
        <v>119</v>
      </c>
      <c r="N438" s="208">
        <v>0</v>
      </c>
      <c r="O438" s="208">
        <v>0</v>
      </c>
      <c r="P438" s="208">
        <v>0</v>
      </c>
      <c r="Q438" s="208">
        <v>0</v>
      </c>
      <c r="R438" s="208">
        <v>0</v>
      </c>
      <c r="S438" s="208" t="s">
        <v>119</v>
      </c>
      <c r="T438" s="208">
        <v>0</v>
      </c>
      <c r="U438" s="208">
        <v>0</v>
      </c>
      <c r="V438" s="208">
        <v>0</v>
      </c>
      <c r="W438" s="208">
        <v>0</v>
      </c>
      <c r="X438" s="208">
        <v>0</v>
      </c>
      <c r="Y438" s="208" t="s">
        <v>119</v>
      </c>
      <c r="Z438" s="208">
        <v>0</v>
      </c>
      <c r="AA438" s="208">
        <v>0</v>
      </c>
      <c r="AB438" s="208">
        <v>0</v>
      </c>
      <c r="AC438" s="208">
        <v>0</v>
      </c>
      <c r="AD438" s="208">
        <v>0</v>
      </c>
    </row>
    <row r="439" spans="1:30" ht="25.5">
      <c r="A439" s="253" t="s">
        <v>105</v>
      </c>
      <c r="B439" s="241">
        <f t="shared" si="171"/>
        <v>1</v>
      </c>
      <c r="C439" s="194">
        <v>0</v>
      </c>
      <c r="D439" s="194">
        <v>1</v>
      </c>
      <c r="E439" s="194">
        <v>0</v>
      </c>
      <c r="F439" s="194">
        <v>0</v>
      </c>
      <c r="G439" s="251" t="s">
        <v>105</v>
      </c>
      <c r="H439" s="208">
        <v>1</v>
      </c>
      <c r="I439" s="208">
        <v>0</v>
      </c>
      <c r="J439" s="208">
        <v>1</v>
      </c>
      <c r="K439" s="208">
        <v>0</v>
      </c>
      <c r="L439" s="208">
        <v>0</v>
      </c>
      <c r="M439" s="208" t="s">
        <v>105</v>
      </c>
      <c r="N439" s="208">
        <v>0</v>
      </c>
      <c r="O439" s="208">
        <v>0</v>
      </c>
      <c r="P439" s="208">
        <v>0</v>
      </c>
      <c r="Q439" s="208">
        <v>0</v>
      </c>
      <c r="R439" s="208">
        <v>0</v>
      </c>
      <c r="S439" s="208" t="s">
        <v>105</v>
      </c>
      <c r="T439" s="208">
        <v>1</v>
      </c>
      <c r="U439" s="208">
        <v>0</v>
      </c>
      <c r="V439" s="208">
        <v>1</v>
      </c>
      <c r="W439" s="208">
        <v>0</v>
      </c>
      <c r="X439" s="208">
        <v>0</v>
      </c>
      <c r="Y439" s="208" t="s">
        <v>105</v>
      </c>
      <c r="Z439" s="208">
        <v>0</v>
      </c>
      <c r="AA439" s="208">
        <v>0</v>
      </c>
      <c r="AB439" s="208">
        <v>0</v>
      </c>
      <c r="AC439" s="208">
        <v>0</v>
      </c>
      <c r="AD439" s="208">
        <v>0</v>
      </c>
    </row>
    <row r="440" spans="1:30">
      <c r="A440" s="253" t="s">
        <v>52</v>
      </c>
      <c r="B440" s="241">
        <f t="shared" si="171"/>
        <v>4</v>
      </c>
      <c r="C440" s="194">
        <v>0</v>
      </c>
      <c r="D440" s="194">
        <v>3</v>
      </c>
      <c r="E440" s="194">
        <v>1</v>
      </c>
      <c r="F440" s="194">
        <v>0</v>
      </c>
      <c r="G440" s="251" t="s">
        <v>52</v>
      </c>
      <c r="H440" s="208">
        <v>0</v>
      </c>
      <c r="I440" s="208">
        <v>0</v>
      </c>
      <c r="J440" s="208">
        <v>0</v>
      </c>
      <c r="K440" s="208">
        <v>0</v>
      </c>
      <c r="L440" s="208">
        <v>0</v>
      </c>
      <c r="M440" s="208" t="s">
        <v>52</v>
      </c>
      <c r="N440" s="208">
        <v>0</v>
      </c>
      <c r="O440" s="208">
        <v>0</v>
      </c>
      <c r="P440" s="208">
        <v>0</v>
      </c>
      <c r="Q440" s="208">
        <v>0</v>
      </c>
      <c r="R440" s="208">
        <v>0</v>
      </c>
      <c r="S440" s="208" t="s">
        <v>52</v>
      </c>
      <c r="T440" s="208">
        <v>0</v>
      </c>
      <c r="U440" s="208">
        <v>0</v>
      </c>
      <c r="V440" s="208">
        <v>0</v>
      </c>
      <c r="W440" s="208">
        <v>0</v>
      </c>
      <c r="X440" s="208">
        <v>0</v>
      </c>
      <c r="Y440" s="208" t="s">
        <v>52</v>
      </c>
      <c r="Z440" s="208">
        <v>0</v>
      </c>
      <c r="AA440" s="208">
        <v>0</v>
      </c>
      <c r="AB440" s="208">
        <v>0</v>
      </c>
      <c r="AC440" s="208">
        <v>0</v>
      </c>
      <c r="AD440" s="208">
        <v>0</v>
      </c>
    </row>
    <row r="441" spans="1:30">
      <c r="A441" s="253" t="s">
        <v>9</v>
      </c>
      <c r="B441" s="241">
        <f t="shared" si="171"/>
        <v>8</v>
      </c>
      <c r="C441" s="194">
        <v>0</v>
      </c>
      <c r="D441" s="194">
        <v>7</v>
      </c>
      <c r="E441" s="194">
        <v>1</v>
      </c>
      <c r="F441" s="194">
        <v>0</v>
      </c>
      <c r="G441" s="251" t="s">
        <v>9</v>
      </c>
      <c r="H441" s="208">
        <v>3</v>
      </c>
      <c r="I441" s="208">
        <v>0</v>
      </c>
      <c r="J441" s="208">
        <v>3</v>
      </c>
      <c r="K441" s="208">
        <v>0</v>
      </c>
      <c r="L441" s="208">
        <v>0</v>
      </c>
      <c r="M441" s="208" t="s">
        <v>9</v>
      </c>
      <c r="N441" s="208">
        <v>0</v>
      </c>
      <c r="O441" s="208">
        <v>0</v>
      </c>
      <c r="P441" s="208">
        <v>0</v>
      </c>
      <c r="Q441" s="208">
        <v>0</v>
      </c>
      <c r="R441" s="208">
        <v>0</v>
      </c>
      <c r="S441" s="208" t="s">
        <v>9</v>
      </c>
      <c r="T441" s="208">
        <v>1</v>
      </c>
      <c r="U441" s="208">
        <v>0</v>
      </c>
      <c r="V441" s="208">
        <v>1</v>
      </c>
      <c r="W441" s="208">
        <v>0</v>
      </c>
      <c r="X441" s="208">
        <v>0</v>
      </c>
      <c r="Y441" s="208" t="s">
        <v>9</v>
      </c>
      <c r="Z441" s="208">
        <v>2</v>
      </c>
      <c r="AA441" s="208">
        <v>0</v>
      </c>
      <c r="AB441" s="208">
        <v>2</v>
      </c>
      <c r="AC441" s="208">
        <v>0</v>
      </c>
      <c r="AD441" s="208">
        <v>0</v>
      </c>
    </row>
    <row r="442" spans="1:30">
      <c r="A442" s="253" t="s">
        <v>141</v>
      </c>
      <c r="B442" s="241">
        <f t="shared" si="171"/>
        <v>3</v>
      </c>
      <c r="C442" s="194">
        <v>2</v>
      </c>
      <c r="D442" s="194">
        <v>1</v>
      </c>
      <c r="E442" s="194">
        <v>0</v>
      </c>
      <c r="F442" s="194">
        <v>0</v>
      </c>
      <c r="G442" s="251" t="s">
        <v>141</v>
      </c>
      <c r="H442" s="208">
        <v>0</v>
      </c>
      <c r="I442" s="208">
        <v>0</v>
      </c>
      <c r="J442" s="208">
        <v>0</v>
      </c>
      <c r="K442" s="208">
        <v>0</v>
      </c>
      <c r="L442" s="208">
        <v>0</v>
      </c>
      <c r="M442" s="208" t="s">
        <v>141</v>
      </c>
      <c r="N442" s="208">
        <v>0</v>
      </c>
      <c r="O442" s="208">
        <v>0</v>
      </c>
      <c r="P442" s="208">
        <v>0</v>
      </c>
      <c r="Q442" s="208">
        <v>0</v>
      </c>
      <c r="R442" s="208">
        <v>0</v>
      </c>
      <c r="S442" s="208" t="s">
        <v>141</v>
      </c>
      <c r="T442" s="208">
        <v>0</v>
      </c>
      <c r="U442" s="208">
        <v>0</v>
      </c>
      <c r="V442" s="208">
        <v>0</v>
      </c>
      <c r="W442" s="208">
        <v>0</v>
      </c>
      <c r="X442" s="208">
        <v>0</v>
      </c>
      <c r="Y442" s="208" t="s">
        <v>141</v>
      </c>
      <c r="Z442" s="208">
        <v>0</v>
      </c>
      <c r="AA442" s="208">
        <v>0</v>
      </c>
      <c r="AB442" s="208">
        <v>0</v>
      </c>
      <c r="AC442" s="208">
        <v>0</v>
      </c>
      <c r="AD442" s="208">
        <v>0</v>
      </c>
    </row>
    <row r="443" spans="1:30" ht="25.5">
      <c r="A443" s="253" t="s">
        <v>37</v>
      </c>
      <c r="B443" s="241">
        <f t="shared" si="171"/>
        <v>5</v>
      </c>
      <c r="C443" s="194">
        <v>1</v>
      </c>
      <c r="D443" s="194">
        <v>4</v>
      </c>
      <c r="E443" s="194">
        <v>0</v>
      </c>
      <c r="F443" s="194">
        <v>0</v>
      </c>
      <c r="G443" s="251" t="s">
        <v>37</v>
      </c>
      <c r="H443" s="208">
        <v>1</v>
      </c>
      <c r="I443" s="208">
        <v>0</v>
      </c>
      <c r="J443" s="208">
        <v>1</v>
      </c>
      <c r="K443" s="208">
        <v>0</v>
      </c>
      <c r="L443" s="208">
        <v>0</v>
      </c>
      <c r="M443" s="208" t="s">
        <v>37</v>
      </c>
      <c r="N443" s="208">
        <v>0</v>
      </c>
      <c r="O443" s="208">
        <v>0</v>
      </c>
      <c r="P443" s="208">
        <v>0</v>
      </c>
      <c r="Q443" s="208">
        <v>0</v>
      </c>
      <c r="R443" s="208">
        <v>0</v>
      </c>
      <c r="S443" s="208" t="s">
        <v>37</v>
      </c>
      <c r="T443" s="208">
        <v>0</v>
      </c>
      <c r="U443" s="208">
        <v>0</v>
      </c>
      <c r="V443" s="208">
        <v>0</v>
      </c>
      <c r="W443" s="208">
        <v>0</v>
      </c>
      <c r="X443" s="208">
        <v>0</v>
      </c>
      <c r="Y443" s="208" t="s">
        <v>37</v>
      </c>
      <c r="Z443" s="208">
        <v>1</v>
      </c>
      <c r="AA443" s="208">
        <v>0</v>
      </c>
      <c r="AB443" s="208">
        <v>1</v>
      </c>
      <c r="AC443" s="208">
        <v>0</v>
      </c>
      <c r="AD443" s="208">
        <v>0</v>
      </c>
    </row>
    <row r="444" spans="1:30" ht="25.5">
      <c r="A444" s="253" t="s">
        <v>68</v>
      </c>
      <c r="B444" s="241">
        <f t="shared" si="171"/>
        <v>1</v>
      </c>
      <c r="C444" s="194">
        <v>0</v>
      </c>
      <c r="D444" s="194">
        <v>1</v>
      </c>
      <c r="E444" s="194">
        <v>0</v>
      </c>
      <c r="F444" s="194">
        <v>0</v>
      </c>
      <c r="G444" s="251" t="s">
        <v>68</v>
      </c>
      <c r="H444" s="208">
        <v>1</v>
      </c>
      <c r="I444" s="208">
        <v>0</v>
      </c>
      <c r="J444" s="208">
        <v>1</v>
      </c>
      <c r="K444" s="208">
        <v>0</v>
      </c>
      <c r="L444" s="208">
        <v>0</v>
      </c>
      <c r="M444" s="208" t="s">
        <v>68</v>
      </c>
      <c r="N444" s="208">
        <v>0</v>
      </c>
      <c r="O444" s="208">
        <v>0</v>
      </c>
      <c r="P444" s="208">
        <v>0</v>
      </c>
      <c r="Q444" s="208">
        <v>0</v>
      </c>
      <c r="R444" s="208">
        <v>0</v>
      </c>
      <c r="S444" s="208" t="s">
        <v>68</v>
      </c>
      <c r="T444" s="208">
        <v>1</v>
      </c>
      <c r="U444" s="208">
        <v>0</v>
      </c>
      <c r="V444" s="208">
        <v>1</v>
      </c>
      <c r="W444" s="208">
        <v>0</v>
      </c>
      <c r="X444" s="208">
        <v>0</v>
      </c>
      <c r="Y444" s="208" t="s">
        <v>68</v>
      </c>
      <c r="Z444" s="208">
        <v>0</v>
      </c>
      <c r="AA444" s="208">
        <v>0</v>
      </c>
      <c r="AB444" s="208">
        <v>0</v>
      </c>
      <c r="AC444" s="208">
        <v>0</v>
      </c>
      <c r="AD444" s="208">
        <v>0</v>
      </c>
    </row>
    <row r="445" spans="1:30" ht="25.5">
      <c r="A445" s="253" t="s">
        <v>29</v>
      </c>
      <c r="B445" s="241">
        <f t="shared" si="171"/>
        <v>1</v>
      </c>
      <c r="C445" s="194">
        <v>0</v>
      </c>
      <c r="D445" s="194">
        <v>0</v>
      </c>
      <c r="E445" s="194">
        <v>1</v>
      </c>
      <c r="F445" s="194">
        <v>0</v>
      </c>
      <c r="G445" s="251" t="s">
        <v>29</v>
      </c>
      <c r="H445" s="208">
        <v>0</v>
      </c>
      <c r="I445" s="208">
        <v>0</v>
      </c>
      <c r="J445" s="208">
        <v>0</v>
      </c>
      <c r="K445" s="208">
        <v>0</v>
      </c>
      <c r="L445" s="208">
        <v>0</v>
      </c>
      <c r="M445" s="208" t="s">
        <v>29</v>
      </c>
      <c r="N445" s="208">
        <v>0</v>
      </c>
      <c r="O445" s="208">
        <v>0</v>
      </c>
      <c r="P445" s="208">
        <v>0</v>
      </c>
      <c r="Q445" s="208">
        <v>0</v>
      </c>
      <c r="R445" s="208">
        <v>0</v>
      </c>
      <c r="S445" s="208" t="s">
        <v>29</v>
      </c>
      <c r="T445" s="208">
        <v>0</v>
      </c>
      <c r="U445" s="208">
        <v>0</v>
      </c>
      <c r="V445" s="208">
        <v>0</v>
      </c>
      <c r="W445" s="208">
        <v>0</v>
      </c>
      <c r="X445" s="208">
        <v>0</v>
      </c>
      <c r="Y445" s="208" t="s">
        <v>29</v>
      </c>
      <c r="Z445" s="208">
        <v>0</v>
      </c>
      <c r="AA445" s="208">
        <v>0</v>
      </c>
      <c r="AB445" s="208">
        <v>0</v>
      </c>
      <c r="AC445" s="208">
        <v>0</v>
      </c>
      <c r="AD445" s="208">
        <v>0</v>
      </c>
    </row>
    <row r="446" spans="1:30" ht="25.5">
      <c r="A446" s="253" t="s">
        <v>164</v>
      </c>
      <c r="B446" s="241">
        <f t="shared" si="171"/>
        <v>7</v>
      </c>
      <c r="C446" s="194">
        <v>3</v>
      </c>
      <c r="D446" s="194">
        <v>4</v>
      </c>
      <c r="E446" s="194">
        <v>0</v>
      </c>
      <c r="F446" s="194">
        <v>0</v>
      </c>
      <c r="G446" s="251" t="s">
        <v>164</v>
      </c>
      <c r="H446" s="208">
        <v>2</v>
      </c>
      <c r="I446" s="208">
        <v>2</v>
      </c>
      <c r="J446" s="208">
        <v>0</v>
      </c>
      <c r="K446" s="208">
        <v>0</v>
      </c>
      <c r="L446" s="208">
        <v>0</v>
      </c>
      <c r="M446" s="208" t="s">
        <v>164</v>
      </c>
      <c r="N446" s="208">
        <v>0</v>
      </c>
      <c r="O446" s="208">
        <v>0</v>
      </c>
      <c r="P446" s="208">
        <v>0</v>
      </c>
      <c r="Q446" s="208">
        <v>0</v>
      </c>
      <c r="R446" s="208">
        <v>0</v>
      </c>
      <c r="S446" s="208" t="s">
        <v>164</v>
      </c>
      <c r="T446" s="208">
        <v>1</v>
      </c>
      <c r="U446" s="208">
        <v>1</v>
      </c>
      <c r="V446" s="208">
        <v>0</v>
      </c>
      <c r="W446" s="208">
        <v>0</v>
      </c>
      <c r="X446" s="208">
        <v>0</v>
      </c>
      <c r="Y446" s="208" t="s">
        <v>164</v>
      </c>
      <c r="Z446" s="208">
        <v>1</v>
      </c>
      <c r="AA446" s="208">
        <v>1</v>
      </c>
      <c r="AB446" s="208">
        <v>0</v>
      </c>
      <c r="AC446" s="208">
        <v>0</v>
      </c>
      <c r="AD446" s="208">
        <v>0</v>
      </c>
    </row>
    <row r="447" spans="1:30" ht="25.5">
      <c r="A447" s="253" t="s">
        <v>165</v>
      </c>
      <c r="B447" s="241">
        <f t="shared" si="171"/>
        <v>0</v>
      </c>
      <c r="C447" s="194">
        <v>0</v>
      </c>
      <c r="D447" s="194">
        <v>0</v>
      </c>
      <c r="E447" s="194">
        <v>0</v>
      </c>
      <c r="F447" s="194">
        <v>0</v>
      </c>
      <c r="G447" s="251" t="s">
        <v>165</v>
      </c>
      <c r="H447" s="208">
        <v>0</v>
      </c>
      <c r="I447" s="208">
        <v>0</v>
      </c>
      <c r="J447" s="208">
        <v>0</v>
      </c>
      <c r="K447" s="208">
        <v>0</v>
      </c>
      <c r="L447" s="208">
        <v>0</v>
      </c>
      <c r="M447" s="208" t="s">
        <v>165</v>
      </c>
      <c r="N447" s="208">
        <v>0</v>
      </c>
      <c r="O447" s="208">
        <v>0</v>
      </c>
      <c r="P447" s="208">
        <v>0</v>
      </c>
      <c r="Q447" s="208">
        <v>0</v>
      </c>
      <c r="R447" s="208">
        <v>0</v>
      </c>
      <c r="S447" s="208" t="s">
        <v>165</v>
      </c>
      <c r="T447" s="208">
        <v>0</v>
      </c>
      <c r="U447" s="208">
        <v>0</v>
      </c>
      <c r="V447" s="208">
        <v>0</v>
      </c>
      <c r="W447" s="208">
        <v>0</v>
      </c>
      <c r="X447" s="208">
        <v>0</v>
      </c>
      <c r="Y447" s="208" t="s">
        <v>165</v>
      </c>
      <c r="Z447" s="208">
        <v>0</v>
      </c>
      <c r="AA447" s="208">
        <v>0</v>
      </c>
      <c r="AB447" s="208">
        <v>0</v>
      </c>
      <c r="AC447" s="208">
        <v>0</v>
      </c>
      <c r="AD447" s="208">
        <v>0</v>
      </c>
    </row>
    <row r="448" spans="1:30" ht="25.5">
      <c r="A448" s="253" t="s">
        <v>118</v>
      </c>
      <c r="B448" s="241">
        <f t="shared" si="171"/>
        <v>6</v>
      </c>
      <c r="C448" s="194">
        <v>0</v>
      </c>
      <c r="D448" s="194">
        <v>4</v>
      </c>
      <c r="E448" s="194">
        <v>2</v>
      </c>
      <c r="F448" s="194">
        <v>0</v>
      </c>
      <c r="G448" s="251" t="s">
        <v>118</v>
      </c>
      <c r="H448" s="208">
        <v>3</v>
      </c>
      <c r="I448" s="208">
        <v>0</v>
      </c>
      <c r="J448" s="208">
        <v>1</v>
      </c>
      <c r="K448" s="208">
        <v>2</v>
      </c>
      <c r="L448" s="208">
        <v>0</v>
      </c>
      <c r="M448" s="208" t="s">
        <v>118</v>
      </c>
      <c r="N448" s="208">
        <v>0</v>
      </c>
      <c r="O448" s="208">
        <v>0</v>
      </c>
      <c r="P448" s="208">
        <v>0</v>
      </c>
      <c r="Q448" s="208">
        <v>0</v>
      </c>
      <c r="R448" s="208">
        <v>0</v>
      </c>
      <c r="S448" s="208" t="s">
        <v>118</v>
      </c>
      <c r="T448" s="208">
        <v>2</v>
      </c>
      <c r="U448" s="208">
        <v>0</v>
      </c>
      <c r="V448" s="208">
        <v>1</v>
      </c>
      <c r="W448" s="208">
        <v>1</v>
      </c>
      <c r="X448" s="208">
        <v>0</v>
      </c>
      <c r="Y448" s="208" t="s">
        <v>118</v>
      </c>
      <c r="Z448" s="208">
        <v>1</v>
      </c>
      <c r="AA448" s="208">
        <v>0</v>
      </c>
      <c r="AB448" s="208">
        <v>0</v>
      </c>
      <c r="AC448" s="208">
        <v>1</v>
      </c>
      <c r="AD448" s="208">
        <v>0</v>
      </c>
    </row>
    <row r="449" spans="1:30" ht="25.5">
      <c r="A449" s="253" t="s">
        <v>69</v>
      </c>
      <c r="B449" s="241">
        <f t="shared" si="171"/>
        <v>0</v>
      </c>
      <c r="C449" s="194">
        <v>0</v>
      </c>
      <c r="D449" s="194">
        <v>0</v>
      </c>
      <c r="E449" s="194">
        <v>0</v>
      </c>
      <c r="F449" s="194">
        <v>0</v>
      </c>
      <c r="G449" s="251" t="s">
        <v>69</v>
      </c>
      <c r="H449" s="208">
        <v>0</v>
      </c>
      <c r="I449" s="208">
        <v>0</v>
      </c>
      <c r="J449" s="208">
        <v>0</v>
      </c>
      <c r="K449" s="208">
        <v>0</v>
      </c>
      <c r="L449" s="208">
        <v>0</v>
      </c>
      <c r="M449" s="208" t="s">
        <v>69</v>
      </c>
      <c r="N449" s="208">
        <v>0</v>
      </c>
      <c r="O449" s="208">
        <v>0</v>
      </c>
      <c r="P449" s="208">
        <v>0</v>
      </c>
      <c r="Q449" s="208">
        <v>0</v>
      </c>
      <c r="R449" s="208">
        <v>0</v>
      </c>
      <c r="S449" s="208" t="s">
        <v>69</v>
      </c>
      <c r="T449" s="208">
        <v>0</v>
      </c>
      <c r="U449" s="208">
        <v>0</v>
      </c>
      <c r="V449" s="208">
        <v>0</v>
      </c>
      <c r="W449" s="208">
        <v>0</v>
      </c>
      <c r="X449" s="208">
        <v>0</v>
      </c>
      <c r="Y449" s="208" t="s">
        <v>69</v>
      </c>
      <c r="Z449" s="208">
        <v>0</v>
      </c>
      <c r="AA449" s="208">
        <v>0</v>
      </c>
      <c r="AB449" s="208">
        <v>0</v>
      </c>
      <c r="AC449" s="208">
        <v>0</v>
      </c>
      <c r="AD449" s="208">
        <v>0</v>
      </c>
    </row>
    <row r="450" spans="1:30">
      <c r="A450" s="253" t="s">
        <v>5</v>
      </c>
      <c r="B450" s="241">
        <f t="shared" si="171"/>
        <v>4</v>
      </c>
      <c r="C450" s="194">
        <v>3</v>
      </c>
      <c r="D450" s="194">
        <v>1</v>
      </c>
      <c r="E450" s="194">
        <v>0</v>
      </c>
      <c r="F450" s="194">
        <v>0</v>
      </c>
      <c r="G450" s="251" t="s">
        <v>5</v>
      </c>
      <c r="H450" s="208">
        <v>0</v>
      </c>
      <c r="I450" s="208">
        <v>0</v>
      </c>
      <c r="J450" s="208">
        <v>0</v>
      </c>
      <c r="K450" s="208">
        <v>0</v>
      </c>
      <c r="L450" s="208">
        <v>0</v>
      </c>
      <c r="M450" s="208" t="s">
        <v>5</v>
      </c>
      <c r="N450" s="208">
        <v>0</v>
      </c>
      <c r="O450" s="208">
        <v>0</v>
      </c>
      <c r="P450" s="208">
        <v>0</v>
      </c>
      <c r="Q450" s="208">
        <v>0</v>
      </c>
      <c r="R450" s="208">
        <v>0</v>
      </c>
      <c r="S450" s="208" t="s">
        <v>5</v>
      </c>
      <c r="T450" s="208">
        <v>0</v>
      </c>
      <c r="U450" s="208">
        <v>0</v>
      </c>
      <c r="V450" s="208">
        <v>0</v>
      </c>
      <c r="W450" s="208">
        <v>0</v>
      </c>
      <c r="X450" s="208">
        <v>0</v>
      </c>
      <c r="Y450" s="208" t="s">
        <v>5</v>
      </c>
      <c r="Z450" s="208">
        <v>0</v>
      </c>
      <c r="AA450" s="208">
        <v>0</v>
      </c>
      <c r="AB450" s="208">
        <v>0</v>
      </c>
      <c r="AC450" s="208">
        <v>0</v>
      </c>
      <c r="AD450" s="208">
        <v>0</v>
      </c>
    </row>
    <row r="451" spans="1:30">
      <c r="A451" s="253" t="s">
        <v>116</v>
      </c>
      <c r="B451" s="241">
        <f t="shared" si="171"/>
        <v>1</v>
      </c>
      <c r="C451" s="194">
        <v>0</v>
      </c>
      <c r="D451" s="194">
        <v>0</v>
      </c>
      <c r="E451" s="194">
        <v>1</v>
      </c>
      <c r="F451" s="194">
        <v>0</v>
      </c>
      <c r="G451" s="251" t="s">
        <v>116</v>
      </c>
      <c r="H451" s="208">
        <v>0</v>
      </c>
      <c r="I451" s="208">
        <v>0</v>
      </c>
      <c r="J451" s="208">
        <v>0</v>
      </c>
      <c r="K451" s="208">
        <v>0</v>
      </c>
      <c r="L451" s="208">
        <v>0</v>
      </c>
      <c r="M451" s="208" t="s">
        <v>116</v>
      </c>
      <c r="N451" s="208">
        <v>0</v>
      </c>
      <c r="O451" s="208">
        <v>0</v>
      </c>
      <c r="P451" s="208">
        <v>0</v>
      </c>
      <c r="Q451" s="208">
        <v>0</v>
      </c>
      <c r="R451" s="208">
        <v>0</v>
      </c>
      <c r="S451" s="208" t="s">
        <v>116</v>
      </c>
      <c r="T451" s="208">
        <v>0</v>
      </c>
      <c r="U451" s="208">
        <v>0</v>
      </c>
      <c r="V451" s="208">
        <v>0</v>
      </c>
      <c r="W451" s="208">
        <v>0</v>
      </c>
      <c r="X451" s="208">
        <v>0</v>
      </c>
      <c r="Y451" s="208" t="s">
        <v>116</v>
      </c>
      <c r="Z451" s="208">
        <v>0</v>
      </c>
      <c r="AA451" s="208">
        <v>0</v>
      </c>
      <c r="AB451" s="208">
        <v>0</v>
      </c>
      <c r="AC451" s="208">
        <v>0</v>
      </c>
      <c r="AD451" s="208">
        <v>0</v>
      </c>
    </row>
    <row r="452" spans="1:30" ht="51">
      <c r="A452" s="253" t="s">
        <v>168</v>
      </c>
      <c r="B452" s="241">
        <f t="shared" si="171"/>
        <v>0</v>
      </c>
      <c r="C452" s="194">
        <v>0</v>
      </c>
      <c r="D452" s="194">
        <v>0</v>
      </c>
      <c r="E452" s="194">
        <v>0</v>
      </c>
      <c r="F452" s="194">
        <v>0</v>
      </c>
      <c r="G452" s="251" t="s">
        <v>168</v>
      </c>
      <c r="H452" s="208">
        <v>0</v>
      </c>
      <c r="I452" s="208">
        <v>0</v>
      </c>
      <c r="J452" s="208">
        <v>0</v>
      </c>
      <c r="K452" s="208">
        <v>0</v>
      </c>
      <c r="L452" s="208">
        <v>0</v>
      </c>
      <c r="M452" s="208" t="s">
        <v>168</v>
      </c>
      <c r="N452" s="208">
        <v>0</v>
      </c>
      <c r="O452" s="208">
        <v>0</v>
      </c>
      <c r="P452" s="208">
        <v>0</v>
      </c>
      <c r="Q452" s="208">
        <v>0</v>
      </c>
      <c r="R452" s="208">
        <v>0</v>
      </c>
      <c r="S452" s="208" t="s">
        <v>168</v>
      </c>
      <c r="T452" s="208">
        <v>0</v>
      </c>
      <c r="U452" s="208">
        <v>0</v>
      </c>
      <c r="V452" s="208">
        <v>0</v>
      </c>
      <c r="W452" s="208">
        <v>0</v>
      </c>
      <c r="X452" s="208">
        <v>0</v>
      </c>
      <c r="Y452" s="208" t="s">
        <v>168</v>
      </c>
      <c r="Z452" s="208">
        <v>0</v>
      </c>
      <c r="AA452" s="208">
        <v>0</v>
      </c>
      <c r="AB452" s="208">
        <v>0</v>
      </c>
      <c r="AC452" s="208">
        <v>0</v>
      </c>
      <c r="AD452" s="208">
        <v>0</v>
      </c>
    </row>
    <row r="453" spans="1:30">
      <c r="A453" s="253" t="s">
        <v>61</v>
      </c>
      <c r="B453" s="241">
        <f t="shared" si="171"/>
        <v>5</v>
      </c>
      <c r="C453" s="194">
        <v>0</v>
      </c>
      <c r="D453" s="194">
        <v>5</v>
      </c>
      <c r="E453" s="194">
        <v>0</v>
      </c>
      <c r="F453" s="194">
        <v>0</v>
      </c>
      <c r="G453" s="251" t="s">
        <v>61</v>
      </c>
      <c r="H453" s="208">
        <v>2</v>
      </c>
      <c r="I453" s="208">
        <v>0</v>
      </c>
      <c r="J453" s="208">
        <v>2</v>
      </c>
      <c r="K453" s="208">
        <v>0</v>
      </c>
      <c r="L453" s="208">
        <v>0</v>
      </c>
      <c r="M453" s="208" t="s">
        <v>61</v>
      </c>
      <c r="N453" s="208">
        <v>0</v>
      </c>
      <c r="O453" s="208">
        <v>0</v>
      </c>
      <c r="P453" s="208">
        <v>0</v>
      </c>
      <c r="Q453" s="208">
        <v>0</v>
      </c>
      <c r="R453" s="208">
        <v>0</v>
      </c>
      <c r="S453" s="208" t="s">
        <v>61</v>
      </c>
      <c r="T453" s="208">
        <v>2</v>
      </c>
      <c r="U453" s="208">
        <v>0</v>
      </c>
      <c r="V453" s="208">
        <v>2</v>
      </c>
      <c r="W453" s="208">
        <v>0</v>
      </c>
      <c r="X453" s="208">
        <v>0</v>
      </c>
      <c r="Y453" s="208" t="s">
        <v>61</v>
      </c>
      <c r="Z453" s="208">
        <v>0</v>
      </c>
      <c r="AA453" s="208">
        <v>0</v>
      </c>
      <c r="AB453" s="208">
        <v>0</v>
      </c>
      <c r="AC453" s="208">
        <v>0</v>
      </c>
      <c r="AD453" s="208">
        <v>0</v>
      </c>
    </row>
    <row r="454" spans="1:30" ht="25.5">
      <c r="A454" s="253" t="s">
        <v>139</v>
      </c>
      <c r="B454" s="241">
        <f t="shared" si="171"/>
        <v>0</v>
      </c>
      <c r="C454" s="194">
        <v>0</v>
      </c>
      <c r="D454" s="194">
        <v>0</v>
      </c>
      <c r="E454" s="194">
        <v>0</v>
      </c>
      <c r="F454" s="194">
        <v>0</v>
      </c>
      <c r="G454" s="251" t="s">
        <v>139</v>
      </c>
      <c r="H454" s="208">
        <v>0</v>
      </c>
      <c r="I454" s="208">
        <v>0</v>
      </c>
      <c r="J454" s="208">
        <v>0</v>
      </c>
      <c r="K454" s="208">
        <v>0</v>
      </c>
      <c r="L454" s="208">
        <v>0</v>
      </c>
      <c r="M454" s="208" t="s">
        <v>139</v>
      </c>
      <c r="N454" s="208">
        <v>0</v>
      </c>
      <c r="O454" s="208">
        <v>0</v>
      </c>
      <c r="P454" s="208">
        <v>0</v>
      </c>
      <c r="Q454" s="208">
        <v>0</v>
      </c>
      <c r="R454" s="208">
        <v>0</v>
      </c>
      <c r="S454" s="208" t="s">
        <v>139</v>
      </c>
      <c r="T454" s="208">
        <v>0</v>
      </c>
      <c r="U454" s="208">
        <v>0</v>
      </c>
      <c r="V454" s="208">
        <v>0</v>
      </c>
      <c r="W454" s="208">
        <v>0</v>
      </c>
      <c r="X454" s="208">
        <v>0</v>
      </c>
      <c r="Y454" s="208" t="s">
        <v>139</v>
      </c>
      <c r="Z454" s="208">
        <v>0</v>
      </c>
      <c r="AA454" s="208">
        <v>0</v>
      </c>
      <c r="AB454" s="208">
        <v>0</v>
      </c>
      <c r="AC454" s="208">
        <v>0</v>
      </c>
      <c r="AD454" s="208">
        <v>0</v>
      </c>
    </row>
    <row r="455" spans="1:30" ht="25.5">
      <c r="A455" s="253" t="s">
        <v>206</v>
      </c>
      <c r="B455" s="241">
        <f t="shared" si="171"/>
        <v>5</v>
      </c>
      <c r="C455" s="194">
        <v>1</v>
      </c>
      <c r="D455" s="194">
        <v>4</v>
      </c>
      <c r="E455" s="194">
        <v>0</v>
      </c>
      <c r="F455" s="194">
        <v>0</v>
      </c>
      <c r="G455" s="251" t="s">
        <v>206</v>
      </c>
      <c r="H455" s="208">
        <v>0</v>
      </c>
      <c r="I455" s="208">
        <v>0</v>
      </c>
      <c r="J455" s="208">
        <v>0</v>
      </c>
      <c r="K455" s="208">
        <v>0</v>
      </c>
      <c r="L455" s="208">
        <v>0</v>
      </c>
      <c r="M455" s="242" t="s">
        <v>206</v>
      </c>
      <c r="N455" s="208">
        <v>0</v>
      </c>
      <c r="O455" s="208">
        <v>0</v>
      </c>
      <c r="P455" s="208">
        <v>0</v>
      </c>
      <c r="Q455" s="208">
        <v>0</v>
      </c>
      <c r="R455" s="208">
        <v>0</v>
      </c>
      <c r="S455" s="208" t="s">
        <v>206</v>
      </c>
      <c r="T455" s="208">
        <v>0</v>
      </c>
      <c r="U455" s="208">
        <v>0</v>
      </c>
      <c r="V455" s="208">
        <v>0</v>
      </c>
      <c r="W455" s="208">
        <v>0</v>
      </c>
      <c r="X455" s="208">
        <v>0</v>
      </c>
      <c r="Y455" s="208" t="s">
        <v>206</v>
      </c>
      <c r="Z455" s="208">
        <v>0</v>
      </c>
      <c r="AA455" s="208">
        <v>0</v>
      </c>
      <c r="AB455" s="208">
        <v>0</v>
      </c>
      <c r="AC455" s="208">
        <v>0</v>
      </c>
      <c r="AD455" s="208">
        <v>0</v>
      </c>
    </row>
    <row r="456" spans="1:30" ht="25.5">
      <c r="A456" s="253" t="s">
        <v>143</v>
      </c>
      <c r="B456" s="241">
        <f t="shared" si="171"/>
        <v>4</v>
      </c>
      <c r="C456" s="194">
        <v>0</v>
      </c>
      <c r="D456" s="194">
        <v>2</v>
      </c>
      <c r="E456" s="194">
        <v>2</v>
      </c>
      <c r="F456" s="194">
        <v>0</v>
      </c>
      <c r="G456" s="251" t="s">
        <v>143</v>
      </c>
      <c r="H456" s="208">
        <v>1</v>
      </c>
      <c r="I456" s="208">
        <v>0</v>
      </c>
      <c r="J456" s="208">
        <v>1</v>
      </c>
      <c r="K456" s="208">
        <v>0</v>
      </c>
      <c r="L456" s="208">
        <v>0</v>
      </c>
      <c r="M456" s="242" t="s">
        <v>143</v>
      </c>
      <c r="N456" s="208">
        <v>0</v>
      </c>
      <c r="O456" s="208">
        <v>0</v>
      </c>
      <c r="P456" s="208">
        <v>0</v>
      </c>
      <c r="Q456" s="208">
        <v>0</v>
      </c>
      <c r="R456" s="208">
        <v>0</v>
      </c>
      <c r="S456" s="208" t="s">
        <v>143</v>
      </c>
      <c r="T456" s="208">
        <v>0</v>
      </c>
      <c r="U456" s="208">
        <v>0</v>
      </c>
      <c r="V456" s="208">
        <v>0</v>
      </c>
      <c r="W456" s="208">
        <v>0</v>
      </c>
      <c r="X456" s="208">
        <v>0</v>
      </c>
      <c r="Y456" s="208" t="s">
        <v>143</v>
      </c>
      <c r="Z456" s="208">
        <v>1</v>
      </c>
      <c r="AA456" s="208">
        <v>0</v>
      </c>
      <c r="AB456" s="208">
        <v>1</v>
      </c>
      <c r="AC456" s="208">
        <v>0</v>
      </c>
      <c r="AD456" s="208">
        <v>0</v>
      </c>
    </row>
    <row r="457" spans="1:30">
      <c r="A457" s="253" t="s">
        <v>200</v>
      </c>
      <c r="B457" s="241">
        <f t="shared" si="171"/>
        <v>4</v>
      </c>
      <c r="C457" s="194">
        <v>0</v>
      </c>
      <c r="D457" s="194">
        <v>3</v>
      </c>
      <c r="E457" s="194">
        <v>1</v>
      </c>
      <c r="F457" s="194">
        <v>0</v>
      </c>
      <c r="G457" s="242" t="s">
        <v>200</v>
      </c>
      <c r="H457" s="208">
        <v>3</v>
      </c>
      <c r="I457" s="208">
        <v>0</v>
      </c>
      <c r="J457" s="208">
        <v>2</v>
      </c>
      <c r="K457" s="208">
        <v>1</v>
      </c>
      <c r="L457" s="208">
        <v>0</v>
      </c>
      <c r="M457" s="242" t="s">
        <v>200</v>
      </c>
      <c r="N457" s="208">
        <v>0</v>
      </c>
      <c r="O457" s="208">
        <v>0</v>
      </c>
      <c r="P457" s="208">
        <v>0</v>
      </c>
      <c r="Q457" s="208">
        <v>0</v>
      </c>
      <c r="R457" s="208">
        <v>0</v>
      </c>
      <c r="S457" s="208" t="s">
        <v>200</v>
      </c>
      <c r="T457" s="208">
        <v>2</v>
      </c>
      <c r="U457" s="208">
        <v>0</v>
      </c>
      <c r="V457" s="208">
        <v>1</v>
      </c>
      <c r="W457" s="208">
        <v>1</v>
      </c>
      <c r="X457" s="208">
        <v>0</v>
      </c>
      <c r="Y457" s="208" t="s">
        <v>200</v>
      </c>
      <c r="Z457" s="208">
        <v>1</v>
      </c>
      <c r="AA457" s="208">
        <v>0</v>
      </c>
      <c r="AB457" s="208">
        <v>1</v>
      </c>
      <c r="AC457" s="208">
        <v>0</v>
      </c>
      <c r="AD457" s="208">
        <v>0</v>
      </c>
    </row>
    <row r="458" spans="1:30">
      <c r="G458" s="251"/>
      <c r="H458" s="208"/>
      <c r="I458" s="208"/>
      <c r="J458" s="208"/>
      <c r="K458" s="208"/>
      <c r="L458" s="20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>
        <v>37</v>
      </c>
      <c r="W458" s="208">
        <v>21</v>
      </c>
      <c r="X458" s="208">
        <v>1</v>
      </c>
      <c r="Y458" s="208" t="s">
        <v>278</v>
      </c>
      <c r="Z458" s="208">
        <v>65</v>
      </c>
      <c r="AA458" s="208">
        <v>12</v>
      </c>
      <c r="AB458" s="208">
        <v>32</v>
      </c>
      <c r="AC458" s="208">
        <v>21</v>
      </c>
      <c r="AD458" s="208">
        <v>0</v>
      </c>
    </row>
    <row r="459" spans="1:30">
      <c r="A459" s="300" t="s">
        <v>304</v>
      </c>
      <c r="G459" s="251"/>
      <c r="H459" s="208"/>
      <c r="I459" s="208"/>
      <c r="J459" s="208"/>
      <c r="K459" s="208"/>
      <c r="L459" s="208"/>
      <c r="M459" s="208"/>
      <c r="N459" s="208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  <c r="Y459" s="208"/>
      <c r="Z459" s="208"/>
      <c r="AA459" s="208"/>
      <c r="AB459" s="208"/>
      <c r="AC459" s="208"/>
      <c r="AD459" s="208"/>
    </row>
    <row r="460" spans="1:30" customFormat="1">
      <c r="A460" s="299" t="s">
        <v>282</v>
      </c>
      <c r="G460" t="s">
        <v>301</v>
      </c>
      <c r="L460" t="s">
        <v>302</v>
      </c>
      <c r="Q460" t="s">
        <v>303</v>
      </c>
    </row>
    <row r="461" spans="1:30" customFormat="1">
      <c r="B461" t="s">
        <v>211</v>
      </c>
      <c r="C461" t="s">
        <v>207</v>
      </c>
      <c r="D461" t="s">
        <v>208</v>
      </c>
      <c r="E461" t="s">
        <v>209</v>
      </c>
      <c r="F461" t="s">
        <v>210</v>
      </c>
      <c r="G461" t="s">
        <v>211</v>
      </c>
      <c r="H461" t="s">
        <v>207</v>
      </c>
      <c r="I461" t="s">
        <v>208</v>
      </c>
      <c r="J461" t="s">
        <v>209</v>
      </c>
      <c r="K461" t="s">
        <v>210</v>
      </c>
      <c r="L461" t="s">
        <v>211</v>
      </c>
      <c r="M461" t="s">
        <v>207</v>
      </c>
      <c r="N461" t="s">
        <v>208</v>
      </c>
      <c r="O461" t="s">
        <v>209</v>
      </c>
      <c r="P461" t="s">
        <v>210</v>
      </c>
      <c r="Q461" t="s">
        <v>211</v>
      </c>
      <c r="R461" t="s">
        <v>207</v>
      </c>
      <c r="S461" t="s">
        <v>208</v>
      </c>
      <c r="T461" t="s">
        <v>209</v>
      </c>
      <c r="U461" t="s">
        <v>210</v>
      </c>
    </row>
    <row r="462" spans="1:30" customFormat="1">
      <c r="A462" s="240" t="s">
        <v>170</v>
      </c>
      <c r="B462">
        <f>VLOOKUP(A462,'[3]Table 4'!A$1:F$65536,2,0)</f>
        <v>1</v>
      </c>
      <c r="C462">
        <f>VLOOKUP(A462,'[3]Table 4'!A$1:G$65536,3,0)</f>
        <v>0</v>
      </c>
      <c r="D462">
        <f>VLOOKUP(A462,'[3]Table 4'!A$1:H$65536,4,0)</f>
        <v>0</v>
      </c>
      <c r="E462">
        <f>VLOOKUP(A462,'[3]Table 4'!A$1:I$65536,5,0)</f>
        <v>1</v>
      </c>
      <c r="F462">
        <f>VLOOKUP(A462,'[3]Table 4'!A$1:J$65536,6,0)</f>
        <v>0</v>
      </c>
      <c r="G462">
        <f>VLOOKUP(A462,'[3]Table 4'!A$1:Z$65536,25,0)</f>
        <v>0</v>
      </c>
      <c r="H462">
        <f>VLOOKUP(A462,'[3]Table 4'!A$1:AA$65536,26,0)</f>
        <v>0</v>
      </c>
      <c r="I462">
        <f>VLOOKUP(A462,'[3]Table 4'!A$1:AB$65536,27,0)</f>
        <v>0</v>
      </c>
      <c r="J462">
        <f>VLOOKUP(A462,'[3]Table 4'!A$1:AC$65536,28,0)</f>
        <v>0</v>
      </c>
      <c r="K462">
        <f>VLOOKUP(A462,'[3]Table 4'!A$1:AD$65536,29,0)</f>
        <v>0</v>
      </c>
      <c r="L462">
        <f>VLOOKUP(A462,'[3]Table 4'!A$1:AZ$65536,44,0)</f>
        <v>0</v>
      </c>
      <c r="M462">
        <f>VLOOKUP(A462,'[3]Table 4'!A$1:BA$65536,45,0)</f>
        <v>0</v>
      </c>
      <c r="N462">
        <f>VLOOKUP(A462,'[3]Table 4'!A$1:BB$65536,46,0)</f>
        <v>0</v>
      </c>
      <c r="O462">
        <f>VLOOKUP(A462,'[3]Table 4'!A$1:BC$65536,47,0)</f>
        <v>0</v>
      </c>
      <c r="P462">
        <f>VLOOKUP(A462,'[3]Table 4'!A$1:BD$65536,48,0)</f>
        <v>0</v>
      </c>
      <c r="Q462">
        <f>VLOOKUP(A462,'[3]Table 4'!A$1:BZ$65536,64,0)</f>
        <v>1</v>
      </c>
      <c r="R462">
        <f>VLOOKUP(A462,'[3]Table 4'!A$1:CA$65536,65,0)</f>
        <v>0</v>
      </c>
      <c r="S462">
        <f>VLOOKUP(A462,'[3]Table 4'!A$1:CB$65536,66,0)</f>
        <v>0</v>
      </c>
      <c r="T462">
        <f>VLOOKUP(A462,'[3]Table 4'!A$1:CC$65536,67,0)</f>
        <v>1</v>
      </c>
      <c r="U462">
        <f>VLOOKUP(A462,'[3]Table 4'!A$1:CD$65536,68,0)</f>
        <v>0</v>
      </c>
    </row>
    <row r="463" spans="1:30" customFormat="1">
      <c r="A463" s="240" t="s">
        <v>1</v>
      </c>
      <c r="B463">
        <f>VLOOKUP(A463,'[3]Table 4'!A$1:F$65536,2,0)</f>
        <v>9</v>
      </c>
      <c r="C463">
        <f>VLOOKUP(A463,'[3]Table 4'!A$1:G$65536,3,0)</f>
        <v>0</v>
      </c>
      <c r="D463">
        <f>VLOOKUP(A463,'[3]Table 4'!A$1:H$65536,4,0)</f>
        <v>8</v>
      </c>
      <c r="E463">
        <f>VLOOKUP(A463,'[3]Table 4'!A$1:I$65536,5,0)</f>
        <v>1</v>
      </c>
      <c r="F463">
        <f>VLOOKUP(A463,'[3]Table 4'!A$1:J$65536,6,0)</f>
        <v>0</v>
      </c>
      <c r="G463">
        <f>VLOOKUP(A463,'[3]Table 4'!A$1:Z$65536,25,0)</f>
        <v>1</v>
      </c>
      <c r="H463">
        <f>VLOOKUP(A463,'[3]Table 4'!A$1:AA$65536,26,0)</f>
        <v>0</v>
      </c>
      <c r="I463">
        <f>VLOOKUP(A463,'[3]Table 4'!A$1:AB$65536,27,0)</f>
        <v>1</v>
      </c>
      <c r="J463">
        <f>VLOOKUP(A463,'[3]Table 4'!A$1:AC$65536,28,0)</f>
        <v>0</v>
      </c>
      <c r="K463">
        <f>VLOOKUP(A463,'[3]Table 4'!A$1:AD$65536,29,0)</f>
        <v>0</v>
      </c>
      <c r="L463">
        <f>VLOOKUP(A463,'[3]Table 4'!A$1:AZ$65536,44,0)</f>
        <v>2</v>
      </c>
      <c r="M463">
        <f>VLOOKUP(A463,'[3]Table 4'!A$1:BA$65536,45,0)</f>
        <v>0</v>
      </c>
      <c r="N463">
        <f>VLOOKUP(A463,'[3]Table 4'!A$1:BB$65536,46,0)</f>
        <v>2</v>
      </c>
      <c r="O463">
        <f>VLOOKUP(A463,'[3]Table 4'!A$1:BC$65536,47,0)</f>
        <v>0</v>
      </c>
      <c r="P463">
        <f>VLOOKUP(A463,'[3]Table 4'!A$1:BD$65536,48,0)</f>
        <v>0</v>
      </c>
      <c r="Q463">
        <f>VLOOKUP(A463,'[3]Table 4'!A$1:BZ$65536,64,0)</f>
        <v>6</v>
      </c>
      <c r="R463">
        <f>VLOOKUP(A463,'[3]Table 4'!A$1:CA$65536,65,0)</f>
        <v>0</v>
      </c>
      <c r="S463">
        <f>VLOOKUP(A463,'[3]Table 4'!A$1:CB$65536,66,0)</f>
        <v>5</v>
      </c>
      <c r="T463">
        <f>VLOOKUP(A463,'[3]Table 4'!A$1:CC$65536,67,0)</f>
        <v>1</v>
      </c>
      <c r="U463">
        <f>VLOOKUP(A463,'[3]Table 4'!A$1:CD$65536,68,0)</f>
        <v>0</v>
      </c>
    </row>
    <row r="464" spans="1:30" customFormat="1">
      <c r="A464" s="240" t="s">
        <v>63</v>
      </c>
      <c r="B464">
        <f>VLOOKUP(A464,'[3]Table 4'!A$1:F$65536,2,0)</f>
        <v>0</v>
      </c>
      <c r="C464">
        <f>VLOOKUP(A464,'[3]Table 4'!A$1:G$65536,3,0)</f>
        <v>0</v>
      </c>
      <c r="D464">
        <f>VLOOKUP(A464,'[3]Table 4'!A$1:H$65536,4,0)</f>
        <v>0</v>
      </c>
      <c r="E464">
        <f>VLOOKUP(A464,'[3]Table 4'!A$1:I$65536,5,0)</f>
        <v>0</v>
      </c>
      <c r="F464">
        <f>VLOOKUP(A464,'[3]Table 4'!A$1:J$65536,6,0)</f>
        <v>0</v>
      </c>
      <c r="G464">
        <f>VLOOKUP(A464,'[3]Table 4'!A$1:Z$65536,25,0)</f>
        <v>0</v>
      </c>
      <c r="H464">
        <f>VLOOKUP(A464,'[3]Table 4'!A$1:AA$65536,26,0)</f>
        <v>0</v>
      </c>
      <c r="I464">
        <f>VLOOKUP(A464,'[3]Table 4'!A$1:AB$65536,27,0)</f>
        <v>0</v>
      </c>
      <c r="J464">
        <f>VLOOKUP(A464,'[3]Table 4'!A$1:AC$65536,28,0)</f>
        <v>0</v>
      </c>
      <c r="K464">
        <f>VLOOKUP(A464,'[3]Table 4'!A$1:AD$65536,29,0)</f>
        <v>0</v>
      </c>
      <c r="L464">
        <f>VLOOKUP(A464,'[3]Table 4'!A$1:AZ$65536,44,0)</f>
        <v>0</v>
      </c>
      <c r="M464">
        <f>VLOOKUP(A464,'[3]Table 4'!A$1:BA$65536,45,0)</f>
        <v>0</v>
      </c>
      <c r="N464">
        <f>VLOOKUP(A464,'[3]Table 4'!A$1:BB$65536,46,0)</f>
        <v>0</v>
      </c>
      <c r="O464">
        <f>VLOOKUP(A464,'[3]Table 4'!A$1:BC$65536,47,0)</f>
        <v>0</v>
      </c>
      <c r="P464">
        <f>VLOOKUP(A464,'[3]Table 4'!A$1:BD$65536,48,0)</f>
        <v>0</v>
      </c>
      <c r="Q464">
        <f>VLOOKUP(A464,'[3]Table 4'!A$1:BZ$65536,64,0)</f>
        <v>0</v>
      </c>
      <c r="R464">
        <f>VLOOKUP(A464,'[3]Table 4'!A$1:CA$65536,65,0)</f>
        <v>0</v>
      </c>
      <c r="S464">
        <f>VLOOKUP(A464,'[3]Table 4'!A$1:CB$65536,66,0)</f>
        <v>0</v>
      </c>
      <c r="T464">
        <f>VLOOKUP(A464,'[3]Table 4'!A$1:CC$65536,67,0)</f>
        <v>0</v>
      </c>
      <c r="U464">
        <f>VLOOKUP(A464,'[3]Table 4'!A$1:CD$65536,68,0)</f>
        <v>0</v>
      </c>
    </row>
    <row r="465" spans="1:21" customFormat="1">
      <c r="A465" s="240" t="s">
        <v>153</v>
      </c>
      <c r="B465">
        <f>VLOOKUP(A465,'[3]Table 4'!A$1:F$65536,2,0)</f>
        <v>0</v>
      </c>
      <c r="C465">
        <f>VLOOKUP(A465,'[3]Table 4'!A$1:G$65536,3,0)</f>
        <v>0</v>
      </c>
      <c r="D465">
        <f>VLOOKUP(A465,'[3]Table 4'!A$1:H$65536,4,0)</f>
        <v>0</v>
      </c>
      <c r="E465">
        <f>VLOOKUP(A465,'[3]Table 4'!A$1:I$65536,5,0)</f>
        <v>0</v>
      </c>
      <c r="F465">
        <f>VLOOKUP(A465,'[3]Table 4'!A$1:J$65536,6,0)</f>
        <v>0</v>
      </c>
      <c r="G465">
        <f>VLOOKUP(A465,'[3]Table 4'!A$1:Z$65536,25,0)</f>
        <v>0</v>
      </c>
      <c r="H465">
        <f>VLOOKUP(A465,'[3]Table 4'!A$1:AA$65536,26,0)</f>
        <v>0</v>
      </c>
      <c r="I465">
        <f>VLOOKUP(A465,'[3]Table 4'!A$1:AB$65536,27,0)</f>
        <v>0</v>
      </c>
      <c r="J465">
        <f>VLOOKUP(A465,'[3]Table 4'!A$1:AC$65536,28,0)</f>
        <v>0</v>
      </c>
      <c r="K465">
        <f>VLOOKUP(A465,'[3]Table 4'!A$1:AD$65536,29,0)</f>
        <v>0</v>
      </c>
      <c r="L465">
        <f>VLOOKUP(A465,'[3]Table 4'!A$1:AZ$65536,44,0)</f>
        <v>0</v>
      </c>
      <c r="M465">
        <f>VLOOKUP(A465,'[3]Table 4'!A$1:BA$65536,45,0)</f>
        <v>0</v>
      </c>
      <c r="N465">
        <f>VLOOKUP(A465,'[3]Table 4'!A$1:BB$65536,46,0)</f>
        <v>0</v>
      </c>
      <c r="O465">
        <f>VLOOKUP(A465,'[3]Table 4'!A$1:BC$65536,47,0)</f>
        <v>0</v>
      </c>
      <c r="P465">
        <f>VLOOKUP(A465,'[3]Table 4'!A$1:BD$65536,48,0)</f>
        <v>0</v>
      </c>
      <c r="Q465">
        <f>VLOOKUP(A465,'[3]Table 4'!A$1:BZ$65536,64,0)</f>
        <v>0</v>
      </c>
      <c r="R465">
        <f>VLOOKUP(A465,'[3]Table 4'!A$1:CA$65536,65,0)</f>
        <v>0</v>
      </c>
      <c r="S465">
        <f>VLOOKUP(A465,'[3]Table 4'!A$1:CB$65536,66,0)</f>
        <v>0</v>
      </c>
      <c r="T465">
        <f>VLOOKUP(A465,'[3]Table 4'!A$1:CC$65536,67,0)</f>
        <v>0</v>
      </c>
      <c r="U465">
        <f>VLOOKUP(A465,'[3]Table 4'!A$1:CD$65536,68,0)</f>
        <v>0</v>
      </c>
    </row>
    <row r="466" spans="1:21" customFormat="1">
      <c r="A466" s="240" t="s">
        <v>155</v>
      </c>
      <c r="B466">
        <f>VLOOKUP(A466,'[3]Table 4'!A$1:F$65536,2,0)</f>
        <v>2</v>
      </c>
      <c r="C466">
        <f>VLOOKUP(A466,'[3]Table 4'!A$1:G$65536,3,0)</f>
        <v>0</v>
      </c>
      <c r="D466">
        <f>VLOOKUP(A466,'[3]Table 4'!A$1:H$65536,4,0)</f>
        <v>2</v>
      </c>
      <c r="E466">
        <f>VLOOKUP(A466,'[3]Table 4'!A$1:I$65536,5,0)</f>
        <v>0</v>
      </c>
      <c r="F466">
        <f>VLOOKUP(A466,'[3]Table 4'!A$1:J$65536,6,0)</f>
        <v>0</v>
      </c>
      <c r="G466">
        <f>VLOOKUP(A466,'[3]Table 4'!A$1:Z$65536,25,0)</f>
        <v>1</v>
      </c>
      <c r="H466">
        <f>VLOOKUP(A466,'[3]Table 4'!A$1:AA$65536,26,0)</f>
        <v>0</v>
      </c>
      <c r="I466">
        <f>VLOOKUP(A466,'[3]Table 4'!A$1:AB$65536,27,0)</f>
        <v>1</v>
      </c>
      <c r="J466">
        <f>VLOOKUP(A466,'[3]Table 4'!A$1:AC$65536,28,0)</f>
        <v>0</v>
      </c>
      <c r="K466">
        <f>VLOOKUP(A466,'[3]Table 4'!A$1:AD$65536,29,0)</f>
        <v>0</v>
      </c>
      <c r="L466">
        <f>VLOOKUP(A466,'[3]Table 4'!A$1:AZ$65536,44,0)</f>
        <v>0</v>
      </c>
      <c r="M466">
        <f>VLOOKUP(A466,'[3]Table 4'!A$1:BA$65536,45,0)</f>
        <v>0</v>
      </c>
      <c r="N466">
        <f>VLOOKUP(A466,'[3]Table 4'!A$1:BB$65536,46,0)</f>
        <v>0</v>
      </c>
      <c r="O466">
        <f>VLOOKUP(A466,'[3]Table 4'!A$1:BC$65536,47,0)</f>
        <v>0</v>
      </c>
      <c r="P466">
        <f>VLOOKUP(A466,'[3]Table 4'!A$1:BD$65536,48,0)</f>
        <v>0</v>
      </c>
      <c r="Q466">
        <f>VLOOKUP(A466,'[3]Table 4'!A$1:BZ$65536,64,0)</f>
        <v>1</v>
      </c>
      <c r="R466">
        <f>VLOOKUP(A466,'[3]Table 4'!A$1:CA$65536,65,0)</f>
        <v>0</v>
      </c>
      <c r="S466">
        <f>VLOOKUP(A466,'[3]Table 4'!A$1:CB$65536,66,0)</f>
        <v>1</v>
      </c>
      <c r="T466">
        <f>VLOOKUP(A466,'[3]Table 4'!A$1:CC$65536,67,0)</f>
        <v>0</v>
      </c>
      <c r="U466">
        <f>VLOOKUP(A466,'[3]Table 4'!A$1:CD$65536,68,0)</f>
        <v>0</v>
      </c>
    </row>
    <row r="467" spans="1:21" customFormat="1">
      <c r="A467" s="240" t="s">
        <v>125</v>
      </c>
      <c r="B467">
        <f>VLOOKUP(A467,'[3]Table 4'!A$1:F$65536,2,0)</f>
        <v>1</v>
      </c>
      <c r="C467">
        <f>VLOOKUP(A467,'[3]Table 4'!A$1:G$65536,3,0)</f>
        <v>0</v>
      </c>
      <c r="D467">
        <f>VLOOKUP(A467,'[3]Table 4'!A$1:H$65536,4,0)</f>
        <v>1</v>
      </c>
      <c r="E467">
        <f>VLOOKUP(A467,'[3]Table 4'!A$1:I$65536,5,0)</f>
        <v>0</v>
      </c>
      <c r="F467">
        <f>VLOOKUP(A467,'[3]Table 4'!A$1:J$65536,6,0)</f>
        <v>0</v>
      </c>
      <c r="G467">
        <f>VLOOKUP(A467,'[3]Table 4'!A$1:Z$65536,25,0)</f>
        <v>1</v>
      </c>
      <c r="H467">
        <f>VLOOKUP(A467,'[3]Table 4'!A$1:AA$65536,26,0)</f>
        <v>0</v>
      </c>
      <c r="I467">
        <f>VLOOKUP(A467,'[3]Table 4'!A$1:AB$65536,27,0)</f>
        <v>1</v>
      </c>
      <c r="J467">
        <f>VLOOKUP(A467,'[3]Table 4'!A$1:AC$65536,28,0)</f>
        <v>0</v>
      </c>
      <c r="K467">
        <f>VLOOKUP(A467,'[3]Table 4'!A$1:AD$65536,29,0)</f>
        <v>0</v>
      </c>
      <c r="L467">
        <f>VLOOKUP(A467,'[3]Table 4'!A$1:AZ$65536,44,0)</f>
        <v>0</v>
      </c>
      <c r="M467">
        <f>VLOOKUP(A467,'[3]Table 4'!A$1:BA$65536,45,0)</f>
        <v>0</v>
      </c>
      <c r="N467">
        <f>VLOOKUP(A467,'[3]Table 4'!A$1:BB$65536,46,0)</f>
        <v>0</v>
      </c>
      <c r="O467">
        <f>VLOOKUP(A467,'[3]Table 4'!A$1:BC$65536,47,0)</f>
        <v>0</v>
      </c>
      <c r="P467">
        <f>VLOOKUP(A467,'[3]Table 4'!A$1:BD$65536,48,0)</f>
        <v>0</v>
      </c>
      <c r="Q467">
        <f>VLOOKUP(A467,'[3]Table 4'!A$1:BZ$65536,64,0)</f>
        <v>0</v>
      </c>
      <c r="R467">
        <f>VLOOKUP(A467,'[3]Table 4'!A$1:CA$65536,65,0)</f>
        <v>0</v>
      </c>
      <c r="S467">
        <f>VLOOKUP(A467,'[3]Table 4'!A$1:CB$65536,66,0)</f>
        <v>0</v>
      </c>
      <c r="T467">
        <f>VLOOKUP(A467,'[3]Table 4'!A$1:CC$65536,67,0)</f>
        <v>0</v>
      </c>
      <c r="U467">
        <f>VLOOKUP(A467,'[3]Table 4'!A$1:CD$65536,68,0)</f>
        <v>0</v>
      </c>
    </row>
    <row r="468" spans="1:21" customFormat="1">
      <c r="A468" s="240" t="s">
        <v>136</v>
      </c>
      <c r="B468">
        <f>VLOOKUP(A468,'[3]Table 4'!A$1:F$65536,2,0)</f>
        <v>2</v>
      </c>
      <c r="C468">
        <f>VLOOKUP(A468,'[3]Table 4'!A$1:G$65536,3,0)</f>
        <v>0</v>
      </c>
      <c r="D468">
        <f>VLOOKUP(A468,'[3]Table 4'!A$1:H$65536,4,0)</f>
        <v>2</v>
      </c>
      <c r="E468">
        <f>VLOOKUP(A468,'[3]Table 4'!A$1:I$65536,5,0)</f>
        <v>0</v>
      </c>
      <c r="F468">
        <f>VLOOKUP(A468,'[3]Table 4'!A$1:J$65536,6,0)</f>
        <v>0</v>
      </c>
      <c r="G468">
        <f>VLOOKUP(A468,'[3]Table 4'!A$1:Z$65536,25,0)</f>
        <v>0</v>
      </c>
      <c r="H468">
        <f>VLOOKUP(A468,'[3]Table 4'!A$1:AA$65536,26,0)</f>
        <v>0</v>
      </c>
      <c r="I468">
        <f>VLOOKUP(A468,'[3]Table 4'!A$1:AB$65536,27,0)</f>
        <v>0</v>
      </c>
      <c r="J468">
        <f>VLOOKUP(A468,'[3]Table 4'!A$1:AC$65536,28,0)</f>
        <v>0</v>
      </c>
      <c r="K468">
        <f>VLOOKUP(A468,'[3]Table 4'!A$1:AD$65536,29,0)</f>
        <v>0</v>
      </c>
      <c r="L468">
        <f>VLOOKUP(A468,'[3]Table 4'!A$1:AZ$65536,44,0)</f>
        <v>1</v>
      </c>
      <c r="M468">
        <f>VLOOKUP(A468,'[3]Table 4'!A$1:BA$65536,45,0)</f>
        <v>0</v>
      </c>
      <c r="N468">
        <f>VLOOKUP(A468,'[3]Table 4'!A$1:BB$65536,46,0)</f>
        <v>1</v>
      </c>
      <c r="O468">
        <f>VLOOKUP(A468,'[3]Table 4'!A$1:BC$65536,47,0)</f>
        <v>0</v>
      </c>
      <c r="P468">
        <f>VLOOKUP(A468,'[3]Table 4'!A$1:BD$65536,48,0)</f>
        <v>0</v>
      </c>
      <c r="Q468">
        <f>VLOOKUP(A468,'[3]Table 4'!A$1:BZ$65536,64,0)</f>
        <v>1</v>
      </c>
      <c r="R468">
        <f>VLOOKUP(A468,'[3]Table 4'!A$1:CA$65536,65,0)</f>
        <v>0</v>
      </c>
      <c r="S468">
        <f>VLOOKUP(A468,'[3]Table 4'!A$1:CB$65536,66,0)</f>
        <v>1</v>
      </c>
      <c r="T468">
        <f>VLOOKUP(A468,'[3]Table 4'!A$1:CC$65536,67,0)</f>
        <v>0</v>
      </c>
      <c r="U468">
        <f>VLOOKUP(A468,'[3]Table 4'!A$1:CD$65536,68,0)</f>
        <v>0</v>
      </c>
    </row>
    <row r="469" spans="1:21" customFormat="1">
      <c r="A469" s="240" t="s">
        <v>123</v>
      </c>
      <c r="B469">
        <f>VLOOKUP(A469,'[3]Table 4'!A$1:F$65536,2,0)</f>
        <v>1</v>
      </c>
      <c r="C469">
        <f>VLOOKUP(A469,'[3]Table 4'!A$1:G$65536,3,0)</f>
        <v>0</v>
      </c>
      <c r="D469">
        <f>VLOOKUP(A469,'[3]Table 4'!A$1:H$65536,4,0)</f>
        <v>1</v>
      </c>
      <c r="E469">
        <f>VLOOKUP(A469,'[3]Table 4'!A$1:I$65536,5,0)</f>
        <v>0</v>
      </c>
      <c r="F469">
        <f>VLOOKUP(A469,'[3]Table 4'!A$1:J$65536,6,0)</f>
        <v>0</v>
      </c>
      <c r="G469">
        <f>VLOOKUP(A469,'[3]Table 4'!A$1:Z$65536,25,0)</f>
        <v>1</v>
      </c>
      <c r="H469">
        <f>VLOOKUP(A469,'[3]Table 4'!A$1:AA$65536,26,0)</f>
        <v>0</v>
      </c>
      <c r="I469">
        <f>VLOOKUP(A469,'[3]Table 4'!A$1:AB$65536,27,0)</f>
        <v>1</v>
      </c>
      <c r="J469">
        <f>VLOOKUP(A469,'[3]Table 4'!A$1:AC$65536,28,0)</f>
        <v>0</v>
      </c>
      <c r="K469">
        <f>VLOOKUP(A469,'[3]Table 4'!A$1:AD$65536,29,0)</f>
        <v>0</v>
      </c>
      <c r="L469">
        <f>VLOOKUP(A469,'[3]Table 4'!A$1:AZ$65536,44,0)</f>
        <v>0</v>
      </c>
      <c r="M469">
        <f>VLOOKUP(A469,'[3]Table 4'!A$1:BA$65536,45,0)</f>
        <v>0</v>
      </c>
      <c r="N469">
        <f>VLOOKUP(A469,'[3]Table 4'!A$1:BB$65536,46,0)</f>
        <v>0</v>
      </c>
      <c r="O469">
        <f>VLOOKUP(A469,'[3]Table 4'!A$1:BC$65536,47,0)</f>
        <v>0</v>
      </c>
      <c r="P469">
        <f>VLOOKUP(A469,'[3]Table 4'!A$1:BD$65536,48,0)</f>
        <v>0</v>
      </c>
      <c r="Q469">
        <f>VLOOKUP(A469,'[3]Table 4'!A$1:BZ$65536,64,0)</f>
        <v>0</v>
      </c>
      <c r="R469">
        <f>VLOOKUP(A469,'[3]Table 4'!A$1:CA$65536,65,0)</f>
        <v>0</v>
      </c>
      <c r="S469">
        <f>VLOOKUP(A469,'[3]Table 4'!A$1:CB$65536,66,0)</f>
        <v>0</v>
      </c>
      <c r="T469">
        <f>VLOOKUP(A469,'[3]Table 4'!A$1:CC$65536,67,0)</f>
        <v>0</v>
      </c>
      <c r="U469">
        <f>VLOOKUP(A469,'[3]Table 4'!A$1:CD$65536,68,0)</f>
        <v>0</v>
      </c>
    </row>
    <row r="470" spans="1:21" customFormat="1">
      <c r="A470" s="240" t="s">
        <v>156</v>
      </c>
      <c r="B470">
        <f>VLOOKUP(A470,'[3]Table 4'!A$1:F$65536,2,0)</f>
        <v>1</v>
      </c>
      <c r="C470">
        <f>VLOOKUP(A470,'[3]Table 4'!A$1:G$65536,3,0)</f>
        <v>0</v>
      </c>
      <c r="D470">
        <f>VLOOKUP(A470,'[3]Table 4'!A$1:H$65536,4,0)</f>
        <v>1</v>
      </c>
      <c r="E470">
        <f>VLOOKUP(A470,'[3]Table 4'!A$1:I$65536,5,0)</f>
        <v>0</v>
      </c>
      <c r="F470">
        <f>VLOOKUP(A470,'[3]Table 4'!A$1:J$65536,6,0)</f>
        <v>0</v>
      </c>
      <c r="G470">
        <f>VLOOKUP(A470,'[3]Table 4'!A$1:Z$65536,25,0)</f>
        <v>0</v>
      </c>
      <c r="H470">
        <f>VLOOKUP(A470,'[3]Table 4'!A$1:AA$65536,26,0)</f>
        <v>0</v>
      </c>
      <c r="I470">
        <f>VLOOKUP(A470,'[3]Table 4'!A$1:AB$65536,27,0)</f>
        <v>0</v>
      </c>
      <c r="J470">
        <f>VLOOKUP(A470,'[3]Table 4'!A$1:AC$65536,28,0)</f>
        <v>0</v>
      </c>
      <c r="K470">
        <f>VLOOKUP(A470,'[3]Table 4'!A$1:AD$65536,29,0)</f>
        <v>0</v>
      </c>
      <c r="L470">
        <f>VLOOKUP(A470,'[3]Table 4'!A$1:AZ$65536,44,0)</f>
        <v>0</v>
      </c>
      <c r="M470">
        <f>VLOOKUP(A470,'[3]Table 4'!A$1:BA$65536,45,0)</f>
        <v>0</v>
      </c>
      <c r="N470">
        <f>VLOOKUP(A470,'[3]Table 4'!A$1:BB$65536,46,0)</f>
        <v>0</v>
      </c>
      <c r="O470">
        <f>VLOOKUP(A470,'[3]Table 4'!A$1:BC$65536,47,0)</f>
        <v>0</v>
      </c>
      <c r="P470">
        <f>VLOOKUP(A470,'[3]Table 4'!A$1:BD$65536,48,0)</f>
        <v>0</v>
      </c>
      <c r="Q470">
        <f>VLOOKUP(A470,'[3]Table 4'!A$1:BZ$65536,64,0)</f>
        <v>1</v>
      </c>
      <c r="R470">
        <f>VLOOKUP(A470,'[3]Table 4'!A$1:CA$65536,65,0)</f>
        <v>0</v>
      </c>
      <c r="S470">
        <f>VLOOKUP(A470,'[3]Table 4'!A$1:CB$65536,66,0)</f>
        <v>1</v>
      </c>
      <c r="T470">
        <f>VLOOKUP(A470,'[3]Table 4'!A$1:CC$65536,67,0)</f>
        <v>0</v>
      </c>
      <c r="U470">
        <f>VLOOKUP(A470,'[3]Table 4'!A$1:CD$65536,68,0)</f>
        <v>0</v>
      </c>
    </row>
    <row r="471" spans="1:21" customFormat="1">
      <c r="A471" s="240" t="s">
        <v>111</v>
      </c>
      <c r="B471">
        <f>VLOOKUP(A471,'[3]Table 4'!A$1:F$65536,2,0)</f>
        <v>2</v>
      </c>
      <c r="C471">
        <f>VLOOKUP(A471,'[3]Table 4'!A$1:G$65536,3,0)</f>
        <v>0</v>
      </c>
      <c r="D471">
        <f>VLOOKUP(A471,'[3]Table 4'!A$1:H$65536,4,0)</f>
        <v>1</v>
      </c>
      <c r="E471">
        <f>VLOOKUP(A471,'[3]Table 4'!A$1:I$65536,5,0)</f>
        <v>1</v>
      </c>
      <c r="F471">
        <f>VLOOKUP(A471,'[3]Table 4'!A$1:J$65536,6,0)</f>
        <v>0</v>
      </c>
      <c r="G471">
        <f>VLOOKUP(A471,'[3]Table 4'!A$1:Z$65536,25,0)</f>
        <v>0</v>
      </c>
      <c r="H471">
        <f>VLOOKUP(A471,'[3]Table 4'!A$1:AA$65536,26,0)</f>
        <v>0</v>
      </c>
      <c r="I471">
        <f>VLOOKUP(A471,'[3]Table 4'!A$1:AB$65536,27,0)</f>
        <v>0</v>
      </c>
      <c r="J471">
        <f>VLOOKUP(A471,'[3]Table 4'!A$1:AC$65536,28,0)</f>
        <v>0</v>
      </c>
      <c r="K471">
        <f>VLOOKUP(A471,'[3]Table 4'!A$1:AD$65536,29,0)</f>
        <v>0</v>
      </c>
      <c r="L471">
        <f>VLOOKUP(A471,'[3]Table 4'!A$1:AZ$65536,44,0)</f>
        <v>1</v>
      </c>
      <c r="M471">
        <f>VLOOKUP(A471,'[3]Table 4'!A$1:BA$65536,45,0)</f>
        <v>0</v>
      </c>
      <c r="N471">
        <f>VLOOKUP(A471,'[3]Table 4'!A$1:BB$65536,46,0)</f>
        <v>1</v>
      </c>
      <c r="O471">
        <f>VLOOKUP(A471,'[3]Table 4'!A$1:BC$65536,47,0)</f>
        <v>0</v>
      </c>
      <c r="P471">
        <f>VLOOKUP(A471,'[3]Table 4'!A$1:BD$65536,48,0)</f>
        <v>0</v>
      </c>
      <c r="Q471">
        <f>VLOOKUP(A471,'[3]Table 4'!A$1:BZ$65536,64,0)</f>
        <v>1</v>
      </c>
      <c r="R471">
        <f>VLOOKUP(A471,'[3]Table 4'!A$1:CA$65536,65,0)</f>
        <v>0</v>
      </c>
      <c r="S471">
        <f>VLOOKUP(A471,'[3]Table 4'!A$1:CB$65536,66,0)</f>
        <v>0</v>
      </c>
      <c r="T471">
        <f>VLOOKUP(A471,'[3]Table 4'!A$1:CC$65536,67,0)</f>
        <v>1</v>
      </c>
      <c r="U471">
        <f>VLOOKUP(A471,'[3]Table 4'!A$1:CD$65536,68,0)</f>
        <v>0</v>
      </c>
    </row>
    <row r="472" spans="1:21" customFormat="1">
      <c r="A472" s="240" t="s">
        <v>154</v>
      </c>
      <c r="B472">
        <f>VLOOKUP(A472,'[3]Table 4'!A$1:F$65536,2,0)</f>
        <v>1</v>
      </c>
      <c r="C472">
        <f>VLOOKUP(A472,'[3]Table 4'!A$1:G$65536,3,0)</f>
        <v>0</v>
      </c>
      <c r="D472">
        <f>VLOOKUP(A472,'[3]Table 4'!A$1:H$65536,4,0)</f>
        <v>1</v>
      </c>
      <c r="E472">
        <f>VLOOKUP(A472,'[3]Table 4'!A$1:I$65536,5,0)</f>
        <v>0</v>
      </c>
      <c r="F472">
        <f>VLOOKUP(A472,'[3]Table 4'!A$1:J$65536,6,0)</f>
        <v>0</v>
      </c>
      <c r="G472">
        <f>VLOOKUP(A472,'[3]Table 4'!A$1:Z$65536,25,0)</f>
        <v>0</v>
      </c>
      <c r="H472">
        <f>VLOOKUP(A472,'[3]Table 4'!A$1:AA$65536,26,0)</f>
        <v>0</v>
      </c>
      <c r="I472">
        <f>VLOOKUP(A472,'[3]Table 4'!A$1:AB$65536,27,0)</f>
        <v>0</v>
      </c>
      <c r="J472">
        <f>VLOOKUP(A472,'[3]Table 4'!A$1:AC$65536,28,0)</f>
        <v>0</v>
      </c>
      <c r="K472">
        <f>VLOOKUP(A472,'[3]Table 4'!A$1:AD$65536,29,0)</f>
        <v>0</v>
      </c>
      <c r="L472">
        <f>VLOOKUP(A472,'[3]Table 4'!A$1:AZ$65536,44,0)</f>
        <v>1</v>
      </c>
      <c r="M472">
        <f>VLOOKUP(A472,'[3]Table 4'!A$1:BA$65536,45,0)</f>
        <v>0</v>
      </c>
      <c r="N472">
        <f>VLOOKUP(A472,'[3]Table 4'!A$1:BB$65536,46,0)</f>
        <v>1</v>
      </c>
      <c r="O472">
        <f>VLOOKUP(A472,'[3]Table 4'!A$1:BC$65536,47,0)</f>
        <v>0</v>
      </c>
      <c r="P472">
        <f>VLOOKUP(A472,'[3]Table 4'!A$1:BD$65536,48,0)</f>
        <v>0</v>
      </c>
      <c r="Q472">
        <f>VLOOKUP(A472,'[3]Table 4'!A$1:BZ$65536,64,0)</f>
        <v>0</v>
      </c>
      <c r="R472">
        <f>VLOOKUP(A472,'[3]Table 4'!A$1:CA$65536,65,0)</f>
        <v>0</v>
      </c>
      <c r="S472">
        <f>VLOOKUP(A472,'[3]Table 4'!A$1:CB$65536,66,0)</f>
        <v>0</v>
      </c>
      <c r="T472">
        <f>VLOOKUP(A472,'[3]Table 4'!A$1:CC$65536,67,0)</f>
        <v>0</v>
      </c>
      <c r="U472">
        <f>VLOOKUP(A472,'[3]Table 4'!A$1:CD$65536,68,0)</f>
        <v>0</v>
      </c>
    </row>
    <row r="473" spans="1:21" customFormat="1">
      <c r="A473" s="240" t="s">
        <v>57</v>
      </c>
      <c r="B473">
        <f>VLOOKUP(A473,'[3]Table 4'!A$1:F$65536,2,0)</f>
        <v>3</v>
      </c>
      <c r="C473">
        <f>VLOOKUP(A473,'[3]Table 4'!A$1:G$65536,3,0)</f>
        <v>0</v>
      </c>
      <c r="D473">
        <f>VLOOKUP(A473,'[3]Table 4'!A$1:H$65536,4,0)</f>
        <v>3</v>
      </c>
      <c r="E473">
        <f>VLOOKUP(A473,'[3]Table 4'!A$1:I$65536,5,0)</f>
        <v>0</v>
      </c>
      <c r="F473">
        <f>VLOOKUP(A473,'[3]Table 4'!A$1:J$65536,6,0)</f>
        <v>0</v>
      </c>
      <c r="G473">
        <f>VLOOKUP(A473,'[3]Table 4'!A$1:Z$65536,25,0)</f>
        <v>0</v>
      </c>
      <c r="H473">
        <f>VLOOKUP(A473,'[3]Table 4'!A$1:AA$65536,26,0)</f>
        <v>0</v>
      </c>
      <c r="I473">
        <f>VLOOKUP(A473,'[3]Table 4'!A$1:AB$65536,27,0)</f>
        <v>0</v>
      </c>
      <c r="J473">
        <f>VLOOKUP(A473,'[3]Table 4'!A$1:AC$65536,28,0)</f>
        <v>0</v>
      </c>
      <c r="K473">
        <f>VLOOKUP(A473,'[3]Table 4'!A$1:AD$65536,29,0)</f>
        <v>0</v>
      </c>
      <c r="L473">
        <f>VLOOKUP(A473,'[3]Table 4'!A$1:AZ$65536,44,0)</f>
        <v>2</v>
      </c>
      <c r="M473">
        <f>VLOOKUP(A473,'[3]Table 4'!A$1:BA$65536,45,0)</f>
        <v>0</v>
      </c>
      <c r="N473">
        <f>VLOOKUP(A473,'[3]Table 4'!A$1:BB$65536,46,0)</f>
        <v>2</v>
      </c>
      <c r="O473">
        <f>VLOOKUP(A473,'[3]Table 4'!A$1:BC$65536,47,0)</f>
        <v>0</v>
      </c>
      <c r="P473">
        <f>VLOOKUP(A473,'[3]Table 4'!A$1:BD$65536,48,0)</f>
        <v>0</v>
      </c>
      <c r="Q473">
        <f>VLOOKUP(A473,'[3]Table 4'!A$1:BZ$65536,64,0)</f>
        <v>1</v>
      </c>
      <c r="R473">
        <f>VLOOKUP(A473,'[3]Table 4'!A$1:CA$65536,65,0)</f>
        <v>0</v>
      </c>
      <c r="S473">
        <f>VLOOKUP(A473,'[3]Table 4'!A$1:CB$65536,66,0)</f>
        <v>1</v>
      </c>
      <c r="T473">
        <f>VLOOKUP(A473,'[3]Table 4'!A$1:CC$65536,67,0)</f>
        <v>0</v>
      </c>
      <c r="U473">
        <f>VLOOKUP(A473,'[3]Table 4'!A$1:CD$65536,68,0)</f>
        <v>0</v>
      </c>
    </row>
    <row r="474" spans="1:21" customFormat="1">
      <c r="A474" s="222"/>
    </row>
    <row r="475" spans="1:21" customFormat="1">
      <c r="A475" s="222"/>
    </row>
    <row r="476" spans="1:21" customFormat="1">
      <c r="A476" s="240" t="s">
        <v>78</v>
      </c>
      <c r="B476">
        <f>VLOOKUP(A476,'[3]Table 4'!A$1:F$65536,2,0)</f>
        <v>2</v>
      </c>
      <c r="C476">
        <f>VLOOKUP(A476,'[3]Table 4'!A$1:G$65536,3,0)</f>
        <v>0</v>
      </c>
      <c r="D476">
        <f>VLOOKUP(A476,'[3]Table 4'!A$1:H$65536,4,0)</f>
        <v>2</v>
      </c>
      <c r="E476">
        <f>VLOOKUP(A476,'[3]Table 4'!A$1:I$65536,5,0)</f>
        <v>0</v>
      </c>
      <c r="F476">
        <f>VLOOKUP(A476,'[3]Table 4'!A$1:J$65536,6,0)</f>
        <v>0</v>
      </c>
      <c r="G476">
        <f>VLOOKUP(A476,'[3]Table 4'!A$1:Z$65536,25,0)</f>
        <v>0</v>
      </c>
      <c r="H476">
        <f>VLOOKUP(A476,'[3]Table 4'!A$1:AA$65536,26,0)</f>
        <v>0</v>
      </c>
      <c r="I476">
        <f>VLOOKUP(A476,'[3]Table 4'!A$1:AB$65536,27,0)</f>
        <v>0</v>
      </c>
      <c r="J476">
        <f>VLOOKUP(A476,'[3]Table 4'!A$1:AC$65536,28,0)</f>
        <v>0</v>
      </c>
      <c r="K476">
        <f>VLOOKUP(A476,'[3]Table 4'!A$1:AD$65536,29,0)</f>
        <v>0</v>
      </c>
      <c r="L476">
        <f>VLOOKUP(A476,'[3]Table 4'!A$1:AZ$65536,44,0)</f>
        <v>1</v>
      </c>
      <c r="M476">
        <f>VLOOKUP(A476,'[3]Table 4'!A$1:BA$65536,45,0)</f>
        <v>0</v>
      </c>
      <c r="N476">
        <f>VLOOKUP(A476,'[3]Table 4'!A$1:BB$65536,46,0)</f>
        <v>1</v>
      </c>
      <c r="O476">
        <f>VLOOKUP(A476,'[3]Table 4'!A$1:BC$65536,47,0)</f>
        <v>0</v>
      </c>
      <c r="P476">
        <f>VLOOKUP(A476,'[3]Table 4'!A$1:BD$65536,48,0)</f>
        <v>0</v>
      </c>
      <c r="Q476">
        <f>VLOOKUP(A476,'[3]Table 4'!A$1:BZ$65536,64,0)</f>
        <v>1</v>
      </c>
      <c r="R476">
        <f>VLOOKUP(A476,'[3]Table 4'!A$1:CA$65536,65,0)</f>
        <v>0</v>
      </c>
      <c r="S476">
        <f>VLOOKUP(A476,'[3]Table 4'!A$1:CB$65536,66,0)</f>
        <v>1</v>
      </c>
      <c r="T476">
        <f>VLOOKUP(A476,'[3]Table 4'!A$1:CC$65536,67,0)</f>
        <v>0</v>
      </c>
      <c r="U476">
        <f>VLOOKUP(A476,'[3]Table 4'!A$1:CD$65536,68,0)</f>
        <v>0</v>
      </c>
    </row>
    <row r="477" spans="1:21" customFormat="1">
      <c r="A477" s="240" t="s">
        <v>6</v>
      </c>
      <c r="B477">
        <f>VLOOKUP(A477,'[3]Table 4'!A$1:F$65536,2,0)</f>
        <v>1</v>
      </c>
      <c r="C477">
        <f>VLOOKUP(A477,'[3]Table 4'!A$1:G$65536,3,0)</f>
        <v>1</v>
      </c>
      <c r="D477">
        <f>VLOOKUP(A477,'[3]Table 4'!A$1:H$65536,4,0)</f>
        <v>0</v>
      </c>
      <c r="E477">
        <f>VLOOKUP(A477,'[3]Table 4'!A$1:I$65536,5,0)</f>
        <v>0</v>
      </c>
      <c r="F477">
        <f>VLOOKUP(A477,'[3]Table 4'!A$1:J$65536,6,0)</f>
        <v>0</v>
      </c>
      <c r="G477">
        <f>VLOOKUP(A477,'[3]Table 4'!A$1:Z$65536,25,0)</f>
        <v>0</v>
      </c>
      <c r="H477">
        <f>VLOOKUP(A477,'[3]Table 4'!A$1:AA$65536,26,0)</f>
        <v>0</v>
      </c>
      <c r="I477">
        <f>VLOOKUP(A477,'[3]Table 4'!A$1:AB$65536,27,0)</f>
        <v>0</v>
      </c>
      <c r="J477">
        <f>VLOOKUP(A477,'[3]Table 4'!A$1:AC$65536,28,0)</f>
        <v>0</v>
      </c>
      <c r="K477">
        <f>VLOOKUP(A477,'[3]Table 4'!A$1:AD$65536,29,0)</f>
        <v>0</v>
      </c>
      <c r="L477">
        <f>VLOOKUP(A477,'[3]Table 4'!A$1:AZ$65536,44,0)</f>
        <v>1</v>
      </c>
      <c r="M477">
        <f>VLOOKUP(A477,'[3]Table 4'!A$1:BA$65536,45,0)</f>
        <v>1</v>
      </c>
      <c r="N477">
        <f>VLOOKUP(A477,'[3]Table 4'!A$1:BB$65536,46,0)</f>
        <v>0</v>
      </c>
      <c r="O477">
        <f>VLOOKUP(A477,'[3]Table 4'!A$1:BC$65536,47,0)</f>
        <v>0</v>
      </c>
      <c r="P477">
        <f>VLOOKUP(A477,'[3]Table 4'!A$1:BD$65536,48,0)</f>
        <v>0</v>
      </c>
      <c r="Q477">
        <f>VLOOKUP(A477,'[3]Table 4'!A$1:BZ$65536,64,0)</f>
        <v>0</v>
      </c>
      <c r="R477">
        <f>VLOOKUP(A477,'[3]Table 4'!A$1:CA$65536,65,0)</f>
        <v>0</v>
      </c>
      <c r="S477">
        <f>VLOOKUP(A477,'[3]Table 4'!A$1:CB$65536,66,0)</f>
        <v>0</v>
      </c>
      <c r="T477">
        <f>VLOOKUP(A477,'[3]Table 4'!A$1:CC$65536,67,0)</f>
        <v>0</v>
      </c>
      <c r="U477">
        <f>VLOOKUP(A477,'[3]Table 4'!A$1:CD$65536,68,0)</f>
        <v>0</v>
      </c>
    </row>
    <row r="478" spans="1:21" customFormat="1">
      <c r="A478" s="240" t="s">
        <v>112</v>
      </c>
      <c r="B478">
        <f>VLOOKUP(A478,'[3]Table 4'!A$1:F$65536,2,0)</f>
        <v>1</v>
      </c>
      <c r="C478">
        <f>VLOOKUP(A478,'[3]Table 4'!A$1:G$65536,3,0)</f>
        <v>0</v>
      </c>
      <c r="D478">
        <f>VLOOKUP(A478,'[3]Table 4'!A$1:H$65536,4,0)</f>
        <v>0</v>
      </c>
      <c r="E478">
        <f>VLOOKUP(A478,'[3]Table 4'!A$1:I$65536,5,0)</f>
        <v>1</v>
      </c>
      <c r="F478">
        <f>VLOOKUP(A478,'[3]Table 4'!A$1:J$65536,6,0)</f>
        <v>0</v>
      </c>
      <c r="G478">
        <f>VLOOKUP(A478,'[3]Table 4'!A$1:Z$65536,25,0)</f>
        <v>0</v>
      </c>
      <c r="H478">
        <f>VLOOKUP(A478,'[3]Table 4'!A$1:AA$65536,26,0)</f>
        <v>0</v>
      </c>
      <c r="I478">
        <f>VLOOKUP(A478,'[3]Table 4'!A$1:AB$65536,27,0)</f>
        <v>0</v>
      </c>
      <c r="J478">
        <f>VLOOKUP(A478,'[3]Table 4'!A$1:AC$65536,28,0)</f>
        <v>0</v>
      </c>
      <c r="K478">
        <f>VLOOKUP(A478,'[3]Table 4'!A$1:AD$65536,29,0)</f>
        <v>0</v>
      </c>
      <c r="L478">
        <f>VLOOKUP(A478,'[3]Table 4'!A$1:AZ$65536,44,0)</f>
        <v>1</v>
      </c>
      <c r="M478">
        <f>VLOOKUP(A478,'[3]Table 4'!A$1:BA$65536,45,0)</f>
        <v>0</v>
      </c>
      <c r="N478">
        <f>VLOOKUP(A478,'[3]Table 4'!A$1:BB$65536,46,0)</f>
        <v>0</v>
      </c>
      <c r="O478">
        <f>VLOOKUP(A478,'[3]Table 4'!A$1:BC$65536,47,0)</f>
        <v>1</v>
      </c>
      <c r="P478">
        <f>VLOOKUP(A478,'[3]Table 4'!A$1:BD$65536,48,0)</f>
        <v>0</v>
      </c>
      <c r="Q478">
        <f>VLOOKUP(A478,'[3]Table 4'!A$1:BZ$65536,64,0)</f>
        <v>0</v>
      </c>
      <c r="R478">
        <f>VLOOKUP(A478,'[3]Table 4'!A$1:CA$65536,65,0)</f>
        <v>0</v>
      </c>
      <c r="S478">
        <f>VLOOKUP(A478,'[3]Table 4'!A$1:CB$65536,66,0)</f>
        <v>0</v>
      </c>
      <c r="T478">
        <f>VLOOKUP(A478,'[3]Table 4'!A$1:CC$65536,67,0)</f>
        <v>0</v>
      </c>
      <c r="U478">
        <f>VLOOKUP(A478,'[3]Table 4'!A$1:CD$65536,68,0)</f>
        <v>0</v>
      </c>
    </row>
    <row r="479" spans="1:21" customFormat="1">
      <c r="A479" s="240" t="s">
        <v>7</v>
      </c>
      <c r="B479">
        <f>VLOOKUP(A479,'[3]Table 4'!A$1:F$65536,2,0)</f>
        <v>3</v>
      </c>
      <c r="C479">
        <f>VLOOKUP(A479,'[3]Table 4'!A$1:G$65536,3,0)</f>
        <v>0</v>
      </c>
      <c r="D479">
        <f>VLOOKUP(A479,'[3]Table 4'!A$1:H$65536,4,0)</f>
        <v>0</v>
      </c>
      <c r="E479">
        <f>VLOOKUP(A479,'[3]Table 4'!A$1:I$65536,5,0)</f>
        <v>2</v>
      </c>
      <c r="F479">
        <f>VLOOKUP(A479,'[3]Table 4'!A$1:J$65536,6,0)</f>
        <v>1</v>
      </c>
      <c r="G479">
        <f>VLOOKUP(A479,'[3]Table 4'!A$1:Z$65536,25,0)</f>
        <v>1</v>
      </c>
      <c r="H479">
        <f>VLOOKUP(A479,'[3]Table 4'!A$1:AA$65536,26,0)</f>
        <v>0</v>
      </c>
      <c r="I479">
        <f>VLOOKUP(A479,'[3]Table 4'!A$1:AB$65536,27,0)</f>
        <v>0</v>
      </c>
      <c r="J479">
        <f>VLOOKUP(A479,'[3]Table 4'!A$1:AC$65536,28,0)</f>
        <v>1</v>
      </c>
      <c r="K479">
        <f>VLOOKUP(A479,'[3]Table 4'!A$1:AD$65536,29,0)</f>
        <v>0</v>
      </c>
      <c r="L479">
        <f>VLOOKUP(A479,'[3]Table 4'!A$1:AZ$65536,44,0)</f>
        <v>1</v>
      </c>
      <c r="M479">
        <f>VLOOKUP(A479,'[3]Table 4'!A$1:BA$65536,45,0)</f>
        <v>0</v>
      </c>
      <c r="N479">
        <f>VLOOKUP(A479,'[3]Table 4'!A$1:BB$65536,46,0)</f>
        <v>0</v>
      </c>
      <c r="O479">
        <f>VLOOKUP(A479,'[3]Table 4'!A$1:BC$65536,47,0)</f>
        <v>0</v>
      </c>
      <c r="P479">
        <f>VLOOKUP(A479,'[3]Table 4'!A$1:BD$65536,48,0)</f>
        <v>1</v>
      </c>
      <c r="Q479">
        <f>VLOOKUP(A479,'[3]Table 4'!A$1:BZ$65536,64,0)</f>
        <v>1</v>
      </c>
      <c r="R479">
        <f>VLOOKUP(A479,'[3]Table 4'!A$1:CA$65536,65,0)</f>
        <v>0</v>
      </c>
      <c r="S479">
        <f>VLOOKUP(A479,'[3]Table 4'!A$1:CB$65536,66,0)</f>
        <v>0</v>
      </c>
      <c r="T479">
        <f>VLOOKUP(A479,'[3]Table 4'!A$1:CC$65536,67,0)</f>
        <v>1</v>
      </c>
      <c r="U479">
        <f>VLOOKUP(A479,'[3]Table 4'!A$1:CD$65536,68,0)</f>
        <v>0</v>
      </c>
    </row>
    <row r="480" spans="1:21" customFormat="1">
      <c r="A480" s="240" t="s">
        <v>20</v>
      </c>
      <c r="B480">
        <f>VLOOKUP(A480,'[3]Table 4'!A$1:F$65536,2,0)</f>
        <v>1</v>
      </c>
      <c r="C480">
        <f>VLOOKUP(A480,'[3]Table 4'!A$1:G$65536,3,0)</f>
        <v>0</v>
      </c>
      <c r="D480">
        <f>VLOOKUP(A480,'[3]Table 4'!A$1:H$65536,4,0)</f>
        <v>1</v>
      </c>
      <c r="E480">
        <f>VLOOKUP(A480,'[3]Table 4'!A$1:I$65536,5,0)</f>
        <v>0</v>
      </c>
      <c r="F480">
        <f>VLOOKUP(A480,'[3]Table 4'!A$1:J$65536,6,0)</f>
        <v>0</v>
      </c>
      <c r="G480">
        <f>VLOOKUP(A480,'[3]Table 4'!A$1:Z$65536,25,0)</f>
        <v>0</v>
      </c>
      <c r="H480">
        <f>VLOOKUP(A480,'[3]Table 4'!A$1:AA$65536,26,0)</f>
        <v>0</v>
      </c>
      <c r="I480">
        <f>VLOOKUP(A480,'[3]Table 4'!A$1:AB$65536,27,0)</f>
        <v>0</v>
      </c>
      <c r="J480">
        <f>VLOOKUP(A480,'[3]Table 4'!A$1:AC$65536,28,0)</f>
        <v>0</v>
      </c>
      <c r="K480">
        <f>VLOOKUP(A480,'[3]Table 4'!A$1:AD$65536,29,0)</f>
        <v>0</v>
      </c>
      <c r="L480">
        <f>VLOOKUP(A480,'[3]Table 4'!A$1:AZ$65536,44,0)</f>
        <v>1</v>
      </c>
      <c r="M480">
        <f>VLOOKUP(A480,'[3]Table 4'!A$1:BA$65536,45,0)</f>
        <v>0</v>
      </c>
      <c r="N480">
        <f>VLOOKUP(A480,'[3]Table 4'!A$1:BB$65536,46,0)</f>
        <v>1</v>
      </c>
      <c r="O480">
        <f>VLOOKUP(A480,'[3]Table 4'!A$1:BC$65536,47,0)</f>
        <v>0</v>
      </c>
      <c r="P480">
        <f>VLOOKUP(A480,'[3]Table 4'!A$1:BD$65536,48,0)</f>
        <v>0</v>
      </c>
      <c r="Q480">
        <f>VLOOKUP(A480,'[3]Table 4'!A$1:BZ$65536,64,0)</f>
        <v>0</v>
      </c>
      <c r="R480">
        <f>VLOOKUP(A480,'[3]Table 4'!A$1:CA$65536,65,0)</f>
        <v>0</v>
      </c>
      <c r="S480">
        <f>VLOOKUP(A480,'[3]Table 4'!A$1:CB$65536,66,0)</f>
        <v>0</v>
      </c>
      <c r="T480">
        <f>VLOOKUP(A480,'[3]Table 4'!A$1:CC$65536,67,0)</f>
        <v>0</v>
      </c>
      <c r="U480">
        <f>VLOOKUP(A480,'[3]Table 4'!A$1:CD$65536,68,0)</f>
        <v>0</v>
      </c>
    </row>
    <row r="481" spans="1:21" customFormat="1">
      <c r="A481" s="240" t="s">
        <v>19</v>
      </c>
      <c r="B481">
        <f>VLOOKUP(A481,'[3]Table 4'!A$1:F$65536,2,0)</f>
        <v>1</v>
      </c>
      <c r="C481">
        <f>VLOOKUP(A481,'[3]Table 4'!A$1:G$65536,3,0)</f>
        <v>0</v>
      </c>
      <c r="D481">
        <f>VLOOKUP(A481,'[3]Table 4'!A$1:H$65536,4,0)</f>
        <v>1</v>
      </c>
      <c r="E481">
        <f>VLOOKUP(A481,'[3]Table 4'!A$1:I$65536,5,0)</f>
        <v>0</v>
      </c>
      <c r="F481">
        <f>VLOOKUP(A481,'[3]Table 4'!A$1:J$65536,6,0)</f>
        <v>0</v>
      </c>
      <c r="G481">
        <f>VLOOKUP(A481,'[3]Table 4'!A$1:Z$65536,25,0)</f>
        <v>0</v>
      </c>
      <c r="H481">
        <f>VLOOKUP(A481,'[3]Table 4'!A$1:AA$65536,26,0)</f>
        <v>0</v>
      </c>
      <c r="I481">
        <f>VLOOKUP(A481,'[3]Table 4'!A$1:AB$65536,27,0)</f>
        <v>0</v>
      </c>
      <c r="J481">
        <f>VLOOKUP(A481,'[3]Table 4'!A$1:AC$65536,28,0)</f>
        <v>0</v>
      </c>
      <c r="K481">
        <f>VLOOKUP(A481,'[3]Table 4'!A$1:AD$65536,29,0)</f>
        <v>0</v>
      </c>
      <c r="L481">
        <f>VLOOKUP(A481,'[3]Table 4'!A$1:AZ$65536,44,0)</f>
        <v>1</v>
      </c>
      <c r="M481">
        <f>VLOOKUP(A481,'[3]Table 4'!A$1:BA$65536,45,0)</f>
        <v>0</v>
      </c>
      <c r="N481">
        <f>VLOOKUP(A481,'[3]Table 4'!A$1:BB$65536,46,0)</f>
        <v>1</v>
      </c>
      <c r="O481">
        <f>VLOOKUP(A481,'[3]Table 4'!A$1:BC$65536,47,0)</f>
        <v>0</v>
      </c>
      <c r="P481">
        <f>VLOOKUP(A481,'[3]Table 4'!A$1:BD$65536,48,0)</f>
        <v>0</v>
      </c>
      <c r="Q481">
        <f>VLOOKUP(A481,'[3]Table 4'!A$1:BZ$65536,64,0)</f>
        <v>0</v>
      </c>
      <c r="R481">
        <f>VLOOKUP(A481,'[3]Table 4'!A$1:CA$65536,65,0)</f>
        <v>0</v>
      </c>
      <c r="S481">
        <f>VLOOKUP(A481,'[3]Table 4'!A$1:CB$65536,66,0)</f>
        <v>0</v>
      </c>
      <c r="T481">
        <f>VLOOKUP(A481,'[3]Table 4'!A$1:CC$65536,67,0)</f>
        <v>0</v>
      </c>
      <c r="U481">
        <f>VLOOKUP(A481,'[3]Table 4'!A$1:CD$65536,68,0)</f>
        <v>0</v>
      </c>
    </row>
    <row r="482" spans="1:21" customFormat="1">
      <c r="A482" s="240" t="s">
        <v>127</v>
      </c>
      <c r="B482">
        <f>VLOOKUP(A482,'[3]Table 4'!A$1:F$65536,2,0)</f>
        <v>2</v>
      </c>
      <c r="C482">
        <f>VLOOKUP(A482,'[3]Table 4'!A$1:G$65536,3,0)</f>
        <v>0</v>
      </c>
      <c r="D482">
        <f>VLOOKUP(A482,'[3]Table 4'!A$1:H$65536,4,0)</f>
        <v>2</v>
      </c>
      <c r="E482">
        <f>VLOOKUP(A482,'[3]Table 4'!A$1:I$65536,5,0)</f>
        <v>0</v>
      </c>
      <c r="F482">
        <f>VLOOKUP(A482,'[3]Table 4'!A$1:J$65536,6,0)</f>
        <v>0</v>
      </c>
      <c r="G482">
        <f>VLOOKUP(A482,'[3]Table 4'!A$1:Z$65536,25,0)</f>
        <v>0</v>
      </c>
      <c r="H482">
        <f>VLOOKUP(A482,'[3]Table 4'!A$1:AA$65536,26,0)</f>
        <v>0</v>
      </c>
      <c r="I482">
        <f>VLOOKUP(A482,'[3]Table 4'!A$1:AB$65536,27,0)</f>
        <v>0</v>
      </c>
      <c r="J482">
        <f>VLOOKUP(A482,'[3]Table 4'!A$1:AC$65536,28,0)</f>
        <v>0</v>
      </c>
      <c r="K482">
        <f>VLOOKUP(A482,'[3]Table 4'!A$1:AD$65536,29,0)</f>
        <v>0</v>
      </c>
      <c r="L482">
        <f>VLOOKUP(A482,'[3]Table 4'!A$1:AZ$65536,44,0)</f>
        <v>2</v>
      </c>
      <c r="M482">
        <f>VLOOKUP(A482,'[3]Table 4'!A$1:BA$65536,45,0)</f>
        <v>0</v>
      </c>
      <c r="N482">
        <f>VLOOKUP(A482,'[3]Table 4'!A$1:BB$65536,46,0)</f>
        <v>2</v>
      </c>
      <c r="O482">
        <f>VLOOKUP(A482,'[3]Table 4'!A$1:BC$65536,47,0)</f>
        <v>0</v>
      </c>
      <c r="P482">
        <f>VLOOKUP(A482,'[3]Table 4'!A$1:BD$65536,48,0)</f>
        <v>0</v>
      </c>
      <c r="Q482">
        <f>VLOOKUP(A482,'[3]Table 4'!A$1:BZ$65536,64,0)</f>
        <v>0</v>
      </c>
      <c r="R482">
        <f>VLOOKUP(A482,'[3]Table 4'!A$1:CA$65536,65,0)</f>
        <v>0</v>
      </c>
      <c r="S482">
        <f>VLOOKUP(A482,'[3]Table 4'!A$1:CB$65536,66,0)</f>
        <v>0</v>
      </c>
      <c r="T482">
        <f>VLOOKUP(A482,'[3]Table 4'!A$1:CC$65536,67,0)</f>
        <v>0</v>
      </c>
      <c r="U482">
        <f>VLOOKUP(A482,'[3]Table 4'!A$1:CD$65536,68,0)</f>
        <v>0</v>
      </c>
    </row>
    <row r="483" spans="1:21" customFormat="1">
      <c r="A483" s="240" t="s">
        <v>18</v>
      </c>
      <c r="B483">
        <f>VLOOKUP(A483,'[3]Table 4'!A$1:F$65536,2,0)</f>
        <v>1</v>
      </c>
      <c r="C483">
        <f>VLOOKUP(A483,'[3]Table 4'!A$1:G$65536,3,0)</f>
        <v>0</v>
      </c>
      <c r="D483">
        <f>VLOOKUP(A483,'[3]Table 4'!A$1:H$65536,4,0)</f>
        <v>1</v>
      </c>
      <c r="E483">
        <f>VLOOKUP(A483,'[3]Table 4'!A$1:I$65536,5,0)</f>
        <v>0</v>
      </c>
      <c r="F483">
        <f>VLOOKUP(A483,'[3]Table 4'!A$1:J$65536,6,0)</f>
        <v>0</v>
      </c>
      <c r="G483">
        <f>VLOOKUP(A483,'[3]Table 4'!A$1:Z$65536,25,0)</f>
        <v>0</v>
      </c>
      <c r="H483">
        <f>VLOOKUP(A483,'[3]Table 4'!A$1:AA$65536,26,0)</f>
        <v>0</v>
      </c>
      <c r="I483">
        <f>VLOOKUP(A483,'[3]Table 4'!A$1:AB$65536,27,0)</f>
        <v>0</v>
      </c>
      <c r="J483">
        <f>VLOOKUP(A483,'[3]Table 4'!A$1:AC$65536,28,0)</f>
        <v>0</v>
      </c>
      <c r="K483">
        <f>VLOOKUP(A483,'[3]Table 4'!A$1:AD$65536,29,0)</f>
        <v>0</v>
      </c>
      <c r="L483">
        <f>VLOOKUP(A483,'[3]Table 4'!A$1:AZ$65536,44,0)</f>
        <v>1</v>
      </c>
      <c r="M483">
        <f>VLOOKUP(A483,'[3]Table 4'!A$1:BA$65536,45,0)</f>
        <v>0</v>
      </c>
      <c r="N483">
        <f>VLOOKUP(A483,'[3]Table 4'!A$1:BB$65536,46,0)</f>
        <v>1</v>
      </c>
      <c r="O483">
        <f>VLOOKUP(A483,'[3]Table 4'!A$1:BC$65536,47,0)</f>
        <v>0</v>
      </c>
      <c r="P483">
        <f>VLOOKUP(A483,'[3]Table 4'!A$1:BD$65536,48,0)</f>
        <v>0</v>
      </c>
      <c r="Q483">
        <f>VLOOKUP(A483,'[3]Table 4'!A$1:BZ$65536,64,0)</f>
        <v>0</v>
      </c>
      <c r="R483">
        <f>VLOOKUP(A483,'[3]Table 4'!A$1:CA$65536,65,0)</f>
        <v>0</v>
      </c>
      <c r="S483">
        <f>VLOOKUP(A483,'[3]Table 4'!A$1:CB$65536,66,0)</f>
        <v>0</v>
      </c>
      <c r="T483">
        <f>VLOOKUP(A483,'[3]Table 4'!A$1:CC$65536,67,0)</f>
        <v>0</v>
      </c>
      <c r="U483">
        <f>VLOOKUP(A483,'[3]Table 4'!A$1:CD$65536,68,0)</f>
        <v>0</v>
      </c>
    </row>
    <row r="484" spans="1:21" customFormat="1">
      <c r="A484" s="240" t="s">
        <v>2</v>
      </c>
      <c r="B484">
        <f>VLOOKUP(A484,'[3]Table 4'!A$1:F$65536,2,0)</f>
        <v>0</v>
      </c>
      <c r="C484">
        <f>VLOOKUP(A484,'[3]Table 4'!A$1:G$65536,3,0)</f>
        <v>0</v>
      </c>
      <c r="D484">
        <f>VLOOKUP(A484,'[3]Table 4'!A$1:H$65536,4,0)</f>
        <v>0</v>
      </c>
      <c r="E484">
        <f>VLOOKUP(A484,'[3]Table 4'!A$1:I$65536,5,0)</f>
        <v>0</v>
      </c>
      <c r="F484">
        <f>VLOOKUP(A484,'[3]Table 4'!A$1:J$65536,6,0)</f>
        <v>0</v>
      </c>
      <c r="G484">
        <f>VLOOKUP(A484,'[3]Table 4'!A$1:Z$65536,25,0)</f>
        <v>0</v>
      </c>
      <c r="H484">
        <f>VLOOKUP(A484,'[3]Table 4'!A$1:AA$65536,26,0)</f>
        <v>0</v>
      </c>
      <c r="I484">
        <f>VLOOKUP(A484,'[3]Table 4'!A$1:AB$65536,27,0)</f>
        <v>0</v>
      </c>
      <c r="J484">
        <f>VLOOKUP(A484,'[3]Table 4'!A$1:AC$65536,28,0)</f>
        <v>0</v>
      </c>
      <c r="K484">
        <f>VLOOKUP(A484,'[3]Table 4'!A$1:AD$65536,29,0)</f>
        <v>0</v>
      </c>
      <c r="L484">
        <f>VLOOKUP(A484,'[3]Table 4'!A$1:AZ$65536,44,0)</f>
        <v>0</v>
      </c>
      <c r="M484">
        <f>VLOOKUP(A484,'[3]Table 4'!A$1:BA$65536,45,0)</f>
        <v>0</v>
      </c>
      <c r="N484">
        <f>VLOOKUP(A484,'[3]Table 4'!A$1:BB$65536,46,0)</f>
        <v>0</v>
      </c>
      <c r="O484">
        <f>VLOOKUP(A484,'[3]Table 4'!A$1:BC$65536,47,0)</f>
        <v>0</v>
      </c>
      <c r="P484">
        <f>VLOOKUP(A484,'[3]Table 4'!A$1:BD$65536,48,0)</f>
        <v>0</v>
      </c>
      <c r="Q484">
        <f>VLOOKUP(A484,'[3]Table 4'!A$1:BZ$65536,64,0)</f>
        <v>0</v>
      </c>
      <c r="R484">
        <f>VLOOKUP(A484,'[3]Table 4'!A$1:CA$65536,65,0)</f>
        <v>0</v>
      </c>
      <c r="S484">
        <f>VLOOKUP(A484,'[3]Table 4'!A$1:CB$65536,66,0)</f>
        <v>0</v>
      </c>
      <c r="T484">
        <f>VLOOKUP(A484,'[3]Table 4'!A$1:CC$65536,67,0)</f>
        <v>0</v>
      </c>
      <c r="U484">
        <f>VLOOKUP(A484,'[3]Table 4'!A$1:CD$65536,68,0)</f>
        <v>0</v>
      </c>
    </row>
    <row r="485" spans="1:21" customFormat="1">
      <c r="A485" s="240" t="s">
        <v>25</v>
      </c>
      <c r="B485">
        <f>VLOOKUP(A485,'[3]Table 4'!A$1:F$65536,2,0)</f>
        <v>10</v>
      </c>
      <c r="C485">
        <f>VLOOKUP(A485,'[3]Table 4'!A$1:G$65536,3,0)</f>
        <v>3</v>
      </c>
      <c r="D485">
        <f>VLOOKUP(A485,'[3]Table 4'!A$1:H$65536,4,0)</f>
        <v>7</v>
      </c>
      <c r="E485">
        <f>VLOOKUP(A485,'[3]Table 4'!A$1:I$65536,5,0)</f>
        <v>0</v>
      </c>
      <c r="F485">
        <f>VLOOKUP(A485,'[3]Table 4'!A$1:J$65536,6,0)</f>
        <v>0</v>
      </c>
      <c r="G485">
        <f>VLOOKUP(A485,'[3]Table 4'!A$1:Z$65536,25,0)</f>
        <v>2</v>
      </c>
      <c r="H485">
        <f>VLOOKUP(A485,'[3]Table 4'!A$1:AA$65536,26,0)</f>
        <v>1</v>
      </c>
      <c r="I485">
        <f>VLOOKUP(A485,'[3]Table 4'!A$1:AB$65536,27,0)</f>
        <v>1</v>
      </c>
      <c r="J485">
        <f>VLOOKUP(A485,'[3]Table 4'!A$1:AC$65536,28,0)</f>
        <v>0</v>
      </c>
      <c r="K485">
        <f>VLOOKUP(A485,'[3]Table 4'!A$1:AD$65536,29,0)</f>
        <v>0</v>
      </c>
      <c r="L485">
        <f>VLOOKUP(A485,'[3]Table 4'!A$1:AZ$65536,44,0)</f>
        <v>4</v>
      </c>
      <c r="M485">
        <f>VLOOKUP(A485,'[3]Table 4'!A$1:BA$65536,45,0)</f>
        <v>2</v>
      </c>
      <c r="N485">
        <f>VLOOKUP(A485,'[3]Table 4'!A$1:BB$65536,46,0)</f>
        <v>2</v>
      </c>
      <c r="O485">
        <f>VLOOKUP(A485,'[3]Table 4'!A$1:BC$65536,47,0)</f>
        <v>0</v>
      </c>
      <c r="P485">
        <f>VLOOKUP(A485,'[3]Table 4'!A$1:BD$65536,48,0)</f>
        <v>0</v>
      </c>
      <c r="Q485">
        <f>VLOOKUP(A485,'[3]Table 4'!A$1:BZ$65536,64,0)</f>
        <v>4</v>
      </c>
      <c r="R485">
        <f>VLOOKUP(A485,'[3]Table 4'!A$1:CA$65536,65,0)</f>
        <v>0</v>
      </c>
      <c r="S485">
        <f>VLOOKUP(A485,'[3]Table 4'!A$1:CB$65536,66,0)</f>
        <v>4</v>
      </c>
      <c r="T485">
        <f>VLOOKUP(A485,'[3]Table 4'!A$1:CC$65536,67,0)</f>
        <v>0</v>
      </c>
      <c r="U485">
        <f>VLOOKUP(A485,'[3]Table 4'!A$1:CD$65536,68,0)</f>
        <v>0</v>
      </c>
    </row>
    <row r="486" spans="1:21" customFormat="1">
      <c r="A486" s="240" t="s">
        <v>3</v>
      </c>
      <c r="B486">
        <f>VLOOKUP(A486,'[3]Table 4'!A$1:F$65536,2,0)</f>
        <v>3</v>
      </c>
      <c r="C486">
        <f>VLOOKUP(A486,'[3]Table 4'!A$1:G$65536,3,0)</f>
        <v>1</v>
      </c>
      <c r="D486">
        <f>VLOOKUP(A486,'[3]Table 4'!A$1:H$65536,4,0)</f>
        <v>2</v>
      </c>
      <c r="E486">
        <f>VLOOKUP(A486,'[3]Table 4'!A$1:I$65536,5,0)</f>
        <v>0</v>
      </c>
      <c r="F486">
        <f>VLOOKUP(A486,'[3]Table 4'!A$1:J$65536,6,0)</f>
        <v>0</v>
      </c>
      <c r="G486">
        <f>VLOOKUP(A486,'[3]Table 4'!A$1:Z$65536,25,0)</f>
        <v>2</v>
      </c>
      <c r="H486">
        <f>VLOOKUP(A486,'[3]Table 4'!A$1:AA$65536,26,0)</f>
        <v>1</v>
      </c>
      <c r="I486">
        <f>VLOOKUP(A486,'[3]Table 4'!A$1:AB$65536,27,0)</f>
        <v>1</v>
      </c>
      <c r="J486">
        <f>VLOOKUP(A486,'[3]Table 4'!A$1:AC$65536,28,0)</f>
        <v>0</v>
      </c>
      <c r="K486">
        <f>VLOOKUP(A486,'[3]Table 4'!A$1:AD$65536,29,0)</f>
        <v>0</v>
      </c>
      <c r="L486">
        <f>VLOOKUP(A486,'[3]Table 4'!A$1:AZ$65536,44,0)</f>
        <v>0</v>
      </c>
      <c r="M486">
        <f>VLOOKUP(A486,'[3]Table 4'!A$1:BA$65536,45,0)</f>
        <v>0</v>
      </c>
      <c r="N486">
        <f>VLOOKUP(A486,'[3]Table 4'!A$1:BB$65536,46,0)</f>
        <v>0</v>
      </c>
      <c r="O486">
        <f>VLOOKUP(A486,'[3]Table 4'!A$1:BC$65536,47,0)</f>
        <v>0</v>
      </c>
      <c r="P486">
        <f>VLOOKUP(A486,'[3]Table 4'!A$1:BD$65536,48,0)</f>
        <v>0</v>
      </c>
      <c r="Q486">
        <f>VLOOKUP(A486,'[3]Table 4'!A$1:BZ$65536,64,0)</f>
        <v>1</v>
      </c>
      <c r="R486">
        <f>VLOOKUP(A486,'[3]Table 4'!A$1:CA$65536,65,0)</f>
        <v>0</v>
      </c>
      <c r="S486">
        <f>VLOOKUP(A486,'[3]Table 4'!A$1:CB$65536,66,0)</f>
        <v>1</v>
      </c>
      <c r="T486">
        <f>VLOOKUP(A486,'[3]Table 4'!A$1:CC$65536,67,0)</f>
        <v>0</v>
      </c>
      <c r="U486">
        <f>VLOOKUP(A486,'[3]Table 4'!A$1:CD$65536,68,0)</f>
        <v>0</v>
      </c>
    </row>
    <row r="487" spans="1:21" customFormat="1">
      <c r="A487" s="240" t="s">
        <v>205</v>
      </c>
      <c r="B487">
        <f>VLOOKUP(A487,'[3]Table 4'!A$1:F$65536,2,0)</f>
        <v>4</v>
      </c>
      <c r="C487">
        <f>VLOOKUP(A487,'[3]Table 4'!A$1:G$65536,3,0)</f>
        <v>1</v>
      </c>
      <c r="D487">
        <f>VLOOKUP(A487,'[3]Table 4'!A$1:H$65536,4,0)</f>
        <v>2</v>
      </c>
      <c r="E487">
        <f>VLOOKUP(A487,'[3]Table 4'!A$1:I$65536,5,0)</f>
        <v>1</v>
      </c>
      <c r="F487">
        <f>VLOOKUP(A487,'[3]Table 4'!A$1:J$65536,6,0)</f>
        <v>0</v>
      </c>
      <c r="G487">
        <f>VLOOKUP(A487,'[3]Table 4'!A$1:Z$65536,25,0)</f>
        <v>0</v>
      </c>
      <c r="H487">
        <f>VLOOKUP(A487,'[3]Table 4'!A$1:AA$65536,26,0)</f>
        <v>0</v>
      </c>
      <c r="I487">
        <f>VLOOKUP(A487,'[3]Table 4'!A$1:AB$65536,27,0)</f>
        <v>0</v>
      </c>
      <c r="J487">
        <f>VLOOKUP(A487,'[3]Table 4'!A$1:AC$65536,28,0)</f>
        <v>0</v>
      </c>
      <c r="K487">
        <f>VLOOKUP(A487,'[3]Table 4'!A$1:AD$65536,29,0)</f>
        <v>0</v>
      </c>
      <c r="L487">
        <f>VLOOKUP(A487,'[3]Table 4'!A$1:AZ$65536,44,0)</f>
        <v>3</v>
      </c>
      <c r="M487">
        <f>VLOOKUP(A487,'[3]Table 4'!A$1:BA$65536,45,0)</f>
        <v>0</v>
      </c>
      <c r="N487">
        <f>VLOOKUP(A487,'[3]Table 4'!A$1:BB$65536,46,0)</f>
        <v>2</v>
      </c>
      <c r="O487">
        <f>VLOOKUP(A487,'[3]Table 4'!A$1:BC$65536,47,0)</f>
        <v>1</v>
      </c>
      <c r="P487">
        <f>VLOOKUP(A487,'[3]Table 4'!A$1:BD$65536,48,0)</f>
        <v>0</v>
      </c>
      <c r="Q487">
        <f>VLOOKUP(A487,'[3]Table 4'!A$1:BZ$65536,64,0)</f>
        <v>1</v>
      </c>
      <c r="R487">
        <f>VLOOKUP(A487,'[3]Table 4'!A$1:CA$65536,65,0)</f>
        <v>1</v>
      </c>
      <c r="S487">
        <f>VLOOKUP(A487,'[3]Table 4'!A$1:CB$65536,66,0)</f>
        <v>0</v>
      </c>
      <c r="T487">
        <f>VLOOKUP(A487,'[3]Table 4'!A$1:CC$65536,67,0)</f>
        <v>0</v>
      </c>
      <c r="U487">
        <f>VLOOKUP(A487,'[3]Table 4'!A$1:CD$65536,68,0)</f>
        <v>0</v>
      </c>
    </row>
    <row r="488" spans="1:21" customFormat="1">
      <c r="A488" s="240" t="s">
        <v>4</v>
      </c>
      <c r="B488">
        <f>VLOOKUP(A488,'[3]Table 4'!A$1:F$65536,2,0)</f>
        <v>1</v>
      </c>
      <c r="C488">
        <f>VLOOKUP(A488,'[3]Table 4'!A$1:G$65536,3,0)</f>
        <v>0</v>
      </c>
      <c r="D488">
        <f>VLOOKUP(A488,'[3]Table 4'!A$1:H$65536,4,0)</f>
        <v>1</v>
      </c>
      <c r="E488">
        <f>VLOOKUP(A488,'[3]Table 4'!A$1:I$65536,5,0)</f>
        <v>0</v>
      </c>
      <c r="F488">
        <f>VLOOKUP(A488,'[3]Table 4'!A$1:J$65536,6,0)</f>
        <v>0</v>
      </c>
      <c r="G488">
        <f>VLOOKUP(A488,'[3]Table 4'!A$1:Z$65536,25,0)</f>
        <v>0</v>
      </c>
      <c r="H488">
        <f>VLOOKUP(A488,'[3]Table 4'!A$1:AA$65536,26,0)</f>
        <v>0</v>
      </c>
      <c r="I488">
        <f>VLOOKUP(A488,'[3]Table 4'!A$1:AB$65536,27,0)</f>
        <v>0</v>
      </c>
      <c r="J488">
        <f>VLOOKUP(A488,'[3]Table 4'!A$1:AC$65536,28,0)</f>
        <v>0</v>
      </c>
      <c r="K488">
        <f>VLOOKUP(A488,'[3]Table 4'!A$1:AD$65536,29,0)</f>
        <v>0</v>
      </c>
      <c r="L488">
        <f>VLOOKUP(A488,'[3]Table 4'!A$1:AZ$65536,44,0)</f>
        <v>1</v>
      </c>
      <c r="M488">
        <f>VLOOKUP(A488,'[3]Table 4'!A$1:BA$65536,45,0)</f>
        <v>0</v>
      </c>
      <c r="N488">
        <f>VLOOKUP(A488,'[3]Table 4'!A$1:BB$65536,46,0)</f>
        <v>1</v>
      </c>
      <c r="O488">
        <f>VLOOKUP(A488,'[3]Table 4'!A$1:BC$65536,47,0)</f>
        <v>0</v>
      </c>
      <c r="P488">
        <f>VLOOKUP(A488,'[3]Table 4'!A$1:BD$65536,48,0)</f>
        <v>0</v>
      </c>
      <c r="Q488">
        <f>VLOOKUP(A488,'[3]Table 4'!A$1:BZ$65536,64,0)</f>
        <v>0</v>
      </c>
      <c r="R488">
        <f>VLOOKUP(A488,'[3]Table 4'!A$1:CA$65536,65,0)</f>
        <v>0</v>
      </c>
      <c r="S488">
        <f>VLOOKUP(A488,'[3]Table 4'!A$1:CB$65536,66,0)</f>
        <v>0</v>
      </c>
      <c r="T488">
        <f>VLOOKUP(A488,'[3]Table 4'!A$1:CC$65536,67,0)</f>
        <v>0</v>
      </c>
      <c r="U488">
        <f>VLOOKUP(A488,'[3]Table 4'!A$1:CD$65536,68,0)</f>
        <v>0</v>
      </c>
    </row>
    <row r="489" spans="1:21" customFormat="1">
      <c r="A489" s="240" t="s">
        <v>212</v>
      </c>
      <c r="B489">
        <f>VLOOKUP(A489,'[3]Table 4'!A$1:F$65536,2,0)</f>
        <v>2</v>
      </c>
      <c r="C489">
        <f>VLOOKUP(A489,'[3]Table 4'!A$1:G$65536,3,0)</f>
        <v>1</v>
      </c>
      <c r="D489">
        <f>VLOOKUP(A489,'[3]Table 4'!A$1:H$65536,4,0)</f>
        <v>0</v>
      </c>
      <c r="E489">
        <f>VLOOKUP(A489,'[3]Table 4'!A$1:I$65536,5,0)</f>
        <v>1</v>
      </c>
      <c r="F489">
        <f>VLOOKUP(A489,'[3]Table 4'!A$1:J$65536,6,0)</f>
        <v>0</v>
      </c>
      <c r="G489">
        <f>VLOOKUP(A489,'[3]Table 4'!A$1:Z$65536,25,0)</f>
        <v>1</v>
      </c>
      <c r="H489">
        <f>VLOOKUP(A489,'[3]Table 4'!A$1:AA$65536,26,0)</f>
        <v>1</v>
      </c>
      <c r="I489">
        <f>VLOOKUP(A489,'[3]Table 4'!A$1:AB$65536,27,0)</f>
        <v>0</v>
      </c>
      <c r="J489">
        <f>VLOOKUP(A489,'[3]Table 4'!A$1:AC$65536,28,0)</f>
        <v>0</v>
      </c>
      <c r="K489">
        <f>VLOOKUP(A489,'[3]Table 4'!A$1:AD$65536,29,0)</f>
        <v>0</v>
      </c>
      <c r="L489">
        <f>VLOOKUP(A489,'[3]Table 4'!A$1:AZ$65536,44,0)</f>
        <v>0</v>
      </c>
      <c r="M489">
        <f>VLOOKUP(A489,'[3]Table 4'!A$1:BA$65536,45,0)</f>
        <v>0</v>
      </c>
      <c r="N489">
        <f>VLOOKUP(A489,'[3]Table 4'!A$1:BB$65536,46,0)</f>
        <v>0</v>
      </c>
      <c r="O489">
        <f>VLOOKUP(A489,'[3]Table 4'!A$1:BC$65536,47,0)</f>
        <v>0</v>
      </c>
      <c r="P489">
        <f>VLOOKUP(A489,'[3]Table 4'!A$1:BD$65536,48,0)</f>
        <v>0</v>
      </c>
      <c r="Q489">
        <f>VLOOKUP(A489,'[3]Table 4'!A$1:BZ$65536,64,0)</f>
        <v>1</v>
      </c>
      <c r="R489">
        <f>VLOOKUP(A489,'[3]Table 4'!A$1:CA$65536,65,0)</f>
        <v>0</v>
      </c>
      <c r="S489">
        <f>VLOOKUP(A489,'[3]Table 4'!A$1:CB$65536,66,0)</f>
        <v>0</v>
      </c>
      <c r="T489">
        <f>VLOOKUP(A489,'[3]Table 4'!A$1:CC$65536,67,0)</f>
        <v>1</v>
      </c>
      <c r="U489">
        <f>VLOOKUP(A489,'[3]Table 4'!A$1:CD$65536,68,0)</f>
        <v>0</v>
      </c>
    </row>
    <row r="490" spans="1:21" customFormat="1">
      <c r="A490" s="240" t="s">
        <v>122</v>
      </c>
      <c r="B490">
        <f>VLOOKUP(A490,'[3]Table 4'!A$1:F$65536,2,0)</f>
        <v>0</v>
      </c>
      <c r="C490">
        <f>VLOOKUP(A490,'[3]Table 4'!A$1:G$65536,3,0)</f>
        <v>0</v>
      </c>
      <c r="D490">
        <f>VLOOKUP(A490,'[3]Table 4'!A$1:H$65536,4,0)</f>
        <v>0</v>
      </c>
      <c r="E490">
        <f>VLOOKUP(A490,'[3]Table 4'!A$1:I$65536,5,0)</f>
        <v>0</v>
      </c>
      <c r="F490">
        <f>VLOOKUP(A490,'[3]Table 4'!A$1:J$65536,6,0)</f>
        <v>0</v>
      </c>
      <c r="G490">
        <f>VLOOKUP(A490,'[3]Table 4'!A$1:Z$65536,25,0)</f>
        <v>0</v>
      </c>
      <c r="H490">
        <f>VLOOKUP(A490,'[3]Table 4'!A$1:AA$65536,26,0)</f>
        <v>0</v>
      </c>
      <c r="I490">
        <f>VLOOKUP(A490,'[3]Table 4'!A$1:AB$65536,27,0)</f>
        <v>0</v>
      </c>
      <c r="J490">
        <f>VLOOKUP(A490,'[3]Table 4'!A$1:AC$65536,28,0)</f>
        <v>0</v>
      </c>
      <c r="K490">
        <f>VLOOKUP(A490,'[3]Table 4'!A$1:AD$65536,29,0)</f>
        <v>0</v>
      </c>
      <c r="L490">
        <f>VLOOKUP(A490,'[3]Table 4'!A$1:AZ$65536,44,0)</f>
        <v>0</v>
      </c>
      <c r="M490">
        <f>VLOOKUP(A490,'[3]Table 4'!A$1:BA$65536,45,0)</f>
        <v>0</v>
      </c>
      <c r="N490">
        <f>VLOOKUP(A490,'[3]Table 4'!A$1:BB$65536,46,0)</f>
        <v>0</v>
      </c>
      <c r="O490">
        <f>VLOOKUP(A490,'[3]Table 4'!A$1:BC$65536,47,0)</f>
        <v>0</v>
      </c>
      <c r="P490">
        <f>VLOOKUP(A490,'[3]Table 4'!A$1:BD$65536,48,0)</f>
        <v>0</v>
      </c>
      <c r="Q490">
        <f>VLOOKUP(A490,'[3]Table 4'!A$1:BZ$65536,64,0)</f>
        <v>0</v>
      </c>
      <c r="R490">
        <f>VLOOKUP(A490,'[3]Table 4'!A$1:CA$65536,65,0)</f>
        <v>0</v>
      </c>
      <c r="S490">
        <f>VLOOKUP(A490,'[3]Table 4'!A$1:CB$65536,66,0)</f>
        <v>0</v>
      </c>
      <c r="T490">
        <f>VLOOKUP(A490,'[3]Table 4'!A$1:CC$65536,67,0)</f>
        <v>0</v>
      </c>
      <c r="U490">
        <f>VLOOKUP(A490,'[3]Table 4'!A$1:CD$65536,68,0)</f>
        <v>0</v>
      </c>
    </row>
    <row r="491" spans="1:21" customFormat="1">
      <c r="A491" s="240" t="s">
        <v>77</v>
      </c>
      <c r="B491">
        <f>VLOOKUP(A491,'[3]Table 4'!A$1:F$65536,2,0)</f>
        <v>0</v>
      </c>
      <c r="C491">
        <f>VLOOKUP(A491,'[3]Table 4'!A$1:G$65536,3,0)</f>
        <v>0</v>
      </c>
      <c r="D491">
        <f>VLOOKUP(A491,'[3]Table 4'!A$1:H$65536,4,0)</f>
        <v>0</v>
      </c>
      <c r="E491">
        <f>VLOOKUP(A491,'[3]Table 4'!A$1:I$65536,5,0)</f>
        <v>0</v>
      </c>
      <c r="F491">
        <f>VLOOKUP(A491,'[3]Table 4'!A$1:J$65536,6,0)</f>
        <v>0</v>
      </c>
      <c r="G491">
        <f>VLOOKUP(A491,'[3]Table 4'!A$1:Z$65536,25,0)</f>
        <v>0</v>
      </c>
      <c r="H491">
        <f>VLOOKUP(A491,'[3]Table 4'!A$1:AA$65536,26,0)</f>
        <v>0</v>
      </c>
      <c r="I491">
        <f>VLOOKUP(A491,'[3]Table 4'!A$1:AB$65536,27,0)</f>
        <v>0</v>
      </c>
      <c r="J491">
        <f>VLOOKUP(A491,'[3]Table 4'!A$1:AC$65536,28,0)</f>
        <v>0</v>
      </c>
      <c r="K491">
        <f>VLOOKUP(A491,'[3]Table 4'!A$1:AD$65536,29,0)</f>
        <v>0</v>
      </c>
      <c r="L491">
        <f>VLOOKUP(A491,'[3]Table 4'!A$1:AZ$65536,44,0)</f>
        <v>0</v>
      </c>
      <c r="M491">
        <f>VLOOKUP(A491,'[3]Table 4'!A$1:BA$65536,45,0)</f>
        <v>0</v>
      </c>
      <c r="N491">
        <f>VLOOKUP(A491,'[3]Table 4'!A$1:BB$65536,46,0)</f>
        <v>0</v>
      </c>
      <c r="O491">
        <f>VLOOKUP(A491,'[3]Table 4'!A$1:BC$65536,47,0)</f>
        <v>0</v>
      </c>
      <c r="P491">
        <f>VLOOKUP(A491,'[3]Table 4'!A$1:BD$65536,48,0)</f>
        <v>0</v>
      </c>
      <c r="Q491">
        <f>VLOOKUP(A491,'[3]Table 4'!A$1:BZ$65536,64,0)</f>
        <v>0</v>
      </c>
      <c r="R491">
        <f>VLOOKUP(A491,'[3]Table 4'!A$1:CA$65536,65,0)</f>
        <v>0</v>
      </c>
      <c r="S491">
        <f>VLOOKUP(A491,'[3]Table 4'!A$1:CB$65536,66,0)</f>
        <v>0</v>
      </c>
      <c r="T491">
        <f>VLOOKUP(A491,'[3]Table 4'!A$1:CC$65536,67,0)</f>
        <v>0</v>
      </c>
      <c r="U491">
        <f>VLOOKUP(A491,'[3]Table 4'!A$1:CD$65536,68,0)</f>
        <v>0</v>
      </c>
    </row>
    <row r="492" spans="1:21" customFormat="1">
      <c r="A492" s="240" t="s">
        <v>62</v>
      </c>
      <c r="B492">
        <f>VLOOKUP(A492,'[3]Table 4'!A$1:F$65536,2,0)</f>
        <v>2</v>
      </c>
      <c r="C492">
        <f>VLOOKUP(A492,'[3]Table 4'!A$1:G$65536,3,0)</f>
        <v>0</v>
      </c>
      <c r="D492">
        <f>VLOOKUP(A492,'[3]Table 4'!A$1:H$65536,4,0)</f>
        <v>1</v>
      </c>
      <c r="E492">
        <f>VLOOKUP(A492,'[3]Table 4'!A$1:I$65536,5,0)</f>
        <v>0</v>
      </c>
      <c r="F492">
        <f>VLOOKUP(A492,'[3]Table 4'!A$1:J$65536,6,0)</f>
        <v>1</v>
      </c>
      <c r="G492">
        <f>VLOOKUP(A492,'[3]Table 4'!A$1:Z$65536,25,0)</f>
        <v>0</v>
      </c>
      <c r="H492">
        <f>VLOOKUP(A492,'[3]Table 4'!A$1:AA$65536,26,0)</f>
        <v>0</v>
      </c>
      <c r="I492">
        <f>VLOOKUP(A492,'[3]Table 4'!A$1:AB$65536,27,0)</f>
        <v>0</v>
      </c>
      <c r="J492">
        <f>VLOOKUP(A492,'[3]Table 4'!A$1:AC$65536,28,0)</f>
        <v>0</v>
      </c>
      <c r="K492">
        <f>VLOOKUP(A492,'[3]Table 4'!A$1:AD$65536,29,0)</f>
        <v>0</v>
      </c>
      <c r="L492">
        <f>VLOOKUP(A492,'[3]Table 4'!A$1:AZ$65536,44,0)</f>
        <v>1</v>
      </c>
      <c r="M492">
        <f>VLOOKUP(A492,'[3]Table 4'!A$1:BA$65536,45,0)</f>
        <v>0</v>
      </c>
      <c r="N492">
        <f>VLOOKUP(A492,'[3]Table 4'!A$1:BB$65536,46,0)</f>
        <v>0</v>
      </c>
      <c r="O492">
        <f>VLOOKUP(A492,'[3]Table 4'!A$1:BC$65536,47,0)</f>
        <v>0</v>
      </c>
      <c r="P492">
        <f>VLOOKUP(A492,'[3]Table 4'!A$1:BD$65536,48,0)</f>
        <v>1</v>
      </c>
      <c r="Q492">
        <f>VLOOKUP(A492,'[3]Table 4'!A$1:BZ$65536,64,0)</f>
        <v>1</v>
      </c>
      <c r="R492">
        <f>VLOOKUP(A492,'[3]Table 4'!A$1:CA$65536,65,0)</f>
        <v>0</v>
      </c>
      <c r="S492">
        <f>VLOOKUP(A492,'[3]Table 4'!A$1:CB$65536,66,0)</f>
        <v>1</v>
      </c>
      <c r="T492">
        <f>VLOOKUP(A492,'[3]Table 4'!A$1:CC$65536,67,0)</f>
        <v>0</v>
      </c>
      <c r="U492">
        <f>VLOOKUP(A492,'[3]Table 4'!A$1:CD$65536,68,0)</f>
        <v>0</v>
      </c>
    </row>
    <row r="493" spans="1:21" customFormat="1">
      <c r="A493" s="240" t="s">
        <v>137</v>
      </c>
      <c r="B493">
        <f>VLOOKUP(A493,'[3]Table 4'!A$1:F$65536,2,0)</f>
        <v>4</v>
      </c>
      <c r="C493">
        <f>VLOOKUP(A493,'[3]Table 4'!A$1:G$65536,3,0)</f>
        <v>1</v>
      </c>
      <c r="D493">
        <f>VLOOKUP(A493,'[3]Table 4'!A$1:H$65536,4,0)</f>
        <v>3</v>
      </c>
      <c r="E493">
        <f>VLOOKUP(A493,'[3]Table 4'!A$1:I$65536,5,0)</f>
        <v>0</v>
      </c>
      <c r="F493">
        <f>VLOOKUP(A493,'[3]Table 4'!A$1:J$65536,6,0)</f>
        <v>0</v>
      </c>
      <c r="G493">
        <f>VLOOKUP(A493,'[3]Table 4'!A$1:Z$65536,25,0)</f>
        <v>0</v>
      </c>
      <c r="H493">
        <f>VLOOKUP(A493,'[3]Table 4'!A$1:AA$65536,26,0)</f>
        <v>0</v>
      </c>
      <c r="I493">
        <f>VLOOKUP(A493,'[3]Table 4'!A$1:AB$65536,27,0)</f>
        <v>0</v>
      </c>
      <c r="J493">
        <f>VLOOKUP(A493,'[3]Table 4'!A$1:AC$65536,28,0)</f>
        <v>0</v>
      </c>
      <c r="K493">
        <f>VLOOKUP(A493,'[3]Table 4'!A$1:AD$65536,29,0)</f>
        <v>0</v>
      </c>
      <c r="L493">
        <f>VLOOKUP(A493,'[3]Table 4'!A$1:AZ$65536,44,0)</f>
        <v>2</v>
      </c>
      <c r="M493">
        <f>VLOOKUP(A493,'[3]Table 4'!A$1:BA$65536,45,0)</f>
        <v>1</v>
      </c>
      <c r="N493">
        <f>VLOOKUP(A493,'[3]Table 4'!A$1:BB$65536,46,0)</f>
        <v>1</v>
      </c>
      <c r="O493">
        <f>VLOOKUP(A493,'[3]Table 4'!A$1:BC$65536,47,0)</f>
        <v>0</v>
      </c>
      <c r="P493">
        <f>VLOOKUP(A493,'[3]Table 4'!A$1:BD$65536,48,0)</f>
        <v>0</v>
      </c>
      <c r="Q493">
        <f>VLOOKUP(A493,'[3]Table 4'!A$1:BZ$65536,64,0)</f>
        <v>2</v>
      </c>
      <c r="R493">
        <f>VLOOKUP(A493,'[3]Table 4'!A$1:CA$65536,65,0)</f>
        <v>0</v>
      </c>
      <c r="S493">
        <f>VLOOKUP(A493,'[3]Table 4'!A$1:CB$65536,66,0)</f>
        <v>2</v>
      </c>
      <c r="T493">
        <f>VLOOKUP(A493,'[3]Table 4'!A$1:CC$65536,67,0)</f>
        <v>0</v>
      </c>
      <c r="U493">
        <f>VLOOKUP(A493,'[3]Table 4'!A$1:CD$65536,68,0)</f>
        <v>0</v>
      </c>
    </row>
    <row r="494" spans="1:21" customFormat="1">
      <c r="A494" s="240" t="s">
        <v>59</v>
      </c>
      <c r="B494">
        <f>VLOOKUP(A494,'[3]Table 4'!A$1:F$65536,2,0)</f>
        <v>0</v>
      </c>
      <c r="C494">
        <f>VLOOKUP(A494,'[3]Table 4'!A$1:G$65536,3,0)</f>
        <v>0</v>
      </c>
      <c r="D494">
        <f>VLOOKUP(A494,'[3]Table 4'!A$1:H$65536,4,0)</f>
        <v>0</v>
      </c>
      <c r="E494">
        <f>VLOOKUP(A494,'[3]Table 4'!A$1:I$65536,5,0)</f>
        <v>0</v>
      </c>
      <c r="F494">
        <f>VLOOKUP(A494,'[3]Table 4'!A$1:J$65536,6,0)</f>
        <v>0</v>
      </c>
      <c r="G494">
        <f>VLOOKUP(A494,'[3]Table 4'!A$1:Z$65536,25,0)</f>
        <v>0</v>
      </c>
      <c r="H494">
        <f>VLOOKUP(A494,'[3]Table 4'!A$1:AA$65536,26,0)</f>
        <v>0</v>
      </c>
      <c r="I494">
        <f>VLOOKUP(A494,'[3]Table 4'!A$1:AB$65536,27,0)</f>
        <v>0</v>
      </c>
      <c r="J494">
        <f>VLOOKUP(A494,'[3]Table 4'!A$1:AC$65536,28,0)</f>
        <v>0</v>
      </c>
      <c r="K494">
        <f>VLOOKUP(A494,'[3]Table 4'!A$1:AD$65536,29,0)</f>
        <v>0</v>
      </c>
      <c r="L494">
        <f>VLOOKUP(A494,'[3]Table 4'!A$1:AZ$65536,44,0)</f>
        <v>0</v>
      </c>
      <c r="M494">
        <f>VLOOKUP(A494,'[3]Table 4'!A$1:BA$65536,45,0)</f>
        <v>0</v>
      </c>
      <c r="N494">
        <f>VLOOKUP(A494,'[3]Table 4'!A$1:BB$65536,46,0)</f>
        <v>0</v>
      </c>
      <c r="O494">
        <f>VLOOKUP(A494,'[3]Table 4'!A$1:BC$65536,47,0)</f>
        <v>0</v>
      </c>
      <c r="P494">
        <f>VLOOKUP(A494,'[3]Table 4'!A$1:BD$65536,48,0)</f>
        <v>0</v>
      </c>
      <c r="Q494">
        <f>VLOOKUP(A494,'[3]Table 4'!A$1:BZ$65536,64,0)</f>
        <v>0</v>
      </c>
      <c r="R494">
        <f>VLOOKUP(A494,'[3]Table 4'!A$1:CA$65536,65,0)</f>
        <v>0</v>
      </c>
      <c r="S494">
        <f>VLOOKUP(A494,'[3]Table 4'!A$1:CB$65536,66,0)</f>
        <v>0</v>
      </c>
      <c r="T494">
        <f>VLOOKUP(A494,'[3]Table 4'!A$1:CC$65536,67,0)</f>
        <v>0</v>
      </c>
      <c r="U494">
        <f>VLOOKUP(A494,'[3]Table 4'!A$1:CD$65536,68,0)</f>
        <v>0</v>
      </c>
    </row>
    <row r="495" spans="1:21" customFormat="1">
      <c r="A495" s="243" t="s">
        <v>52</v>
      </c>
      <c r="B495">
        <f>VLOOKUP(A495,'[3]Table 4'!A$1:F$65536,2,0)</f>
        <v>3</v>
      </c>
      <c r="C495">
        <f>VLOOKUP(A495,'[3]Table 4'!A$1:G$65536,3,0)</f>
        <v>0</v>
      </c>
      <c r="D495">
        <f>VLOOKUP(A495,'[3]Table 4'!A$1:H$65536,4,0)</f>
        <v>2</v>
      </c>
      <c r="E495">
        <f>VLOOKUP(A495,'[3]Table 4'!A$1:I$65536,5,0)</f>
        <v>1</v>
      </c>
      <c r="F495">
        <f>VLOOKUP(A495,'[3]Table 4'!A$1:J$65536,6,0)</f>
        <v>0</v>
      </c>
      <c r="G495">
        <f>VLOOKUP(A495,'[3]Table 4'!A$1:Z$65536,25,0)</f>
        <v>0</v>
      </c>
      <c r="H495">
        <f>VLOOKUP(A495,'[3]Table 4'!A$1:AA$65536,26,0)</f>
        <v>0</v>
      </c>
      <c r="I495">
        <f>VLOOKUP(A495,'[3]Table 4'!A$1:AB$65536,27,0)</f>
        <v>0</v>
      </c>
      <c r="J495">
        <f>VLOOKUP(A495,'[3]Table 4'!A$1:AC$65536,28,0)</f>
        <v>0</v>
      </c>
      <c r="K495">
        <f>VLOOKUP(A495,'[3]Table 4'!A$1:AD$65536,29,0)</f>
        <v>0</v>
      </c>
      <c r="L495">
        <f>VLOOKUP(A495,'[3]Table 4'!A$1:AZ$65536,44,0)</f>
        <v>2</v>
      </c>
      <c r="M495">
        <f>VLOOKUP(A495,'[3]Table 4'!A$1:BA$65536,45,0)</f>
        <v>0</v>
      </c>
      <c r="N495">
        <f>VLOOKUP(A495,'[3]Table 4'!A$1:BB$65536,46,0)</f>
        <v>1</v>
      </c>
      <c r="O495">
        <f>VLOOKUP(A495,'[3]Table 4'!A$1:BC$65536,47,0)</f>
        <v>1</v>
      </c>
      <c r="P495">
        <f>VLOOKUP(A495,'[3]Table 4'!A$1:BD$65536,48,0)</f>
        <v>0</v>
      </c>
      <c r="Q495">
        <f>VLOOKUP(A495,'[3]Table 4'!A$1:BZ$65536,64,0)</f>
        <v>1</v>
      </c>
      <c r="R495">
        <f>VLOOKUP(A495,'[3]Table 4'!A$1:CA$65536,65,0)</f>
        <v>0</v>
      </c>
      <c r="S495">
        <f>VLOOKUP(A495,'[3]Table 4'!A$1:CB$65536,66,0)</f>
        <v>1</v>
      </c>
      <c r="T495">
        <f>VLOOKUP(A495,'[3]Table 4'!A$1:CC$65536,67,0)</f>
        <v>0</v>
      </c>
      <c r="U495">
        <f>VLOOKUP(A495,'[3]Table 4'!A$1:CD$65536,68,0)</f>
        <v>0</v>
      </c>
    </row>
    <row r="496" spans="1:21" customFormat="1">
      <c r="A496" s="243" t="s">
        <v>29</v>
      </c>
      <c r="B496">
        <f>VLOOKUP(A496,'[3]Table 4'!A$1:F$65536,2,0)</f>
        <v>1</v>
      </c>
      <c r="C496">
        <f>VLOOKUP(A496,'[3]Table 4'!A$1:G$65536,3,0)</f>
        <v>0</v>
      </c>
      <c r="D496">
        <f>VLOOKUP(A496,'[3]Table 4'!A$1:H$65536,4,0)</f>
        <v>0</v>
      </c>
      <c r="E496">
        <f>VLOOKUP(A496,'[3]Table 4'!A$1:I$65536,5,0)</f>
        <v>1</v>
      </c>
      <c r="F496">
        <f>VLOOKUP(A496,'[3]Table 4'!A$1:J$65536,6,0)</f>
        <v>0</v>
      </c>
      <c r="G496">
        <f>VLOOKUP(A496,'[3]Table 4'!A$1:Z$65536,25,0)</f>
        <v>0</v>
      </c>
      <c r="H496">
        <f>VLOOKUP(A496,'[3]Table 4'!A$1:AA$65536,26,0)</f>
        <v>0</v>
      </c>
      <c r="I496">
        <f>VLOOKUP(A496,'[3]Table 4'!A$1:AB$65536,27,0)</f>
        <v>0</v>
      </c>
      <c r="J496">
        <f>VLOOKUP(A496,'[3]Table 4'!A$1:AC$65536,28,0)</f>
        <v>0</v>
      </c>
      <c r="K496">
        <f>VLOOKUP(A496,'[3]Table 4'!A$1:AD$65536,29,0)</f>
        <v>0</v>
      </c>
      <c r="L496">
        <f>VLOOKUP(A496,'[3]Table 4'!A$1:AZ$65536,44,0)</f>
        <v>0</v>
      </c>
      <c r="M496">
        <f>VLOOKUP(A496,'[3]Table 4'!A$1:BA$65536,45,0)</f>
        <v>0</v>
      </c>
      <c r="N496">
        <f>VLOOKUP(A496,'[3]Table 4'!A$1:BB$65536,46,0)</f>
        <v>0</v>
      </c>
      <c r="O496">
        <f>VLOOKUP(A496,'[3]Table 4'!A$1:BC$65536,47,0)</f>
        <v>0</v>
      </c>
      <c r="P496">
        <f>VLOOKUP(A496,'[3]Table 4'!A$1:BD$65536,48,0)</f>
        <v>0</v>
      </c>
      <c r="Q496">
        <f>VLOOKUP(A496,'[3]Table 4'!A$1:BZ$65536,64,0)</f>
        <v>1</v>
      </c>
      <c r="R496">
        <f>VLOOKUP(A496,'[3]Table 4'!A$1:CA$65536,65,0)</f>
        <v>0</v>
      </c>
      <c r="S496">
        <f>VLOOKUP(A496,'[3]Table 4'!A$1:CB$65536,66,0)</f>
        <v>0</v>
      </c>
      <c r="T496">
        <f>VLOOKUP(A496,'[3]Table 4'!A$1:CC$65536,67,0)</f>
        <v>1</v>
      </c>
      <c r="U496">
        <f>VLOOKUP(A496,'[3]Table 4'!A$1:CD$65536,68,0)</f>
        <v>0</v>
      </c>
    </row>
    <row r="497" spans="1:21" customFormat="1">
      <c r="A497" s="242" t="s">
        <v>5</v>
      </c>
      <c r="B497">
        <f>VLOOKUP(A497,'[3]Table 4'!A$1:F$65536,2,0)</f>
        <v>2</v>
      </c>
      <c r="C497">
        <f>VLOOKUP(A497,'[3]Table 4'!A$1:G$65536,3,0)</f>
        <v>2</v>
      </c>
      <c r="D497">
        <f>VLOOKUP(A497,'[3]Table 4'!A$1:H$65536,4,0)</f>
        <v>0</v>
      </c>
      <c r="E497">
        <f>VLOOKUP(A497,'[3]Table 4'!A$1:I$65536,5,0)</f>
        <v>0</v>
      </c>
      <c r="F497">
        <f>VLOOKUP(A497,'[3]Table 4'!A$1:J$65536,6,0)</f>
        <v>0</v>
      </c>
      <c r="G497">
        <f>VLOOKUP(A497,'[3]Table 4'!A$1:Z$65536,25,0)</f>
        <v>0</v>
      </c>
      <c r="H497">
        <f>VLOOKUP(A497,'[3]Table 4'!A$1:AA$65536,26,0)</f>
        <v>0</v>
      </c>
      <c r="I497">
        <f>VLOOKUP(A497,'[3]Table 4'!A$1:AB$65536,27,0)</f>
        <v>0</v>
      </c>
      <c r="J497">
        <f>VLOOKUP(A497,'[3]Table 4'!A$1:AC$65536,28,0)</f>
        <v>0</v>
      </c>
      <c r="K497">
        <f>VLOOKUP(A497,'[3]Table 4'!A$1:AD$65536,29,0)</f>
        <v>0</v>
      </c>
      <c r="L497">
        <f>VLOOKUP(A497,'[3]Table 4'!A$1:AZ$65536,44,0)</f>
        <v>1</v>
      </c>
      <c r="M497">
        <f>VLOOKUP(A497,'[3]Table 4'!A$1:BA$65536,45,0)</f>
        <v>1</v>
      </c>
      <c r="N497">
        <f>VLOOKUP(A497,'[3]Table 4'!A$1:BB$65536,46,0)</f>
        <v>0</v>
      </c>
      <c r="O497">
        <f>VLOOKUP(A497,'[3]Table 4'!A$1:BC$65536,47,0)</f>
        <v>0</v>
      </c>
      <c r="P497">
        <f>VLOOKUP(A497,'[3]Table 4'!A$1:BD$65536,48,0)</f>
        <v>0</v>
      </c>
      <c r="Q497">
        <f>VLOOKUP(A497,'[3]Table 4'!A$1:BZ$65536,64,0)</f>
        <v>1</v>
      </c>
      <c r="R497">
        <f>VLOOKUP(A497,'[3]Table 4'!A$1:CA$65536,65,0)</f>
        <v>1</v>
      </c>
      <c r="S497">
        <f>VLOOKUP(A497,'[3]Table 4'!A$1:CB$65536,66,0)</f>
        <v>0</v>
      </c>
      <c r="T497">
        <f>VLOOKUP(A497,'[3]Table 4'!A$1:CC$65536,67,0)</f>
        <v>0</v>
      </c>
      <c r="U497">
        <f>VLOOKUP(A497,'[3]Table 4'!A$1:CD$65536,68,0)</f>
        <v>0</v>
      </c>
    </row>
    <row r="498" spans="1:21" customFormat="1">
      <c r="A498" s="242" t="s">
        <v>61</v>
      </c>
      <c r="B498">
        <f>VLOOKUP(A498,'[3]Table 4'!A$1:F$65536,2,0)</f>
        <v>1</v>
      </c>
      <c r="C498">
        <f>VLOOKUP(A498,'[3]Table 4'!A$1:G$65536,3,0)</f>
        <v>0</v>
      </c>
      <c r="D498">
        <f>VLOOKUP(A498,'[3]Table 4'!A$1:H$65536,4,0)</f>
        <v>1</v>
      </c>
      <c r="E498">
        <f>VLOOKUP(A498,'[3]Table 4'!A$1:I$65536,5,0)</f>
        <v>0</v>
      </c>
      <c r="F498">
        <f>VLOOKUP(A498,'[3]Table 4'!A$1:J$65536,6,0)</f>
        <v>0</v>
      </c>
      <c r="G498">
        <f>VLOOKUP(A498,'[3]Table 4'!A$1:Z$65536,25,0)</f>
        <v>0</v>
      </c>
      <c r="H498">
        <f>VLOOKUP(A498,'[3]Table 4'!A$1:AA$65536,26,0)</f>
        <v>0</v>
      </c>
      <c r="I498">
        <f>VLOOKUP(A498,'[3]Table 4'!A$1:AB$65536,27,0)</f>
        <v>0</v>
      </c>
      <c r="J498">
        <f>VLOOKUP(A498,'[3]Table 4'!A$1:AC$65536,28,0)</f>
        <v>0</v>
      </c>
      <c r="K498">
        <f>VLOOKUP(A498,'[3]Table 4'!A$1:AD$65536,29,0)</f>
        <v>0</v>
      </c>
      <c r="L498">
        <f>VLOOKUP(A498,'[3]Table 4'!A$1:AZ$65536,44,0)</f>
        <v>0</v>
      </c>
      <c r="M498">
        <f>VLOOKUP(A498,'[3]Table 4'!A$1:BA$65536,45,0)</f>
        <v>0</v>
      </c>
      <c r="N498">
        <f>VLOOKUP(A498,'[3]Table 4'!A$1:BB$65536,46,0)</f>
        <v>0</v>
      </c>
      <c r="O498">
        <f>VLOOKUP(A498,'[3]Table 4'!A$1:BC$65536,47,0)</f>
        <v>0</v>
      </c>
      <c r="P498">
        <f>VLOOKUP(A498,'[3]Table 4'!A$1:BD$65536,48,0)</f>
        <v>0</v>
      </c>
      <c r="Q498">
        <f>VLOOKUP(A498,'[3]Table 4'!A$1:BZ$65536,64,0)</f>
        <v>1</v>
      </c>
      <c r="R498">
        <f>VLOOKUP(A498,'[3]Table 4'!A$1:CA$65536,65,0)</f>
        <v>0</v>
      </c>
      <c r="S498">
        <f>VLOOKUP(A498,'[3]Table 4'!A$1:CB$65536,66,0)</f>
        <v>1</v>
      </c>
      <c r="T498">
        <f>VLOOKUP(A498,'[3]Table 4'!A$1:CC$65536,67,0)</f>
        <v>0</v>
      </c>
      <c r="U498">
        <f>VLOOKUP(A498,'[3]Table 4'!A$1:CD$65536,68,0)</f>
        <v>0</v>
      </c>
    </row>
    <row r="499" spans="1:21" customFormat="1">
      <c r="A499" s="242"/>
    </row>
    <row r="500" spans="1:21" customFormat="1">
      <c r="A500" s="222"/>
    </row>
    <row r="501" spans="1:21" customFormat="1">
      <c r="A501" s="242" t="s">
        <v>213</v>
      </c>
      <c r="B501">
        <f>VLOOKUP(A501,'[3]Table 4'!A$1:F$65536,2,0)</f>
        <v>1</v>
      </c>
      <c r="C501">
        <f>VLOOKUP(A501,'[3]Table 4'!A$1:G$65536,3,0)</f>
        <v>0</v>
      </c>
      <c r="D501">
        <f>VLOOKUP(A501,'[3]Table 4'!A$1:H$65536,4,0)</f>
        <v>0</v>
      </c>
      <c r="E501">
        <f>VLOOKUP(A501,'[3]Table 4'!A$1:I$65536,5,0)</f>
        <v>1</v>
      </c>
      <c r="F501">
        <f>VLOOKUP(A501,'[3]Table 4'!A$1:J$65536,6,0)</f>
        <v>0</v>
      </c>
      <c r="G501">
        <f>VLOOKUP(A501,'[3]Table 4'!A$1:Z$65536,25,0)</f>
        <v>0</v>
      </c>
      <c r="H501">
        <f>VLOOKUP(A501,'[3]Table 4'!A$1:AA$65536,26,0)</f>
        <v>0</v>
      </c>
      <c r="I501">
        <f>VLOOKUP(A501,'[3]Table 4'!A$1:AB$65536,27,0)</f>
        <v>0</v>
      </c>
      <c r="J501">
        <f>VLOOKUP(A501,'[3]Table 4'!A$1:AC$65536,28,0)</f>
        <v>0</v>
      </c>
      <c r="K501">
        <f>VLOOKUP(A501,'[3]Table 4'!A$1:AD$65536,29,0)</f>
        <v>0</v>
      </c>
      <c r="L501">
        <f>VLOOKUP(A501,'[3]Table 4'!A$1:AZ$65536,44,0)</f>
        <v>0</v>
      </c>
      <c r="M501">
        <f>VLOOKUP(A501,'[3]Table 4'!A$1:BA$65536,45,0)</f>
        <v>0</v>
      </c>
      <c r="N501">
        <f>VLOOKUP(A501,'[3]Table 4'!A$1:BB$65536,46,0)</f>
        <v>0</v>
      </c>
      <c r="O501">
        <f>VLOOKUP(A501,'[3]Table 4'!A$1:BC$65536,47,0)</f>
        <v>0</v>
      </c>
      <c r="P501">
        <f>VLOOKUP(A501,'[3]Table 4'!A$1:BD$65536,48,0)</f>
        <v>0</v>
      </c>
      <c r="Q501">
        <f>VLOOKUP(A501,'[3]Table 4'!A$1:BZ$65536,64,0)</f>
        <v>1</v>
      </c>
      <c r="R501">
        <f>VLOOKUP(A501,'[3]Table 4'!A$1:CA$65536,65,0)</f>
        <v>0</v>
      </c>
      <c r="S501">
        <f>VLOOKUP(A501,'[3]Table 4'!A$1:CB$65536,66,0)</f>
        <v>0</v>
      </c>
      <c r="T501">
        <f>VLOOKUP(A501,'[3]Table 4'!A$1:CC$65536,67,0)</f>
        <v>1</v>
      </c>
      <c r="U501">
        <f>VLOOKUP(A501,'[3]Table 4'!A$1:CD$65536,68,0)</f>
        <v>0</v>
      </c>
    </row>
    <row r="502" spans="1:21" customFormat="1">
      <c r="A502" s="242" t="s">
        <v>30</v>
      </c>
      <c r="B502">
        <f>VLOOKUP(A502,'[3]Table 4'!A$1:F$65536,2,0)</f>
        <v>5</v>
      </c>
      <c r="C502">
        <f>VLOOKUP(A502,'[3]Table 4'!A$1:G$65536,3,0)</f>
        <v>0</v>
      </c>
      <c r="D502">
        <f>VLOOKUP(A502,'[3]Table 4'!A$1:H$65536,4,0)</f>
        <v>4</v>
      </c>
      <c r="E502">
        <f>VLOOKUP(A502,'[3]Table 4'!A$1:I$65536,5,0)</f>
        <v>1</v>
      </c>
      <c r="F502">
        <f>VLOOKUP(A502,'[3]Table 4'!A$1:J$65536,6,0)</f>
        <v>0</v>
      </c>
      <c r="G502">
        <f>VLOOKUP(A502,'[3]Table 4'!A$1:Z$65536,25,0)</f>
        <v>3</v>
      </c>
      <c r="H502">
        <f>VLOOKUP(A502,'[3]Table 4'!A$1:AA$65536,26,0)</f>
        <v>0</v>
      </c>
      <c r="I502">
        <f>VLOOKUP(A502,'[3]Table 4'!A$1:AB$65536,27,0)</f>
        <v>2</v>
      </c>
      <c r="J502">
        <f>VLOOKUP(A502,'[3]Table 4'!A$1:AC$65536,28,0)</f>
        <v>1</v>
      </c>
      <c r="K502">
        <f>VLOOKUP(A502,'[3]Table 4'!A$1:AD$65536,29,0)</f>
        <v>0</v>
      </c>
      <c r="L502">
        <f>VLOOKUP(A502,'[3]Table 4'!A$1:AZ$65536,44,0)</f>
        <v>0</v>
      </c>
      <c r="M502">
        <f>VLOOKUP(A502,'[3]Table 4'!A$1:BA$65536,45,0)</f>
        <v>0</v>
      </c>
      <c r="N502">
        <f>VLOOKUP(A502,'[3]Table 4'!A$1:BB$65536,46,0)</f>
        <v>0</v>
      </c>
      <c r="O502">
        <f>VLOOKUP(A502,'[3]Table 4'!A$1:BC$65536,47,0)</f>
        <v>0</v>
      </c>
      <c r="P502">
        <f>VLOOKUP(A502,'[3]Table 4'!A$1:BD$65536,48,0)</f>
        <v>0</v>
      </c>
      <c r="Q502">
        <f>VLOOKUP(A502,'[3]Table 4'!A$1:BZ$65536,64,0)</f>
        <v>2</v>
      </c>
      <c r="R502">
        <f>VLOOKUP(A502,'[3]Table 4'!A$1:CA$65536,65,0)</f>
        <v>0</v>
      </c>
      <c r="S502">
        <f>VLOOKUP(A502,'[3]Table 4'!A$1:CB$65536,66,0)</f>
        <v>2</v>
      </c>
      <c r="T502">
        <f>VLOOKUP(A502,'[3]Table 4'!A$1:CC$65536,67,0)</f>
        <v>0</v>
      </c>
      <c r="U502">
        <f>VLOOKUP(A502,'[3]Table 4'!A$1:CD$65536,68,0)</f>
        <v>0</v>
      </c>
    </row>
    <row r="503" spans="1:21" customFormat="1">
      <c r="A503" s="242" t="s">
        <v>199</v>
      </c>
      <c r="B503">
        <f>VLOOKUP(A503,'[3]Table 4'!A$1:F$65536,2,0)</f>
        <v>2</v>
      </c>
      <c r="C503">
        <f>VLOOKUP(A503,'[3]Table 4'!A$1:G$65536,3,0)</f>
        <v>0</v>
      </c>
      <c r="D503">
        <f>VLOOKUP(A503,'[3]Table 4'!A$1:H$65536,4,0)</f>
        <v>0</v>
      </c>
      <c r="E503">
        <f>VLOOKUP(A503,'[3]Table 4'!A$1:I$65536,5,0)</f>
        <v>2</v>
      </c>
      <c r="F503">
        <f>VLOOKUP(A503,'[3]Table 4'!A$1:J$65536,6,0)</f>
        <v>0</v>
      </c>
      <c r="G503">
        <f>VLOOKUP(A503,'[3]Table 4'!A$1:Z$65536,25,0)</f>
        <v>1</v>
      </c>
      <c r="H503">
        <f>VLOOKUP(A503,'[3]Table 4'!A$1:AA$65536,26,0)</f>
        <v>0</v>
      </c>
      <c r="I503">
        <f>VLOOKUP(A503,'[3]Table 4'!A$1:AB$65536,27,0)</f>
        <v>0</v>
      </c>
      <c r="J503">
        <f>VLOOKUP(A503,'[3]Table 4'!A$1:AC$65536,28,0)</f>
        <v>1</v>
      </c>
      <c r="K503">
        <f>VLOOKUP(A503,'[3]Table 4'!A$1:AD$65536,29,0)</f>
        <v>0</v>
      </c>
      <c r="L503">
        <f>VLOOKUP(A503,'[3]Table 4'!A$1:AZ$65536,44,0)</f>
        <v>0</v>
      </c>
      <c r="M503">
        <f>VLOOKUP(A503,'[3]Table 4'!A$1:BA$65536,45,0)</f>
        <v>0</v>
      </c>
      <c r="N503">
        <f>VLOOKUP(A503,'[3]Table 4'!A$1:BB$65536,46,0)</f>
        <v>0</v>
      </c>
      <c r="O503">
        <f>VLOOKUP(A503,'[3]Table 4'!A$1:BC$65536,47,0)</f>
        <v>0</v>
      </c>
      <c r="P503">
        <f>VLOOKUP(A503,'[3]Table 4'!A$1:BD$65536,48,0)</f>
        <v>0</v>
      </c>
      <c r="Q503">
        <f>VLOOKUP(A503,'[3]Table 4'!A$1:BZ$65536,64,0)</f>
        <v>1</v>
      </c>
      <c r="R503">
        <f>VLOOKUP(A503,'[3]Table 4'!A$1:CA$65536,65,0)</f>
        <v>0</v>
      </c>
      <c r="S503">
        <f>VLOOKUP(A503,'[3]Table 4'!A$1:CB$65536,66,0)</f>
        <v>0</v>
      </c>
      <c r="T503">
        <f>VLOOKUP(A503,'[3]Table 4'!A$1:CC$65536,67,0)</f>
        <v>1</v>
      </c>
      <c r="U503">
        <f>VLOOKUP(A503,'[3]Table 4'!A$1:CD$65536,68,0)</f>
        <v>0</v>
      </c>
    </row>
    <row r="504" spans="1:21" customFormat="1">
      <c r="A504" s="242" t="s">
        <v>173</v>
      </c>
      <c r="B504">
        <f>VLOOKUP(A504,'[3]Table 4'!A$1:F$65536,2,0)</f>
        <v>2</v>
      </c>
      <c r="C504">
        <f>VLOOKUP(A504,'[3]Table 4'!A$1:G$65536,3,0)</f>
        <v>0</v>
      </c>
      <c r="D504">
        <f>VLOOKUP(A504,'[3]Table 4'!A$1:H$65536,4,0)</f>
        <v>2</v>
      </c>
      <c r="E504">
        <f>VLOOKUP(A504,'[3]Table 4'!A$1:I$65536,5,0)</f>
        <v>0</v>
      </c>
      <c r="F504">
        <f>VLOOKUP(A504,'[3]Table 4'!A$1:J$65536,6,0)</f>
        <v>0</v>
      </c>
      <c r="G504">
        <f>VLOOKUP(A504,'[3]Table 4'!A$1:Z$65536,25,0)</f>
        <v>0</v>
      </c>
      <c r="H504">
        <f>VLOOKUP(A504,'[3]Table 4'!A$1:AA$65536,26,0)</f>
        <v>0</v>
      </c>
      <c r="I504">
        <f>VLOOKUP(A504,'[3]Table 4'!A$1:AB$65536,27,0)</f>
        <v>0</v>
      </c>
      <c r="J504">
        <f>VLOOKUP(A504,'[3]Table 4'!A$1:AC$65536,28,0)</f>
        <v>0</v>
      </c>
      <c r="K504">
        <f>VLOOKUP(A504,'[3]Table 4'!A$1:AD$65536,29,0)</f>
        <v>0</v>
      </c>
      <c r="L504">
        <f>VLOOKUP(A504,'[3]Table 4'!A$1:AZ$65536,44,0)</f>
        <v>1</v>
      </c>
      <c r="M504">
        <f>VLOOKUP(A504,'[3]Table 4'!A$1:BA$65536,45,0)</f>
        <v>0</v>
      </c>
      <c r="N504">
        <f>VLOOKUP(A504,'[3]Table 4'!A$1:BB$65536,46,0)</f>
        <v>1</v>
      </c>
      <c r="O504">
        <f>VLOOKUP(A504,'[3]Table 4'!A$1:BC$65536,47,0)</f>
        <v>0</v>
      </c>
      <c r="P504">
        <f>VLOOKUP(A504,'[3]Table 4'!A$1:BD$65536,48,0)</f>
        <v>0</v>
      </c>
      <c r="Q504">
        <f>VLOOKUP(A504,'[3]Table 4'!A$1:BZ$65536,64,0)</f>
        <v>1</v>
      </c>
      <c r="R504">
        <f>VLOOKUP(A504,'[3]Table 4'!A$1:CA$65536,65,0)</f>
        <v>0</v>
      </c>
      <c r="S504">
        <f>VLOOKUP(A504,'[3]Table 4'!A$1:CB$65536,66,0)</f>
        <v>1</v>
      </c>
      <c r="T504">
        <f>VLOOKUP(A504,'[3]Table 4'!A$1:CC$65536,67,0)</f>
        <v>0</v>
      </c>
      <c r="U504">
        <f>VLOOKUP(A504,'[3]Table 4'!A$1:CD$65536,68,0)</f>
        <v>0</v>
      </c>
    </row>
    <row r="505" spans="1:21" customFormat="1">
      <c r="A505" s="242" t="s">
        <v>124</v>
      </c>
      <c r="B505">
        <f>VLOOKUP(A505,'[3]Table 4'!A$1:F$65536,2,0)</f>
        <v>2</v>
      </c>
      <c r="C505">
        <f>VLOOKUP(A505,'[3]Table 4'!A$1:G$65536,3,0)</f>
        <v>0</v>
      </c>
      <c r="D505">
        <f>VLOOKUP(A505,'[3]Table 4'!A$1:H$65536,4,0)</f>
        <v>2</v>
      </c>
      <c r="E505">
        <f>VLOOKUP(A505,'[3]Table 4'!A$1:I$65536,5,0)</f>
        <v>0</v>
      </c>
      <c r="F505">
        <f>VLOOKUP(A505,'[3]Table 4'!A$1:J$65536,6,0)</f>
        <v>0</v>
      </c>
      <c r="G505">
        <f>VLOOKUP(A505,'[3]Table 4'!A$1:Z$65536,25,0)</f>
        <v>1</v>
      </c>
      <c r="H505">
        <f>VLOOKUP(A505,'[3]Table 4'!A$1:AA$65536,26,0)</f>
        <v>0</v>
      </c>
      <c r="I505">
        <f>VLOOKUP(A505,'[3]Table 4'!A$1:AB$65536,27,0)</f>
        <v>1</v>
      </c>
      <c r="J505">
        <f>VLOOKUP(A505,'[3]Table 4'!A$1:AC$65536,28,0)</f>
        <v>0</v>
      </c>
      <c r="K505">
        <f>VLOOKUP(A505,'[3]Table 4'!A$1:AD$65536,29,0)</f>
        <v>0</v>
      </c>
      <c r="L505">
        <f>VLOOKUP(A505,'[3]Table 4'!A$1:AZ$65536,44,0)</f>
        <v>1</v>
      </c>
      <c r="M505">
        <f>VLOOKUP(A505,'[3]Table 4'!A$1:BA$65536,45,0)</f>
        <v>0</v>
      </c>
      <c r="N505">
        <f>VLOOKUP(A505,'[3]Table 4'!A$1:BB$65536,46,0)</f>
        <v>1</v>
      </c>
      <c r="O505">
        <f>VLOOKUP(A505,'[3]Table 4'!A$1:BC$65536,47,0)</f>
        <v>0</v>
      </c>
      <c r="P505">
        <f>VLOOKUP(A505,'[3]Table 4'!A$1:BD$65536,48,0)</f>
        <v>0</v>
      </c>
      <c r="Q505">
        <f>VLOOKUP(A505,'[3]Table 4'!A$1:BZ$65536,64,0)</f>
        <v>0</v>
      </c>
      <c r="R505">
        <f>VLOOKUP(A505,'[3]Table 4'!A$1:CA$65536,65,0)</f>
        <v>0</v>
      </c>
      <c r="S505">
        <f>VLOOKUP(A505,'[3]Table 4'!A$1:CB$65536,66,0)</f>
        <v>0</v>
      </c>
      <c r="T505">
        <f>VLOOKUP(A505,'[3]Table 4'!A$1:CC$65536,67,0)</f>
        <v>0</v>
      </c>
      <c r="U505">
        <f>VLOOKUP(A505,'[3]Table 4'!A$1:CD$65536,68,0)</f>
        <v>0</v>
      </c>
    </row>
    <row r="506" spans="1:21" customFormat="1">
      <c r="A506" s="242" t="s">
        <v>159</v>
      </c>
      <c r="B506">
        <f>VLOOKUP(A506,'[3]Table 4'!A$1:F$65536,2,0)</f>
        <v>3</v>
      </c>
      <c r="C506">
        <f>VLOOKUP(A506,'[3]Table 4'!A$1:G$65536,3,0)</f>
        <v>0</v>
      </c>
      <c r="D506">
        <f>VLOOKUP(A506,'[3]Table 4'!A$1:H$65536,4,0)</f>
        <v>2</v>
      </c>
      <c r="E506">
        <f>VLOOKUP(A506,'[3]Table 4'!A$1:I$65536,5,0)</f>
        <v>1</v>
      </c>
      <c r="F506">
        <f>VLOOKUP(A506,'[3]Table 4'!A$1:J$65536,6,0)</f>
        <v>0</v>
      </c>
      <c r="G506">
        <f>VLOOKUP(A506,'[3]Table 4'!A$1:Z$65536,25,0)</f>
        <v>0</v>
      </c>
      <c r="H506">
        <f>VLOOKUP(A506,'[3]Table 4'!A$1:AA$65536,26,0)</f>
        <v>0</v>
      </c>
      <c r="I506">
        <f>VLOOKUP(A506,'[3]Table 4'!A$1:AB$65536,27,0)</f>
        <v>0</v>
      </c>
      <c r="J506">
        <f>VLOOKUP(A506,'[3]Table 4'!A$1:AC$65536,28,0)</f>
        <v>0</v>
      </c>
      <c r="K506">
        <f>VLOOKUP(A506,'[3]Table 4'!A$1:AD$65536,29,0)</f>
        <v>0</v>
      </c>
      <c r="L506">
        <f>VLOOKUP(A506,'[3]Table 4'!A$1:AZ$65536,44,0)</f>
        <v>1</v>
      </c>
      <c r="M506">
        <f>VLOOKUP(A506,'[3]Table 4'!A$1:BA$65536,45,0)</f>
        <v>0</v>
      </c>
      <c r="N506">
        <f>VLOOKUP(A506,'[3]Table 4'!A$1:BB$65536,46,0)</f>
        <v>1</v>
      </c>
      <c r="O506">
        <f>VLOOKUP(A506,'[3]Table 4'!A$1:BC$65536,47,0)</f>
        <v>0</v>
      </c>
      <c r="P506">
        <f>VLOOKUP(A506,'[3]Table 4'!A$1:BD$65536,48,0)</f>
        <v>0</v>
      </c>
      <c r="Q506">
        <f>VLOOKUP(A506,'[3]Table 4'!A$1:BZ$65536,64,0)</f>
        <v>2</v>
      </c>
      <c r="R506">
        <f>VLOOKUP(A506,'[3]Table 4'!A$1:CA$65536,65,0)</f>
        <v>0</v>
      </c>
      <c r="S506">
        <f>VLOOKUP(A506,'[3]Table 4'!A$1:CB$65536,66,0)</f>
        <v>1</v>
      </c>
      <c r="T506">
        <f>VLOOKUP(A506,'[3]Table 4'!A$1:CC$65536,67,0)</f>
        <v>1</v>
      </c>
      <c r="U506">
        <f>VLOOKUP(A506,'[3]Table 4'!A$1:CD$65536,68,0)</f>
        <v>0</v>
      </c>
    </row>
    <row r="507" spans="1:21" customFormat="1">
      <c r="A507" s="242" t="s">
        <v>201</v>
      </c>
      <c r="B507">
        <f>VLOOKUP(A507,'[3]Table 4'!A$1:F$65536,2,0)</f>
        <v>2</v>
      </c>
      <c r="C507">
        <f>VLOOKUP(A507,'[3]Table 4'!A$1:G$65536,3,0)</f>
        <v>0</v>
      </c>
      <c r="D507">
        <f>VLOOKUP(A507,'[3]Table 4'!A$1:H$65536,4,0)</f>
        <v>1</v>
      </c>
      <c r="E507">
        <f>VLOOKUP(A507,'[3]Table 4'!A$1:I$65536,5,0)</f>
        <v>1</v>
      </c>
      <c r="F507">
        <f>VLOOKUP(A507,'[3]Table 4'!A$1:J$65536,6,0)</f>
        <v>0</v>
      </c>
      <c r="G507">
        <f>VLOOKUP(A507,'[3]Table 4'!A$1:Z$65536,25,0)</f>
        <v>1</v>
      </c>
      <c r="H507">
        <f>VLOOKUP(A507,'[3]Table 4'!A$1:AA$65536,26,0)</f>
        <v>0</v>
      </c>
      <c r="I507">
        <f>VLOOKUP(A507,'[3]Table 4'!A$1:AB$65536,27,0)</f>
        <v>0</v>
      </c>
      <c r="J507">
        <f>VLOOKUP(A507,'[3]Table 4'!A$1:AC$65536,28,0)</f>
        <v>1</v>
      </c>
      <c r="K507">
        <f>VLOOKUP(A507,'[3]Table 4'!A$1:AD$65536,29,0)</f>
        <v>0</v>
      </c>
      <c r="L507">
        <f>VLOOKUP(A507,'[3]Table 4'!A$1:AZ$65536,44,0)</f>
        <v>1</v>
      </c>
      <c r="M507">
        <f>VLOOKUP(A507,'[3]Table 4'!A$1:BA$65536,45,0)</f>
        <v>0</v>
      </c>
      <c r="N507">
        <f>VLOOKUP(A507,'[3]Table 4'!A$1:BB$65536,46,0)</f>
        <v>1</v>
      </c>
      <c r="O507">
        <f>VLOOKUP(A507,'[3]Table 4'!A$1:BC$65536,47,0)</f>
        <v>0</v>
      </c>
      <c r="P507">
        <f>VLOOKUP(A507,'[3]Table 4'!A$1:BD$65536,48,0)</f>
        <v>0</v>
      </c>
      <c r="Q507">
        <f>VLOOKUP(A507,'[3]Table 4'!A$1:BZ$65536,64,0)</f>
        <v>0</v>
      </c>
      <c r="R507">
        <f>VLOOKUP(A507,'[3]Table 4'!A$1:CA$65536,65,0)</f>
        <v>0</v>
      </c>
      <c r="S507">
        <f>VLOOKUP(A507,'[3]Table 4'!A$1:CB$65536,66,0)</f>
        <v>0</v>
      </c>
      <c r="T507">
        <f>VLOOKUP(A507,'[3]Table 4'!A$1:CC$65536,67,0)</f>
        <v>0</v>
      </c>
      <c r="U507">
        <f>VLOOKUP(A507,'[3]Table 4'!A$1:CD$65536,68,0)</f>
        <v>0</v>
      </c>
    </row>
    <row r="508" spans="1:21" customFormat="1">
      <c r="A508" s="242" t="s">
        <v>8</v>
      </c>
      <c r="B508">
        <f>VLOOKUP(A508,'[3]Table 4'!A$1:F$65536,2,0)</f>
        <v>8</v>
      </c>
      <c r="C508">
        <f>VLOOKUP(A508,'[3]Table 4'!A$1:G$65536,3,0)</f>
        <v>1</v>
      </c>
      <c r="D508">
        <f>VLOOKUP(A508,'[3]Table 4'!A$1:H$65536,4,0)</f>
        <v>6</v>
      </c>
      <c r="E508">
        <f>VLOOKUP(A508,'[3]Table 4'!A$1:I$65536,5,0)</f>
        <v>1</v>
      </c>
      <c r="F508">
        <f>VLOOKUP(A508,'[3]Table 4'!A$1:J$65536,6,0)</f>
        <v>0</v>
      </c>
      <c r="G508">
        <f>VLOOKUP(A508,'[3]Table 4'!A$1:Z$65536,25,0)</f>
        <v>2</v>
      </c>
      <c r="H508">
        <f>VLOOKUP(A508,'[3]Table 4'!A$1:AA$65536,26,0)</f>
        <v>0</v>
      </c>
      <c r="I508">
        <f>VLOOKUP(A508,'[3]Table 4'!A$1:AB$65536,27,0)</f>
        <v>2</v>
      </c>
      <c r="J508">
        <f>VLOOKUP(A508,'[3]Table 4'!A$1:AC$65536,28,0)</f>
        <v>0</v>
      </c>
      <c r="K508">
        <f>VLOOKUP(A508,'[3]Table 4'!A$1:AD$65536,29,0)</f>
        <v>0</v>
      </c>
      <c r="L508">
        <f>VLOOKUP(A508,'[3]Table 4'!A$1:AZ$65536,44,0)</f>
        <v>1</v>
      </c>
      <c r="M508">
        <f>VLOOKUP(A508,'[3]Table 4'!A$1:BA$65536,45,0)</f>
        <v>0</v>
      </c>
      <c r="N508">
        <f>VLOOKUP(A508,'[3]Table 4'!A$1:BB$65536,46,0)</f>
        <v>1</v>
      </c>
      <c r="O508">
        <f>VLOOKUP(A508,'[3]Table 4'!A$1:BC$65536,47,0)</f>
        <v>0</v>
      </c>
      <c r="P508">
        <f>VLOOKUP(A508,'[3]Table 4'!A$1:BD$65536,48,0)</f>
        <v>0</v>
      </c>
      <c r="Q508">
        <f>VLOOKUP(A508,'[3]Table 4'!A$1:BZ$65536,64,0)</f>
        <v>5</v>
      </c>
      <c r="R508">
        <f>VLOOKUP(A508,'[3]Table 4'!A$1:CA$65536,65,0)</f>
        <v>1</v>
      </c>
      <c r="S508">
        <f>VLOOKUP(A508,'[3]Table 4'!A$1:CB$65536,66,0)</f>
        <v>3</v>
      </c>
      <c r="T508">
        <f>VLOOKUP(A508,'[3]Table 4'!A$1:CC$65536,67,0)</f>
        <v>1</v>
      </c>
      <c r="U508">
        <f>VLOOKUP(A508,'[3]Table 4'!A$1:CD$65536,68,0)</f>
        <v>0</v>
      </c>
    </row>
    <row r="509" spans="1:21" customFormat="1">
      <c r="A509" s="242" t="s">
        <v>172</v>
      </c>
      <c r="B509">
        <f>VLOOKUP(A509,'[3]Table 4'!A$1:F$65536,2,0)</f>
        <v>0</v>
      </c>
      <c r="C509">
        <f>VLOOKUP(A509,'[3]Table 4'!A$1:G$65536,3,0)</f>
        <v>0</v>
      </c>
      <c r="D509">
        <f>VLOOKUP(A509,'[3]Table 4'!A$1:H$65536,4,0)</f>
        <v>0</v>
      </c>
      <c r="E509">
        <f>VLOOKUP(A509,'[3]Table 4'!A$1:I$65536,5,0)</f>
        <v>0</v>
      </c>
      <c r="F509">
        <f>VLOOKUP(A509,'[3]Table 4'!A$1:J$65536,6,0)</f>
        <v>0</v>
      </c>
      <c r="G509">
        <f>VLOOKUP(A509,'[3]Table 4'!A$1:Z$65536,25,0)</f>
        <v>0</v>
      </c>
      <c r="H509">
        <f>VLOOKUP(A509,'[3]Table 4'!A$1:AA$65536,26,0)</f>
        <v>0</v>
      </c>
      <c r="I509">
        <f>VLOOKUP(A509,'[3]Table 4'!A$1:AB$65536,27,0)</f>
        <v>0</v>
      </c>
      <c r="J509">
        <f>VLOOKUP(A509,'[3]Table 4'!A$1:AC$65536,28,0)</f>
        <v>0</v>
      </c>
      <c r="K509">
        <f>VLOOKUP(A509,'[3]Table 4'!A$1:AD$65536,29,0)</f>
        <v>0</v>
      </c>
      <c r="L509">
        <f>VLOOKUP(A509,'[3]Table 4'!A$1:AZ$65536,44,0)</f>
        <v>0</v>
      </c>
      <c r="M509">
        <f>VLOOKUP(A509,'[3]Table 4'!A$1:BA$65536,45,0)</f>
        <v>0</v>
      </c>
      <c r="N509">
        <f>VLOOKUP(A509,'[3]Table 4'!A$1:BB$65536,46,0)</f>
        <v>0</v>
      </c>
      <c r="O509">
        <f>VLOOKUP(A509,'[3]Table 4'!A$1:BC$65536,47,0)</f>
        <v>0</v>
      </c>
      <c r="P509">
        <f>VLOOKUP(A509,'[3]Table 4'!A$1:BD$65536,48,0)</f>
        <v>0</v>
      </c>
      <c r="Q509">
        <f>VLOOKUP(A509,'[3]Table 4'!A$1:BZ$65536,64,0)</f>
        <v>0</v>
      </c>
      <c r="R509">
        <f>VLOOKUP(A509,'[3]Table 4'!A$1:CA$65536,65,0)</f>
        <v>0</v>
      </c>
      <c r="S509">
        <f>VLOOKUP(A509,'[3]Table 4'!A$1:CB$65536,66,0)</f>
        <v>0</v>
      </c>
      <c r="T509">
        <f>VLOOKUP(A509,'[3]Table 4'!A$1:CC$65536,67,0)</f>
        <v>0</v>
      </c>
      <c r="U509">
        <f>VLOOKUP(A509,'[3]Table 4'!A$1:CD$65536,68,0)</f>
        <v>0</v>
      </c>
    </row>
    <row r="510" spans="1:21" customFormat="1">
      <c r="A510" s="242" t="s">
        <v>160</v>
      </c>
      <c r="B510">
        <f>VLOOKUP(A510,'[3]Table 4'!A$1:F$65536,2,0)</f>
        <v>2</v>
      </c>
      <c r="C510">
        <f>VLOOKUP(A510,'[3]Table 4'!A$1:G$65536,3,0)</f>
        <v>0</v>
      </c>
      <c r="D510">
        <f>VLOOKUP(A510,'[3]Table 4'!A$1:H$65536,4,0)</f>
        <v>2</v>
      </c>
      <c r="E510">
        <f>VLOOKUP(A510,'[3]Table 4'!A$1:I$65536,5,0)</f>
        <v>0</v>
      </c>
      <c r="F510">
        <f>VLOOKUP(A510,'[3]Table 4'!A$1:J$65536,6,0)</f>
        <v>0</v>
      </c>
      <c r="G510">
        <f>VLOOKUP(A510,'[3]Table 4'!A$1:Z$65536,25,0)</f>
        <v>1</v>
      </c>
      <c r="H510">
        <f>VLOOKUP(A510,'[3]Table 4'!A$1:AA$65536,26,0)</f>
        <v>0</v>
      </c>
      <c r="I510">
        <f>VLOOKUP(A510,'[3]Table 4'!A$1:AB$65536,27,0)</f>
        <v>1</v>
      </c>
      <c r="J510">
        <f>VLOOKUP(A510,'[3]Table 4'!A$1:AC$65536,28,0)</f>
        <v>0</v>
      </c>
      <c r="K510">
        <f>VLOOKUP(A510,'[3]Table 4'!A$1:AD$65536,29,0)</f>
        <v>0</v>
      </c>
      <c r="L510">
        <f>VLOOKUP(A510,'[3]Table 4'!A$1:AZ$65536,44,0)</f>
        <v>1</v>
      </c>
      <c r="M510">
        <f>VLOOKUP(A510,'[3]Table 4'!A$1:BA$65536,45,0)</f>
        <v>0</v>
      </c>
      <c r="N510">
        <f>VLOOKUP(A510,'[3]Table 4'!A$1:BB$65536,46,0)</f>
        <v>1</v>
      </c>
      <c r="O510">
        <f>VLOOKUP(A510,'[3]Table 4'!A$1:BC$65536,47,0)</f>
        <v>0</v>
      </c>
      <c r="P510">
        <f>VLOOKUP(A510,'[3]Table 4'!A$1:BD$65536,48,0)</f>
        <v>0</v>
      </c>
      <c r="Q510">
        <f>VLOOKUP(A510,'[3]Table 4'!A$1:BZ$65536,64,0)</f>
        <v>0</v>
      </c>
      <c r="R510">
        <f>VLOOKUP(A510,'[3]Table 4'!A$1:CA$65536,65,0)</f>
        <v>0</v>
      </c>
      <c r="S510">
        <f>VLOOKUP(A510,'[3]Table 4'!A$1:CB$65536,66,0)</f>
        <v>0</v>
      </c>
      <c r="T510">
        <f>VLOOKUP(A510,'[3]Table 4'!A$1:CC$65536,67,0)</f>
        <v>0</v>
      </c>
      <c r="U510">
        <f>VLOOKUP(A510,'[3]Table 4'!A$1:CD$65536,68,0)</f>
        <v>0</v>
      </c>
    </row>
    <row r="511" spans="1:21" customFormat="1">
      <c r="A511" s="242" t="s">
        <v>174</v>
      </c>
      <c r="B511">
        <f>VLOOKUP(A511,'[3]Table 4'!A$1:F$65536,2,0)</f>
        <v>1</v>
      </c>
      <c r="C511">
        <f>VLOOKUP(A511,'[3]Table 4'!A$1:G$65536,3,0)</f>
        <v>0</v>
      </c>
      <c r="D511">
        <f>VLOOKUP(A511,'[3]Table 4'!A$1:H$65536,4,0)</f>
        <v>0</v>
      </c>
      <c r="E511">
        <f>VLOOKUP(A511,'[3]Table 4'!A$1:I$65536,5,0)</f>
        <v>1</v>
      </c>
      <c r="F511">
        <f>VLOOKUP(A511,'[3]Table 4'!A$1:J$65536,6,0)</f>
        <v>0</v>
      </c>
      <c r="G511">
        <f>VLOOKUP(A511,'[3]Table 4'!A$1:Z$65536,25,0)</f>
        <v>1</v>
      </c>
      <c r="H511">
        <f>VLOOKUP(A511,'[3]Table 4'!A$1:AA$65536,26,0)</f>
        <v>0</v>
      </c>
      <c r="I511">
        <f>VLOOKUP(A511,'[3]Table 4'!A$1:AB$65536,27,0)</f>
        <v>0</v>
      </c>
      <c r="J511">
        <f>VLOOKUP(A511,'[3]Table 4'!A$1:AC$65536,28,0)</f>
        <v>1</v>
      </c>
      <c r="K511">
        <f>VLOOKUP(A511,'[3]Table 4'!A$1:AD$65536,29,0)</f>
        <v>0</v>
      </c>
      <c r="L511">
        <f>VLOOKUP(A511,'[3]Table 4'!A$1:AZ$65536,44,0)</f>
        <v>0</v>
      </c>
      <c r="M511">
        <f>VLOOKUP(A511,'[3]Table 4'!A$1:BA$65536,45,0)</f>
        <v>0</v>
      </c>
      <c r="N511">
        <f>VLOOKUP(A511,'[3]Table 4'!A$1:BB$65536,46,0)</f>
        <v>0</v>
      </c>
      <c r="O511">
        <f>VLOOKUP(A511,'[3]Table 4'!A$1:BC$65536,47,0)</f>
        <v>0</v>
      </c>
      <c r="P511">
        <f>VLOOKUP(A511,'[3]Table 4'!A$1:BD$65536,48,0)</f>
        <v>0</v>
      </c>
      <c r="Q511">
        <f>VLOOKUP(A511,'[3]Table 4'!A$1:BZ$65536,64,0)</f>
        <v>0</v>
      </c>
      <c r="R511">
        <f>VLOOKUP(A511,'[3]Table 4'!A$1:CA$65536,65,0)</f>
        <v>0</v>
      </c>
      <c r="S511">
        <f>VLOOKUP(A511,'[3]Table 4'!A$1:CB$65536,66,0)</f>
        <v>0</v>
      </c>
      <c r="T511">
        <f>VLOOKUP(A511,'[3]Table 4'!A$1:CC$65536,67,0)</f>
        <v>0</v>
      </c>
      <c r="U511">
        <f>VLOOKUP(A511,'[3]Table 4'!A$1:CD$65536,68,0)</f>
        <v>0</v>
      </c>
    </row>
    <row r="512" spans="1:21" customFormat="1">
      <c r="A512" s="242" t="s">
        <v>40</v>
      </c>
      <c r="B512">
        <f>VLOOKUP(A512,'[3]Table 4'!A$1:F$65536,2,0)</f>
        <v>2</v>
      </c>
      <c r="C512">
        <f>VLOOKUP(A512,'[3]Table 4'!A$1:G$65536,3,0)</f>
        <v>0</v>
      </c>
      <c r="D512">
        <f>VLOOKUP(A512,'[3]Table 4'!A$1:H$65536,4,0)</f>
        <v>2</v>
      </c>
      <c r="E512">
        <f>VLOOKUP(A512,'[3]Table 4'!A$1:I$65536,5,0)</f>
        <v>0</v>
      </c>
      <c r="F512">
        <f>VLOOKUP(A512,'[3]Table 4'!A$1:J$65536,6,0)</f>
        <v>0</v>
      </c>
      <c r="G512">
        <f>VLOOKUP(A512,'[3]Table 4'!A$1:Z$65536,25,0)</f>
        <v>0</v>
      </c>
      <c r="H512">
        <f>VLOOKUP(A512,'[3]Table 4'!A$1:AA$65536,26,0)</f>
        <v>0</v>
      </c>
      <c r="I512">
        <f>VLOOKUP(A512,'[3]Table 4'!A$1:AB$65536,27,0)</f>
        <v>0</v>
      </c>
      <c r="J512">
        <f>VLOOKUP(A512,'[3]Table 4'!A$1:AC$65536,28,0)</f>
        <v>0</v>
      </c>
      <c r="K512">
        <f>VLOOKUP(A512,'[3]Table 4'!A$1:AD$65536,29,0)</f>
        <v>0</v>
      </c>
      <c r="L512">
        <f>VLOOKUP(A512,'[3]Table 4'!A$1:AZ$65536,44,0)</f>
        <v>1</v>
      </c>
      <c r="M512">
        <f>VLOOKUP(A512,'[3]Table 4'!A$1:BA$65536,45,0)</f>
        <v>0</v>
      </c>
      <c r="N512">
        <f>VLOOKUP(A512,'[3]Table 4'!A$1:BB$65536,46,0)</f>
        <v>1</v>
      </c>
      <c r="O512">
        <f>VLOOKUP(A512,'[3]Table 4'!A$1:BC$65536,47,0)</f>
        <v>0</v>
      </c>
      <c r="P512">
        <f>VLOOKUP(A512,'[3]Table 4'!A$1:BD$65536,48,0)</f>
        <v>0</v>
      </c>
      <c r="Q512">
        <f>VLOOKUP(A512,'[3]Table 4'!A$1:BZ$65536,64,0)</f>
        <v>1</v>
      </c>
      <c r="R512">
        <f>VLOOKUP(A512,'[3]Table 4'!A$1:CA$65536,65,0)</f>
        <v>0</v>
      </c>
      <c r="S512">
        <f>VLOOKUP(A512,'[3]Table 4'!A$1:CB$65536,66,0)</f>
        <v>1</v>
      </c>
      <c r="T512">
        <f>VLOOKUP(A512,'[3]Table 4'!A$1:CC$65536,67,0)</f>
        <v>0</v>
      </c>
      <c r="U512">
        <f>VLOOKUP(A512,'[3]Table 4'!A$1:CD$65536,68,0)</f>
        <v>0</v>
      </c>
    </row>
    <row r="513" spans="1:21" customFormat="1">
      <c r="A513" s="242" t="s">
        <v>41</v>
      </c>
      <c r="B513">
        <f>VLOOKUP(A513,'[3]Table 4'!A$1:F$65536,2,0)</f>
        <v>1</v>
      </c>
      <c r="C513">
        <f>VLOOKUP(A513,'[3]Table 4'!A$1:G$65536,3,0)</f>
        <v>0</v>
      </c>
      <c r="D513">
        <f>VLOOKUP(A513,'[3]Table 4'!A$1:H$65536,4,0)</f>
        <v>1</v>
      </c>
      <c r="E513">
        <f>VLOOKUP(A513,'[3]Table 4'!A$1:I$65536,5,0)</f>
        <v>0</v>
      </c>
      <c r="F513">
        <f>VLOOKUP(A513,'[3]Table 4'!A$1:J$65536,6,0)</f>
        <v>0</v>
      </c>
      <c r="G513">
        <f>VLOOKUP(A513,'[3]Table 4'!A$1:Z$65536,25,0)</f>
        <v>0</v>
      </c>
      <c r="H513">
        <f>VLOOKUP(A513,'[3]Table 4'!A$1:AA$65536,26,0)</f>
        <v>0</v>
      </c>
      <c r="I513">
        <f>VLOOKUP(A513,'[3]Table 4'!A$1:AB$65536,27,0)</f>
        <v>0</v>
      </c>
      <c r="J513">
        <f>VLOOKUP(A513,'[3]Table 4'!A$1:AC$65536,28,0)</f>
        <v>0</v>
      </c>
      <c r="K513">
        <f>VLOOKUP(A513,'[3]Table 4'!A$1:AD$65536,29,0)</f>
        <v>0</v>
      </c>
      <c r="L513">
        <f>VLOOKUP(A513,'[3]Table 4'!A$1:AZ$65536,44,0)</f>
        <v>0</v>
      </c>
      <c r="M513">
        <f>VLOOKUP(A513,'[3]Table 4'!A$1:BA$65536,45,0)</f>
        <v>0</v>
      </c>
      <c r="N513">
        <f>VLOOKUP(A513,'[3]Table 4'!A$1:BB$65536,46,0)</f>
        <v>0</v>
      </c>
      <c r="O513">
        <f>VLOOKUP(A513,'[3]Table 4'!A$1:BC$65536,47,0)</f>
        <v>0</v>
      </c>
      <c r="P513">
        <f>VLOOKUP(A513,'[3]Table 4'!A$1:BD$65536,48,0)</f>
        <v>0</v>
      </c>
      <c r="Q513">
        <f>VLOOKUP(A513,'[3]Table 4'!A$1:BZ$65536,64,0)</f>
        <v>1</v>
      </c>
      <c r="R513">
        <f>VLOOKUP(A513,'[3]Table 4'!A$1:CA$65536,65,0)</f>
        <v>0</v>
      </c>
      <c r="S513">
        <f>VLOOKUP(A513,'[3]Table 4'!A$1:CB$65536,66,0)</f>
        <v>1</v>
      </c>
      <c r="T513">
        <f>VLOOKUP(A513,'[3]Table 4'!A$1:CC$65536,67,0)</f>
        <v>0</v>
      </c>
      <c r="U513">
        <f>VLOOKUP(A513,'[3]Table 4'!A$1:CD$65536,68,0)</f>
        <v>0</v>
      </c>
    </row>
    <row r="514" spans="1:21" customFormat="1">
      <c r="A514" s="242" t="s">
        <v>9</v>
      </c>
      <c r="B514">
        <f>VLOOKUP(A514,'[3]Table 4'!A$1:F$65536,2,0)</f>
        <v>1</v>
      </c>
      <c r="C514">
        <f>VLOOKUP(A514,'[3]Table 4'!A$1:G$65536,3,0)</f>
        <v>0</v>
      </c>
      <c r="D514">
        <f>VLOOKUP(A514,'[3]Table 4'!A$1:H$65536,4,0)</f>
        <v>1</v>
      </c>
      <c r="E514">
        <f>VLOOKUP(A514,'[3]Table 4'!A$1:I$65536,5,0)</f>
        <v>0</v>
      </c>
      <c r="F514">
        <f>VLOOKUP(A514,'[3]Table 4'!A$1:J$65536,6,0)</f>
        <v>0</v>
      </c>
      <c r="G514">
        <f>VLOOKUP(A514,'[3]Table 4'!A$1:Z$65536,25,0)</f>
        <v>0</v>
      </c>
      <c r="H514">
        <f>VLOOKUP(A514,'[3]Table 4'!A$1:AA$65536,26,0)</f>
        <v>0</v>
      </c>
      <c r="I514">
        <f>VLOOKUP(A514,'[3]Table 4'!A$1:AB$65536,27,0)</f>
        <v>0</v>
      </c>
      <c r="J514">
        <f>VLOOKUP(A514,'[3]Table 4'!A$1:AC$65536,28,0)</f>
        <v>0</v>
      </c>
      <c r="K514">
        <f>VLOOKUP(A514,'[3]Table 4'!A$1:AD$65536,29,0)</f>
        <v>0</v>
      </c>
      <c r="L514">
        <f>VLOOKUP(A514,'[3]Table 4'!A$1:AZ$65536,44,0)</f>
        <v>0</v>
      </c>
      <c r="M514">
        <f>VLOOKUP(A514,'[3]Table 4'!A$1:BA$65536,45,0)</f>
        <v>0</v>
      </c>
      <c r="N514">
        <f>VLOOKUP(A514,'[3]Table 4'!A$1:BB$65536,46,0)</f>
        <v>0</v>
      </c>
      <c r="O514">
        <f>VLOOKUP(A514,'[3]Table 4'!A$1:BC$65536,47,0)</f>
        <v>0</v>
      </c>
      <c r="P514">
        <f>VLOOKUP(A514,'[3]Table 4'!A$1:BD$65536,48,0)</f>
        <v>0</v>
      </c>
      <c r="Q514">
        <f>VLOOKUP(A514,'[3]Table 4'!A$1:BZ$65536,64,0)</f>
        <v>1</v>
      </c>
      <c r="R514">
        <f>VLOOKUP(A514,'[3]Table 4'!A$1:CA$65536,65,0)</f>
        <v>0</v>
      </c>
      <c r="S514">
        <f>VLOOKUP(A514,'[3]Table 4'!A$1:CB$65536,66,0)</f>
        <v>1</v>
      </c>
      <c r="T514">
        <f>VLOOKUP(A514,'[3]Table 4'!A$1:CC$65536,67,0)</f>
        <v>0</v>
      </c>
      <c r="U514">
        <f>VLOOKUP(A514,'[3]Table 4'!A$1:CD$65536,68,0)</f>
        <v>0</v>
      </c>
    </row>
    <row r="515" spans="1:21" customFormat="1">
      <c r="A515" s="242" t="s">
        <v>200</v>
      </c>
      <c r="B515">
        <f>VLOOKUP(A515,'[3]Table 4'!A$1:F$65536,2,0)</f>
        <v>1</v>
      </c>
      <c r="C515">
        <f>VLOOKUP(A515,'[3]Table 4'!A$1:G$65536,3,0)</f>
        <v>0</v>
      </c>
      <c r="D515">
        <f>VLOOKUP(A515,'[3]Table 4'!A$1:H$65536,4,0)</f>
        <v>1</v>
      </c>
      <c r="E515">
        <f>VLOOKUP(A515,'[3]Table 4'!A$1:I$65536,5,0)</f>
        <v>0</v>
      </c>
      <c r="F515">
        <f>VLOOKUP(A515,'[3]Table 4'!A$1:J$65536,6,0)</f>
        <v>0</v>
      </c>
      <c r="G515">
        <f>VLOOKUP(A515,'[3]Table 4'!A$1:Z$65536,25,0)</f>
        <v>0</v>
      </c>
      <c r="H515">
        <f>VLOOKUP(A515,'[3]Table 4'!A$1:AA$65536,26,0)</f>
        <v>0</v>
      </c>
      <c r="I515">
        <f>VLOOKUP(A515,'[3]Table 4'!A$1:AB$65536,27,0)</f>
        <v>0</v>
      </c>
      <c r="J515">
        <f>VLOOKUP(A515,'[3]Table 4'!A$1:AC$65536,28,0)</f>
        <v>0</v>
      </c>
      <c r="K515">
        <f>VLOOKUP(A515,'[3]Table 4'!A$1:AD$65536,29,0)</f>
        <v>0</v>
      </c>
      <c r="L515">
        <f>VLOOKUP(A515,'[3]Table 4'!A$1:AZ$65536,44,0)</f>
        <v>0</v>
      </c>
      <c r="M515">
        <f>VLOOKUP(A515,'[3]Table 4'!A$1:BA$65536,45,0)</f>
        <v>0</v>
      </c>
      <c r="N515">
        <f>VLOOKUP(A515,'[3]Table 4'!A$1:BB$65536,46,0)</f>
        <v>0</v>
      </c>
      <c r="O515">
        <f>VLOOKUP(A515,'[3]Table 4'!A$1:BC$65536,47,0)</f>
        <v>0</v>
      </c>
      <c r="P515">
        <f>VLOOKUP(A515,'[3]Table 4'!A$1:BD$65536,48,0)</f>
        <v>0</v>
      </c>
      <c r="Q515">
        <f>VLOOKUP(A515,'[3]Table 4'!A$1:BZ$65536,64,0)</f>
        <v>1</v>
      </c>
      <c r="R515">
        <f>VLOOKUP(A515,'[3]Table 4'!A$1:CA$65536,65,0)</f>
        <v>0</v>
      </c>
      <c r="S515">
        <f>VLOOKUP(A515,'[3]Table 4'!A$1:CB$65536,66,0)</f>
        <v>1</v>
      </c>
      <c r="T515">
        <f>VLOOKUP(A515,'[3]Table 4'!A$1:CC$65536,67,0)</f>
        <v>0</v>
      </c>
      <c r="U515">
        <f>VLOOKUP(A515,'[3]Table 4'!A$1:CD$65536,68,0)</f>
        <v>0</v>
      </c>
    </row>
    <row r="516" spans="1:21" customFormat="1">
      <c r="A516" s="242"/>
    </row>
    <row r="517" spans="1:21" customFormat="1">
      <c r="A517" s="244"/>
    </row>
    <row r="518" spans="1:21" customFormat="1">
      <c r="A518" s="242" t="s">
        <v>23</v>
      </c>
      <c r="B518">
        <f>VLOOKUP(A518,'[3]Table 4'!A$1:F$65536,2,0)</f>
        <v>1</v>
      </c>
      <c r="C518">
        <f>VLOOKUP(A518,'[3]Table 4'!A$1:G$65536,3,0)</f>
        <v>1</v>
      </c>
      <c r="D518">
        <f>VLOOKUP(A518,'[3]Table 4'!A$1:H$65536,4,0)</f>
        <v>0</v>
      </c>
      <c r="E518">
        <f>VLOOKUP(A518,'[3]Table 4'!A$1:I$65536,5,0)</f>
        <v>0</v>
      </c>
      <c r="F518">
        <f>VLOOKUP(A518,'[3]Table 4'!A$1:J$65536,6,0)</f>
        <v>0</v>
      </c>
      <c r="G518">
        <f>VLOOKUP(A518,'[3]Table 4'!A$1:Z$65536,25,0)</f>
        <v>0</v>
      </c>
      <c r="H518">
        <f>VLOOKUP(A518,'[3]Table 4'!A$1:AA$65536,26,0)</f>
        <v>0</v>
      </c>
      <c r="I518">
        <f>VLOOKUP(A518,'[3]Table 4'!A$1:AB$65536,27,0)</f>
        <v>0</v>
      </c>
      <c r="J518">
        <f>VLOOKUP(A518,'[3]Table 4'!A$1:AC$65536,28,0)</f>
        <v>0</v>
      </c>
      <c r="K518">
        <f>VLOOKUP(A518,'[3]Table 4'!A$1:AD$65536,29,0)</f>
        <v>0</v>
      </c>
      <c r="L518">
        <f>VLOOKUP(A518,'[3]Table 4'!A$1:AZ$65536,44,0)</f>
        <v>0</v>
      </c>
      <c r="M518">
        <f>VLOOKUP(A518,'[3]Table 4'!A$1:BA$65536,45,0)</f>
        <v>0</v>
      </c>
      <c r="N518">
        <f>VLOOKUP(A518,'[3]Table 4'!A$1:BB$65536,46,0)</f>
        <v>0</v>
      </c>
      <c r="O518">
        <f>VLOOKUP(A518,'[3]Table 4'!A$1:BC$65536,47,0)</f>
        <v>0</v>
      </c>
      <c r="P518">
        <f>VLOOKUP(A518,'[3]Table 4'!A$1:BD$65536,48,0)</f>
        <v>0</v>
      </c>
      <c r="Q518">
        <f>VLOOKUP(A518,'[3]Table 4'!A$1:BZ$65536,64,0)</f>
        <v>1</v>
      </c>
      <c r="R518">
        <f>VLOOKUP(A518,'[3]Table 4'!A$1:CA$65536,65,0)</f>
        <v>1</v>
      </c>
      <c r="S518">
        <f>VLOOKUP(A518,'[3]Table 4'!A$1:CB$65536,66,0)</f>
        <v>0</v>
      </c>
      <c r="T518">
        <f>VLOOKUP(A518,'[3]Table 4'!A$1:CC$65536,67,0)</f>
        <v>0</v>
      </c>
      <c r="U518">
        <f>VLOOKUP(A518,'[3]Table 4'!A$1:CD$65536,68,0)</f>
        <v>0</v>
      </c>
    </row>
    <row r="519" spans="1:21" customFormat="1">
      <c r="A519" s="242" t="s">
        <v>28</v>
      </c>
      <c r="B519">
        <f>VLOOKUP(A519,'[3]Table 4'!A$1:F$65536,2,0)</f>
        <v>8</v>
      </c>
      <c r="C519">
        <f>VLOOKUP(A519,'[3]Table 4'!A$1:G$65536,3,0)</f>
        <v>0</v>
      </c>
      <c r="D519">
        <f>VLOOKUP(A519,'[3]Table 4'!A$1:H$65536,4,0)</f>
        <v>3</v>
      </c>
      <c r="E519">
        <f>VLOOKUP(A519,'[3]Table 4'!A$1:I$65536,5,0)</f>
        <v>5</v>
      </c>
      <c r="F519">
        <f>VLOOKUP(A519,'[3]Table 4'!A$1:J$65536,6,0)</f>
        <v>0</v>
      </c>
      <c r="G519">
        <f>VLOOKUP(A519,'[3]Table 4'!A$1:Z$65536,25,0)</f>
        <v>1</v>
      </c>
      <c r="H519">
        <f>VLOOKUP(A519,'[3]Table 4'!A$1:AA$65536,26,0)</f>
        <v>0</v>
      </c>
      <c r="I519">
        <f>VLOOKUP(A519,'[3]Table 4'!A$1:AB$65536,27,0)</f>
        <v>0</v>
      </c>
      <c r="J519">
        <f>VLOOKUP(A519,'[3]Table 4'!A$1:AC$65536,28,0)</f>
        <v>1</v>
      </c>
      <c r="K519">
        <f>VLOOKUP(A519,'[3]Table 4'!A$1:AD$65536,29,0)</f>
        <v>0</v>
      </c>
      <c r="L519">
        <f>VLOOKUP(A519,'[3]Table 4'!A$1:AZ$65536,44,0)</f>
        <v>2</v>
      </c>
      <c r="M519">
        <f>VLOOKUP(A519,'[3]Table 4'!A$1:BA$65536,45,0)</f>
        <v>0</v>
      </c>
      <c r="N519">
        <f>VLOOKUP(A519,'[3]Table 4'!A$1:BB$65536,46,0)</f>
        <v>0</v>
      </c>
      <c r="O519">
        <f>VLOOKUP(A519,'[3]Table 4'!A$1:BC$65536,47,0)</f>
        <v>2</v>
      </c>
      <c r="P519">
        <f>VLOOKUP(A519,'[3]Table 4'!A$1:BD$65536,48,0)</f>
        <v>0</v>
      </c>
      <c r="Q519">
        <f>VLOOKUP(A519,'[3]Table 4'!A$1:BZ$65536,64,0)</f>
        <v>5</v>
      </c>
      <c r="R519">
        <f>VLOOKUP(A519,'[3]Table 4'!A$1:CA$65536,65,0)</f>
        <v>0</v>
      </c>
      <c r="S519">
        <f>VLOOKUP(A519,'[3]Table 4'!A$1:CB$65536,66,0)</f>
        <v>3</v>
      </c>
      <c r="T519">
        <f>VLOOKUP(A519,'[3]Table 4'!A$1:CC$65536,67,0)</f>
        <v>2</v>
      </c>
      <c r="U519">
        <f>VLOOKUP(A519,'[3]Table 4'!A$1:CD$65536,68,0)</f>
        <v>0</v>
      </c>
    </row>
    <row r="520" spans="1:21" customFormat="1">
      <c r="A520" s="242" t="s">
        <v>43</v>
      </c>
      <c r="B520">
        <f>VLOOKUP(A520,'[3]Table 4'!A$1:F$65536,2,0)</f>
        <v>3</v>
      </c>
      <c r="C520">
        <f>VLOOKUP(A520,'[3]Table 4'!A$1:G$65536,3,0)</f>
        <v>0</v>
      </c>
      <c r="D520">
        <f>VLOOKUP(A520,'[3]Table 4'!A$1:H$65536,4,0)</f>
        <v>2</v>
      </c>
      <c r="E520">
        <f>VLOOKUP(A520,'[3]Table 4'!A$1:I$65536,5,0)</f>
        <v>1</v>
      </c>
      <c r="F520">
        <f>VLOOKUP(A520,'[3]Table 4'!A$1:J$65536,6,0)</f>
        <v>0</v>
      </c>
      <c r="G520">
        <f>VLOOKUP(A520,'[3]Table 4'!A$1:Z$65536,25,0)</f>
        <v>1</v>
      </c>
      <c r="H520">
        <f>VLOOKUP(A520,'[3]Table 4'!A$1:AA$65536,26,0)</f>
        <v>0</v>
      </c>
      <c r="I520">
        <f>VLOOKUP(A520,'[3]Table 4'!A$1:AB$65536,27,0)</f>
        <v>1</v>
      </c>
      <c r="J520">
        <f>VLOOKUP(A520,'[3]Table 4'!A$1:AC$65536,28,0)</f>
        <v>0</v>
      </c>
      <c r="K520">
        <f>VLOOKUP(A520,'[3]Table 4'!A$1:AD$65536,29,0)</f>
        <v>0</v>
      </c>
      <c r="L520">
        <f>VLOOKUP(A520,'[3]Table 4'!A$1:AZ$65536,44,0)</f>
        <v>2</v>
      </c>
      <c r="M520">
        <f>VLOOKUP(A520,'[3]Table 4'!A$1:BA$65536,45,0)</f>
        <v>0</v>
      </c>
      <c r="N520">
        <f>VLOOKUP(A520,'[3]Table 4'!A$1:BB$65536,46,0)</f>
        <v>1</v>
      </c>
      <c r="O520">
        <f>VLOOKUP(A520,'[3]Table 4'!A$1:BC$65536,47,0)</f>
        <v>1</v>
      </c>
      <c r="P520">
        <f>VLOOKUP(A520,'[3]Table 4'!A$1:BD$65536,48,0)</f>
        <v>0</v>
      </c>
      <c r="Q520">
        <f>VLOOKUP(A520,'[3]Table 4'!A$1:BZ$65536,64,0)</f>
        <v>0</v>
      </c>
      <c r="R520">
        <f>VLOOKUP(A520,'[3]Table 4'!A$1:CA$65536,65,0)</f>
        <v>0</v>
      </c>
      <c r="S520">
        <f>VLOOKUP(A520,'[3]Table 4'!A$1:CB$65536,66,0)</f>
        <v>0</v>
      </c>
      <c r="T520">
        <f>VLOOKUP(A520,'[3]Table 4'!A$1:CC$65536,67,0)</f>
        <v>0</v>
      </c>
      <c r="U520">
        <f>VLOOKUP(A520,'[3]Table 4'!A$1:CD$65536,68,0)</f>
        <v>0</v>
      </c>
    </row>
    <row r="521" spans="1:21" customFormat="1">
      <c r="A521" s="242" t="s">
        <v>42</v>
      </c>
      <c r="B521">
        <f>VLOOKUP(A521,'[3]Table 4'!A$1:F$65536,2,0)</f>
        <v>2</v>
      </c>
      <c r="C521">
        <f>VLOOKUP(A521,'[3]Table 4'!A$1:G$65536,3,0)</f>
        <v>0</v>
      </c>
      <c r="D521">
        <f>VLOOKUP(A521,'[3]Table 4'!A$1:H$65536,4,0)</f>
        <v>0</v>
      </c>
      <c r="E521">
        <f>VLOOKUP(A521,'[3]Table 4'!A$1:I$65536,5,0)</f>
        <v>0</v>
      </c>
      <c r="F521">
        <f>VLOOKUP(A521,'[3]Table 4'!A$1:J$65536,6,0)</f>
        <v>2</v>
      </c>
      <c r="G521">
        <f>VLOOKUP(A521,'[3]Table 4'!A$1:Z$65536,25,0)</f>
        <v>1</v>
      </c>
      <c r="H521">
        <f>VLOOKUP(A521,'[3]Table 4'!A$1:AA$65536,26,0)</f>
        <v>0</v>
      </c>
      <c r="I521">
        <f>VLOOKUP(A521,'[3]Table 4'!A$1:AB$65536,27,0)</f>
        <v>0</v>
      </c>
      <c r="J521">
        <f>VLOOKUP(A521,'[3]Table 4'!A$1:AC$65536,28,0)</f>
        <v>0</v>
      </c>
      <c r="K521">
        <f>VLOOKUP(A521,'[3]Table 4'!A$1:AD$65536,29,0)</f>
        <v>1</v>
      </c>
      <c r="L521">
        <f>VLOOKUP(A521,'[3]Table 4'!A$1:AZ$65536,44,0)</f>
        <v>0</v>
      </c>
      <c r="M521">
        <f>VLOOKUP(A521,'[3]Table 4'!A$1:BA$65536,45,0)</f>
        <v>0</v>
      </c>
      <c r="N521">
        <f>VLOOKUP(A521,'[3]Table 4'!A$1:BB$65536,46,0)</f>
        <v>0</v>
      </c>
      <c r="O521">
        <f>VLOOKUP(A521,'[3]Table 4'!A$1:BC$65536,47,0)</f>
        <v>0</v>
      </c>
      <c r="P521">
        <f>VLOOKUP(A521,'[3]Table 4'!A$1:BD$65536,48,0)</f>
        <v>0</v>
      </c>
      <c r="Q521">
        <f>VLOOKUP(A521,'[3]Table 4'!A$1:BZ$65536,64,0)</f>
        <v>1</v>
      </c>
      <c r="R521">
        <f>VLOOKUP(A521,'[3]Table 4'!A$1:CA$65536,65,0)</f>
        <v>0</v>
      </c>
      <c r="S521">
        <f>VLOOKUP(A521,'[3]Table 4'!A$1:CB$65536,66,0)</f>
        <v>0</v>
      </c>
      <c r="T521">
        <f>VLOOKUP(A521,'[3]Table 4'!A$1:CC$65536,67,0)</f>
        <v>0</v>
      </c>
      <c r="U521">
        <f>VLOOKUP(A521,'[3]Table 4'!A$1:CD$65536,68,0)</f>
        <v>1</v>
      </c>
    </row>
    <row r="522" spans="1:21" customFormat="1">
      <c r="A522" s="242" t="s">
        <v>45</v>
      </c>
      <c r="B522">
        <f>VLOOKUP(A522,'[3]Table 4'!A$1:F$65536,2,0)</f>
        <v>5</v>
      </c>
      <c r="C522">
        <f>VLOOKUP(A522,'[3]Table 4'!A$1:G$65536,3,0)</f>
        <v>1</v>
      </c>
      <c r="D522">
        <f>VLOOKUP(A522,'[3]Table 4'!A$1:H$65536,4,0)</f>
        <v>4</v>
      </c>
      <c r="E522">
        <f>VLOOKUP(A522,'[3]Table 4'!A$1:I$65536,5,0)</f>
        <v>0</v>
      </c>
      <c r="F522">
        <f>VLOOKUP(A522,'[3]Table 4'!A$1:J$65536,6,0)</f>
        <v>0</v>
      </c>
      <c r="G522">
        <f>VLOOKUP(A522,'[3]Table 4'!A$1:Z$65536,25,0)</f>
        <v>2</v>
      </c>
      <c r="H522">
        <f>VLOOKUP(A522,'[3]Table 4'!A$1:AA$65536,26,0)</f>
        <v>0</v>
      </c>
      <c r="I522">
        <f>VLOOKUP(A522,'[3]Table 4'!A$1:AB$65536,27,0)</f>
        <v>2</v>
      </c>
      <c r="J522">
        <f>VLOOKUP(A522,'[3]Table 4'!A$1:AC$65536,28,0)</f>
        <v>0</v>
      </c>
      <c r="K522">
        <f>VLOOKUP(A522,'[3]Table 4'!A$1:AD$65536,29,0)</f>
        <v>0</v>
      </c>
      <c r="L522">
        <f>VLOOKUP(A522,'[3]Table 4'!A$1:AZ$65536,44,0)</f>
        <v>2</v>
      </c>
      <c r="M522">
        <f>VLOOKUP(A522,'[3]Table 4'!A$1:BA$65536,45,0)</f>
        <v>1</v>
      </c>
      <c r="N522">
        <f>VLOOKUP(A522,'[3]Table 4'!A$1:BB$65536,46,0)</f>
        <v>1</v>
      </c>
      <c r="O522">
        <f>VLOOKUP(A522,'[3]Table 4'!A$1:BC$65536,47,0)</f>
        <v>0</v>
      </c>
      <c r="P522">
        <f>VLOOKUP(A522,'[3]Table 4'!A$1:BD$65536,48,0)</f>
        <v>0</v>
      </c>
      <c r="Q522">
        <f>VLOOKUP(A522,'[3]Table 4'!A$1:BZ$65536,64,0)</f>
        <v>1</v>
      </c>
      <c r="R522">
        <f>VLOOKUP(A522,'[3]Table 4'!A$1:CA$65536,65,0)</f>
        <v>0</v>
      </c>
      <c r="S522">
        <f>VLOOKUP(A522,'[3]Table 4'!A$1:CB$65536,66,0)</f>
        <v>1</v>
      </c>
      <c r="T522">
        <f>VLOOKUP(A522,'[3]Table 4'!A$1:CC$65536,67,0)</f>
        <v>0</v>
      </c>
      <c r="U522">
        <f>VLOOKUP(A522,'[3]Table 4'!A$1:CD$65536,68,0)</f>
        <v>0</v>
      </c>
    </row>
    <row r="523" spans="1:21" customFormat="1">
      <c r="A523" s="242" t="s">
        <v>26</v>
      </c>
      <c r="B523">
        <f>VLOOKUP(A523,'[3]Table 4'!A$1:F$65536,2,0)</f>
        <v>4</v>
      </c>
      <c r="C523">
        <f>VLOOKUP(A523,'[3]Table 4'!A$1:G$65536,3,0)</f>
        <v>0</v>
      </c>
      <c r="D523">
        <f>VLOOKUP(A523,'[3]Table 4'!A$1:H$65536,4,0)</f>
        <v>3</v>
      </c>
      <c r="E523">
        <f>VLOOKUP(A523,'[3]Table 4'!A$1:I$65536,5,0)</f>
        <v>1</v>
      </c>
      <c r="F523">
        <f>VLOOKUP(A523,'[3]Table 4'!A$1:J$65536,6,0)</f>
        <v>0</v>
      </c>
      <c r="G523">
        <f>VLOOKUP(A523,'[3]Table 4'!A$1:Z$65536,25,0)</f>
        <v>0</v>
      </c>
      <c r="H523">
        <f>VLOOKUP(A523,'[3]Table 4'!A$1:AA$65536,26,0)</f>
        <v>0</v>
      </c>
      <c r="I523">
        <f>VLOOKUP(A523,'[3]Table 4'!A$1:AB$65536,27,0)</f>
        <v>0</v>
      </c>
      <c r="J523">
        <f>VLOOKUP(A523,'[3]Table 4'!A$1:AC$65536,28,0)</f>
        <v>0</v>
      </c>
      <c r="K523">
        <f>VLOOKUP(A523,'[3]Table 4'!A$1:AD$65536,29,0)</f>
        <v>0</v>
      </c>
      <c r="L523">
        <f>VLOOKUP(A523,'[3]Table 4'!A$1:AZ$65536,44,0)</f>
        <v>3</v>
      </c>
      <c r="M523">
        <f>VLOOKUP(A523,'[3]Table 4'!A$1:BA$65536,45,0)</f>
        <v>0</v>
      </c>
      <c r="N523">
        <f>VLOOKUP(A523,'[3]Table 4'!A$1:BB$65536,46,0)</f>
        <v>2</v>
      </c>
      <c r="O523">
        <f>VLOOKUP(A523,'[3]Table 4'!A$1:BC$65536,47,0)</f>
        <v>1</v>
      </c>
      <c r="P523">
        <f>VLOOKUP(A523,'[3]Table 4'!A$1:BD$65536,48,0)</f>
        <v>0</v>
      </c>
      <c r="Q523">
        <f>VLOOKUP(A523,'[3]Table 4'!A$1:BZ$65536,64,0)</f>
        <v>1</v>
      </c>
      <c r="R523">
        <f>VLOOKUP(A523,'[3]Table 4'!A$1:CA$65536,65,0)</f>
        <v>0</v>
      </c>
      <c r="S523">
        <f>VLOOKUP(A523,'[3]Table 4'!A$1:CB$65536,66,0)</f>
        <v>1</v>
      </c>
      <c r="T523">
        <f>VLOOKUP(A523,'[3]Table 4'!A$1:CC$65536,67,0)</f>
        <v>0</v>
      </c>
      <c r="U523">
        <f>VLOOKUP(A523,'[3]Table 4'!A$1:CD$65536,68,0)</f>
        <v>0</v>
      </c>
    </row>
    <row r="524" spans="1:21" customFormat="1">
      <c r="A524" s="242" t="s">
        <v>12</v>
      </c>
      <c r="B524">
        <f>VLOOKUP(A524,'[3]Table 4'!A$1:F$65536,2,0)</f>
        <v>2</v>
      </c>
      <c r="C524">
        <f>VLOOKUP(A524,'[3]Table 4'!A$1:G$65536,3,0)</f>
        <v>1</v>
      </c>
      <c r="D524">
        <f>VLOOKUP(A524,'[3]Table 4'!A$1:H$65536,4,0)</f>
        <v>1</v>
      </c>
      <c r="E524">
        <f>VLOOKUP(A524,'[3]Table 4'!A$1:I$65536,5,0)</f>
        <v>0</v>
      </c>
      <c r="F524">
        <f>VLOOKUP(A524,'[3]Table 4'!A$1:J$65536,6,0)</f>
        <v>0</v>
      </c>
      <c r="G524">
        <f>VLOOKUP(A524,'[3]Table 4'!A$1:Z$65536,25,0)</f>
        <v>0</v>
      </c>
      <c r="H524">
        <f>VLOOKUP(A524,'[3]Table 4'!A$1:AA$65536,26,0)</f>
        <v>0</v>
      </c>
      <c r="I524">
        <f>VLOOKUP(A524,'[3]Table 4'!A$1:AB$65536,27,0)</f>
        <v>0</v>
      </c>
      <c r="J524">
        <f>VLOOKUP(A524,'[3]Table 4'!A$1:AC$65536,28,0)</f>
        <v>0</v>
      </c>
      <c r="K524">
        <f>VLOOKUP(A524,'[3]Table 4'!A$1:AD$65536,29,0)</f>
        <v>0</v>
      </c>
      <c r="L524">
        <f>VLOOKUP(A524,'[3]Table 4'!A$1:AZ$65536,44,0)</f>
        <v>2</v>
      </c>
      <c r="M524">
        <f>VLOOKUP(A524,'[3]Table 4'!A$1:BA$65536,45,0)</f>
        <v>1</v>
      </c>
      <c r="N524">
        <f>VLOOKUP(A524,'[3]Table 4'!A$1:BB$65536,46,0)</f>
        <v>1</v>
      </c>
      <c r="O524">
        <f>VLOOKUP(A524,'[3]Table 4'!A$1:BC$65536,47,0)</f>
        <v>0</v>
      </c>
      <c r="P524">
        <f>VLOOKUP(A524,'[3]Table 4'!A$1:BD$65536,48,0)</f>
        <v>0</v>
      </c>
      <c r="Q524">
        <f>VLOOKUP(A524,'[3]Table 4'!A$1:BZ$65536,64,0)</f>
        <v>0</v>
      </c>
      <c r="R524">
        <f>VLOOKUP(A524,'[3]Table 4'!A$1:CA$65536,65,0)</f>
        <v>0</v>
      </c>
      <c r="S524">
        <f>VLOOKUP(A524,'[3]Table 4'!A$1:CB$65536,66,0)</f>
        <v>0</v>
      </c>
      <c r="T524">
        <f>VLOOKUP(A524,'[3]Table 4'!A$1:CC$65536,67,0)</f>
        <v>0</v>
      </c>
      <c r="U524">
        <f>VLOOKUP(A524,'[3]Table 4'!A$1:CD$65536,68,0)</f>
        <v>0</v>
      </c>
    </row>
    <row r="525" spans="1:21" customFormat="1">
      <c r="A525" s="242" t="s">
        <v>11</v>
      </c>
      <c r="B525">
        <f>VLOOKUP(A525,'[3]Table 4'!A$1:F$65536,2,0)</f>
        <v>3</v>
      </c>
      <c r="C525">
        <f>VLOOKUP(A525,'[3]Table 4'!A$1:G$65536,3,0)</f>
        <v>2</v>
      </c>
      <c r="D525">
        <f>VLOOKUP(A525,'[3]Table 4'!A$1:H$65536,4,0)</f>
        <v>1</v>
      </c>
      <c r="E525">
        <f>VLOOKUP(A525,'[3]Table 4'!A$1:I$65536,5,0)</f>
        <v>0</v>
      </c>
      <c r="F525">
        <f>VLOOKUP(A525,'[3]Table 4'!A$1:J$65536,6,0)</f>
        <v>0</v>
      </c>
      <c r="G525">
        <f>VLOOKUP(A525,'[3]Table 4'!A$1:Z$65536,25,0)</f>
        <v>0</v>
      </c>
      <c r="H525">
        <f>VLOOKUP(A525,'[3]Table 4'!A$1:AA$65536,26,0)</f>
        <v>0</v>
      </c>
      <c r="I525">
        <f>VLOOKUP(A525,'[3]Table 4'!A$1:AB$65536,27,0)</f>
        <v>0</v>
      </c>
      <c r="J525">
        <f>VLOOKUP(A525,'[3]Table 4'!A$1:AC$65536,28,0)</f>
        <v>0</v>
      </c>
      <c r="K525">
        <f>VLOOKUP(A525,'[3]Table 4'!A$1:AD$65536,29,0)</f>
        <v>0</v>
      </c>
      <c r="L525">
        <f>VLOOKUP(A525,'[3]Table 4'!A$1:AZ$65536,44,0)</f>
        <v>1</v>
      </c>
      <c r="M525">
        <f>VLOOKUP(A525,'[3]Table 4'!A$1:BA$65536,45,0)</f>
        <v>0</v>
      </c>
      <c r="N525">
        <f>VLOOKUP(A525,'[3]Table 4'!A$1:BB$65536,46,0)</f>
        <v>1</v>
      </c>
      <c r="O525">
        <f>VLOOKUP(A525,'[3]Table 4'!A$1:BC$65536,47,0)</f>
        <v>0</v>
      </c>
      <c r="P525">
        <f>VLOOKUP(A525,'[3]Table 4'!A$1:BD$65536,48,0)</f>
        <v>0</v>
      </c>
      <c r="Q525">
        <f>VLOOKUP(A525,'[3]Table 4'!A$1:BZ$65536,64,0)</f>
        <v>2</v>
      </c>
      <c r="R525">
        <f>VLOOKUP(A525,'[3]Table 4'!A$1:CA$65536,65,0)</f>
        <v>2</v>
      </c>
      <c r="S525">
        <f>VLOOKUP(A525,'[3]Table 4'!A$1:CB$65536,66,0)</f>
        <v>0</v>
      </c>
      <c r="T525">
        <f>VLOOKUP(A525,'[3]Table 4'!A$1:CC$65536,67,0)</f>
        <v>0</v>
      </c>
      <c r="U525">
        <f>VLOOKUP(A525,'[3]Table 4'!A$1:CD$65536,68,0)</f>
        <v>0</v>
      </c>
    </row>
    <row r="526" spans="1:21" customFormat="1">
      <c r="A526" s="242" t="s">
        <v>44</v>
      </c>
      <c r="B526">
        <f>VLOOKUP(A526,'[3]Table 4'!A$1:F$65536,2,0)</f>
        <v>0</v>
      </c>
      <c r="C526">
        <f>VLOOKUP(A526,'[3]Table 4'!A$1:G$65536,3,0)</f>
        <v>0</v>
      </c>
      <c r="D526">
        <f>VLOOKUP(A526,'[3]Table 4'!A$1:H$65536,4,0)</f>
        <v>0</v>
      </c>
      <c r="E526">
        <f>VLOOKUP(A526,'[3]Table 4'!A$1:I$65536,5,0)</f>
        <v>0</v>
      </c>
      <c r="F526">
        <f>VLOOKUP(A526,'[3]Table 4'!A$1:J$65536,6,0)</f>
        <v>0</v>
      </c>
      <c r="G526">
        <f>VLOOKUP(A526,'[3]Table 4'!A$1:Z$65536,25,0)</f>
        <v>0</v>
      </c>
      <c r="H526">
        <f>VLOOKUP(A526,'[3]Table 4'!A$1:AA$65536,26,0)</f>
        <v>0</v>
      </c>
      <c r="I526">
        <f>VLOOKUP(A526,'[3]Table 4'!A$1:AB$65536,27,0)</f>
        <v>0</v>
      </c>
      <c r="J526">
        <f>VLOOKUP(A526,'[3]Table 4'!A$1:AC$65536,28,0)</f>
        <v>0</v>
      </c>
      <c r="K526">
        <f>VLOOKUP(A526,'[3]Table 4'!A$1:AD$65536,29,0)</f>
        <v>0</v>
      </c>
      <c r="L526">
        <f>VLOOKUP(A526,'[3]Table 4'!A$1:AZ$65536,44,0)</f>
        <v>0</v>
      </c>
      <c r="M526">
        <f>VLOOKUP(A526,'[3]Table 4'!A$1:BA$65536,45,0)</f>
        <v>0</v>
      </c>
      <c r="N526">
        <f>VLOOKUP(A526,'[3]Table 4'!A$1:BB$65536,46,0)</f>
        <v>0</v>
      </c>
      <c r="O526">
        <f>VLOOKUP(A526,'[3]Table 4'!A$1:BC$65536,47,0)</f>
        <v>0</v>
      </c>
      <c r="P526">
        <f>VLOOKUP(A526,'[3]Table 4'!A$1:BD$65536,48,0)</f>
        <v>0</v>
      </c>
      <c r="Q526">
        <f>VLOOKUP(A526,'[3]Table 4'!A$1:BZ$65536,64,0)</f>
        <v>0</v>
      </c>
      <c r="R526">
        <f>VLOOKUP(A526,'[3]Table 4'!A$1:CA$65536,65,0)</f>
        <v>0</v>
      </c>
      <c r="S526">
        <f>VLOOKUP(A526,'[3]Table 4'!A$1:CB$65536,66,0)</f>
        <v>0</v>
      </c>
      <c r="T526">
        <f>VLOOKUP(A526,'[3]Table 4'!A$1:CC$65536,67,0)</f>
        <v>0</v>
      </c>
      <c r="U526">
        <f>VLOOKUP(A526,'[3]Table 4'!A$1:CD$65536,68,0)</f>
        <v>0</v>
      </c>
    </row>
    <row r="527" spans="1:21" customFormat="1">
      <c r="A527" s="242"/>
    </row>
    <row r="528" spans="1:21" customFormat="1">
      <c r="A528" s="178"/>
    </row>
    <row r="529" spans="1:21" customFormat="1">
      <c r="A529" s="242" t="s">
        <v>38</v>
      </c>
      <c r="B529">
        <f>VLOOKUP(A529,'[3]Table 4'!A$1:F$65536,2,0)</f>
        <v>5</v>
      </c>
      <c r="C529">
        <f>VLOOKUP(A529,'[3]Table 4'!A$1:G$65536,3,0)</f>
        <v>0</v>
      </c>
      <c r="D529">
        <f>VLOOKUP(A529,'[3]Table 4'!A$1:H$65536,4,0)</f>
        <v>3</v>
      </c>
      <c r="E529">
        <f>VLOOKUP(A529,'[3]Table 4'!A$1:I$65536,5,0)</f>
        <v>2</v>
      </c>
      <c r="F529">
        <f>VLOOKUP(A529,'[3]Table 4'!A$1:J$65536,6,0)</f>
        <v>0</v>
      </c>
      <c r="G529">
        <f>VLOOKUP(A529,'[3]Table 4'!A$1:Z$65536,25,0)</f>
        <v>0</v>
      </c>
      <c r="H529">
        <f>VLOOKUP(A529,'[3]Table 4'!A$1:AA$65536,26,0)</f>
        <v>0</v>
      </c>
      <c r="I529">
        <f>VLOOKUP(A529,'[3]Table 4'!A$1:AB$65536,27,0)</f>
        <v>0</v>
      </c>
      <c r="J529">
        <f>VLOOKUP(A529,'[3]Table 4'!A$1:AC$65536,28,0)</f>
        <v>0</v>
      </c>
      <c r="K529">
        <f>VLOOKUP(A529,'[3]Table 4'!A$1:AD$65536,29,0)</f>
        <v>0</v>
      </c>
      <c r="L529">
        <f>VLOOKUP(A529,'[3]Table 4'!A$1:AZ$65536,44,0)</f>
        <v>1</v>
      </c>
      <c r="M529">
        <f>VLOOKUP(A529,'[3]Table 4'!A$1:BA$65536,45,0)</f>
        <v>0</v>
      </c>
      <c r="N529">
        <f>VLOOKUP(A529,'[3]Table 4'!A$1:BB$65536,46,0)</f>
        <v>1</v>
      </c>
      <c r="O529">
        <f>VLOOKUP(A529,'[3]Table 4'!A$1:BC$65536,47,0)</f>
        <v>0</v>
      </c>
      <c r="P529">
        <f>VLOOKUP(A529,'[3]Table 4'!A$1:BD$65536,48,0)</f>
        <v>0</v>
      </c>
      <c r="Q529">
        <f>VLOOKUP(A529,'[3]Table 4'!A$1:BZ$65536,64,0)</f>
        <v>4</v>
      </c>
      <c r="R529">
        <f>VLOOKUP(A529,'[3]Table 4'!A$1:CA$65536,65,0)</f>
        <v>0</v>
      </c>
      <c r="S529">
        <f>VLOOKUP(A529,'[3]Table 4'!A$1:CB$65536,66,0)</f>
        <v>2</v>
      </c>
      <c r="T529">
        <f>VLOOKUP(A529,'[3]Table 4'!A$1:CC$65536,67,0)</f>
        <v>2</v>
      </c>
      <c r="U529">
        <f>VLOOKUP(A529,'[3]Table 4'!A$1:CD$65536,68,0)</f>
        <v>0</v>
      </c>
    </row>
    <row r="530" spans="1:21" customFormat="1">
      <c r="A530" s="242" t="s">
        <v>54</v>
      </c>
      <c r="B530">
        <f>VLOOKUP(A530,'[3]Table 4'!A$1:F$65536,2,0)</f>
        <v>2</v>
      </c>
      <c r="C530">
        <f>VLOOKUP(A530,'[3]Table 4'!A$1:G$65536,3,0)</f>
        <v>0</v>
      </c>
      <c r="D530">
        <f>VLOOKUP(A530,'[3]Table 4'!A$1:H$65536,4,0)</f>
        <v>1</v>
      </c>
      <c r="E530">
        <f>VLOOKUP(A530,'[3]Table 4'!A$1:I$65536,5,0)</f>
        <v>1</v>
      </c>
      <c r="F530">
        <f>VLOOKUP(A530,'[3]Table 4'!A$1:J$65536,6,0)</f>
        <v>0</v>
      </c>
      <c r="G530">
        <f>VLOOKUP(A530,'[3]Table 4'!A$1:Z$65536,25,0)</f>
        <v>0</v>
      </c>
      <c r="H530">
        <f>VLOOKUP(A530,'[3]Table 4'!A$1:AA$65536,26,0)</f>
        <v>0</v>
      </c>
      <c r="I530">
        <f>VLOOKUP(A530,'[3]Table 4'!A$1:AB$65536,27,0)</f>
        <v>0</v>
      </c>
      <c r="J530">
        <f>VLOOKUP(A530,'[3]Table 4'!A$1:AC$65536,28,0)</f>
        <v>0</v>
      </c>
      <c r="K530">
        <f>VLOOKUP(A530,'[3]Table 4'!A$1:AD$65536,29,0)</f>
        <v>0</v>
      </c>
      <c r="L530">
        <f>VLOOKUP(A530,'[3]Table 4'!A$1:AZ$65536,44,0)</f>
        <v>0</v>
      </c>
      <c r="M530">
        <f>VLOOKUP(A530,'[3]Table 4'!A$1:BA$65536,45,0)</f>
        <v>0</v>
      </c>
      <c r="N530">
        <f>VLOOKUP(A530,'[3]Table 4'!A$1:BB$65536,46,0)</f>
        <v>0</v>
      </c>
      <c r="O530">
        <f>VLOOKUP(A530,'[3]Table 4'!A$1:BC$65536,47,0)</f>
        <v>0</v>
      </c>
      <c r="P530">
        <f>VLOOKUP(A530,'[3]Table 4'!A$1:BD$65536,48,0)</f>
        <v>0</v>
      </c>
      <c r="Q530">
        <f>VLOOKUP(A530,'[3]Table 4'!A$1:BZ$65536,64,0)</f>
        <v>2</v>
      </c>
      <c r="R530">
        <f>VLOOKUP(A530,'[3]Table 4'!A$1:CA$65536,65,0)</f>
        <v>0</v>
      </c>
      <c r="S530">
        <f>VLOOKUP(A530,'[3]Table 4'!A$1:CB$65536,66,0)</f>
        <v>1</v>
      </c>
      <c r="T530">
        <f>VLOOKUP(A530,'[3]Table 4'!A$1:CC$65536,67,0)</f>
        <v>1</v>
      </c>
      <c r="U530">
        <f>VLOOKUP(A530,'[3]Table 4'!A$1:CD$65536,68,0)</f>
        <v>0</v>
      </c>
    </row>
    <row r="531" spans="1:21" customFormat="1">
      <c r="A531" s="242" t="s">
        <v>121</v>
      </c>
      <c r="B531">
        <f>VLOOKUP(A531,'[3]Table 4'!A$1:F$65536,2,0)</f>
        <v>4</v>
      </c>
      <c r="C531">
        <f>VLOOKUP(A531,'[3]Table 4'!A$1:G$65536,3,0)</f>
        <v>0</v>
      </c>
      <c r="D531">
        <f>VLOOKUP(A531,'[3]Table 4'!A$1:H$65536,4,0)</f>
        <v>4</v>
      </c>
      <c r="E531">
        <f>VLOOKUP(A531,'[3]Table 4'!A$1:I$65536,5,0)</f>
        <v>0</v>
      </c>
      <c r="F531">
        <f>VLOOKUP(A531,'[3]Table 4'!A$1:J$65536,6,0)</f>
        <v>0</v>
      </c>
      <c r="G531">
        <f>VLOOKUP(A531,'[3]Table 4'!A$1:Z$65536,25,0)</f>
        <v>1</v>
      </c>
      <c r="H531">
        <f>VLOOKUP(A531,'[3]Table 4'!A$1:AA$65536,26,0)</f>
        <v>0</v>
      </c>
      <c r="I531">
        <f>VLOOKUP(A531,'[3]Table 4'!A$1:AB$65536,27,0)</f>
        <v>1</v>
      </c>
      <c r="J531">
        <f>VLOOKUP(A531,'[3]Table 4'!A$1:AC$65536,28,0)</f>
        <v>0</v>
      </c>
      <c r="K531">
        <f>VLOOKUP(A531,'[3]Table 4'!A$1:AD$65536,29,0)</f>
        <v>0</v>
      </c>
      <c r="L531">
        <f>VLOOKUP(A531,'[3]Table 4'!A$1:AZ$65536,44,0)</f>
        <v>2</v>
      </c>
      <c r="M531">
        <f>VLOOKUP(A531,'[3]Table 4'!A$1:BA$65536,45,0)</f>
        <v>0</v>
      </c>
      <c r="N531">
        <f>VLOOKUP(A531,'[3]Table 4'!A$1:BB$65536,46,0)</f>
        <v>2</v>
      </c>
      <c r="O531">
        <f>VLOOKUP(A531,'[3]Table 4'!A$1:BC$65536,47,0)</f>
        <v>0</v>
      </c>
      <c r="P531">
        <f>VLOOKUP(A531,'[3]Table 4'!A$1:BD$65536,48,0)</f>
        <v>0</v>
      </c>
      <c r="Q531">
        <f>VLOOKUP(A531,'[3]Table 4'!A$1:BZ$65536,64,0)</f>
        <v>1</v>
      </c>
      <c r="R531">
        <f>VLOOKUP(A531,'[3]Table 4'!A$1:CA$65536,65,0)</f>
        <v>0</v>
      </c>
      <c r="S531">
        <f>VLOOKUP(A531,'[3]Table 4'!A$1:CB$65536,66,0)</f>
        <v>1</v>
      </c>
      <c r="T531">
        <f>VLOOKUP(A531,'[3]Table 4'!A$1:CC$65536,67,0)</f>
        <v>0</v>
      </c>
      <c r="U531">
        <f>VLOOKUP(A531,'[3]Table 4'!A$1:CD$65536,68,0)</f>
        <v>0</v>
      </c>
    </row>
    <row r="532" spans="1:21" customFormat="1">
      <c r="A532" s="242" t="s">
        <v>142</v>
      </c>
      <c r="B532">
        <f>VLOOKUP(A532,'[3]Table 4'!A$1:F$65536,2,0)</f>
        <v>1</v>
      </c>
      <c r="C532">
        <f>VLOOKUP(A532,'[3]Table 4'!A$1:G$65536,3,0)</f>
        <v>0</v>
      </c>
      <c r="D532">
        <f>VLOOKUP(A532,'[3]Table 4'!A$1:H$65536,4,0)</f>
        <v>0</v>
      </c>
      <c r="E532">
        <f>VLOOKUP(A532,'[3]Table 4'!A$1:I$65536,5,0)</f>
        <v>1</v>
      </c>
      <c r="F532">
        <f>VLOOKUP(A532,'[3]Table 4'!A$1:J$65536,6,0)</f>
        <v>0</v>
      </c>
      <c r="G532">
        <f>VLOOKUP(A532,'[3]Table 4'!A$1:Z$65536,25,0)</f>
        <v>0</v>
      </c>
      <c r="H532">
        <f>VLOOKUP(A532,'[3]Table 4'!A$1:AA$65536,26,0)</f>
        <v>0</v>
      </c>
      <c r="I532">
        <f>VLOOKUP(A532,'[3]Table 4'!A$1:AB$65536,27,0)</f>
        <v>0</v>
      </c>
      <c r="J532">
        <f>VLOOKUP(A532,'[3]Table 4'!A$1:AC$65536,28,0)</f>
        <v>0</v>
      </c>
      <c r="K532">
        <f>VLOOKUP(A532,'[3]Table 4'!A$1:AD$65536,29,0)</f>
        <v>0</v>
      </c>
      <c r="L532">
        <f>VLOOKUP(A532,'[3]Table 4'!A$1:AZ$65536,44,0)</f>
        <v>0</v>
      </c>
      <c r="M532">
        <f>VLOOKUP(A532,'[3]Table 4'!A$1:BA$65536,45,0)</f>
        <v>0</v>
      </c>
      <c r="N532">
        <f>VLOOKUP(A532,'[3]Table 4'!A$1:BB$65536,46,0)</f>
        <v>0</v>
      </c>
      <c r="O532">
        <f>VLOOKUP(A532,'[3]Table 4'!A$1:BC$65536,47,0)</f>
        <v>0</v>
      </c>
      <c r="P532">
        <f>VLOOKUP(A532,'[3]Table 4'!A$1:BD$65536,48,0)</f>
        <v>0</v>
      </c>
      <c r="Q532">
        <f>VLOOKUP(A532,'[3]Table 4'!A$1:BZ$65536,64,0)</f>
        <v>1</v>
      </c>
      <c r="R532">
        <f>VLOOKUP(A532,'[3]Table 4'!A$1:CA$65536,65,0)</f>
        <v>0</v>
      </c>
      <c r="S532">
        <f>VLOOKUP(A532,'[3]Table 4'!A$1:CB$65536,66,0)</f>
        <v>0</v>
      </c>
      <c r="T532">
        <f>VLOOKUP(A532,'[3]Table 4'!A$1:CC$65536,67,0)</f>
        <v>1</v>
      </c>
      <c r="U532">
        <f>VLOOKUP(A532,'[3]Table 4'!A$1:CD$65536,68,0)</f>
        <v>0</v>
      </c>
    </row>
    <row r="533" spans="1:21" customFormat="1">
      <c r="A533" s="242" t="s">
        <v>140</v>
      </c>
      <c r="B533">
        <f>VLOOKUP(A533,'[3]Table 4'!A$1:F$65536,2,0)</f>
        <v>1</v>
      </c>
      <c r="C533">
        <f>VLOOKUP(A533,'[3]Table 4'!A$1:G$65536,3,0)</f>
        <v>0</v>
      </c>
      <c r="D533">
        <f>VLOOKUP(A533,'[3]Table 4'!A$1:H$65536,4,0)</f>
        <v>1</v>
      </c>
      <c r="E533">
        <f>VLOOKUP(A533,'[3]Table 4'!A$1:I$65536,5,0)</f>
        <v>0</v>
      </c>
      <c r="F533">
        <f>VLOOKUP(A533,'[3]Table 4'!A$1:J$65536,6,0)</f>
        <v>0</v>
      </c>
      <c r="G533">
        <f>VLOOKUP(A533,'[3]Table 4'!A$1:Z$65536,25,0)</f>
        <v>1</v>
      </c>
      <c r="H533">
        <f>VLOOKUP(A533,'[3]Table 4'!A$1:AA$65536,26,0)</f>
        <v>0</v>
      </c>
      <c r="I533">
        <f>VLOOKUP(A533,'[3]Table 4'!A$1:AB$65536,27,0)</f>
        <v>1</v>
      </c>
      <c r="J533">
        <f>VLOOKUP(A533,'[3]Table 4'!A$1:AC$65536,28,0)</f>
        <v>0</v>
      </c>
      <c r="K533">
        <f>VLOOKUP(A533,'[3]Table 4'!A$1:AD$65536,29,0)</f>
        <v>0</v>
      </c>
      <c r="L533">
        <f>VLOOKUP(A533,'[3]Table 4'!A$1:AZ$65536,44,0)</f>
        <v>0</v>
      </c>
      <c r="M533">
        <f>VLOOKUP(A533,'[3]Table 4'!A$1:BA$65536,45,0)</f>
        <v>0</v>
      </c>
      <c r="N533">
        <f>VLOOKUP(A533,'[3]Table 4'!A$1:BB$65536,46,0)</f>
        <v>0</v>
      </c>
      <c r="O533">
        <f>VLOOKUP(A533,'[3]Table 4'!A$1:BC$65536,47,0)</f>
        <v>0</v>
      </c>
      <c r="P533">
        <f>VLOOKUP(A533,'[3]Table 4'!A$1:BD$65536,48,0)</f>
        <v>0</v>
      </c>
      <c r="Q533">
        <f>VLOOKUP(A533,'[3]Table 4'!A$1:BZ$65536,64,0)</f>
        <v>0</v>
      </c>
      <c r="R533">
        <f>VLOOKUP(A533,'[3]Table 4'!A$1:CA$65536,65,0)</f>
        <v>0</v>
      </c>
      <c r="S533">
        <f>VLOOKUP(A533,'[3]Table 4'!A$1:CB$65536,66,0)</f>
        <v>0</v>
      </c>
      <c r="T533">
        <f>VLOOKUP(A533,'[3]Table 4'!A$1:CC$65536,67,0)</f>
        <v>0</v>
      </c>
      <c r="U533">
        <f>VLOOKUP(A533,'[3]Table 4'!A$1:CD$65536,68,0)</f>
        <v>0</v>
      </c>
    </row>
    <row r="534" spans="1:21" customFormat="1">
      <c r="A534" s="242" t="s">
        <v>171</v>
      </c>
      <c r="B534">
        <f>VLOOKUP(A534,'[3]Table 4'!A$1:F$65536,2,0)</f>
        <v>2</v>
      </c>
      <c r="C534">
        <f>VLOOKUP(A534,'[3]Table 4'!A$1:G$65536,3,0)</f>
        <v>1</v>
      </c>
      <c r="D534">
        <f>VLOOKUP(A534,'[3]Table 4'!A$1:H$65536,4,0)</f>
        <v>1</v>
      </c>
      <c r="E534">
        <f>VLOOKUP(A534,'[3]Table 4'!A$1:I$65536,5,0)</f>
        <v>0</v>
      </c>
      <c r="F534">
        <f>VLOOKUP(A534,'[3]Table 4'!A$1:J$65536,6,0)</f>
        <v>0</v>
      </c>
      <c r="G534">
        <f>VLOOKUP(A534,'[3]Table 4'!A$1:Z$65536,25,0)</f>
        <v>1</v>
      </c>
      <c r="H534">
        <f>VLOOKUP(A534,'[3]Table 4'!A$1:AA$65536,26,0)</f>
        <v>1</v>
      </c>
      <c r="I534">
        <f>VLOOKUP(A534,'[3]Table 4'!A$1:AB$65536,27,0)</f>
        <v>0</v>
      </c>
      <c r="J534">
        <f>VLOOKUP(A534,'[3]Table 4'!A$1:AC$65536,28,0)</f>
        <v>0</v>
      </c>
      <c r="K534">
        <f>VLOOKUP(A534,'[3]Table 4'!A$1:AD$65536,29,0)</f>
        <v>0</v>
      </c>
      <c r="L534">
        <f>VLOOKUP(A534,'[3]Table 4'!A$1:AZ$65536,44,0)</f>
        <v>0</v>
      </c>
      <c r="M534">
        <f>VLOOKUP(A534,'[3]Table 4'!A$1:BA$65536,45,0)</f>
        <v>0</v>
      </c>
      <c r="N534">
        <f>VLOOKUP(A534,'[3]Table 4'!A$1:BB$65536,46,0)</f>
        <v>0</v>
      </c>
      <c r="O534">
        <f>VLOOKUP(A534,'[3]Table 4'!A$1:BC$65536,47,0)</f>
        <v>0</v>
      </c>
      <c r="P534">
        <f>VLOOKUP(A534,'[3]Table 4'!A$1:BD$65536,48,0)</f>
        <v>0</v>
      </c>
      <c r="Q534">
        <f>VLOOKUP(A534,'[3]Table 4'!A$1:BZ$65536,64,0)</f>
        <v>1</v>
      </c>
      <c r="R534">
        <f>VLOOKUP(A534,'[3]Table 4'!A$1:CA$65536,65,0)</f>
        <v>0</v>
      </c>
      <c r="S534">
        <f>VLOOKUP(A534,'[3]Table 4'!A$1:CB$65536,66,0)</f>
        <v>1</v>
      </c>
      <c r="T534">
        <f>VLOOKUP(A534,'[3]Table 4'!A$1:CC$65536,67,0)</f>
        <v>0</v>
      </c>
      <c r="U534">
        <f>VLOOKUP(A534,'[3]Table 4'!A$1:CD$65536,68,0)</f>
        <v>0</v>
      </c>
    </row>
    <row r="535" spans="1:21" customFormat="1">
      <c r="A535" s="242" t="s">
        <v>53</v>
      </c>
      <c r="B535">
        <f>VLOOKUP(A535,'[3]Table 4'!A$1:F$65536,2,0)</f>
        <v>0</v>
      </c>
      <c r="C535">
        <f>VLOOKUP(A535,'[3]Table 4'!A$1:G$65536,3,0)</f>
        <v>0</v>
      </c>
      <c r="D535">
        <f>VLOOKUP(A535,'[3]Table 4'!A$1:H$65536,4,0)</f>
        <v>0</v>
      </c>
      <c r="E535">
        <f>VLOOKUP(A535,'[3]Table 4'!A$1:I$65536,5,0)</f>
        <v>0</v>
      </c>
      <c r="F535">
        <f>VLOOKUP(A535,'[3]Table 4'!A$1:J$65536,6,0)</f>
        <v>0</v>
      </c>
      <c r="G535">
        <f>VLOOKUP(A535,'[3]Table 4'!A$1:Z$65536,25,0)</f>
        <v>0</v>
      </c>
      <c r="H535">
        <f>VLOOKUP(A535,'[3]Table 4'!A$1:AA$65536,26,0)</f>
        <v>0</v>
      </c>
      <c r="I535">
        <f>VLOOKUP(A535,'[3]Table 4'!A$1:AB$65536,27,0)</f>
        <v>0</v>
      </c>
      <c r="J535">
        <f>VLOOKUP(A535,'[3]Table 4'!A$1:AC$65536,28,0)</f>
        <v>0</v>
      </c>
      <c r="K535">
        <f>VLOOKUP(A535,'[3]Table 4'!A$1:AD$65536,29,0)</f>
        <v>0</v>
      </c>
      <c r="L535">
        <f>VLOOKUP(A535,'[3]Table 4'!A$1:AZ$65536,44,0)</f>
        <v>0</v>
      </c>
      <c r="M535">
        <f>VLOOKUP(A535,'[3]Table 4'!A$1:BA$65536,45,0)</f>
        <v>0</v>
      </c>
      <c r="N535">
        <f>VLOOKUP(A535,'[3]Table 4'!A$1:BB$65536,46,0)</f>
        <v>0</v>
      </c>
      <c r="O535">
        <f>VLOOKUP(A535,'[3]Table 4'!A$1:BC$65536,47,0)</f>
        <v>0</v>
      </c>
      <c r="P535">
        <f>VLOOKUP(A535,'[3]Table 4'!A$1:BD$65536,48,0)</f>
        <v>0</v>
      </c>
      <c r="Q535">
        <f>VLOOKUP(A535,'[3]Table 4'!A$1:BZ$65536,64,0)</f>
        <v>0</v>
      </c>
      <c r="R535">
        <f>VLOOKUP(A535,'[3]Table 4'!A$1:CA$65536,65,0)</f>
        <v>0</v>
      </c>
      <c r="S535">
        <f>VLOOKUP(A535,'[3]Table 4'!A$1:CB$65536,66,0)</f>
        <v>0</v>
      </c>
      <c r="T535">
        <f>VLOOKUP(A535,'[3]Table 4'!A$1:CC$65536,67,0)</f>
        <v>0</v>
      </c>
      <c r="U535">
        <f>VLOOKUP(A535,'[3]Table 4'!A$1:CD$65536,68,0)</f>
        <v>0</v>
      </c>
    </row>
    <row r="536" spans="1:21" customFormat="1">
      <c r="A536" s="242" t="s">
        <v>0</v>
      </c>
      <c r="B536">
        <f>VLOOKUP(A536,'[3]Table 4'!A$1:F$65536,2,0)</f>
        <v>1</v>
      </c>
      <c r="C536">
        <f>VLOOKUP(A536,'[3]Table 4'!A$1:G$65536,3,0)</f>
        <v>0</v>
      </c>
      <c r="D536">
        <f>VLOOKUP(A536,'[3]Table 4'!A$1:H$65536,4,0)</f>
        <v>0</v>
      </c>
      <c r="E536">
        <f>VLOOKUP(A536,'[3]Table 4'!A$1:I$65536,5,0)</f>
        <v>1</v>
      </c>
      <c r="F536">
        <f>VLOOKUP(A536,'[3]Table 4'!A$1:J$65536,6,0)</f>
        <v>0</v>
      </c>
      <c r="G536">
        <f>VLOOKUP(A536,'[3]Table 4'!A$1:Z$65536,25,0)</f>
        <v>0</v>
      </c>
      <c r="H536">
        <f>VLOOKUP(A536,'[3]Table 4'!A$1:AA$65536,26,0)</f>
        <v>0</v>
      </c>
      <c r="I536">
        <f>VLOOKUP(A536,'[3]Table 4'!A$1:AB$65536,27,0)</f>
        <v>0</v>
      </c>
      <c r="J536">
        <f>VLOOKUP(A536,'[3]Table 4'!A$1:AC$65536,28,0)</f>
        <v>0</v>
      </c>
      <c r="K536">
        <f>VLOOKUP(A536,'[3]Table 4'!A$1:AD$65536,29,0)</f>
        <v>0</v>
      </c>
      <c r="L536">
        <f>VLOOKUP(A536,'[3]Table 4'!A$1:AZ$65536,44,0)</f>
        <v>1</v>
      </c>
      <c r="M536">
        <f>VLOOKUP(A536,'[3]Table 4'!A$1:BA$65536,45,0)</f>
        <v>0</v>
      </c>
      <c r="N536">
        <f>VLOOKUP(A536,'[3]Table 4'!A$1:BB$65536,46,0)</f>
        <v>0</v>
      </c>
      <c r="O536">
        <f>VLOOKUP(A536,'[3]Table 4'!A$1:BC$65536,47,0)</f>
        <v>1</v>
      </c>
      <c r="P536">
        <f>VLOOKUP(A536,'[3]Table 4'!A$1:BD$65536,48,0)</f>
        <v>0</v>
      </c>
      <c r="Q536">
        <f>VLOOKUP(A536,'[3]Table 4'!A$1:BZ$65536,64,0)</f>
        <v>0</v>
      </c>
      <c r="R536">
        <f>VLOOKUP(A536,'[3]Table 4'!A$1:CA$65536,65,0)</f>
        <v>0</v>
      </c>
      <c r="S536">
        <f>VLOOKUP(A536,'[3]Table 4'!A$1:CB$65536,66,0)</f>
        <v>0</v>
      </c>
      <c r="T536">
        <f>VLOOKUP(A536,'[3]Table 4'!A$1:CC$65536,67,0)</f>
        <v>0</v>
      </c>
      <c r="U536">
        <f>VLOOKUP(A536,'[3]Table 4'!A$1:CD$65536,68,0)</f>
        <v>0</v>
      </c>
    </row>
    <row r="537" spans="1:21" customFormat="1">
      <c r="A537" s="242" t="s">
        <v>103</v>
      </c>
      <c r="B537">
        <f>VLOOKUP(A537,'[3]Table 4'!A$1:F$65536,2,0)</f>
        <v>1</v>
      </c>
      <c r="C537">
        <f>VLOOKUP(A537,'[3]Table 4'!A$1:G$65536,3,0)</f>
        <v>0</v>
      </c>
      <c r="D537">
        <f>VLOOKUP(A537,'[3]Table 4'!A$1:H$65536,4,0)</f>
        <v>0</v>
      </c>
      <c r="E537">
        <f>VLOOKUP(A537,'[3]Table 4'!A$1:I$65536,5,0)</f>
        <v>1</v>
      </c>
      <c r="F537">
        <f>VLOOKUP(A537,'[3]Table 4'!A$1:J$65536,6,0)</f>
        <v>0</v>
      </c>
      <c r="G537">
        <f>VLOOKUP(A537,'[3]Table 4'!A$1:Z$65536,25,0)</f>
        <v>0</v>
      </c>
      <c r="H537">
        <f>VLOOKUP(A537,'[3]Table 4'!A$1:AA$65536,26,0)</f>
        <v>0</v>
      </c>
      <c r="I537">
        <f>VLOOKUP(A537,'[3]Table 4'!A$1:AB$65536,27,0)</f>
        <v>0</v>
      </c>
      <c r="J537">
        <f>VLOOKUP(A537,'[3]Table 4'!A$1:AC$65536,28,0)</f>
        <v>0</v>
      </c>
      <c r="K537">
        <f>VLOOKUP(A537,'[3]Table 4'!A$1:AD$65536,29,0)</f>
        <v>0</v>
      </c>
      <c r="L537">
        <f>VLOOKUP(A537,'[3]Table 4'!A$1:AZ$65536,44,0)</f>
        <v>1</v>
      </c>
      <c r="M537">
        <f>VLOOKUP(A537,'[3]Table 4'!A$1:BA$65536,45,0)</f>
        <v>0</v>
      </c>
      <c r="N537">
        <f>VLOOKUP(A537,'[3]Table 4'!A$1:BB$65536,46,0)</f>
        <v>0</v>
      </c>
      <c r="O537">
        <f>VLOOKUP(A537,'[3]Table 4'!A$1:BC$65536,47,0)</f>
        <v>1</v>
      </c>
      <c r="P537">
        <f>VLOOKUP(A537,'[3]Table 4'!A$1:BD$65536,48,0)</f>
        <v>0</v>
      </c>
      <c r="Q537">
        <f>VLOOKUP(A537,'[3]Table 4'!A$1:BZ$65536,64,0)</f>
        <v>0</v>
      </c>
      <c r="R537">
        <f>VLOOKUP(A537,'[3]Table 4'!A$1:CA$65536,65,0)</f>
        <v>0</v>
      </c>
      <c r="S537">
        <f>VLOOKUP(A537,'[3]Table 4'!A$1:CB$65536,66,0)</f>
        <v>0</v>
      </c>
      <c r="T537">
        <f>VLOOKUP(A537,'[3]Table 4'!A$1:CC$65536,67,0)</f>
        <v>0</v>
      </c>
      <c r="U537">
        <f>VLOOKUP(A537,'[3]Table 4'!A$1:CD$65536,68,0)</f>
        <v>0</v>
      </c>
    </row>
    <row r="538" spans="1:21" customFormat="1">
      <c r="A538" s="242" t="s">
        <v>169</v>
      </c>
      <c r="B538">
        <f>VLOOKUP(A538,'[3]Table 4'!A$1:F$65536,2,0)</f>
        <v>0</v>
      </c>
      <c r="C538">
        <f>VLOOKUP(A538,'[3]Table 4'!A$1:G$65536,3,0)</f>
        <v>0</v>
      </c>
      <c r="D538">
        <f>VLOOKUP(A538,'[3]Table 4'!A$1:H$65536,4,0)</f>
        <v>0</v>
      </c>
      <c r="E538">
        <f>VLOOKUP(A538,'[3]Table 4'!A$1:I$65536,5,0)</f>
        <v>0</v>
      </c>
      <c r="F538">
        <f>VLOOKUP(A538,'[3]Table 4'!A$1:J$65536,6,0)</f>
        <v>0</v>
      </c>
      <c r="G538">
        <f>VLOOKUP(A538,'[3]Table 4'!A$1:Z$65536,25,0)</f>
        <v>0</v>
      </c>
      <c r="H538">
        <f>VLOOKUP(A538,'[3]Table 4'!A$1:AA$65536,26,0)</f>
        <v>0</v>
      </c>
      <c r="I538">
        <f>VLOOKUP(A538,'[3]Table 4'!A$1:AB$65536,27,0)</f>
        <v>0</v>
      </c>
      <c r="J538">
        <f>VLOOKUP(A538,'[3]Table 4'!A$1:AC$65536,28,0)</f>
        <v>0</v>
      </c>
      <c r="K538">
        <f>VLOOKUP(A538,'[3]Table 4'!A$1:AD$65536,29,0)</f>
        <v>0</v>
      </c>
      <c r="L538">
        <f>VLOOKUP(A538,'[3]Table 4'!A$1:AZ$65536,44,0)</f>
        <v>0</v>
      </c>
      <c r="M538">
        <f>VLOOKUP(A538,'[3]Table 4'!A$1:BA$65536,45,0)</f>
        <v>0</v>
      </c>
      <c r="N538">
        <f>VLOOKUP(A538,'[3]Table 4'!A$1:BB$65536,46,0)</f>
        <v>0</v>
      </c>
      <c r="O538">
        <f>VLOOKUP(A538,'[3]Table 4'!A$1:BC$65536,47,0)</f>
        <v>0</v>
      </c>
      <c r="P538">
        <f>VLOOKUP(A538,'[3]Table 4'!A$1:BD$65536,48,0)</f>
        <v>0</v>
      </c>
      <c r="Q538">
        <f>VLOOKUP(A538,'[3]Table 4'!A$1:BZ$65536,64,0)</f>
        <v>0</v>
      </c>
      <c r="R538">
        <f>VLOOKUP(A538,'[3]Table 4'!A$1:CA$65536,65,0)</f>
        <v>0</v>
      </c>
      <c r="S538">
        <f>VLOOKUP(A538,'[3]Table 4'!A$1:CB$65536,66,0)</f>
        <v>0</v>
      </c>
      <c r="T538">
        <f>VLOOKUP(A538,'[3]Table 4'!A$1:CC$65536,67,0)</f>
        <v>0</v>
      </c>
      <c r="U538">
        <f>VLOOKUP(A538,'[3]Table 4'!A$1:CD$65536,68,0)</f>
        <v>0</v>
      </c>
    </row>
    <row r="539" spans="1:21" customFormat="1">
      <c r="A539" s="242" t="s">
        <v>141</v>
      </c>
      <c r="B539">
        <f>VLOOKUP(A539,'[3]Table 4'!A$1:F$65536,2,0)</f>
        <v>1</v>
      </c>
      <c r="C539">
        <f>VLOOKUP(A539,'[3]Table 4'!A$1:G$65536,3,0)</f>
        <v>1</v>
      </c>
      <c r="D539">
        <f>VLOOKUP(A539,'[3]Table 4'!A$1:H$65536,4,0)</f>
        <v>0</v>
      </c>
      <c r="E539">
        <f>VLOOKUP(A539,'[3]Table 4'!A$1:I$65536,5,0)</f>
        <v>0</v>
      </c>
      <c r="F539">
        <f>VLOOKUP(A539,'[3]Table 4'!A$1:J$65536,6,0)</f>
        <v>0</v>
      </c>
      <c r="G539">
        <f>VLOOKUP(A539,'[3]Table 4'!A$1:Z$65536,25,0)</f>
        <v>0</v>
      </c>
      <c r="H539">
        <f>VLOOKUP(A539,'[3]Table 4'!A$1:AA$65536,26,0)</f>
        <v>0</v>
      </c>
      <c r="I539">
        <f>VLOOKUP(A539,'[3]Table 4'!A$1:AB$65536,27,0)</f>
        <v>0</v>
      </c>
      <c r="J539">
        <f>VLOOKUP(A539,'[3]Table 4'!A$1:AC$65536,28,0)</f>
        <v>0</v>
      </c>
      <c r="K539">
        <f>VLOOKUP(A539,'[3]Table 4'!A$1:AD$65536,29,0)</f>
        <v>0</v>
      </c>
      <c r="L539">
        <f>VLOOKUP(A539,'[3]Table 4'!A$1:AZ$65536,44,0)</f>
        <v>0</v>
      </c>
      <c r="M539">
        <f>VLOOKUP(A539,'[3]Table 4'!A$1:BA$65536,45,0)</f>
        <v>0</v>
      </c>
      <c r="N539">
        <f>VLOOKUP(A539,'[3]Table 4'!A$1:BB$65536,46,0)</f>
        <v>0</v>
      </c>
      <c r="O539">
        <f>VLOOKUP(A539,'[3]Table 4'!A$1:BC$65536,47,0)</f>
        <v>0</v>
      </c>
      <c r="P539">
        <f>VLOOKUP(A539,'[3]Table 4'!A$1:BD$65536,48,0)</f>
        <v>0</v>
      </c>
      <c r="Q539">
        <f>VLOOKUP(A539,'[3]Table 4'!A$1:BZ$65536,64,0)</f>
        <v>1</v>
      </c>
      <c r="R539">
        <f>VLOOKUP(A539,'[3]Table 4'!A$1:CA$65536,65,0)</f>
        <v>1</v>
      </c>
      <c r="S539">
        <f>VLOOKUP(A539,'[3]Table 4'!A$1:CB$65536,66,0)</f>
        <v>0</v>
      </c>
      <c r="T539">
        <f>VLOOKUP(A539,'[3]Table 4'!A$1:CC$65536,67,0)</f>
        <v>0</v>
      </c>
      <c r="U539">
        <f>VLOOKUP(A539,'[3]Table 4'!A$1:CD$65536,68,0)</f>
        <v>0</v>
      </c>
    </row>
    <row r="540" spans="1:21" customFormat="1">
      <c r="A540" s="242" t="s">
        <v>164</v>
      </c>
      <c r="B540">
        <f>VLOOKUP(A540,'[3]Table 4'!A$1:F$65536,2,0)</f>
        <v>5</v>
      </c>
      <c r="C540">
        <f>VLOOKUP(A540,'[3]Table 4'!A$1:G$65536,3,0)</f>
        <v>1</v>
      </c>
      <c r="D540">
        <f>VLOOKUP(A540,'[3]Table 4'!A$1:H$65536,4,0)</f>
        <v>4</v>
      </c>
      <c r="E540">
        <f>VLOOKUP(A540,'[3]Table 4'!A$1:I$65536,5,0)</f>
        <v>0</v>
      </c>
      <c r="F540">
        <f>VLOOKUP(A540,'[3]Table 4'!A$1:J$65536,6,0)</f>
        <v>0</v>
      </c>
      <c r="G540">
        <f>VLOOKUP(A540,'[3]Table 4'!A$1:Z$65536,25,0)</f>
        <v>4</v>
      </c>
      <c r="H540">
        <f>VLOOKUP(A540,'[3]Table 4'!A$1:AA$65536,26,0)</f>
        <v>1</v>
      </c>
      <c r="I540">
        <f>VLOOKUP(A540,'[3]Table 4'!A$1:AB$65536,27,0)</f>
        <v>3</v>
      </c>
      <c r="J540">
        <f>VLOOKUP(A540,'[3]Table 4'!A$1:AC$65536,28,0)</f>
        <v>0</v>
      </c>
      <c r="K540">
        <f>VLOOKUP(A540,'[3]Table 4'!A$1:AD$65536,29,0)</f>
        <v>0</v>
      </c>
      <c r="L540">
        <f>VLOOKUP(A540,'[3]Table 4'!A$1:AZ$65536,44,0)</f>
        <v>0</v>
      </c>
      <c r="M540">
        <f>VLOOKUP(A540,'[3]Table 4'!A$1:BA$65536,45,0)</f>
        <v>0</v>
      </c>
      <c r="N540">
        <f>VLOOKUP(A540,'[3]Table 4'!A$1:BB$65536,46,0)</f>
        <v>0</v>
      </c>
      <c r="O540">
        <f>VLOOKUP(A540,'[3]Table 4'!A$1:BC$65536,47,0)</f>
        <v>0</v>
      </c>
      <c r="P540">
        <f>VLOOKUP(A540,'[3]Table 4'!A$1:BD$65536,48,0)</f>
        <v>0</v>
      </c>
      <c r="Q540">
        <f>VLOOKUP(A540,'[3]Table 4'!A$1:BZ$65536,64,0)</f>
        <v>1</v>
      </c>
      <c r="R540">
        <f>VLOOKUP(A540,'[3]Table 4'!A$1:CA$65536,65,0)</f>
        <v>0</v>
      </c>
      <c r="S540">
        <f>VLOOKUP(A540,'[3]Table 4'!A$1:CB$65536,66,0)</f>
        <v>1</v>
      </c>
      <c r="T540">
        <f>VLOOKUP(A540,'[3]Table 4'!A$1:CC$65536,67,0)</f>
        <v>0</v>
      </c>
      <c r="U540">
        <f>VLOOKUP(A540,'[3]Table 4'!A$1:CD$65536,68,0)</f>
        <v>0</v>
      </c>
    </row>
    <row r="541" spans="1:21" customFormat="1">
      <c r="A541" s="242" t="s">
        <v>206</v>
      </c>
      <c r="B541">
        <f>VLOOKUP(A541,'[3]Table 4'!A$1:F$65536,2,0)</f>
        <v>3</v>
      </c>
      <c r="C541">
        <f>VLOOKUP(A541,'[3]Table 4'!A$1:G$65536,3,0)</f>
        <v>1</v>
      </c>
      <c r="D541">
        <f>VLOOKUP(A541,'[3]Table 4'!A$1:H$65536,4,0)</f>
        <v>2</v>
      </c>
      <c r="E541">
        <f>VLOOKUP(A541,'[3]Table 4'!A$1:I$65536,5,0)</f>
        <v>0</v>
      </c>
      <c r="F541">
        <f>VLOOKUP(A541,'[3]Table 4'!A$1:J$65536,6,0)</f>
        <v>0</v>
      </c>
      <c r="G541">
        <f>VLOOKUP(A541,'[3]Table 4'!A$1:Z$65536,25,0)</f>
        <v>1</v>
      </c>
      <c r="H541">
        <f>VLOOKUP(A541,'[3]Table 4'!A$1:AA$65536,26,0)</f>
        <v>0</v>
      </c>
      <c r="I541">
        <f>VLOOKUP(A541,'[3]Table 4'!A$1:AB$65536,27,0)</f>
        <v>1</v>
      </c>
      <c r="J541">
        <f>VLOOKUP(A541,'[3]Table 4'!A$1:AC$65536,28,0)</f>
        <v>0</v>
      </c>
      <c r="K541">
        <f>VLOOKUP(A541,'[3]Table 4'!A$1:AD$65536,29,0)</f>
        <v>0</v>
      </c>
      <c r="L541">
        <f>VLOOKUP(A541,'[3]Table 4'!A$1:AZ$65536,44,0)</f>
        <v>1</v>
      </c>
      <c r="M541">
        <f>VLOOKUP(A541,'[3]Table 4'!A$1:BA$65536,45,0)</f>
        <v>0</v>
      </c>
      <c r="N541">
        <f>VLOOKUP(A541,'[3]Table 4'!A$1:BB$65536,46,0)</f>
        <v>1</v>
      </c>
      <c r="O541">
        <f>VLOOKUP(A541,'[3]Table 4'!A$1:BC$65536,47,0)</f>
        <v>0</v>
      </c>
      <c r="P541">
        <f>VLOOKUP(A541,'[3]Table 4'!A$1:BD$65536,48,0)</f>
        <v>0</v>
      </c>
      <c r="Q541">
        <f>VLOOKUP(A541,'[3]Table 4'!A$1:BZ$65536,64,0)</f>
        <v>1</v>
      </c>
      <c r="R541">
        <f>VLOOKUP(A541,'[3]Table 4'!A$1:CA$65536,65,0)</f>
        <v>1</v>
      </c>
      <c r="S541">
        <f>VLOOKUP(A541,'[3]Table 4'!A$1:CB$65536,66,0)</f>
        <v>0</v>
      </c>
      <c r="T541">
        <f>VLOOKUP(A541,'[3]Table 4'!A$1:CC$65536,67,0)</f>
        <v>0</v>
      </c>
      <c r="U541">
        <f>VLOOKUP(A541,'[3]Table 4'!A$1:CD$65536,68,0)</f>
        <v>0</v>
      </c>
    </row>
    <row r="542" spans="1:21" customFormat="1">
      <c r="A542" s="242" t="s">
        <v>143</v>
      </c>
      <c r="B542">
        <f>VLOOKUP(A542,'[3]Table 4'!A$1:F$65536,2,0)</f>
        <v>3</v>
      </c>
      <c r="C542">
        <f>VLOOKUP(A542,'[3]Table 4'!A$1:G$65536,3,0)</f>
        <v>0</v>
      </c>
      <c r="D542">
        <f>VLOOKUP(A542,'[3]Table 4'!A$1:H$65536,4,0)</f>
        <v>1</v>
      </c>
      <c r="E542">
        <f>VLOOKUP(A542,'[3]Table 4'!A$1:I$65536,5,0)</f>
        <v>2</v>
      </c>
      <c r="F542">
        <f>VLOOKUP(A542,'[3]Table 4'!A$1:J$65536,6,0)</f>
        <v>0</v>
      </c>
      <c r="G542">
        <f>VLOOKUP(A542,'[3]Table 4'!A$1:Z$65536,25,0)</f>
        <v>2</v>
      </c>
      <c r="H542">
        <f>VLOOKUP(A542,'[3]Table 4'!A$1:AA$65536,26,0)</f>
        <v>0</v>
      </c>
      <c r="I542">
        <f>VLOOKUP(A542,'[3]Table 4'!A$1:AB$65536,27,0)</f>
        <v>1</v>
      </c>
      <c r="J542">
        <f>VLOOKUP(A542,'[3]Table 4'!A$1:AC$65536,28,0)</f>
        <v>1</v>
      </c>
      <c r="K542">
        <f>VLOOKUP(A542,'[3]Table 4'!A$1:AD$65536,29,0)</f>
        <v>0</v>
      </c>
      <c r="L542">
        <f>VLOOKUP(A542,'[3]Table 4'!A$1:AZ$65536,44,0)</f>
        <v>1</v>
      </c>
      <c r="M542">
        <f>VLOOKUP(A542,'[3]Table 4'!A$1:BA$65536,45,0)</f>
        <v>0</v>
      </c>
      <c r="N542">
        <f>VLOOKUP(A542,'[3]Table 4'!A$1:BB$65536,46,0)</f>
        <v>0</v>
      </c>
      <c r="O542">
        <f>VLOOKUP(A542,'[3]Table 4'!A$1:BC$65536,47,0)</f>
        <v>1</v>
      </c>
      <c r="P542">
        <f>VLOOKUP(A542,'[3]Table 4'!A$1:BD$65536,48,0)</f>
        <v>0</v>
      </c>
      <c r="Q542">
        <f>VLOOKUP(A542,'[3]Table 4'!A$1:BZ$65536,64,0)</f>
        <v>0</v>
      </c>
      <c r="R542">
        <f>VLOOKUP(A542,'[3]Table 4'!A$1:CA$65536,65,0)</f>
        <v>0</v>
      </c>
      <c r="S542">
        <f>VLOOKUP(A542,'[3]Table 4'!A$1:CB$65536,66,0)</f>
        <v>0</v>
      </c>
      <c r="T542">
        <f>VLOOKUP(A542,'[3]Table 4'!A$1:CC$65536,67,0)</f>
        <v>0</v>
      </c>
      <c r="U542">
        <f>VLOOKUP(A542,'[3]Table 4'!A$1:CD$65536,68,0)</f>
        <v>0</v>
      </c>
    </row>
    <row r="543" spans="1:21" customFormat="1">
      <c r="A543" s="242"/>
    </row>
    <row r="544" spans="1:21" customFormat="1">
      <c r="A544" s="244"/>
    </row>
    <row r="545" spans="1:21" customFormat="1">
      <c r="A545" s="242" t="s">
        <v>14</v>
      </c>
      <c r="B545">
        <f>VLOOKUP(A545,'[3]Table 4'!A$1:F$65536,2,0)</f>
        <v>1</v>
      </c>
      <c r="C545">
        <f>VLOOKUP(A545,'[3]Table 4'!A$1:G$65536,3,0)</f>
        <v>0</v>
      </c>
      <c r="D545">
        <f>VLOOKUP(A545,'[3]Table 4'!A$1:H$65536,4,0)</f>
        <v>0</v>
      </c>
      <c r="E545">
        <f>VLOOKUP(A545,'[3]Table 4'!A$1:I$65536,5,0)</f>
        <v>1</v>
      </c>
      <c r="F545">
        <f>VLOOKUP(A545,'[3]Table 4'!A$1:J$65536,6,0)</f>
        <v>0</v>
      </c>
      <c r="G545">
        <f>VLOOKUP(A545,'[3]Table 4'!A$1:Z$65536,25,0)</f>
        <v>0</v>
      </c>
      <c r="H545">
        <f>VLOOKUP(A545,'[3]Table 4'!A$1:AA$65536,26,0)</f>
        <v>0</v>
      </c>
      <c r="I545">
        <f>VLOOKUP(A545,'[3]Table 4'!A$1:AB$65536,27,0)</f>
        <v>0</v>
      </c>
      <c r="J545">
        <f>VLOOKUP(A545,'[3]Table 4'!A$1:AC$65536,28,0)</f>
        <v>0</v>
      </c>
      <c r="K545">
        <f>VLOOKUP(A545,'[3]Table 4'!A$1:AD$65536,29,0)</f>
        <v>0</v>
      </c>
      <c r="L545">
        <f>VLOOKUP(A545,'[3]Table 4'!A$1:AZ$65536,44,0)</f>
        <v>1</v>
      </c>
      <c r="M545">
        <f>VLOOKUP(A545,'[3]Table 4'!A$1:BA$65536,45,0)</f>
        <v>0</v>
      </c>
      <c r="N545">
        <f>VLOOKUP(A545,'[3]Table 4'!A$1:BB$65536,46,0)</f>
        <v>0</v>
      </c>
      <c r="O545">
        <f>VLOOKUP(A545,'[3]Table 4'!A$1:BC$65536,47,0)</f>
        <v>1</v>
      </c>
      <c r="P545">
        <f>VLOOKUP(A545,'[3]Table 4'!A$1:BD$65536,48,0)</f>
        <v>0</v>
      </c>
      <c r="Q545">
        <f>VLOOKUP(A545,'[3]Table 4'!A$1:BZ$65536,64,0)</f>
        <v>0</v>
      </c>
      <c r="R545">
        <f>VLOOKUP(A545,'[3]Table 4'!A$1:CA$65536,65,0)</f>
        <v>0</v>
      </c>
      <c r="S545">
        <f>VLOOKUP(A545,'[3]Table 4'!A$1:CB$65536,66,0)</f>
        <v>0</v>
      </c>
      <c r="T545">
        <f>VLOOKUP(A545,'[3]Table 4'!A$1:CC$65536,67,0)</f>
        <v>0</v>
      </c>
      <c r="U545">
        <f>VLOOKUP(A545,'[3]Table 4'!A$1:CD$65536,68,0)</f>
        <v>0</v>
      </c>
    </row>
    <row r="546" spans="1:21" customFormat="1">
      <c r="A546" s="242" t="s">
        <v>31</v>
      </c>
      <c r="B546">
        <f>VLOOKUP(A546,'[3]Table 4'!A$1:F$65536,2,0)</f>
        <v>2</v>
      </c>
      <c r="C546">
        <f>VLOOKUP(A546,'[3]Table 4'!A$1:G$65536,3,0)</f>
        <v>0</v>
      </c>
      <c r="D546">
        <f>VLOOKUP(A546,'[3]Table 4'!A$1:H$65536,4,0)</f>
        <v>1</v>
      </c>
      <c r="E546">
        <f>VLOOKUP(A546,'[3]Table 4'!A$1:I$65536,5,0)</f>
        <v>1</v>
      </c>
      <c r="F546">
        <f>VLOOKUP(A546,'[3]Table 4'!A$1:J$65536,6,0)</f>
        <v>0</v>
      </c>
      <c r="G546">
        <f>VLOOKUP(A546,'[3]Table 4'!A$1:Z$65536,25,0)</f>
        <v>0</v>
      </c>
      <c r="H546">
        <f>VLOOKUP(A546,'[3]Table 4'!A$1:AA$65536,26,0)</f>
        <v>0</v>
      </c>
      <c r="I546">
        <f>VLOOKUP(A546,'[3]Table 4'!A$1:AB$65536,27,0)</f>
        <v>0</v>
      </c>
      <c r="J546">
        <f>VLOOKUP(A546,'[3]Table 4'!A$1:AC$65536,28,0)</f>
        <v>0</v>
      </c>
      <c r="K546">
        <f>VLOOKUP(A546,'[3]Table 4'!A$1:AD$65536,29,0)</f>
        <v>0</v>
      </c>
      <c r="L546">
        <f>VLOOKUP(A546,'[3]Table 4'!A$1:AZ$65536,44,0)</f>
        <v>0</v>
      </c>
      <c r="M546">
        <f>VLOOKUP(A546,'[3]Table 4'!A$1:BA$65536,45,0)</f>
        <v>0</v>
      </c>
      <c r="N546">
        <f>VLOOKUP(A546,'[3]Table 4'!A$1:BB$65536,46,0)</f>
        <v>0</v>
      </c>
      <c r="O546">
        <f>VLOOKUP(A546,'[3]Table 4'!A$1:BC$65536,47,0)</f>
        <v>0</v>
      </c>
      <c r="P546">
        <f>VLOOKUP(A546,'[3]Table 4'!A$1:BD$65536,48,0)</f>
        <v>0</v>
      </c>
      <c r="Q546">
        <f>VLOOKUP(A546,'[3]Table 4'!A$1:BZ$65536,64,0)</f>
        <v>2</v>
      </c>
      <c r="R546">
        <f>VLOOKUP(A546,'[3]Table 4'!A$1:CA$65536,65,0)</f>
        <v>0</v>
      </c>
      <c r="S546">
        <f>VLOOKUP(A546,'[3]Table 4'!A$1:CB$65536,66,0)</f>
        <v>1</v>
      </c>
      <c r="T546">
        <f>VLOOKUP(A546,'[3]Table 4'!A$1:CC$65536,67,0)</f>
        <v>1</v>
      </c>
      <c r="U546">
        <f>VLOOKUP(A546,'[3]Table 4'!A$1:CD$65536,68,0)</f>
        <v>0</v>
      </c>
    </row>
    <row r="547" spans="1:21" customFormat="1">
      <c r="A547" s="242" t="s">
        <v>13</v>
      </c>
      <c r="B547">
        <f>VLOOKUP(A547,'[3]Table 4'!A$1:F$65536,2,0)</f>
        <v>0</v>
      </c>
      <c r="C547">
        <f>VLOOKUP(A547,'[3]Table 4'!A$1:G$65536,3,0)</f>
        <v>0</v>
      </c>
      <c r="D547">
        <f>VLOOKUP(A547,'[3]Table 4'!A$1:H$65536,4,0)</f>
        <v>0</v>
      </c>
      <c r="E547">
        <f>VLOOKUP(A547,'[3]Table 4'!A$1:I$65536,5,0)</f>
        <v>0</v>
      </c>
      <c r="F547">
        <f>VLOOKUP(A547,'[3]Table 4'!A$1:J$65536,6,0)</f>
        <v>0</v>
      </c>
      <c r="G547">
        <f>VLOOKUP(A547,'[3]Table 4'!A$1:Z$65536,25,0)</f>
        <v>0</v>
      </c>
      <c r="H547">
        <f>VLOOKUP(A547,'[3]Table 4'!A$1:AA$65536,26,0)</f>
        <v>0</v>
      </c>
      <c r="I547">
        <f>VLOOKUP(A547,'[3]Table 4'!A$1:AB$65536,27,0)</f>
        <v>0</v>
      </c>
      <c r="J547">
        <f>VLOOKUP(A547,'[3]Table 4'!A$1:AC$65536,28,0)</f>
        <v>0</v>
      </c>
      <c r="K547">
        <f>VLOOKUP(A547,'[3]Table 4'!A$1:AD$65536,29,0)</f>
        <v>0</v>
      </c>
      <c r="L547">
        <f>VLOOKUP(A547,'[3]Table 4'!A$1:AZ$65536,44,0)</f>
        <v>0</v>
      </c>
      <c r="M547">
        <f>VLOOKUP(A547,'[3]Table 4'!A$1:BA$65536,45,0)</f>
        <v>0</v>
      </c>
      <c r="N547">
        <f>VLOOKUP(A547,'[3]Table 4'!A$1:BB$65536,46,0)</f>
        <v>0</v>
      </c>
      <c r="O547">
        <f>VLOOKUP(A547,'[3]Table 4'!A$1:BC$65536,47,0)</f>
        <v>0</v>
      </c>
      <c r="P547">
        <f>VLOOKUP(A547,'[3]Table 4'!A$1:BD$65536,48,0)</f>
        <v>0</v>
      </c>
      <c r="Q547">
        <f>VLOOKUP(A547,'[3]Table 4'!A$1:BZ$65536,64,0)</f>
        <v>0</v>
      </c>
      <c r="R547">
        <f>VLOOKUP(A547,'[3]Table 4'!A$1:CA$65536,65,0)</f>
        <v>0</v>
      </c>
      <c r="S547">
        <f>VLOOKUP(A547,'[3]Table 4'!A$1:CB$65536,66,0)</f>
        <v>0</v>
      </c>
      <c r="T547">
        <f>VLOOKUP(A547,'[3]Table 4'!A$1:CC$65536,67,0)</f>
        <v>0</v>
      </c>
      <c r="U547">
        <f>VLOOKUP(A547,'[3]Table 4'!A$1:CD$65536,68,0)</f>
        <v>0</v>
      </c>
    </row>
    <row r="548" spans="1:21" customFormat="1">
      <c r="A548" s="242" t="s">
        <v>120</v>
      </c>
      <c r="B548">
        <f>VLOOKUP(A548,'[3]Table 4'!A$1:F$65536,2,0)</f>
        <v>7</v>
      </c>
      <c r="C548">
        <f>VLOOKUP(A548,'[3]Table 4'!A$1:G$65536,3,0)</f>
        <v>0</v>
      </c>
      <c r="D548">
        <f>VLOOKUP(A548,'[3]Table 4'!A$1:H$65536,4,0)</f>
        <v>6</v>
      </c>
      <c r="E548">
        <f>VLOOKUP(A548,'[3]Table 4'!A$1:I$65536,5,0)</f>
        <v>1</v>
      </c>
      <c r="F548">
        <f>VLOOKUP(A548,'[3]Table 4'!A$1:J$65536,6,0)</f>
        <v>0</v>
      </c>
      <c r="G548">
        <f>VLOOKUP(A548,'[3]Table 4'!A$1:Z$65536,25,0)</f>
        <v>2</v>
      </c>
      <c r="H548">
        <f>VLOOKUP(A548,'[3]Table 4'!A$1:AA$65536,26,0)</f>
        <v>0</v>
      </c>
      <c r="I548">
        <f>VLOOKUP(A548,'[3]Table 4'!A$1:AB$65536,27,0)</f>
        <v>1</v>
      </c>
      <c r="J548">
        <f>VLOOKUP(A548,'[3]Table 4'!A$1:AC$65536,28,0)</f>
        <v>1</v>
      </c>
      <c r="K548">
        <f>VLOOKUP(A548,'[3]Table 4'!A$1:AD$65536,29,0)</f>
        <v>0</v>
      </c>
      <c r="L548">
        <f>VLOOKUP(A548,'[3]Table 4'!A$1:AZ$65536,44,0)</f>
        <v>1</v>
      </c>
      <c r="M548">
        <f>VLOOKUP(A548,'[3]Table 4'!A$1:BA$65536,45,0)</f>
        <v>0</v>
      </c>
      <c r="N548">
        <f>VLOOKUP(A548,'[3]Table 4'!A$1:BB$65536,46,0)</f>
        <v>1</v>
      </c>
      <c r="O548">
        <f>VLOOKUP(A548,'[3]Table 4'!A$1:BC$65536,47,0)</f>
        <v>0</v>
      </c>
      <c r="P548">
        <f>VLOOKUP(A548,'[3]Table 4'!A$1:BD$65536,48,0)</f>
        <v>0</v>
      </c>
      <c r="Q548">
        <f>VLOOKUP(A548,'[3]Table 4'!A$1:BZ$65536,64,0)</f>
        <v>4</v>
      </c>
      <c r="R548">
        <f>VLOOKUP(A548,'[3]Table 4'!A$1:CA$65536,65,0)</f>
        <v>0</v>
      </c>
      <c r="S548">
        <f>VLOOKUP(A548,'[3]Table 4'!A$1:CB$65536,66,0)</f>
        <v>4</v>
      </c>
      <c r="T548">
        <f>VLOOKUP(A548,'[3]Table 4'!A$1:CC$65536,67,0)</f>
        <v>0</v>
      </c>
      <c r="U548">
        <f>VLOOKUP(A548,'[3]Table 4'!A$1:CD$65536,68,0)</f>
        <v>0</v>
      </c>
    </row>
    <row r="549" spans="1:21" customFormat="1">
      <c r="A549" s="242" t="s">
        <v>158</v>
      </c>
      <c r="B549">
        <f>VLOOKUP(A549,'[3]Table 4'!A$1:F$65536,2,0)</f>
        <v>3</v>
      </c>
      <c r="C549">
        <f>VLOOKUP(A549,'[3]Table 4'!A$1:G$65536,3,0)</f>
        <v>0</v>
      </c>
      <c r="D549">
        <f>VLOOKUP(A549,'[3]Table 4'!A$1:H$65536,4,0)</f>
        <v>1</v>
      </c>
      <c r="E549">
        <f>VLOOKUP(A549,'[3]Table 4'!A$1:I$65536,5,0)</f>
        <v>2</v>
      </c>
      <c r="F549">
        <f>VLOOKUP(A549,'[3]Table 4'!A$1:J$65536,6,0)</f>
        <v>0</v>
      </c>
      <c r="G549">
        <f>VLOOKUP(A549,'[3]Table 4'!A$1:Z$65536,25,0)</f>
        <v>0</v>
      </c>
      <c r="H549">
        <f>VLOOKUP(A549,'[3]Table 4'!A$1:AA$65536,26,0)</f>
        <v>0</v>
      </c>
      <c r="I549">
        <f>VLOOKUP(A549,'[3]Table 4'!A$1:AB$65536,27,0)</f>
        <v>0</v>
      </c>
      <c r="J549">
        <f>VLOOKUP(A549,'[3]Table 4'!A$1:AC$65536,28,0)</f>
        <v>0</v>
      </c>
      <c r="K549">
        <f>VLOOKUP(A549,'[3]Table 4'!A$1:AD$65536,29,0)</f>
        <v>0</v>
      </c>
      <c r="L549">
        <f>VLOOKUP(A549,'[3]Table 4'!A$1:AZ$65536,44,0)</f>
        <v>0</v>
      </c>
      <c r="M549">
        <f>VLOOKUP(A549,'[3]Table 4'!A$1:BA$65536,45,0)</f>
        <v>0</v>
      </c>
      <c r="N549">
        <f>VLOOKUP(A549,'[3]Table 4'!A$1:BB$65536,46,0)</f>
        <v>0</v>
      </c>
      <c r="O549">
        <f>VLOOKUP(A549,'[3]Table 4'!A$1:BC$65536,47,0)</f>
        <v>0</v>
      </c>
      <c r="P549">
        <f>VLOOKUP(A549,'[3]Table 4'!A$1:BD$65536,48,0)</f>
        <v>0</v>
      </c>
      <c r="Q549">
        <f>VLOOKUP(A549,'[3]Table 4'!A$1:BZ$65536,64,0)</f>
        <v>3</v>
      </c>
      <c r="R549">
        <f>VLOOKUP(A549,'[3]Table 4'!A$1:CA$65536,65,0)</f>
        <v>0</v>
      </c>
      <c r="S549">
        <f>VLOOKUP(A549,'[3]Table 4'!A$1:CB$65536,66,0)</f>
        <v>1</v>
      </c>
      <c r="T549">
        <f>VLOOKUP(A549,'[3]Table 4'!A$1:CC$65536,67,0)</f>
        <v>2</v>
      </c>
      <c r="U549">
        <f>VLOOKUP(A549,'[3]Table 4'!A$1:CD$65536,68,0)</f>
        <v>0</v>
      </c>
    </row>
    <row r="550" spans="1:21" customFormat="1">
      <c r="A550" s="242" t="s">
        <v>15</v>
      </c>
      <c r="B550">
        <f>VLOOKUP(A550,'[3]Table 4'!A$1:F$65536,2,0)</f>
        <v>1</v>
      </c>
      <c r="C550">
        <f>VLOOKUP(A550,'[3]Table 4'!A$1:G$65536,3,0)</f>
        <v>0</v>
      </c>
      <c r="D550">
        <f>VLOOKUP(A550,'[3]Table 4'!A$1:H$65536,4,0)</f>
        <v>0</v>
      </c>
      <c r="E550">
        <f>VLOOKUP(A550,'[3]Table 4'!A$1:I$65536,5,0)</f>
        <v>1</v>
      </c>
      <c r="F550">
        <f>VLOOKUP(A550,'[3]Table 4'!A$1:J$65536,6,0)</f>
        <v>0</v>
      </c>
      <c r="G550">
        <f>VLOOKUP(A550,'[3]Table 4'!A$1:Z$65536,25,0)</f>
        <v>0</v>
      </c>
      <c r="H550">
        <f>VLOOKUP(A550,'[3]Table 4'!A$1:AA$65536,26,0)</f>
        <v>0</v>
      </c>
      <c r="I550">
        <f>VLOOKUP(A550,'[3]Table 4'!A$1:AB$65536,27,0)</f>
        <v>0</v>
      </c>
      <c r="J550">
        <f>VLOOKUP(A550,'[3]Table 4'!A$1:AC$65536,28,0)</f>
        <v>0</v>
      </c>
      <c r="K550">
        <f>VLOOKUP(A550,'[3]Table 4'!A$1:AD$65536,29,0)</f>
        <v>0</v>
      </c>
      <c r="L550">
        <f>VLOOKUP(A550,'[3]Table 4'!A$1:AZ$65536,44,0)</f>
        <v>0</v>
      </c>
      <c r="M550">
        <f>VLOOKUP(A550,'[3]Table 4'!A$1:BA$65536,45,0)</f>
        <v>0</v>
      </c>
      <c r="N550">
        <f>VLOOKUP(A550,'[3]Table 4'!A$1:BB$65536,46,0)</f>
        <v>0</v>
      </c>
      <c r="O550">
        <f>VLOOKUP(A550,'[3]Table 4'!A$1:BC$65536,47,0)</f>
        <v>0</v>
      </c>
      <c r="P550">
        <f>VLOOKUP(A550,'[3]Table 4'!A$1:BD$65536,48,0)</f>
        <v>0</v>
      </c>
      <c r="Q550">
        <f>VLOOKUP(A550,'[3]Table 4'!A$1:BZ$65536,64,0)</f>
        <v>1</v>
      </c>
      <c r="R550">
        <f>VLOOKUP(A550,'[3]Table 4'!A$1:CA$65536,65,0)</f>
        <v>0</v>
      </c>
      <c r="S550">
        <f>VLOOKUP(A550,'[3]Table 4'!A$1:CB$65536,66,0)</f>
        <v>0</v>
      </c>
      <c r="T550">
        <f>VLOOKUP(A550,'[3]Table 4'!A$1:CC$65536,67,0)</f>
        <v>1</v>
      </c>
      <c r="U550">
        <f>VLOOKUP(A550,'[3]Table 4'!A$1:CD$65536,68,0)</f>
        <v>0</v>
      </c>
    </row>
    <row r="551" spans="1:21" customFormat="1">
      <c r="A551" s="242" t="s">
        <v>135</v>
      </c>
      <c r="B551">
        <f>VLOOKUP(A551,'[3]Table 4'!A$1:F$65536,2,0)</f>
        <v>4</v>
      </c>
      <c r="C551">
        <f>VLOOKUP(A551,'[3]Table 4'!A$1:G$65536,3,0)</f>
        <v>0</v>
      </c>
      <c r="D551">
        <f>VLOOKUP(A551,'[3]Table 4'!A$1:H$65536,4,0)</f>
        <v>4</v>
      </c>
      <c r="E551">
        <f>VLOOKUP(A551,'[3]Table 4'!A$1:I$65536,5,0)</f>
        <v>0</v>
      </c>
      <c r="F551">
        <f>VLOOKUP(A551,'[3]Table 4'!A$1:J$65536,6,0)</f>
        <v>0</v>
      </c>
      <c r="G551">
        <f>VLOOKUP(A551,'[3]Table 4'!A$1:Z$65536,25,0)</f>
        <v>0</v>
      </c>
      <c r="H551">
        <f>VLOOKUP(A551,'[3]Table 4'!A$1:AA$65536,26,0)</f>
        <v>0</v>
      </c>
      <c r="I551">
        <f>VLOOKUP(A551,'[3]Table 4'!A$1:AB$65536,27,0)</f>
        <v>0</v>
      </c>
      <c r="J551">
        <f>VLOOKUP(A551,'[3]Table 4'!A$1:AC$65536,28,0)</f>
        <v>0</v>
      </c>
      <c r="K551">
        <f>VLOOKUP(A551,'[3]Table 4'!A$1:AD$65536,29,0)</f>
        <v>0</v>
      </c>
      <c r="L551">
        <f>VLOOKUP(A551,'[3]Table 4'!A$1:AZ$65536,44,0)</f>
        <v>2</v>
      </c>
      <c r="M551">
        <f>VLOOKUP(A551,'[3]Table 4'!A$1:BA$65536,45,0)</f>
        <v>0</v>
      </c>
      <c r="N551">
        <f>VLOOKUP(A551,'[3]Table 4'!A$1:BB$65536,46,0)</f>
        <v>2</v>
      </c>
      <c r="O551">
        <f>VLOOKUP(A551,'[3]Table 4'!A$1:BC$65536,47,0)</f>
        <v>0</v>
      </c>
      <c r="P551">
        <f>VLOOKUP(A551,'[3]Table 4'!A$1:BD$65536,48,0)</f>
        <v>0</v>
      </c>
      <c r="Q551">
        <f>VLOOKUP(A551,'[3]Table 4'!A$1:BZ$65536,64,0)</f>
        <v>2</v>
      </c>
      <c r="R551">
        <f>VLOOKUP(A551,'[3]Table 4'!A$1:CA$65536,65,0)</f>
        <v>0</v>
      </c>
      <c r="S551">
        <f>VLOOKUP(A551,'[3]Table 4'!A$1:CB$65536,66,0)</f>
        <v>2</v>
      </c>
      <c r="T551">
        <f>VLOOKUP(A551,'[3]Table 4'!A$1:CC$65536,67,0)</f>
        <v>0</v>
      </c>
      <c r="U551">
        <f>VLOOKUP(A551,'[3]Table 4'!A$1:CD$65536,68,0)</f>
        <v>0</v>
      </c>
    </row>
    <row r="552" spans="1:21" customFormat="1">
      <c r="A552" s="242" t="s">
        <v>32</v>
      </c>
      <c r="B552">
        <f>VLOOKUP(A552,'[3]Table 4'!A$1:F$65536,2,0)</f>
        <v>2</v>
      </c>
      <c r="C552">
        <f>VLOOKUP(A552,'[3]Table 4'!A$1:G$65536,3,0)</f>
        <v>1</v>
      </c>
      <c r="D552">
        <f>VLOOKUP(A552,'[3]Table 4'!A$1:H$65536,4,0)</f>
        <v>1</v>
      </c>
      <c r="E552">
        <f>VLOOKUP(A552,'[3]Table 4'!A$1:I$65536,5,0)</f>
        <v>0</v>
      </c>
      <c r="F552">
        <f>VLOOKUP(A552,'[3]Table 4'!A$1:J$65536,6,0)</f>
        <v>0</v>
      </c>
      <c r="G552">
        <f>VLOOKUP(A552,'[3]Table 4'!A$1:Z$65536,25,0)</f>
        <v>0</v>
      </c>
      <c r="H552">
        <f>VLOOKUP(A552,'[3]Table 4'!A$1:AA$65536,26,0)</f>
        <v>0</v>
      </c>
      <c r="I552">
        <f>VLOOKUP(A552,'[3]Table 4'!A$1:AB$65536,27,0)</f>
        <v>0</v>
      </c>
      <c r="J552">
        <f>VLOOKUP(A552,'[3]Table 4'!A$1:AC$65536,28,0)</f>
        <v>0</v>
      </c>
      <c r="K552">
        <f>VLOOKUP(A552,'[3]Table 4'!A$1:AD$65536,29,0)</f>
        <v>0</v>
      </c>
      <c r="L552">
        <f>VLOOKUP(A552,'[3]Table 4'!A$1:AZ$65536,44,0)</f>
        <v>0</v>
      </c>
      <c r="M552">
        <f>VLOOKUP(A552,'[3]Table 4'!A$1:BA$65536,45,0)</f>
        <v>0</v>
      </c>
      <c r="N552">
        <f>VLOOKUP(A552,'[3]Table 4'!A$1:BB$65536,46,0)</f>
        <v>0</v>
      </c>
      <c r="O552">
        <f>VLOOKUP(A552,'[3]Table 4'!A$1:BC$65536,47,0)</f>
        <v>0</v>
      </c>
      <c r="P552">
        <f>VLOOKUP(A552,'[3]Table 4'!A$1:BD$65536,48,0)</f>
        <v>0</v>
      </c>
      <c r="Q552">
        <f>VLOOKUP(A552,'[3]Table 4'!A$1:BZ$65536,64,0)</f>
        <v>2</v>
      </c>
      <c r="R552">
        <f>VLOOKUP(A552,'[3]Table 4'!A$1:CA$65536,65,0)</f>
        <v>1</v>
      </c>
      <c r="S552">
        <f>VLOOKUP(A552,'[3]Table 4'!A$1:CB$65536,66,0)</f>
        <v>1</v>
      </c>
      <c r="T552">
        <f>VLOOKUP(A552,'[3]Table 4'!A$1:CC$65536,67,0)</f>
        <v>0</v>
      </c>
      <c r="U552">
        <f>VLOOKUP(A552,'[3]Table 4'!A$1:CD$65536,68,0)</f>
        <v>0</v>
      </c>
    </row>
    <row r="553" spans="1:21" customFormat="1">
      <c r="A553" s="242" t="s">
        <v>39</v>
      </c>
      <c r="B553">
        <f>VLOOKUP(A553,'[3]Table 4'!A$1:F$65536,2,0)</f>
        <v>1</v>
      </c>
      <c r="C553">
        <f>VLOOKUP(A553,'[3]Table 4'!A$1:G$65536,3,0)</f>
        <v>0</v>
      </c>
      <c r="D553">
        <f>VLOOKUP(A553,'[3]Table 4'!A$1:H$65536,4,0)</f>
        <v>0</v>
      </c>
      <c r="E553">
        <f>VLOOKUP(A553,'[3]Table 4'!A$1:I$65536,5,0)</f>
        <v>1</v>
      </c>
      <c r="F553">
        <f>VLOOKUP(A553,'[3]Table 4'!A$1:J$65536,6,0)</f>
        <v>0</v>
      </c>
      <c r="G553">
        <f>VLOOKUP(A553,'[3]Table 4'!A$1:Z$65536,25,0)</f>
        <v>0</v>
      </c>
      <c r="H553">
        <f>VLOOKUP(A553,'[3]Table 4'!A$1:AA$65536,26,0)</f>
        <v>0</v>
      </c>
      <c r="I553">
        <f>VLOOKUP(A553,'[3]Table 4'!A$1:AB$65536,27,0)</f>
        <v>0</v>
      </c>
      <c r="J553">
        <f>VLOOKUP(A553,'[3]Table 4'!A$1:AC$65536,28,0)</f>
        <v>0</v>
      </c>
      <c r="K553">
        <f>VLOOKUP(A553,'[3]Table 4'!A$1:AD$65536,29,0)</f>
        <v>0</v>
      </c>
      <c r="L553">
        <f>VLOOKUP(A553,'[3]Table 4'!A$1:AZ$65536,44,0)</f>
        <v>0</v>
      </c>
      <c r="M553">
        <f>VLOOKUP(A553,'[3]Table 4'!A$1:BA$65536,45,0)</f>
        <v>0</v>
      </c>
      <c r="N553">
        <f>VLOOKUP(A553,'[3]Table 4'!A$1:BB$65536,46,0)</f>
        <v>0</v>
      </c>
      <c r="O553">
        <f>VLOOKUP(A553,'[3]Table 4'!A$1:BC$65536,47,0)</f>
        <v>0</v>
      </c>
      <c r="P553">
        <f>VLOOKUP(A553,'[3]Table 4'!A$1:BD$65536,48,0)</f>
        <v>0</v>
      </c>
      <c r="Q553">
        <f>VLOOKUP(A553,'[3]Table 4'!A$1:BZ$65536,64,0)</f>
        <v>1</v>
      </c>
      <c r="R553">
        <f>VLOOKUP(A553,'[3]Table 4'!A$1:CA$65536,65,0)</f>
        <v>0</v>
      </c>
      <c r="S553">
        <f>VLOOKUP(A553,'[3]Table 4'!A$1:CB$65536,66,0)</f>
        <v>0</v>
      </c>
      <c r="T553">
        <f>VLOOKUP(A553,'[3]Table 4'!A$1:CC$65536,67,0)</f>
        <v>1</v>
      </c>
      <c r="U553">
        <f>VLOOKUP(A553,'[3]Table 4'!A$1:CD$65536,68,0)</f>
        <v>0</v>
      </c>
    </row>
    <row r="554" spans="1:21" customFormat="1">
      <c r="A554" s="242" t="s">
        <v>131</v>
      </c>
      <c r="B554">
        <f>VLOOKUP(A554,'[3]Table 4'!A$1:F$65536,2,0)</f>
        <v>2</v>
      </c>
      <c r="C554">
        <f>VLOOKUP(A554,'[3]Table 4'!A$1:G$65536,3,0)</f>
        <v>1</v>
      </c>
      <c r="D554">
        <f>VLOOKUP(A554,'[3]Table 4'!A$1:H$65536,4,0)</f>
        <v>1</v>
      </c>
      <c r="E554">
        <f>VLOOKUP(A554,'[3]Table 4'!A$1:I$65536,5,0)</f>
        <v>0</v>
      </c>
      <c r="F554">
        <f>VLOOKUP(A554,'[3]Table 4'!A$1:J$65536,6,0)</f>
        <v>0</v>
      </c>
      <c r="G554">
        <f>VLOOKUP(A554,'[3]Table 4'!A$1:Z$65536,25,0)</f>
        <v>1</v>
      </c>
      <c r="H554">
        <f>VLOOKUP(A554,'[3]Table 4'!A$1:AA$65536,26,0)</f>
        <v>1</v>
      </c>
      <c r="I554">
        <f>VLOOKUP(A554,'[3]Table 4'!A$1:AB$65536,27,0)</f>
        <v>0</v>
      </c>
      <c r="J554">
        <f>VLOOKUP(A554,'[3]Table 4'!A$1:AC$65536,28,0)</f>
        <v>0</v>
      </c>
      <c r="K554">
        <f>VLOOKUP(A554,'[3]Table 4'!A$1:AD$65536,29,0)</f>
        <v>0</v>
      </c>
      <c r="L554">
        <f>VLOOKUP(A554,'[3]Table 4'!A$1:AZ$65536,44,0)</f>
        <v>0</v>
      </c>
      <c r="M554">
        <f>VLOOKUP(A554,'[3]Table 4'!A$1:BA$65536,45,0)</f>
        <v>0</v>
      </c>
      <c r="N554">
        <f>VLOOKUP(A554,'[3]Table 4'!A$1:BB$65536,46,0)</f>
        <v>0</v>
      </c>
      <c r="O554">
        <f>VLOOKUP(A554,'[3]Table 4'!A$1:BC$65536,47,0)</f>
        <v>0</v>
      </c>
      <c r="P554">
        <f>VLOOKUP(A554,'[3]Table 4'!A$1:BD$65536,48,0)</f>
        <v>0</v>
      </c>
      <c r="Q554">
        <f>VLOOKUP(A554,'[3]Table 4'!A$1:BZ$65536,64,0)</f>
        <v>1</v>
      </c>
      <c r="R554">
        <f>VLOOKUP(A554,'[3]Table 4'!A$1:CA$65536,65,0)</f>
        <v>0</v>
      </c>
      <c r="S554">
        <f>VLOOKUP(A554,'[3]Table 4'!A$1:CB$65536,66,0)</f>
        <v>1</v>
      </c>
      <c r="T554">
        <f>VLOOKUP(A554,'[3]Table 4'!A$1:CC$65536,67,0)</f>
        <v>0</v>
      </c>
      <c r="U554">
        <f>VLOOKUP(A554,'[3]Table 4'!A$1:CD$65536,68,0)</f>
        <v>0</v>
      </c>
    </row>
    <row r="555" spans="1:21" customFormat="1">
      <c r="A555" s="242" t="s">
        <v>65</v>
      </c>
      <c r="B555">
        <f>VLOOKUP(A555,'[3]Table 4'!A$1:F$65536,2,0)</f>
        <v>0</v>
      </c>
      <c r="C555">
        <f>VLOOKUP(A555,'[3]Table 4'!A$1:G$65536,3,0)</f>
        <v>0</v>
      </c>
      <c r="D555">
        <f>VLOOKUP(A555,'[3]Table 4'!A$1:H$65536,4,0)</f>
        <v>0</v>
      </c>
      <c r="E555">
        <f>VLOOKUP(A555,'[3]Table 4'!A$1:I$65536,5,0)</f>
        <v>0</v>
      </c>
      <c r="F555">
        <f>VLOOKUP(A555,'[3]Table 4'!A$1:J$65536,6,0)</f>
        <v>0</v>
      </c>
      <c r="G555">
        <f>VLOOKUP(A555,'[3]Table 4'!A$1:Z$65536,25,0)</f>
        <v>0</v>
      </c>
      <c r="H555">
        <f>VLOOKUP(A555,'[3]Table 4'!A$1:AA$65536,26,0)</f>
        <v>0</v>
      </c>
      <c r="I555">
        <f>VLOOKUP(A555,'[3]Table 4'!A$1:AB$65536,27,0)</f>
        <v>0</v>
      </c>
      <c r="J555">
        <f>VLOOKUP(A555,'[3]Table 4'!A$1:AC$65536,28,0)</f>
        <v>0</v>
      </c>
      <c r="K555">
        <f>VLOOKUP(A555,'[3]Table 4'!A$1:AD$65536,29,0)</f>
        <v>0</v>
      </c>
      <c r="L555">
        <f>VLOOKUP(A555,'[3]Table 4'!A$1:AZ$65536,44,0)</f>
        <v>0</v>
      </c>
      <c r="M555">
        <f>VLOOKUP(A555,'[3]Table 4'!A$1:BA$65536,45,0)</f>
        <v>0</v>
      </c>
      <c r="N555">
        <f>VLOOKUP(A555,'[3]Table 4'!A$1:BB$65536,46,0)</f>
        <v>0</v>
      </c>
      <c r="O555">
        <f>VLOOKUP(A555,'[3]Table 4'!A$1:BC$65536,47,0)</f>
        <v>0</v>
      </c>
      <c r="P555">
        <f>VLOOKUP(A555,'[3]Table 4'!A$1:BD$65536,48,0)</f>
        <v>0</v>
      </c>
      <c r="Q555">
        <f>VLOOKUP(A555,'[3]Table 4'!A$1:BZ$65536,64,0)</f>
        <v>0</v>
      </c>
      <c r="R555">
        <f>VLOOKUP(A555,'[3]Table 4'!A$1:CA$65536,65,0)</f>
        <v>0</v>
      </c>
      <c r="S555">
        <f>VLOOKUP(A555,'[3]Table 4'!A$1:CB$65536,66,0)</f>
        <v>0</v>
      </c>
      <c r="T555">
        <f>VLOOKUP(A555,'[3]Table 4'!A$1:CC$65536,67,0)</f>
        <v>0</v>
      </c>
      <c r="U555">
        <f>VLOOKUP(A555,'[3]Table 4'!A$1:CD$65536,68,0)</f>
        <v>0</v>
      </c>
    </row>
    <row r="556" spans="1:21" customFormat="1">
      <c r="A556" s="242"/>
    </row>
    <row r="557" spans="1:21" customFormat="1">
      <c r="A557" s="244"/>
    </row>
    <row r="558" spans="1:21" customFormat="1">
      <c r="A558" s="242" t="s">
        <v>106</v>
      </c>
      <c r="B558">
        <f>VLOOKUP(A558,'[3]Table 4'!A$1:F$65536,2,0)</f>
        <v>1</v>
      </c>
      <c r="C558">
        <f>VLOOKUP(A558,'[3]Table 4'!A$1:G$65536,3,0)</f>
        <v>1</v>
      </c>
      <c r="D558">
        <f>VLOOKUP(A558,'[3]Table 4'!A$1:H$65536,4,0)</f>
        <v>0</v>
      </c>
      <c r="E558">
        <f>VLOOKUP(A558,'[3]Table 4'!A$1:I$65536,5,0)</f>
        <v>0</v>
      </c>
      <c r="F558">
        <f>VLOOKUP(A558,'[3]Table 4'!A$1:J$65536,6,0)</f>
        <v>0</v>
      </c>
      <c r="G558">
        <f>VLOOKUP(A558,'[3]Table 4'!A$1:Z$65536,25,0)</f>
        <v>0</v>
      </c>
      <c r="H558">
        <f>VLOOKUP(A558,'[3]Table 4'!A$1:AA$65536,26,0)</f>
        <v>0</v>
      </c>
      <c r="I558">
        <f>VLOOKUP(A558,'[3]Table 4'!A$1:AB$65536,27,0)</f>
        <v>0</v>
      </c>
      <c r="J558">
        <f>VLOOKUP(A558,'[3]Table 4'!A$1:AC$65536,28,0)</f>
        <v>0</v>
      </c>
      <c r="K558">
        <f>VLOOKUP(A558,'[3]Table 4'!A$1:AD$65536,29,0)</f>
        <v>0</v>
      </c>
      <c r="L558">
        <f>VLOOKUP(A558,'[3]Table 4'!A$1:AZ$65536,44,0)</f>
        <v>0</v>
      </c>
      <c r="M558">
        <f>VLOOKUP(A558,'[3]Table 4'!A$1:BA$65536,45,0)</f>
        <v>0</v>
      </c>
      <c r="N558">
        <f>VLOOKUP(A558,'[3]Table 4'!A$1:BB$65536,46,0)</f>
        <v>0</v>
      </c>
      <c r="O558">
        <f>VLOOKUP(A558,'[3]Table 4'!A$1:BC$65536,47,0)</f>
        <v>0</v>
      </c>
      <c r="P558">
        <f>VLOOKUP(A558,'[3]Table 4'!A$1:BD$65536,48,0)</f>
        <v>0</v>
      </c>
      <c r="Q558">
        <f>VLOOKUP(A558,'[3]Table 4'!A$1:BZ$65536,64,0)</f>
        <v>1</v>
      </c>
      <c r="R558">
        <f>VLOOKUP(A558,'[3]Table 4'!A$1:CA$65536,65,0)</f>
        <v>1</v>
      </c>
      <c r="S558">
        <f>VLOOKUP(A558,'[3]Table 4'!A$1:CB$65536,66,0)</f>
        <v>0</v>
      </c>
      <c r="T558">
        <f>VLOOKUP(A558,'[3]Table 4'!A$1:CC$65536,67,0)</f>
        <v>0</v>
      </c>
      <c r="U558">
        <f>VLOOKUP(A558,'[3]Table 4'!A$1:CD$65536,68,0)</f>
        <v>0</v>
      </c>
    </row>
    <row r="559" spans="1:21" customFormat="1">
      <c r="A559" s="242" t="s">
        <v>107</v>
      </c>
      <c r="B559">
        <f>VLOOKUP(A559,'[3]Table 4'!A$1:F$65536,2,0)</f>
        <v>0</v>
      </c>
      <c r="C559">
        <f>VLOOKUP(A559,'[3]Table 4'!A$1:G$65536,3,0)</f>
        <v>0</v>
      </c>
      <c r="D559">
        <f>VLOOKUP(A559,'[3]Table 4'!A$1:H$65536,4,0)</f>
        <v>0</v>
      </c>
      <c r="E559">
        <f>VLOOKUP(A559,'[3]Table 4'!A$1:I$65536,5,0)</f>
        <v>0</v>
      </c>
      <c r="F559">
        <f>VLOOKUP(A559,'[3]Table 4'!A$1:J$65536,6,0)</f>
        <v>0</v>
      </c>
      <c r="G559">
        <f>VLOOKUP(A559,'[3]Table 4'!A$1:Z$65536,25,0)</f>
        <v>0</v>
      </c>
      <c r="H559">
        <f>VLOOKUP(A559,'[3]Table 4'!A$1:AA$65536,26,0)</f>
        <v>0</v>
      </c>
      <c r="I559">
        <f>VLOOKUP(A559,'[3]Table 4'!A$1:AB$65536,27,0)</f>
        <v>0</v>
      </c>
      <c r="J559">
        <f>VLOOKUP(A559,'[3]Table 4'!A$1:AC$65536,28,0)</f>
        <v>0</v>
      </c>
      <c r="K559">
        <f>VLOOKUP(A559,'[3]Table 4'!A$1:AD$65536,29,0)</f>
        <v>0</v>
      </c>
      <c r="L559">
        <f>VLOOKUP(A559,'[3]Table 4'!A$1:AZ$65536,44,0)</f>
        <v>0</v>
      </c>
      <c r="M559">
        <f>VLOOKUP(A559,'[3]Table 4'!A$1:BA$65536,45,0)</f>
        <v>0</v>
      </c>
      <c r="N559">
        <f>VLOOKUP(A559,'[3]Table 4'!A$1:BB$65536,46,0)</f>
        <v>0</v>
      </c>
      <c r="O559">
        <f>VLOOKUP(A559,'[3]Table 4'!A$1:BC$65536,47,0)</f>
        <v>0</v>
      </c>
      <c r="P559">
        <f>VLOOKUP(A559,'[3]Table 4'!A$1:BD$65536,48,0)</f>
        <v>0</v>
      </c>
      <c r="Q559">
        <f>VLOOKUP(A559,'[3]Table 4'!A$1:BZ$65536,64,0)</f>
        <v>0</v>
      </c>
      <c r="R559">
        <f>VLOOKUP(A559,'[3]Table 4'!A$1:CA$65536,65,0)</f>
        <v>0</v>
      </c>
      <c r="S559">
        <f>VLOOKUP(A559,'[3]Table 4'!A$1:CB$65536,66,0)</f>
        <v>0</v>
      </c>
      <c r="T559">
        <f>VLOOKUP(A559,'[3]Table 4'!A$1:CC$65536,67,0)</f>
        <v>0</v>
      </c>
      <c r="U559">
        <f>VLOOKUP(A559,'[3]Table 4'!A$1:CD$65536,68,0)</f>
        <v>0</v>
      </c>
    </row>
    <row r="560" spans="1:21" customFormat="1">
      <c r="A560" s="242" t="s">
        <v>202</v>
      </c>
      <c r="B560">
        <f>VLOOKUP(A560,'[3]Table 4'!A$1:F$65536,2,0)</f>
        <v>2</v>
      </c>
      <c r="C560">
        <f>VLOOKUP(A560,'[3]Table 4'!A$1:G$65536,3,0)</f>
        <v>0</v>
      </c>
      <c r="D560">
        <f>VLOOKUP(A560,'[3]Table 4'!A$1:H$65536,4,0)</f>
        <v>2</v>
      </c>
      <c r="E560">
        <f>VLOOKUP(A560,'[3]Table 4'!A$1:I$65536,5,0)</f>
        <v>0</v>
      </c>
      <c r="F560">
        <f>VLOOKUP(A560,'[3]Table 4'!A$1:J$65536,6,0)</f>
        <v>0</v>
      </c>
      <c r="G560">
        <f>VLOOKUP(A560,'[3]Table 4'!A$1:Z$65536,25,0)</f>
        <v>1</v>
      </c>
      <c r="H560">
        <f>VLOOKUP(A560,'[3]Table 4'!A$1:AA$65536,26,0)</f>
        <v>0</v>
      </c>
      <c r="I560">
        <f>VLOOKUP(A560,'[3]Table 4'!A$1:AB$65536,27,0)</f>
        <v>1</v>
      </c>
      <c r="J560">
        <f>VLOOKUP(A560,'[3]Table 4'!A$1:AC$65536,28,0)</f>
        <v>0</v>
      </c>
      <c r="K560">
        <f>VLOOKUP(A560,'[3]Table 4'!A$1:AD$65536,29,0)</f>
        <v>0</v>
      </c>
      <c r="L560">
        <f>VLOOKUP(A560,'[3]Table 4'!A$1:AZ$65536,44,0)</f>
        <v>0</v>
      </c>
      <c r="M560">
        <f>VLOOKUP(A560,'[3]Table 4'!A$1:BA$65536,45,0)</f>
        <v>0</v>
      </c>
      <c r="N560">
        <f>VLOOKUP(A560,'[3]Table 4'!A$1:BB$65536,46,0)</f>
        <v>0</v>
      </c>
      <c r="O560">
        <f>VLOOKUP(A560,'[3]Table 4'!A$1:BC$65536,47,0)</f>
        <v>0</v>
      </c>
      <c r="P560">
        <f>VLOOKUP(A560,'[3]Table 4'!A$1:BD$65536,48,0)</f>
        <v>0</v>
      </c>
      <c r="Q560">
        <f>VLOOKUP(A560,'[3]Table 4'!A$1:BZ$65536,64,0)</f>
        <v>1</v>
      </c>
      <c r="R560">
        <f>VLOOKUP(A560,'[3]Table 4'!A$1:CA$65536,65,0)</f>
        <v>0</v>
      </c>
      <c r="S560">
        <f>VLOOKUP(A560,'[3]Table 4'!A$1:CB$65536,66,0)</f>
        <v>1</v>
      </c>
      <c r="T560">
        <f>VLOOKUP(A560,'[3]Table 4'!A$1:CC$65536,67,0)</f>
        <v>0</v>
      </c>
      <c r="U560">
        <f>VLOOKUP(A560,'[3]Table 4'!A$1:CD$65536,68,0)</f>
        <v>0</v>
      </c>
    </row>
    <row r="561" spans="1:21" customFormat="1">
      <c r="A561" s="242" t="s">
        <v>113</v>
      </c>
      <c r="B561">
        <f>VLOOKUP(A561,'[3]Table 4'!A$1:F$65536,2,0)</f>
        <v>2</v>
      </c>
      <c r="C561">
        <f>VLOOKUP(A561,'[3]Table 4'!A$1:G$65536,3,0)</f>
        <v>0</v>
      </c>
      <c r="D561">
        <f>VLOOKUP(A561,'[3]Table 4'!A$1:H$65536,4,0)</f>
        <v>1</v>
      </c>
      <c r="E561">
        <f>VLOOKUP(A561,'[3]Table 4'!A$1:I$65536,5,0)</f>
        <v>1</v>
      </c>
      <c r="F561">
        <f>VLOOKUP(A561,'[3]Table 4'!A$1:J$65536,6,0)</f>
        <v>0</v>
      </c>
      <c r="G561">
        <f>VLOOKUP(A561,'[3]Table 4'!A$1:Z$65536,25,0)</f>
        <v>1</v>
      </c>
      <c r="H561">
        <f>VLOOKUP(A561,'[3]Table 4'!A$1:AA$65536,26,0)</f>
        <v>0</v>
      </c>
      <c r="I561">
        <f>VLOOKUP(A561,'[3]Table 4'!A$1:AB$65536,27,0)</f>
        <v>1</v>
      </c>
      <c r="J561">
        <f>VLOOKUP(A561,'[3]Table 4'!A$1:AC$65536,28,0)</f>
        <v>0</v>
      </c>
      <c r="K561">
        <f>VLOOKUP(A561,'[3]Table 4'!A$1:AD$65536,29,0)</f>
        <v>0</v>
      </c>
      <c r="L561">
        <f>VLOOKUP(A561,'[3]Table 4'!A$1:AZ$65536,44,0)</f>
        <v>0</v>
      </c>
      <c r="M561">
        <f>VLOOKUP(A561,'[3]Table 4'!A$1:BA$65536,45,0)</f>
        <v>0</v>
      </c>
      <c r="N561">
        <f>VLOOKUP(A561,'[3]Table 4'!A$1:BB$65536,46,0)</f>
        <v>0</v>
      </c>
      <c r="O561">
        <f>VLOOKUP(A561,'[3]Table 4'!A$1:BC$65536,47,0)</f>
        <v>0</v>
      </c>
      <c r="P561">
        <f>VLOOKUP(A561,'[3]Table 4'!A$1:BD$65536,48,0)</f>
        <v>0</v>
      </c>
      <c r="Q561">
        <f>VLOOKUP(A561,'[3]Table 4'!A$1:BZ$65536,64,0)</f>
        <v>1</v>
      </c>
      <c r="R561">
        <f>VLOOKUP(A561,'[3]Table 4'!A$1:CA$65536,65,0)</f>
        <v>0</v>
      </c>
      <c r="S561">
        <f>VLOOKUP(A561,'[3]Table 4'!A$1:CB$65536,66,0)</f>
        <v>0</v>
      </c>
      <c r="T561">
        <f>VLOOKUP(A561,'[3]Table 4'!A$1:CC$65536,67,0)</f>
        <v>1</v>
      </c>
      <c r="U561">
        <f>VLOOKUP(A561,'[3]Table 4'!A$1:CD$65536,68,0)</f>
        <v>0</v>
      </c>
    </row>
    <row r="562" spans="1:21" customFormat="1">
      <c r="A562" s="242" t="s">
        <v>176</v>
      </c>
      <c r="B562">
        <f>VLOOKUP(A562,'[3]Table 4'!A$1:F$65536,2,0)</f>
        <v>2</v>
      </c>
      <c r="C562">
        <f>VLOOKUP(A562,'[3]Table 4'!A$1:G$65536,3,0)</f>
        <v>0</v>
      </c>
      <c r="D562">
        <f>VLOOKUP(A562,'[3]Table 4'!A$1:H$65536,4,0)</f>
        <v>2</v>
      </c>
      <c r="E562">
        <f>VLOOKUP(A562,'[3]Table 4'!A$1:I$65536,5,0)</f>
        <v>0</v>
      </c>
      <c r="F562">
        <f>VLOOKUP(A562,'[3]Table 4'!A$1:J$65536,6,0)</f>
        <v>0</v>
      </c>
      <c r="G562">
        <f>VLOOKUP(A562,'[3]Table 4'!A$1:Z$65536,25,0)</f>
        <v>0</v>
      </c>
      <c r="H562">
        <f>VLOOKUP(A562,'[3]Table 4'!A$1:AA$65536,26,0)</f>
        <v>0</v>
      </c>
      <c r="I562">
        <f>VLOOKUP(A562,'[3]Table 4'!A$1:AB$65536,27,0)</f>
        <v>0</v>
      </c>
      <c r="J562">
        <f>VLOOKUP(A562,'[3]Table 4'!A$1:AC$65536,28,0)</f>
        <v>0</v>
      </c>
      <c r="K562">
        <f>VLOOKUP(A562,'[3]Table 4'!A$1:AD$65536,29,0)</f>
        <v>0</v>
      </c>
      <c r="L562">
        <f>VLOOKUP(A562,'[3]Table 4'!A$1:AZ$65536,44,0)</f>
        <v>0</v>
      </c>
      <c r="M562">
        <f>VLOOKUP(A562,'[3]Table 4'!A$1:BA$65536,45,0)</f>
        <v>0</v>
      </c>
      <c r="N562">
        <f>VLOOKUP(A562,'[3]Table 4'!A$1:BB$65536,46,0)</f>
        <v>0</v>
      </c>
      <c r="O562">
        <f>VLOOKUP(A562,'[3]Table 4'!A$1:BC$65536,47,0)</f>
        <v>0</v>
      </c>
      <c r="P562">
        <f>VLOOKUP(A562,'[3]Table 4'!A$1:BD$65536,48,0)</f>
        <v>0</v>
      </c>
      <c r="Q562">
        <f>VLOOKUP(A562,'[3]Table 4'!A$1:BZ$65536,64,0)</f>
        <v>2</v>
      </c>
      <c r="R562">
        <f>VLOOKUP(A562,'[3]Table 4'!A$1:CA$65536,65,0)</f>
        <v>0</v>
      </c>
      <c r="S562">
        <f>VLOOKUP(A562,'[3]Table 4'!A$1:CB$65536,66,0)</f>
        <v>2</v>
      </c>
      <c r="T562">
        <f>VLOOKUP(A562,'[3]Table 4'!A$1:CC$65536,67,0)</f>
        <v>0</v>
      </c>
      <c r="U562">
        <f>VLOOKUP(A562,'[3]Table 4'!A$1:CD$65536,68,0)</f>
        <v>0</v>
      </c>
    </row>
    <row r="563" spans="1:21" customFormat="1">
      <c r="A563" s="242" t="s">
        <v>126</v>
      </c>
      <c r="B563">
        <f>VLOOKUP(A563,'[3]Table 4'!A$1:F$65536,2,0)</f>
        <v>0</v>
      </c>
      <c r="C563">
        <f>VLOOKUP(A563,'[3]Table 4'!A$1:G$65536,3,0)</f>
        <v>0</v>
      </c>
      <c r="D563">
        <f>VLOOKUP(A563,'[3]Table 4'!A$1:H$65536,4,0)</f>
        <v>0</v>
      </c>
      <c r="E563">
        <f>VLOOKUP(A563,'[3]Table 4'!A$1:I$65536,5,0)</f>
        <v>0</v>
      </c>
      <c r="F563">
        <f>VLOOKUP(A563,'[3]Table 4'!A$1:J$65536,6,0)</f>
        <v>0</v>
      </c>
      <c r="G563">
        <f>VLOOKUP(A563,'[3]Table 4'!A$1:Z$65536,25,0)</f>
        <v>0</v>
      </c>
      <c r="H563">
        <f>VLOOKUP(A563,'[3]Table 4'!A$1:AA$65536,26,0)</f>
        <v>0</v>
      </c>
      <c r="I563">
        <f>VLOOKUP(A563,'[3]Table 4'!A$1:AB$65536,27,0)</f>
        <v>0</v>
      </c>
      <c r="J563">
        <f>VLOOKUP(A563,'[3]Table 4'!A$1:AC$65536,28,0)</f>
        <v>0</v>
      </c>
      <c r="K563">
        <f>VLOOKUP(A563,'[3]Table 4'!A$1:AD$65536,29,0)</f>
        <v>0</v>
      </c>
      <c r="L563">
        <f>VLOOKUP(A563,'[3]Table 4'!A$1:AZ$65536,44,0)</f>
        <v>0</v>
      </c>
      <c r="M563">
        <f>VLOOKUP(A563,'[3]Table 4'!A$1:BA$65536,45,0)</f>
        <v>0</v>
      </c>
      <c r="N563">
        <f>VLOOKUP(A563,'[3]Table 4'!A$1:BB$65536,46,0)</f>
        <v>0</v>
      </c>
      <c r="O563">
        <f>VLOOKUP(A563,'[3]Table 4'!A$1:BC$65536,47,0)</f>
        <v>0</v>
      </c>
      <c r="P563">
        <f>VLOOKUP(A563,'[3]Table 4'!A$1:BD$65536,48,0)</f>
        <v>0</v>
      </c>
      <c r="Q563">
        <f>VLOOKUP(A563,'[3]Table 4'!A$1:BZ$65536,64,0)</f>
        <v>0</v>
      </c>
      <c r="R563">
        <f>VLOOKUP(A563,'[3]Table 4'!A$1:CA$65536,65,0)</f>
        <v>0</v>
      </c>
      <c r="S563">
        <f>VLOOKUP(A563,'[3]Table 4'!A$1:CB$65536,66,0)</f>
        <v>0</v>
      </c>
      <c r="T563">
        <f>VLOOKUP(A563,'[3]Table 4'!A$1:CC$65536,67,0)</f>
        <v>0</v>
      </c>
      <c r="U563">
        <f>VLOOKUP(A563,'[3]Table 4'!A$1:CD$65536,68,0)</f>
        <v>0</v>
      </c>
    </row>
    <row r="564" spans="1:21" customFormat="1">
      <c r="A564" s="242" t="s">
        <v>73</v>
      </c>
      <c r="B564">
        <f>VLOOKUP(A564,'[3]Table 4'!A$1:F$65536,2,0)</f>
        <v>0</v>
      </c>
      <c r="C564">
        <f>VLOOKUP(A564,'[3]Table 4'!A$1:G$65536,3,0)</f>
        <v>0</v>
      </c>
      <c r="D564">
        <f>VLOOKUP(A564,'[3]Table 4'!A$1:H$65536,4,0)</f>
        <v>0</v>
      </c>
      <c r="E564">
        <f>VLOOKUP(A564,'[3]Table 4'!A$1:I$65536,5,0)</f>
        <v>0</v>
      </c>
      <c r="F564">
        <f>VLOOKUP(A564,'[3]Table 4'!A$1:J$65536,6,0)</f>
        <v>0</v>
      </c>
      <c r="G564">
        <f>VLOOKUP(A564,'[3]Table 4'!A$1:Z$65536,25,0)</f>
        <v>0</v>
      </c>
      <c r="H564">
        <f>VLOOKUP(A564,'[3]Table 4'!A$1:AA$65536,26,0)</f>
        <v>0</v>
      </c>
      <c r="I564">
        <f>VLOOKUP(A564,'[3]Table 4'!A$1:AB$65536,27,0)</f>
        <v>0</v>
      </c>
      <c r="J564">
        <f>VLOOKUP(A564,'[3]Table 4'!A$1:AC$65536,28,0)</f>
        <v>0</v>
      </c>
      <c r="K564">
        <f>VLOOKUP(A564,'[3]Table 4'!A$1:AD$65536,29,0)</f>
        <v>0</v>
      </c>
      <c r="L564">
        <f>VLOOKUP(A564,'[3]Table 4'!A$1:AZ$65536,44,0)</f>
        <v>0</v>
      </c>
      <c r="M564">
        <f>VLOOKUP(A564,'[3]Table 4'!A$1:BA$65536,45,0)</f>
        <v>0</v>
      </c>
      <c r="N564">
        <f>VLOOKUP(A564,'[3]Table 4'!A$1:BB$65536,46,0)</f>
        <v>0</v>
      </c>
      <c r="O564">
        <f>VLOOKUP(A564,'[3]Table 4'!A$1:BC$65536,47,0)</f>
        <v>0</v>
      </c>
      <c r="P564">
        <f>VLOOKUP(A564,'[3]Table 4'!A$1:BD$65536,48,0)</f>
        <v>0</v>
      </c>
      <c r="Q564">
        <f>VLOOKUP(A564,'[3]Table 4'!A$1:BZ$65536,64,0)</f>
        <v>0</v>
      </c>
      <c r="R564">
        <f>VLOOKUP(A564,'[3]Table 4'!A$1:CA$65536,65,0)</f>
        <v>0</v>
      </c>
      <c r="S564">
        <f>VLOOKUP(A564,'[3]Table 4'!A$1:CB$65536,66,0)</f>
        <v>0</v>
      </c>
      <c r="T564">
        <f>VLOOKUP(A564,'[3]Table 4'!A$1:CC$65536,67,0)</f>
        <v>0</v>
      </c>
      <c r="U564">
        <f>VLOOKUP(A564,'[3]Table 4'!A$1:CD$65536,68,0)</f>
        <v>0</v>
      </c>
    </row>
    <row r="565" spans="1:21" customFormat="1">
      <c r="A565" s="242" t="s">
        <v>215</v>
      </c>
      <c r="B565">
        <f>VLOOKUP(A565,'[3]Table 4'!A$1:F$65536,2,0)</f>
        <v>0</v>
      </c>
      <c r="C565">
        <f>VLOOKUP(A565,'[3]Table 4'!A$1:G$65536,3,0)</f>
        <v>0</v>
      </c>
      <c r="D565">
        <f>VLOOKUP(A565,'[3]Table 4'!A$1:H$65536,4,0)</f>
        <v>0</v>
      </c>
      <c r="E565">
        <f>VLOOKUP(A565,'[3]Table 4'!A$1:I$65536,5,0)</f>
        <v>0</v>
      </c>
      <c r="F565">
        <f>VLOOKUP(A565,'[3]Table 4'!A$1:J$65536,6,0)</f>
        <v>0</v>
      </c>
      <c r="G565">
        <f>VLOOKUP(A565,'[3]Table 4'!A$1:Z$65536,25,0)</f>
        <v>0</v>
      </c>
      <c r="H565">
        <f>VLOOKUP(A565,'[3]Table 4'!A$1:AA$65536,26,0)</f>
        <v>0</v>
      </c>
      <c r="I565">
        <f>VLOOKUP(A565,'[3]Table 4'!A$1:AB$65536,27,0)</f>
        <v>0</v>
      </c>
      <c r="J565">
        <f>VLOOKUP(A565,'[3]Table 4'!A$1:AC$65536,28,0)</f>
        <v>0</v>
      </c>
      <c r="K565">
        <f>VLOOKUP(A565,'[3]Table 4'!A$1:AD$65536,29,0)</f>
        <v>0</v>
      </c>
      <c r="L565">
        <f>VLOOKUP(A565,'[3]Table 4'!A$1:AZ$65536,44,0)</f>
        <v>0</v>
      </c>
      <c r="M565">
        <f>VLOOKUP(A565,'[3]Table 4'!A$1:BA$65536,45,0)</f>
        <v>0</v>
      </c>
      <c r="N565">
        <f>VLOOKUP(A565,'[3]Table 4'!A$1:BB$65536,46,0)</f>
        <v>0</v>
      </c>
      <c r="O565">
        <f>VLOOKUP(A565,'[3]Table 4'!A$1:BC$65536,47,0)</f>
        <v>0</v>
      </c>
      <c r="P565">
        <f>VLOOKUP(A565,'[3]Table 4'!A$1:BD$65536,48,0)</f>
        <v>0</v>
      </c>
      <c r="Q565">
        <f>VLOOKUP(A565,'[3]Table 4'!A$1:BZ$65536,64,0)</f>
        <v>0</v>
      </c>
      <c r="R565">
        <f>VLOOKUP(A565,'[3]Table 4'!A$1:CA$65536,65,0)</f>
        <v>0</v>
      </c>
      <c r="S565">
        <f>VLOOKUP(A565,'[3]Table 4'!A$1:CB$65536,66,0)</f>
        <v>0</v>
      </c>
      <c r="T565">
        <f>VLOOKUP(A565,'[3]Table 4'!A$1:CC$65536,67,0)</f>
        <v>0</v>
      </c>
      <c r="U565">
        <f>VLOOKUP(A565,'[3]Table 4'!A$1:CD$65536,68,0)</f>
        <v>0</v>
      </c>
    </row>
    <row r="566" spans="1:21" customFormat="1">
      <c r="A566" s="242" t="s">
        <v>55</v>
      </c>
      <c r="B566">
        <f>VLOOKUP(A566,'[3]Table 4'!A$1:F$65536,2,0)</f>
        <v>0</v>
      </c>
      <c r="C566">
        <f>VLOOKUP(A566,'[3]Table 4'!A$1:G$65536,3,0)</f>
        <v>0</v>
      </c>
      <c r="D566">
        <f>VLOOKUP(A566,'[3]Table 4'!A$1:H$65536,4,0)</f>
        <v>0</v>
      </c>
      <c r="E566">
        <f>VLOOKUP(A566,'[3]Table 4'!A$1:I$65536,5,0)</f>
        <v>0</v>
      </c>
      <c r="F566">
        <f>VLOOKUP(A566,'[3]Table 4'!A$1:J$65536,6,0)</f>
        <v>0</v>
      </c>
      <c r="G566">
        <f>VLOOKUP(A566,'[3]Table 4'!A$1:Z$65536,25,0)</f>
        <v>0</v>
      </c>
      <c r="H566">
        <f>VLOOKUP(A566,'[3]Table 4'!A$1:AA$65536,26,0)</f>
        <v>0</v>
      </c>
      <c r="I566">
        <f>VLOOKUP(A566,'[3]Table 4'!A$1:AB$65536,27,0)</f>
        <v>0</v>
      </c>
      <c r="J566">
        <f>VLOOKUP(A566,'[3]Table 4'!A$1:AC$65536,28,0)</f>
        <v>0</v>
      </c>
      <c r="K566">
        <f>VLOOKUP(A566,'[3]Table 4'!A$1:AD$65536,29,0)</f>
        <v>0</v>
      </c>
      <c r="L566">
        <f>VLOOKUP(A566,'[3]Table 4'!A$1:AZ$65536,44,0)</f>
        <v>0</v>
      </c>
      <c r="M566">
        <f>VLOOKUP(A566,'[3]Table 4'!A$1:BA$65536,45,0)</f>
        <v>0</v>
      </c>
      <c r="N566">
        <f>VLOOKUP(A566,'[3]Table 4'!A$1:BB$65536,46,0)</f>
        <v>0</v>
      </c>
      <c r="O566">
        <f>VLOOKUP(A566,'[3]Table 4'!A$1:BC$65536,47,0)</f>
        <v>0</v>
      </c>
      <c r="P566">
        <f>VLOOKUP(A566,'[3]Table 4'!A$1:BD$65536,48,0)</f>
        <v>0</v>
      </c>
      <c r="Q566">
        <f>VLOOKUP(A566,'[3]Table 4'!A$1:BZ$65536,64,0)</f>
        <v>0</v>
      </c>
      <c r="R566">
        <f>VLOOKUP(A566,'[3]Table 4'!A$1:CA$65536,65,0)</f>
        <v>0</v>
      </c>
      <c r="S566">
        <f>VLOOKUP(A566,'[3]Table 4'!A$1:CB$65536,66,0)</f>
        <v>0</v>
      </c>
      <c r="T566">
        <f>VLOOKUP(A566,'[3]Table 4'!A$1:CC$65536,67,0)</f>
        <v>0</v>
      </c>
      <c r="U566">
        <f>VLOOKUP(A566,'[3]Table 4'!A$1:CD$65536,68,0)</f>
        <v>0</v>
      </c>
    </row>
    <row r="567" spans="1:21" customFormat="1">
      <c r="A567" s="242" t="s">
        <v>157</v>
      </c>
      <c r="B567">
        <f>VLOOKUP(A567,'[3]Table 4'!A$1:F$65536,2,0)</f>
        <v>0</v>
      </c>
      <c r="C567">
        <f>VLOOKUP(A567,'[3]Table 4'!A$1:G$65536,3,0)</f>
        <v>0</v>
      </c>
      <c r="D567">
        <f>VLOOKUP(A567,'[3]Table 4'!A$1:H$65536,4,0)</f>
        <v>0</v>
      </c>
      <c r="E567">
        <f>VLOOKUP(A567,'[3]Table 4'!A$1:I$65536,5,0)</f>
        <v>0</v>
      </c>
      <c r="F567">
        <f>VLOOKUP(A567,'[3]Table 4'!A$1:J$65536,6,0)</f>
        <v>0</v>
      </c>
      <c r="G567">
        <f>VLOOKUP(A567,'[3]Table 4'!A$1:Z$65536,25,0)</f>
        <v>0</v>
      </c>
      <c r="H567">
        <f>VLOOKUP(A567,'[3]Table 4'!A$1:AA$65536,26,0)</f>
        <v>0</v>
      </c>
      <c r="I567">
        <f>VLOOKUP(A567,'[3]Table 4'!A$1:AB$65536,27,0)</f>
        <v>0</v>
      </c>
      <c r="J567">
        <f>VLOOKUP(A567,'[3]Table 4'!A$1:AC$65536,28,0)</f>
        <v>0</v>
      </c>
      <c r="K567">
        <f>VLOOKUP(A567,'[3]Table 4'!A$1:AD$65536,29,0)</f>
        <v>0</v>
      </c>
      <c r="L567">
        <f>VLOOKUP(A567,'[3]Table 4'!A$1:AZ$65536,44,0)</f>
        <v>0</v>
      </c>
      <c r="M567">
        <f>VLOOKUP(A567,'[3]Table 4'!A$1:BA$65536,45,0)</f>
        <v>0</v>
      </c>
      <c r="N567">
        <f>VLOOKUP(A567,'[3]Table 4'!A$1:BB$65536,46,0)</f>
        <v>0</v>
      </c>
      <c r="O567">
        <f>VLOOKUP(A567,'[3]Table 4'!A$1:BC$65536,47,0)</f>
        <v>0</v>
      </c>
      <c r="P567">
        <f>VLOOKUP(A567,'[3]Table 4'!A$1:BD$65536,48,0)</f>
        <v>0</v>
      </c>
      <c r="Q567">
        <f>VLOOKUP(A567,'[3]Table 4'!A$1:BZ$65536,64,0)</f>
        <v>0</v>
      </c>
      <c r="R567">
        <f>VLOOKUP(A567,'[3]Table 4'!A$1:CA$65536,65,0)</f>
        <v>0</v>
      </c>
      <c r="S567">
        <f>VLOOKUP(A567,'[3]Table 4'!A$1:CB$65536,66,0)</f>
        <v>0</v>
      </c>
      <c r="T567">
        <f>VLOOKUP(A567,'[3]Table 4'!A$1:CC$65536,67,0)</f>
        <v>0</v>
      </c>
      <c r="U567">
        <f>VLOOKUP(A567,'[3]Table 4'!A$1:CD$65536,68,0)</f>
        <v>0</v>
      </c>
    </row>
    <row r="568" spans="1:21" customFormat="1">
      <c r="A568" s="242" t="s">
        <v>175</v>
      </c>
      <c r="B568">
        <f>VLOOKUP(A568,'[3]Table 4'!A$1:F$65536,2,0)</f>
        <v>1</v>
      </c>
      <c r="C568">
        <f>VLOOKUP(A568,'[3]Table 4'!A$1:G$65536,3,0)</f>
        <v>0</v>
      </c>
      <c r="D568">
        <f>VLOOKUP(A568,'[3]Table 4'!A$1:H$65536,4,0)</f>
        <v>0</v>
      </c>
      <c r="E568">
        <f>VLOOKUP(A568,'[3]Table 4'!A$1:I$65536,5,0)</f>
        <v>1</v>
      </c>
      <c r="F568">
        <f>VLOOKUP(A568,'[3]Table 4'!A$1:J$65536,6,0)</f>
        <v>0</v>
      </c>
      <c r="G568">
        <f>VLOOKUP(A568,'[3]Table 4'!A$1:Z$65536,25,0)</f>
        <v>0</v>
      </c>
      <c r="H568">
        <f>VLOOKUP(A568,'[3]Table 4'!A$1:AA$65536,26,0)</f>
        <v>0</v>
      </c>
      <c r="I568">
        <f>VLOOKUP(A568,'[3]Table 4'!A$1:AB$65536,27,0)</f>
        <v>0</v>
      </c>
      <c r="J568">
        <f>VLOOKUP(A568,'[3]Table 4'!A$1:AC$65536,28,0)</f>
        <v>0</v>
      </c>
      <c r="K568">
        <f>VLOOKUP(A568,'[3]Table 4'!A$1:AD$65536,29,0)</f>
        <v>0</v>
      </c>
      <c r="L568">
        <f>VLOOKUP(A568,'[3]Table 4'!A$1:AZ$65536,44,0)</f>
        <v>0</v>
      </c>
      <c r="M568">
        <f>VLOOKUP(A568,'[3]Table 4'!A$1:BA$65536,45,0)</f>
        <v>0</v>
      </c>
      <c r="N568">
        <f>VLOOKUP(A568,'[3]Table 4'!A$1:BB$65536,46,0)</f>
        <v>0</v>
      </c>
      <c r="O568">
        <f>VLOOKUP(A568,'[3]Table 4'!A$1:BC$65536,47,0)</f>
        <v>0</v>
      </c>
      <c r="P568">
        <f>VLOOKUP(A568,'[3]Table 4'!A$1:BD$65536,48,0)</f>
        <v>0</v>
      </c>
      <c r="Q568">
        <f>VLOOKUP(A568,'[3]Table 4'!A$1:BZ$65536,64,0)</f>
        <v>1</v>
      </c>
      <c r="R568">
        <f>VLOOKUP(A568,'[3]Table 4'!A$1:CA$65536,65,0)</f>
        <v>0</v>
      </c>
      <c r="S568">
        <f>VLOOKUP(A568,'[3]Table 4'!A$1:CB$65536,66,0)</f>
        <v>0</v>
      </c>
      <c r="T568">
        <f>VLOOKUP(A568,'[3]Table 4'!A$1:CC$65536,67,0)</f>
        <v>1</v>
      </c>
      <c r="U568">
        <f>VLOOKUP(A568,'[3]Table 4'!A$1:CD$65536,68,0)</f>
        <v>0</v>
      </c>
    </row>
    <row r="569" spans="1:21" customFormat="1">
      <c r="A569" s="242" t="s">
        <v>50</v>
      </c>
      <c r="B569">
        <f>VLOOKUP(A569,'[3]Table 4'!A$1:F$65536,2,0)</f>
        <v>4</v>
      </c>
      <c r="C569">
        <f>VLOOKUP(A569,'[3]Table 4'!A$1:G$65536,3,0)</f>
        <v>2</v>
      </c>
      <c r="D569">
        <f>VLOOKUP(A569,'[3]Table 4'!A$1:H$65536,4,0)</f>
        <v>1</v>
      </c>
      <c r="E569">
        <f>VLOOKUP(A569,'[3]Table 4'!A$1:I$65536,5,0)</f>
        <v>1</v>
      </c>
      <c r="F569">
        <f>VLOOKUP(A569,'[3]Table 4'!A$1:J$65536,6,0)</f>
        <v>0</v>
      </c>
      <c r="G569">
        <f>VLOOKUP(A569,'[3]Table 4'!A$1:Z$65536,25,0)</f>
        <v>1</v>
      </c>
      <c r="H569">
        <f>VLOOKUP(A569,'[3]Table 4'!A$1:AA$65536,26,0)</f>
        <v>1</v>
      </c>
      <c r="I569">
        <f>VLOOKUP(A569,'[3]Table 4'!A$1:AB$65536,27,0)</f>
        <v>0</v>
      </c>
      <c r="J569">
        <f>VLOOKUP(A569,'[3]Table 4'!A$1:AC$65536,28,0)</f>
        <v>0</v>
      </c>
      <c r="K569">
        <f>VLOOKUP(A569,'[3]Table 4'!A$1:AD$65536,29,0)</f>
        <v>0</v>
      </c>
      <c r="L569">
        <f>VLOOKUP(A569,'[3]Table 4'!A$1:AZ$65536,44,0)</f>
        <v>2</v>
      </c>
      <c r="M569">
        <f>VLOOKUP(A569,'[3]Table 4'!A$1:BA$65536,45,0)</f>
        <v>0</v>
      </c>
      <c r="N569">
        <f>VLOOKUP(A569,'[3]Table 4'!A$1:BB$65536,46,0)</f>
        <v>1</v>
      </c>
      <c r="O569">
        <f>VLOOKUP(A569,'[3]Table 4'!A$1:BC$65536,47,0)</f>
        <v>1</v>
      </c>
      <c r="P569">
        <f>VLOOKUP(A569,'[3]Table 4'!A$1:BD$65536,48,0)</f>
        <v>0</v>
      </c>
      <c r="Q569">
        <f>VLOOKUP(A569,'[3]Table 4'!A$1:BZ$65536,64,0)</f>
        <v>1</v>
      </c>
      <c r="R569">
        <f>VLOOKUP(A569,'[3]Table 4'!A$1:CA$65536,65,0)</f>
        <v>1</v>
      </c>
      <c r="S569">
        <f>VLOOKUP(A569,'[3]Table 4'!A$1:CB$65536,66,0)</f>
        <v>0</v>
      </c>
      <c r="T569">
        <f>VLOOKUP(A569,'[3]Table 4'!A$1:CC$65536,67,0)</f>
        <v>0</v>
      </c>
      <c r="U569">
        <f>VLOOKUP(A569,'[3]Table 4'!A$1:CD$65536,68,0)</f>
        <v>0</v>
      </c>
    </row>
    <row r="570" spans="1:21" customFormat="1">
      <c r="A570" s="242" t="s">
        <v>51</v>
      </c>
      <c r="B570">
        <f>VLOOKUP(A570,'[3]Table 4'!A$1:F$65536,2,0)</f>
        <v>2</v>
      </c>
      <c r="C570">
        <f>VLOOKUP(A570,'[3]Table 4'!A$1:G$65536,3,0)</f>
        <v>0</v>
      </c>
      <c r="D570">
        <f>VLOOKUP(A570,'[3]Table 4'!A$1:H$65536,4,0)</f>
        <v>1</v>
      </c>
      <c r="E570">
        <f>VLOOKUP(A570,'[3]Table 4'!A$1:I$65536,5,0)</f>
        <v>0</v>
      </c>
      <c r="F570">
        <f>VLOOKUP(A570,'[3]Table 4'!A$1:J$65536,6,0)</f>
        <v>1</v>
      </c>
      <c r="G570">
        <f>VLOOKUP(A570,'[3]Table 4'!A$1:Z$65536,25,0)</f>
        <v>0</v>
      </c>
      <c r="H570">
        <f>VLOOKUP(A570,'[3]Table 4'!A$1:AA$65536,26,0)</f>
        <v>0</v>
      </c>
      <c r="I570">
        <f>VLOOKUP(A570,'[3]Table 4'!A$1:AB$65536,27,0)</f>
        <v>0</v>
      </c>
      <c r="J570">
        <f>VLOOKUP(A570,'[3]Table 4'!A$1:AC$65536,28,0)</f>
        <v>0</v>
      </c>
      <c r="K570">
        <f>VLOOKUP(A570,'[3]Table 4'!A$1:AD$65536,29,0)</f>
        <v>0</v>
      </c>
      <c r="L570">
        <f>VLOOKUP(A570,'[3]Table 4'!A$1:AZ$65536,44,0)</f>
        <v>0</v>
      </c>
      <c r="M570">
        <f>VLOOKUP(A570,'[3]Table 4'!A$1:BA$65536,45,0)</f>
        <v>0</v>
      </c>
      <c r="N570">
        <f>VLOOKUP(A570,'[3]Table 4'!A$1:BB$65536,46,0)</f>
        <v>0</v>
      </c>
      <c r="O570">
        <f>VLOOKUP(A570,'[3]Table 4'!A$1:BC$65536,47,0)</f>
        <v>0</v>
      </c>
      <c r="P570">
        <f>VLOOKUP(A570,'[3]Table 4'!A$1:BD$65536,48,0)</f>
        <v>0</v>
      </c>
      <c r="Q570">
        <f>VLOOKUP(A570,'[3]Table 4'!A$1:BZ$65536,64,0)</f>
        <v>2</v>
      </c>
      <c r="R570">
        <f>VLOOKUP(A570,'[3]Table 4'!A$1:CA$65536,65,0)</f>
        <v>0</v>
      </c>
      <c r="S570">
        <f>VLOOKUP(A570,'[3]Table 4'!A$1:CB$65536,66,0)</f>
        <v>1</v>
      </c>
      <c r="T570">
        <f>VLOOKUP(A570,'[3]Table 4'!A$1:CC$65536,67,0)</f>
        <v>0</v>
      </c>
      <c r="U570">
        <f>VLOOKUP(A570,'[3]Table 4'!A$1:CD$65536,68,0)</f>
        <v>1</v>
      </c>
    </row>
    <row r="571" spans="1:21" customFormat="1">
      <c r="A571" s="242" t="s">
        <v>177</v>
      </c>
      <c r="B571">
        <f>VLOOKUP(A571,'[3]Table 4'!A$1:F$65536,2,0)</f>
        <v>2</v>
      </c>
      <c r="C571">
        <f>VLOOKUP(A571,'[3]Table 4'!A$1:G$65536,3,0)</f>
        <v>0</v>
      </c>
      <c r="D571">
        <f>VLOOKUP(A571,'[3]Table 4'!A$1:H$65536,4,0)</f>
        <v>1</v>
      </c>
      <c r="E571">
        <f>VLOOKUP(A571,'[3]Table 4'!A$1:I$65536,5,0)</f>
        <v>1</v>
      </c>
      <c r="F571">
        <f>VLOOKUP(A571,'[3]Table 4'!A$1:J$65536,6,0)</f>
        <v>0</v>
      </c>
      <c r="G571">
        <f>VLOOKUP(A571,'[3]Table 4'!A$1:Z$65536,25,0)</f>
        <v>0</v>
      </c>
      <c r="H571">
        <f>VLOOKUP(A571,'[3]Table 4'!A$1:AA$65536,26,0)</f>
        <v>0</v>
      </c>
      <c r="I571">
        <f>VLOOKUP(A571,'[3]Table 4'!A$1:AB$65536,27,0)</f>
        <v>0</v>
      </c>
      <c r="J571">
        <f>VLOOKUP(A571,'[3]Table 4'!A$1:AC$65536,28,0)</f>
        <v>0</v>
      </c>
      <c r="K571">
        <f>VLOOKUP(A571,'[3]Table 4'!A$1:AD$65536,29,0)</f>
        <v>0</v>
      </c>
      <c r="L571">
        <f>VLOOKUP(A571,'[3]Table 4'!A$1:AZ$65536,44,0)</f>
        <v>1</v>
      </c>
      <c r="M571">
        <f>VLOOKUP(A571,'[3]Table 4'!A$1:BA$65536,45,0)</f>
        <v>0</v>
      </c>
      <c r="N571">
        <f>VLOOKUP(A571,'[3]Table 4'!A$1:BB$65536,46,0)</f>
        <v>0</v>
      </c>
      <c r="O571">
        <f>VLOOKUP(A571,'[3]Table 4'!A$1:BC$65536,47,0)</f>
        <v>1</v>
      </c>
      <c r="P571">
        <f>VLOOKUP(A571,'[3]Table 4'!A$1:BD$65536,48,0)</f>
        <v>0</v>
      </c>
      <c r="Q571">
        <f>VLOOKUP(A571,'[3]Table 4'!A$1:BZ$65536,64,0)</f>
        <v>1</v>
      </c>
      <c r="R571">
        <f>VLOOKUP(A571,'[3]Table 4'!A$1:CA$65536,65,0)</f>
        <v>0</v>
      </c>
      <c r="S571">
        <f>VLOOKUP(A571,'[3]Table 4'!A$1:CB$65536,66,0)</f>
        <v>1</v>
      </c>
      <c r="T571">
        <f>VLOOKUP(A571,'[3]Table 4'!A$1:CC$65536,67,0)</f>
        <v>0</v>
      </c>
      <c r="U571">
        <f>VLOOKUP(A571,'[3]Table 4'!A$1:CD$65536,68,0)</f>
        <v>0</v>
      </c>
    </row>
    <row r="572" spans="1:21" customFormat="1">
      <c r="A572" s="242" t="s">
        <v>60</v>
      </c>
      <c r="B572">
        <f>VLOOKUP(A572,'[3]Table 4'!A$1:F$65536,2,0)</f>
        <v>0</v>
      </c>
      <c r="C572">
        <f>VLOOKUP(A572,'[3]Table 4'!A$1:G$65536,3,0)</f>
        <v>0</v>
      </c>
      <c r="D572">
        <f>VLOOKUP(A572,'[3]Table 4'!A$1:H$65536,4,0)</f>
        <v>0</v>
      </c>
      <c r="E572">
        <f>VLOOKUP(A572,'[3]Table 4'!A$1:I$65536,5,0)</f>
        <v>0</v>
      </c>
      <c r="F572">
        <f>VLOOKUP(A572,'[3]Table 4'!A$1:J$65536,6,0)</f>
        <v>0</v>
      </c>
      <c r="G572">
        <f>VLOOKUP(A572,'[3]Table 4'!A$1:Z$65536,25,0)</f>
        <v>0</v>
      </c>
      <c r="H572">
        <f>VLOOKUP(A572,'[3]Table 4'!A$1:AA$65536,26,0)</f>
        <v>0</v>
      </c>
      <c r="I572">
        <f>VLOOKUP(A572,'[3]Table 4'!A$1:AB$65536,27,0)</f>
        <v>0</v>
      </c>
      <c r="J572">
        <f>VLOOKUP(A572,'[3]Table 4'!A$1:AC$65536,28,0)</f>
        <v>0</v>
      </c>
      <c r="K572">
        <f>VLOOKUP(A572,'[3]Table 4'!A$1:AD$65536,29,0)</f>
        <v>0</v>
      </c>
      <c r="L572">
        <f>VLOOKUP(A572,'[3]Table 4'!A$1:AZ$65536,44,0)</f>
        <v>0</v>
      </c>
      <c r="M572">
        <f>VLOOKUP(A572,'[3]Table 4'!A$1:BA$65536,45,0)</f>
        <v>0</v>
      </c>
      <c r="N572">
        <f>VLOOKUP(A572,'[3]Table 4'!A$1:BB$65536,46,0)</f>
        <v>0</v>
      </c>
      <c r="O572">
        <f>VLOOKUP(A572,'[3]Table 4'!A$1:BC$65536,47,0)</f>
        <v>0</v>
      </c>
      <c r="P572">
        <f>VLOOKUP(A572,'[3]Table 4'!A$1:BD$65536,48,0)</f>
        <v>0</v>
      </c>
      <c r="Q572">
        <f>VLOOKUP(A572,'[3]Table 4'!A$1:BZ$65536,64,0)</f>
        <v>0</v>
      </c>
      <c r="R572">
        <f>VLOOKUP(A572,'[3]Table 4'!A$1:CA$65536,65,0)</f>
        <v>0</v>
      </c>
      <c r="S572">
        <f>VLOOKUP(A572,'[3]Table 4'!A$1:CB$65536,66,0)</f>
        <v>0</v>
      </c>
      <c r="T572">
        <f>VLOOKUP(A572,'[3]Table 4'!A$1:CC$65536,67,0)</f>
        <v>0</v>
      </c>
      <c r="U572">
        <f>VLOOKUP(A572,'[3]Table 4'!A$1:CD$65536,68,0)</f>
        <v>0</v>
      </c>
    </row>
    <row r="573" spans="1:21" customFormat="1">
      <c r="A573" s="242" t="s">
        <v>203</v>
      </c>
      <c r="B573">
        <f>VLOOKUP(A573,'[3]Table 4'!A$1:F$65536,2,0)</f>
        <v>1</v>
      </c>
      <c r="C573">
        <f>VLOOKUP(A573,'[3]Table 4'!A$1:G$65536,3,0)</f>
        <v>0</v>
      </c>
      <c r="D573">
        <f>VLOOKUP(A573,'[3]Table 4'!A$1:H$65536,4,0)</f>
        <v>0</v>
      </c>
      <c r="E573">
        <f>VLOOKUP(A573,'[3]Table 4'!A$1:I$65536,5,0)</f>
        <v>1</v>
      </c>
      <c r="F573">
        <f>VLOOKUP(A573,'[3]Table 4'!A$1:J$65536,6,0)</f>
        <v>0</v>
      </c>
      <c r="G573">
        <f>VLOOKUP(A573,'[3]Table 4'!A$1:Z$65536,25,0)</f>
        <v>1</v>
      </c>
      <c r="H573">
        <f>VLOOKUP(A573,'[3]Table 4'!A$1:AA$65536,26,0)</f>
        <v>0</v>
      </c>
      <c r="I573">
        <f>VLOOKUP(A573,'[3]Table 4'!A$1:AB$65536,27,0)</f>
        <v>0</v>
      </c>
      <c r="J573">
        <f>VLOOKUP(A573,'[3]Table 4'!A$1:AC$65536,28,0)</f>
        <v>1</v>
      </c>
      <c r="K573">
        <f>VLOOKUP(A573,'[3]Table 4'!A$1:AD$65536,29,0)</f>
        <v>0</v>
      </c>
      <c r="L573">
        <f>VLOOKUP(A573,'[3]Table 4'!A$1:AZ$65536,44,0)</f>
        <v>0</v>
      </c>
      <c r="M573">
        <f>VLOOKUP(A573,'[3]Table 4'!A$1:BA$65536,45,0)</f>
        <v>0</v>
      </c>
      <c r="N573">
        <f>VLOOKUP(A573,'[3]Table 4'!A$1:BB$65536,46,0)</f>
        <v>0</v>
      </c>
      <c r="O573">
        <f>VLOOKUP(A573,'[3]Table 4'!A$1:BC$65536,47,0)</f>
        <v>0</v>
      </c>
      <c r="P573">
        <f>VLOOKUP(A573,'[3]Table 4'!A$1:BD$65536,48,0)</f>
        <v>0</v>
      </c>
      <c r="Q573">
        <f>VLOOKUP(A573,'[3]Table 4'!A$1:BZ$65536,64,0)</f>
        <v>0</v>
      </c>
      <c r="R573">
        <f>VLOOKUP(A573,'[3]Table 4'!A$1:CA$65536,65,0)</f>
        <v>0</v>
      </c>
      <c r="S573">
        <f>VLOOKUP(A573,'[3]Table 4'!A$1:CB$65536,66,0)</f>
        <v>0</v>
      </c>
      <c r="T573">
        <f>VLOOKUP(A573,'[3]Table 4'!A$1:CC$65536,67,0)</f>
        <v>0</v>
      </c>
      <c r="U573">
        <f>VLOOKUP(A573,'[3]Table 4'!A$1:CD$65536,68,0)</f>
        <v>0</v>
      </c>
    </row>
    <row r="574" spans="1:21" customFormat="1">
      <c r="A574" s="242" t="s">
        <v>204</v>
      </c>
      <c r="B574">
        <f>VLOOKUP(A574,'[3]Table 4'!A$1:F$65536,2,0)</f>
        <v>0</v>
      </c>
      <c r="C574">
        <f>VLOOKUP(A574,'[3]Table 4'!A$1:G$65536,3,0)</f>
        <v>0</v>
      </c>
      <c r="D574">
        <f>VLOOKUP(A574,'[3]Table 4'!A$1:H$65536,4,0)</f>
        <v>0</v>
      </c>
      <c r="E574">
        <f>VLOOKUP(A574,'[3]Table 4'!A$1:I$65536,5,0)</f>
        <v>0</v>
      </c>
      <c r="F574">
        <f>VLOOKUP(A574,'[3]Table 4'!A$1:J$65536,6,0)</f>
        <v>0</v>
      </c>
      <c r="G574">
        <f>VLOOKUP(A574,'[3]Table 4'!A$1:Z$65536,25,0)</f>
        <v>0</v>
      </c>
      <c r="H574">
        <f>VLOOKUP(A574,'[3]Table 4'!A$1:AA$65536,26,0)</f>
        <v>0</v>
      </c>
      <c r="I574">
        <f>VLOOKUP(A574,'[3]Table 4'!A$1:AB$65536,27,0)</f>
        <v>0</v>
      </c>
      <c r="J574">
        <f>VLOOKUP(A574,'[3]Table 4'!A$1:AC$65536,28,0)</f>
        <v>0</v>
      </c>
      <c r="K574">
        <f>VLOOKUP(A574,'[3]Table 4'!A$1:AD$65536,29,0)</f>
        <v>0</v>
      </c>
      <c r="L574">
        <f>VLOOKUP(A574,'[3]Table 4'!A$1:AZ$65536,44,0)</f>
        <v>0</v>
      </c>
      <c r="M574">
        <f>VLOOKUP(A574,'[3]Table 4'!A$1:BA$65536,45,0)</f>
        <v>0</v>
      </c>
      <c r="N574">
        <f>VLOOKUP(A574,'[3]Table 4'!A$1:BB$65536,46,0)</f>
        <v>0</v>
      </c>
      <c r="O574">
        <f>VLOOKUP(A574,'[3]Table 4'!A$1:BC$65536,47,0)</f>
        <v>0</v>
      </c>
      <c r="P574">
        <f>VLOOKUP(A574,'[3]Table 4'!A$1:BD$65536,48,0)</f>
        <v>0</v>
      </c>
      <c r="Q574">
        <f>VLOOKUP(A574,'[3]Table 4'!A$1:BZ$65536,64,0)</f>
        <v>0</v>
      </c>
      <c r="R574">
        <f>VLOOKUP(A574,'[3]Table 4'!A$1:CA$65536,65,0)</f>
        <v>0</v>
      </c>
      <c r="S574">
        <f>VLOOKUP(A574,'[3]Table 4'!A$1:CB$65536,66,0)</f>
        <v>0</v>
      </c>
      <c r="T574">
        <f>VLOOKUP(A574,'[3]Table 4'!A$1:CC$65536,67,0)</f>
        <v>0</v>
      </c>
      <c r="U574">
        <f>VLOOKUP(A574,'[3]Table 4'!A$1:CD$65536,68,0)</f>
        <v>0</v>
      </c>
    </row>
    <row r="575" spans="1:21" customFormat="1">
      <c r="A575" s="242" t="s">
        <v>33</v>
      </c>
      <c r="B575">
        <f>VLOOKUP(A575,'[3]Table 4'!A$1:F$65536,2,0)</f>
        <v>0</v>
      </c>
      <c r="C575">
        <f>VLOOKUP(A575,'[3]Table 4'!A$1:G$65536,3,0)</f>
        <v>0</v>
      </c>
      <c r="D575">
        <f>VLOOKUP(A575,'[3]Table 4'!A$1:H$65536,4,0)</f>
        <v>0</v>
      </c>
      <c r="E575">
        <f>VLOOKUP(A575,'[3]Table 4'!A$1:I$65536,5,0)</f>
        <v>0</v>
      </c>
      <c r="F575">
        <f>VLOOKUP(A575,'[3]Table 4'!A$1:J$65536,6,0)</f>
        <v>0</v>
      </c>
      <c r="G575">
        <f>VLOOKUP(A575,'[3]Table 4'!A$1:Z$65536,25,0)</f>
        <v>0</v>
      </c>
      <c r="H575">
        <f>VLOOKUP(A575,'[3]Table 4'!A$1:AA$65536,26,0)</f>
        <v>0</v>
      </c>
      <c r="I575">
        <f>VLOOKUP(A575,'[3]Table 4'!A$1:AB$65536,27,0)</f>
        <v>0</v>
      </c>
      <c r="J575">
        <f>VLOOKUP(A575,'[3]Table 4'!A$1:AC$65536,28,0)</f>
        <v>0</v>
      </c>
      <c r="K575">
        <f>VLOOKUP(A575,'[3]Table 4'!A$1:AD$65536,29,0)</f>
        <v>0</v>
      </c>
      <c r="L575">
        <f>VLOOKUP(A575,'[3]Table 4'!A$1:AZ$65536,44,0)</f>
        <v>0</v>
      </c>
      <c r="M575">
        <f>VLOOKUP(A575,'[3]Table 4'!A$1:BA$65536,45,0)</f>
        <v>0</v>
      </c>
      <c r="N575">
        <f>VLOOKUP(A575,'[3]Table 4'!A$1:BB$65536,46,0)</f>
        <v>0</v>
      </c>
      <c r="O575">
        <f>VLOOKUP(A575,'[3]Table 4'!A$1:BC$65536,47,0)</f>
        <v>0</v>
      </c>
      <c r="P575">
        <f>VLOOKUP(A575,'[3]Table 4'!A$1:BD$65536,48,0)</f>
        <v>0</v>
      </c>
      <c r="Q575">
        <f>VLOOKUP(A575,'[3]Table 4'!A$1:BZ$65536,64,0)</f>
        <v>0</v>
      </c>
      <c r="R575">
        <f>VLOOKUP(A575,'[3]Table 4'!A$1:CA$65536,65,0)</f>
        <v>0</v>
      </c>
      <c r="S575">
        <f>VLOOKUP(A575,'[3]Table 4'!A$1:CB$65536,66,0)</f>
        <v>0</v>
      </c>
      <c r="T575">
        <f>VLOOKUP(A575,'[3]Table 4'!A$1:CC$65536,67,0)</f>
        <v>0</v>
      </c>
      <c r="U575">
        <f>VLOOKUP(A575,'[3]Table 4'!A$1:CD$65536,68,0)</f>
        <v>0</v>
      </c>
    </row>
    <row r="576" spans="1:21" customFormat="1">
      <c r="A576" s="242" t="s">
        <v>138</v>
      </c>
      <c r="B576">
        <f>VLOOKUP(A576,'[3]Table 4'!A$1:F$65536,2,0)</f>
        <v>1</v>
      </c>
      <c r="C576">
        <f>VLOOKUP(A576,'[3]Table 4'!A$1:G$65536,3,0)</f>
        <v>0</v>
      </c>
      <c r="D576">
        <f>VLOOKUP(A576,'[3]Table 4'!A$1:H$65536,4,0)</f>
        <v>0</v>
      </c>
      <c r="E576">
        <f>VLOOKUP(A576,'[3]Table 4'!A$1:I$65536,5,0)</f>
        <v>1</v>
      </c>
      <c r="F576">
        <f>VLOOKUP(A576,'[3]Table 4'!A$1:J$65536,6,0)</f>
        <v>0</v>
      </c>
      <c r="G576">
        <f>VLOOKUP(A576,'[3]Table 4'!A$1:Z$65536,25,0)</f>
        <v>0</v>
      </c>
      <c r="H576">
        <f>VLOOKUP(A576,'[3]Table 4'!A$1:AA$65536,26,0)</f>
        <v>0</v>
      </c>
      <c r="I576">
        <f>VLOOKUP(A576,'[3]Table 4'!A$1:AB$65536,27,0)</f>
        <v>0</v>
      </c>
      <c r="J576">
        <f>VLOOKUP(A576,'[3]Table 4'!A$1:AC$65536,28,0)</f>
        <v>0</v>
      </c>
      <c r="K576">
        <f>VLOOKUP(A576,'[3]Table 4'!A$1:AD$65536,29,0)</f>
        <v>0</v>
      </c>
      <c r="L576">
        <f>VLOOKUP(A576,'[3]Table 4'!A$1:AZ$65536,44,0)</f>
        <v>0</v>
      </c>
      <c r="M576">
        <f>VLOOKUP(A576,'[3]Table 4'!A$1:BA$65536,45,0)</f>
        <v>0</v>
      </c>
      <c r="N576">
        <f>VLOOKUP(A576,'[3]Table 4'!A$1:BB$65536,46,0)</f>
        <v>0</v>
      </c>
      <c r="O576">
        <f>VLOOKUP(A576,'[3]Table 4'!A$1:BC$65536,47,0)</f>
        <v>0</v>
      </c>
      <c r="P576">
        <f>VLOOKUP(A576,'[3]Table 4'!A$1:BD$65536,48,0)</f>
        <v>0</v>
      </c>
      <c r="Q576">
        <f>VLOOKUP(A576,'[3]Table 4'!A$1:BZ$65536,64,0)</f>
        <v>1</v>
      </c>
      <c r="R576">
        <f>VLOOKUP(A576,'[3]Table 4'!A$1:CA$65536,65,0)</f>
        <v>0</v>
      </c>
      <c r="S576">
        <f>VLOOKUP(A576,'[3]Table 4'!A$1:CB$65536,66,0)</f>
        <v>0</v>
      </c>
      <c r="T576">
        <f>VLOOKUP(A576,'[3]Table 4'!A$1:CC$65536,67,0)</f>
        <v>1</v>
      </c>
      <c r="U576">
        <f>VLOOKUP(A576,'[3]Table 4'!A$1:CD$65536,68,0)</f>
        <v>0</v>
      </c>
    </row>
    <row r="577" spans="1:21" customFormat="1">
      <c r="A577" s="242" t="s">
        <v>161</v>
      </c>
      <c r="B577">
        <f>VLOOKUP(A577,'[3]Table 4'!A$1:F$65536,2,0)</f>
        <v>0</v>
      </c>
      <c r="C577">
        <f>VLOOKUP(A577,'[3]Table 4'!A$1:G$65536,3,0)</f>
        <v>0</v>
      </c>
      <c r="D577">
        <f>VLOOKUP(A577,'[3]Table 4'!A$1:H$65536,4,0)</f>
        <v>0</v>
      </c>
      <c r="E577">
        <f>VLOOKUP(A577,'[3]Table 4'!A$1:I$65536,5,0)</f>
        <v>0</v>
      </c>
      <c r="F577">
        <f>VLOOKUP(A577,'[3]Table 4'!A$1:J$65536,6,0)</f>
        <v>0</v>
      </c>
      <c r="G577">
        <f>VLOOKUP(A577,'[3]Table 4'!A$1:Z$65536,25,0)</f>
        <v>0</v>
      </c>
      <c r="H577">
        <f>VLOOKUP(A577,'[3]Table 4'!A$1:AA$65536,26,0)</f>
        <v>0</v>
      </c>
      <c r="I577">
        <f>VLOOKUP(A577,'[3]Table 4'!A$1:AB$65536,27,0)</f>
        <v>0</v>
      </c>
      <c r="J577">
        <f>VLOOKUP(A577,'[3]Table 4'!A$1:AC$65536,28,0)</f>
        <v>0</v>
      </c>
      <c r="K577">
        <f>VLOOKUP(A577,'[3]Table 4'!A$1:AD$65536,29,0)</f>
        <v>0</v>
      </c>
      <c r="L577">
        <f>VLOOKUP(A577,'[3]Table 4'!A$1:AZ$65536,44,0)</f>
        <v>0</v>
      </c>
      <c r="M577">
        <f>VLOOKUP(A577,'[3]Table 4'!A$1:BA$65536,45,0)</f>
        <v>0</v>
      </c>
      <c r="N577">
        <f>VLOOKUP(A577,'[3]Table 4'!A$1:BB$65536,46,0)</f>
        <v>0</v>
      </c>
      <c r="O577">
        <f>VLOOKUP(A577,'[3]Table 4'!A$1:BC$65536,47,0)</f>
        <v>0</v>
      </c>
      <c r="P577">
        <f>VLOOKUP(A577,'[3]Table 4'!A$1:BD$65536,48,0)</f>
        <v>0</v>
      </c>
      <c r="Q577">
        <f>VLOOKUP(A577,'[3]Table 4'!A$1:BZ$65536,64,0)</f>
        <v>0</v>
      </c>
      <c r="R577">
        <f>VLOOKUP(A577,'[3]Table 4'!A$1:CA$65536,65,0)</f>
        <v>0</v>
      </c>
      <c r="S577">
        <f>VLOOKUP(A577,'[3]Table 4'!A$1:CB$65536,66,0)</f>
        <v>0</v>
      </c>
      <c r="T577">
        <f>VLOOKUP(A577,'[3]Table 4'!A$1:CC$65536,67,0)</f>
        <v>0</v>
      </c>
      <c r="U577">
        <f>VLOOKUP(A577,'[3]Table 4'!A$1:CD$65536,68,0)</f>
        <v>0</v>
      </c>
    </row>
    <row r="578" spans="1:21" customFormat="1">
      <c r="A578" s="242" t="s">
        <v>34</v>
      </c>
      <c r="B578">
        <f>VLOOKUP(A578,'[3]Table 4'!A$1:F$65536,2,0)</f>
        <v>0</v>
      </c>
      <c r="C578">
        <f>VLOOKUP(A578,'[3]Table 4'!A$1:G$65536,3,0)</f>
        <v>0</v>
      </c>
      <c r="D578">
        <f>VLOOKUP(A578,'[3]Table 4'!A$1:H$65536,4,0)</f>
        <v>0</v>
      </c>
      <c r="E578">
        <f>VLOOKUP(A578,'[3]Table 4'!A$1:I$65536,5,0)</f>
        <v>0</v>
      </c>
      <c r="F578">
        <f>VLOOKUP(A578,'[3]Table 4'!A$1:J$65536,6,0)</f>
        <v>0</v>
      </c>
      <c r="G578">
        <f>VLOOKUP(A578,'[3]Table 4'!A$1:Z$65536,25,0)</f>
        <v>0</v>
      </c>
      <c r="H578">
        <f>VLOOKUP(A578,'[3]Table 4'!A$1:AA$65536,26,0)</f>
        <v>0</v>
      </c>
      <c r="I578">
        <f>VLOOKUP(A578,'[3]Table 4'!A$1:AB$65536,27,0)</f>
        <v>0</v>
      </c>
      <c r="J578">
        <f>VLOOKUP(A578,'[3]Table 4'!A$1:AC$65536,28,0)</f>
        <v>0</v>
      </c>
      <c r="K578">
        <f>VLOOKUP(A578,'[3]Table 4'!A$1:AD$65536,29,0)</f>
        <v>0</v>
      </c>
      <c r="L578">
        <f>VLOOKUP(A578,'[3]Table 4'!A$1:AZ$65536,44,0)</f>
        <v>0</v>
      </c>
      <c r="M578">
        <f>VLOOKUP(A578,'[3]Table 4'!A$1:BA$65536,45,0)</f>
        <v>0</v>
      </c>
      <c r="N578">
        <f>VLOOKUP(A578,'[3]Table 4'!A$1:BB$65536,46,0)</f>
        <v>0</v>
      </c>
      <c r="O578">
        <f>VLOOKUP(A578,'[3]Table 4'!A$1:BC$65536,47,0)</f>
        <v>0</v>
      </c>
      <c r="P578">
        <f>VLOOKUP(A578,'[3]Table 4'!A$1:BD$65536,48,0)</f>
        <v>0</v>
      </c>
      <c r="Q578">
        <f>VLOOKUP(A578,'[3]Table 4'!A$1:BZ$65536,64,0)</f>
        <v>0</v>
      </c>
      <c r="R578">
        <f>VLOOKUP(A578,'[3]Table 4'!A$1:CA$65536,65,0)</f>
        <v>0</v>
      </c>
      <c r="S578">
        <f>VLOOKUP(A578,'[3]Table 4'!A$1:CB$65536,66,0)</f>
        <v>0</v>
      </c>
      <c r="T578">
        <f>VLOOKUP(A578,'[3]Table 4'!A$1:CC$65536,67,0)</f>
        <v>0</v>
      </c>
      <c r="U578">
        <f>VLOOKUP(A578,'[3]Table 4'!A$1:CD$65536,68,0)</f>
        <v>0</v>
      </c>
    </row>
    <row r="579" spans="1:21" customFormat="1">
      <c r="A579" s="242" t="s">
        <v>162</v>
      </c>
      <c r="B579">
        <f>VLOOKUP(A579,'[3]Table 4'!A$1:F$65536,2,0)</f>
        <v>2</v>
      </c>
      <c r="C579">
        <f>VLOOKUP(A579,'[3]Table 4'!A$1:G$65536,3,0)</f>
        <v>1</v>
      </c>
      <c r="D579">
        <f>VLOOKUP(A579,'[3]Table 4'!A$1:H$65536,4,0)</f>
        <v>1</v>
      </c>
      <c r="E579">
        <f>VLOOKUP(A579,'[3]Table 4'!A$1:I$65536,5,0)</f>
        <v>0</v>
      </c>
      <c r="F579">
        <f>VLOOKUP(A579,'[3]Table 4'!A$1:J$65536,6,0)</f>
        <v>0</v>
      </c>
      <c r="G579">
        <f>VLOOKUP(A579,'[3]Table 4'!A$1:Z$65536,25,0)</f>
        <v>2</v>
      </c>
      <c r="H579">
        <f>VLOOKUP(A579,'[3]Table 4'!A$1:AA$65536,26,0)</f>
        <v>1</v>
      </c>
      <c r="I579">
        <f>VLOOKUP(A579,'[3]Table 4'!A$1:AB$65536,27,0)</f>
        <v>1</v>
      </c>
      <c r="J579">
        <f>VLOOKUP(A579,'[3]Table 4'!A$1:AC$65536,28,0)</f>
        <v>0</v>
      </c>
      <c r="K579">
        <f>VLOOKUP(A579,'[3]Table 4'!A$1:AD$65536,29,0)</f>
        <v>0</v>
      </c>
      <c r="L579">
        <f>VLOOKUP(A579,'[3]Table 4'!A$1:AZ$65536,44,0)</f>
        <v>0</v>
      </c>
      <c r="M579">
        <f>VLOOKUP(A579,'[3]Table 4'!A$1:BA$65536,45,0)</f>
        <v>0</v>
      </c>
      <c r="N579">
        <f>VLOOKUP(A579,'[3]Table 4'!A$1:BB$65536,46,0)</f>
        <v>0</v>
      </c>
      <c r="O579">
        <f>VLOOKUP(A579,'[3]Table 4'!A$1:BC$65536,47,0)</f>
        <v>0</v>
      </c>
      <c r="P579">
        <f>VLOOKUP(A579,'[3]Table 4'!A$1:BD$65536,48,0)</f>
        <v>0</v>
      </c>
      <c r="Q579">
        <f>VLOOKUP(A579,'[3]Table 4'!A$1:BZ$65536,64,0)</f>
        <v>0</v>
      </c>
      <c r="R579">
        <f>VLOOKUP(A579,'[3]Table 4'!A$1:CA$65536,65,0)</f>
        <v>0</v>
      </c>
      <c r="S579">
        <f>VLOOKUP(A579,'[3]Table 4'!A$1:CB$65536,66,0)</f>
        <v>0</v>
      </c>
      <c r="T579">
        <f>VLOOKUP(A579,'[3]Table 4'!A$1:CC$65536,67,0)</f>
        <v>0</v>
      </c>
      <c r="U579">
        <f>VLOOKUP(A579,'[3]Table 4'!A$1:CD$65536,68,0)</f>
        <v>0</v>
      </c>
    </row>
    <row r="580" spans="1:21" customFormat="1">
      <c r="A580" s="242" t="s">
        <v>163</v>
      </c>
      <c r="B580">
        <f>VLOOKUP(A580,'[3]Table 4'!A$1:F$65536,2,0)</f>
        <v>1</v>
      </c>
      <c r="C580">
        <f>VLOOKUP(A580,'[3]Table 4'!A$1:G$65536,3,0)</f>
        <v>0</v>
      </c>
      <c r="D580">
        <f>VLOOKUP(A580,'[3]Table 4'!A$1:H$65536,4,0)</f>
        <v>1</v>
      </c>
      <c r="E580">
        <f>VLOOKUP(A580,'[3]Table 4'!A$1:I$65536,5,0)</f>
        <v>0</v>
      </c>
      <c r="F580">
        <f>VLOOKUP(A580,'[3]Table 4'!A$1:J$65536,6,0)</f>
        <v>0</v>
      </c>
      <c r="G580">
        <f>VLOOKUP(A580,'[3]Table 4'!A$1:Z$65536,25,0)</f>
        <v>0</v>
      </c>
      <c r="H580">
        <f>VLOOKUP(A580,'[3]Table 4'!A$1:AA$65536,26,0)</f>
        <v>0</v>
      </c>
      <c r="I580">
        <f>VLOOKUP(A580,'[3]Table 4'!A$1:AB$65536,27,0)</f>
        <v>0</v>
      </c>
      <c r="J580">
        <f>VLOOKUP(A580,'[3]Table 4'!A$1:AC$65536,28,0)</f>
        <v>0</v>
      </c>
      <c r="K580">
        <f>VLOOKUP(A580,'[3]Table 4'!A$1:AD$65536,29,0)</f>
        <v>0</v>
      </c>
      <c r="L580">
        <f>VLOOKUP(A580,'[3]Table 4'!A$1:AZ$65536,44,0)</f>
        <v>0</v>
      </c>
      <c r="M580">
        <f>VLOOKUP(A580,'[3]Table 4'!A$1:BA$65536,45,0)</f>
        <v>0</v>
      </c>
      <c r="N580">
        <f>VLOOKUP(A580,'[3]Table 4'!A$1:BB$65536,46,0)</f>
        <v>0</v>
      </c>
      <c r="O580">
        <f>VLOOKUP(A580,'[3]Table 4'!A$1:BC$65536,47,0)</f>
        <v>0</v>
      </c>
      <c r="P580">
        <f>VLOOKUP(A580,'[3]Table 4'!A$1:BD$65536,48,0)</f>
        <v>0</v>
      </c>
      <c r="Q580">
        <f>VLOOKUP(A580,'[3]Table 4'!A$1:BZ$65536,64,0)</f>
        <v>1</v>
      </c>
      <c r="R580">
        <f>VLOOKUP(A580,'[3]Table 4'!A$1:CA$65536,65,0)</f>
        <v>0</v>
      </c>
      <c r="S580">
        <f>VLOOKUP(A580,'[3]Table 4'!A$1:CB$65536,66,0)</f>
        <v>1</v>
      </c>
      <c r="T580">
        <f>VLOOKUP(A580,'[3]Table 4'!A$1:CC$65536,67,0)</f>
        <v>0</v>
      </c>
      <c r="U580">
        <f>VLOOKUP(A580,'[3]Table 4'!A$1:CD$65536,68,0)</f>
        <v>0</v>
      </c>
    </row>
    <row r="581" spans="1:21" customFormat="1">
      <c r="A581" s="242" t="s">
        <v>198</v>
      </c>
      <c r="B581">
        <f>VLOOKUP(A581,'[3]Table 4'!A$1:F$65536,2,0)</f>
        <v>1</v>
      </c>
      <c r="C581">
        <f>VLOOKUP(A581,'[3]Table 4'!A$1:G$65536,3,0)</f>
        <v>0</v>
      </c>
      <c r="D581">
        <f>VLOOKUP(A581,'[3]Table 4'!A$1:H$65536,4,0)</f>
        <v>1</v>
      </c>
      <c r="E581">
        <f>VLOOKUP(A581,'[3]Table 4'!A$1:I$65536,5,0)</f>
        <v>0</v>
      </c>
      <c r="F581">
        <f>VLOOKUP(A581,'[3]Table 4'!A$1:J$65536,6,0)</f>
        <v>0</v>
      </c>
      <c r="G581">
        <f>VLOOKUP(A581,'[3]Table 4'!A$1:Z$65536,25,0)</f>
        <v>0</v>
      </c>
      <c r="H581">
        <f>VLOOKUP(A581,'[3]Table 4'!A$1:AA$65536,26,0)</f>
        <v>0</v>
      </c>
      <c r="I581">
        <f>VLOOKUP(A581,'[3]Table 4'!A$1:AB$65536,27,0)</f>
        <v>0</v>
      </c>
      <c r="J581">
        <f>VLOOKUP(A581,'[3]Table 4'!A$1:AC$65536,28,0)</f>
        <v>0</v>
      </c>
      <c r="K581">
        <f>VLOOKUP(A581,'[3]Table 4'!A$1:AD$65536,29,0)</f>
        <v>0</v>
      </c>
      <c r="L581">
        <f>VLOOKUP(A581,'[3]Table 4'!A$1:AZ$65536,44,0)</f>
        <v>1</v>
      </c>
      <c r="M581">
        <f>VLOOKUP(A581,'[3]Table 4'!A$1:BA$65536,45,0)</f>
        <v>0</v>
      </c>
      <c r="N581">
        <f>VLOOKUP(A581,'[3]Table 4'!A$1:BB$65536,46,0)</f>
        <v>1</v>
      </c>
      <c r="O581">
        <f>VLOOKUP(A581,'[3]Table 4'!A$1:BC$65536,47,0)</f>
        <v>0</v>
      </c>
      <c r="P581">
        <f>VLOOKUP(A581,'[3]Table 4'!A$1:BD$65536,48,0)</f>
        <v>0</v>
      </c>
      <c r="Q581">
        <f>VLOOKUP(A581,'[3]Table 4'!A$1:BZ$65536,64,0)</f>
        <v>0</v>
      </c>
      <c r="R581">
        <f>VLOOKUP(A581,'[3]Table 4'!A$1:CA$65536,65,0)</f>
        <v>0</v>
      </c>
      <c r="S581">
        <f>VLOOKUP(A581,'[3]Table 4'!A$1:CB$65536,66,0)</f>
        <v>0</v>
      </c>
      <c r="T581">
        <f>VLOOKUP(A581,'[3]Table 4'!A$1:CC$65536,67,0)</f>
        <v>0</v>
      </c>
      <c r="U581">
        <f>VLOOKUP(A581,'[3]Table 4'!A$1:CD$65536,68,0)</f>
        <v>0</v>
      </c>
    </row>
    <row r="582" spans="1:21" customFormat="1">
      <c r="A582" s="242" t="s">
        <v>35</v>
      </c>
      <c r="B582">
        <f>VLOOKUP(A582,'[3]Table 4'!A$1:F$65536,2,0)</f>
        <v>4</v>
      </c>
      <c r="C582">
        <f>VLOOKUP(A582,'[3]Table 4'!A$1:G$65536,3,0)</f>
        <v>2</v>
      </c>
      <c r="D582">
        <f>VLOOKUP(A582,'[3]Table 4'!A$1:H$65536,4,0)</f>
        <v>1</v>
      </c>
      <c r="E582">
        <f>VLOOKUP(A582,'[3]Table 4'!A$1:I$65536,5,0)</f>
        <v>1</v>
      </c>
      <c r="F582">
        <f>VLOOKUP(A582,'[3]Table 4'!A$1:J$65536,6,0)</f>
        <v>0</v>
      </c>
      <c r="G582">
        <f>VLOOKUP(A582,'[3]Table 4'!A$1:Z$65536,25,0)</f>
        <v>1</v>
      </c>
      <c r="H582">
        <f>VLOOKUP(A582,'[3]Table 4'!A$1:AA$65536,26,0)</f>
        <v>0</v>
      </c>
      <c r="I582">
        <f>VLOOKUP(A582,'[3]Table 4'!A$1:AB$65536,27,0)</f>
        <v>0</v>
      </c>
      <c r="J582">
        <f>VLOOKUP(A582,'[3]Table 4'!A$1:AC$65536,28,0)</f>
        <v>1</v>
      </c>
      <c r="K582">
        <f>VLOOKUP(A582,'[3]Table 4'!A$1:AD$65536,29,0)</f>
        <v>0</v>
      </c>
      <c r="L582">
        <f>VLOOKUP(A582,'[3]Table 4'!A$1:AZ$65536,44,0)</f>
        <v>1</v>
      </c>
      <c r="M582">
        <f>VLOOKUP(A582,'[3]Table 4'!A$1:BA$65536,45,0)</f>
        <v>1</v>
      </c>
      <c r="N582">
        <f>VLOOKUP(A582,'[3]Table 4'!A$1:BB$65536,46,0)</f>
        <v>0</v>
      </c>
      <c r="O582">
        <f>VLOOKUP(A582,'[3]Table 4'!A$1:BC$65536,47,0)</f>
        <v>0</v>
      </c>
      <c r="P582">
        <f>VLOOKUP(A582,'[3]Table 4'!A$1:BD$65536,48,0)</f>
        <v>0</v>
      </c>
      <c r="Q582">
        <f>VLOOKUP(A582,'[3]Table 4'!A$1:BZ$65536,64,0)</f>
        <v>2</v>
      </c>
      <c r="R582">
        <f>VLOOKUP(A582,'[3]Table 4'!A$1:CA$65536,65,0)</f>
        <v>1</v>
      </c>
      <c r="S582">
        <f>VLOOKUP(A582,'[3]Table 4'!A$1:CB$65536,66,0)</f>
        <v>1</v>
      </c>
      <c r="T582">
        <f>VLOOKUP(A582,'[3]Table 4'!A$1:CC$65536,67,0)</f>
        <v>0</v>
      </c>
      <c r="U582">
        <f>VLOOKUP(A582,'[3]Table 4'!A$1:CD$65536,68,0)</f>
        <v>0</v>
      </c>
    </row>
    <row r="583" spans="1:21" customFormat="1">
      <c r="A583" s="242" t="s">
        <v>66</v>
      </c>
      <c r="B583">
        <f>VLOOKUP(A583,'[3]Table 4'!A$1:F$65536,2,0)</f>
        <v>0</v>
      </c>
      <c r="C583">
        <f>VLOOKUP(A583,'[3]Table 4'!A$1:G$65536,3,0)</f>
        <v>0</v>
      </c>
      <c r="D583">
        <f>VLOOKUP(A583,'[3]Table 4'!A$1:H$65536,4,0)</f>
        <v>0</v>
      </c>
      <c r="E583">
        <f>VLOOKUP(A583,'[3]Table 4'!A$1:I$65536,5,0)</f>
        <v>0</v>
      </c>
      <c r="F583">
        <f>VLOOKUP(A583,'[3]Table 4'!A$1:J$65536,6,0)</f>
        <v>0</v>
      </c>
      <c r="G583">
        <f>VLOOKUP(A583,'[3]Table 4'!A$1:Z$65536,25,0)</f>
        <v>0</v>
      </c>
      <c r="H583">
        <f>VLOOKUP(A583,'[3]Table 4'!A$1:AA$65536,26,0)</f>
        <v>0</v>
      </c>
      <c r="I583">
        <f>VLOOKUP(A583,'[3]Table 4'!A$1:AB$65536,27,0)</f>
        <v>0</v>
      </c>
      <c r="J583">
        <f>VLOOKUP(A583,'[3]Table 4'!A$1:AC$65536,28,0)</f>
        <v>0</v>
      </c>
      <c r="K583">
        <f>VLOOKUP(A583,'[3]Table 4'!A$1:AD$65536,29,0)</f>
        <v>0</v>
      </c>
      <c r="L583">
        <f>VLOOKUP(A583,'[3]Table 4'!A$1:AZ$65536,44,0)</f>
        <v>0</v>
      </c>
      <c r="M583">
        <f>VLOOKUP(A583,'[3]Table 4'!A$1:BA$65536,45,0)</f>
        <v>0</v>
      </c>
      <c r="N583">
        <f>VLOOKUP(A583,'[3]Table 4'!A$1:BB$65536,46,0)</f>
        <v>0</v>
      </c>
      <c r="O583">
        <f>VLOOKUP(A583,'[3]Table 4'!A$1:BC$65536,47,0)</f>
        <v>0</v>
      </c>
      <c r="P583">
        <f>VLOOKUP(A583,'[3]Table 4'!A$1:BD$65536,48,0)</f>
        <v>0</v>
      </c>
      <c r="Q583">
        <f>VLOOKUP(A583,'[3]Table 4'!A$1:BZ$65536,64,0)</f>
        <v>0</v>
      </c>
      <c r="R583">
        <f>VLOOKUP(A583,'[3]Table 4'!A$1:CA$65536,65,0)</f>
        <v>0</v>
      </c>
      <c r="S583">
        <f>VLOOKUP(A583,'[3]Table 4'!A$1:CB$65536,66,0)</f>
        <v>0</v>
      </c>
      <c r="T583">
        <f>VLOOKUP(A583,'[3]Table 4'!A$1:CC$65536,67,0)</f>
        <v>0</v>
      </c>
      <c r="U583">
        <f>VLOOKUP(A583,'[3]Table 4'!A$1:CD$65536,68,0)</f>
        <v>0</v>
      </c>
    </row>
    <row r="584" spans="1:21" customFormat="1">
      <c r="A584" s="242" t="s">
        <v>67</v>
      </c>
      <c r="B584">
        <f>VLOOKUP(A584,'[3]Table 4'!A$1:F$65536,2,0)</f>
        <v>1</v>
      </c>
      <c r="C584">
        <f>VLOOKUP(A584,'[3]Table 4'!A$1:G$65536,3,0)</f>
        <v>0</v>
      </c>
      <c r="D584">
        <f>VLOOKUP(A584,'[3]Table 4'!A$1:H$65536,4,0)</f>
        <v>1</v>
      </c>
      <c r="E584">
        <f>VLOOKUP(A584,'[3]Table 4'!A$1:I$65536,5,0)</f>
        <v>0</v>
      </c>
      <c r="F584">
        <f>VLOOKUP(A584,'[3]Table 4'!A$1:J$65536,6,0)</f>
        <v>0</v>
      </c>
      <c r="G584">
        <f>VLOOKUP(A584,'[3]Table 4'!A$1:Z$65536,25,0)</f>
        <v>0</v>
      </c>
      <c r="H584">
        <f>VLOOKUP(A584,'[3]Table 4'!A$1:AA$65536,26,0)</f>
        <v>0</v>
      </c>
      <c r="I584">
        <f>VLOOKUP(A584,'[3]Table 4'!A$1:AB$65536,27,0)</f>
        <v>0</v>
      </c>
      <c r="J584">
        <f>VLOOKUP(A584,'[3]Table 4'!A$1:AC$65536,28,0)</f>
        <v>0</v>
      </c>
      <c r="K584">
        <f>VLOOKUP(A584,'[3]Table 4'!A$1:AD$65536,29,0)</f>
        <v>0</v>
      </c>
      <c r="L584">
        <f>VLOOKUP(A584,'[3]Table 4'!A$1:AZ$65536,44,0)</f>
        <v>0</v>
      </c>
      <c r="M584">
        <f>VLOOKUP(A584,'[3]Table 4'!A$1:BA$65536,45,0)</f>
        <v>0</v>
      </c>
      <c r="N584">
        <f>VLOOKUP(A584,'[3]Table 4'!A$1:BB$65536,46,0)</f>
        <v>0</v>
      </c>
      <c r="O584">
        <f>VLOOKUP(A584,'[3]Table 4'!A$1:BC$65536,47,0)</f>
        <v>0</v>
      </c>
      <c r="P584">
        <f>VLOOKUP(A584,'[3]Table 4'!A$1:BD$65536,48,0)</f>
        <v>0</v>
      </c>
      <c r="Q584">
        <f>VLOOKUP(A584,'[3]Table 4'!A$1:BZ$65536,64,0)</f>
        <v>1</v>
      </c>
      <c r="R584">
        <f>VLOOKUP(A584,'[3]Table 4'!A$1:CA$65536,65,0)</f>
        <v>0</v>
      </c>
      <c r="S584">
        <f>VLOOKUP(A584,'[3]Table 4'!A$1:CB$65536,66,0)</f>
        <v>1</v>
      </c>
      <c r="T584">
        <f>VLOOKUP(A584,'[3]Table 4'!A$1:CC$65536,67,0)</f>
        <v>0</v>
      </c>
      <c r="U584">
        <f>VLOOKUP(A584,'[3]Table 4'!A$1:CD$65536,68,0)</f>
        <v>0</v>
      </c>
    </row>
    <row r="585" spans="1:21" customFormat="1">
      <c r="A585" s="242" t="s">
        <v>104</v>
      </c>
      <c r="B585">
        <f>VLOOKUP(A585,'[3]Table 4'!A$1:F$65536,2,0)</f>
        <v>2</v>
      </c>
      <c r="C585">
        <f>VLOOKUP(A585,'[3]Table 4'!A$1:G$65536,3,0)</f>
        <v>1</v>
      </c>
      <c r="D585">
        <f>VLOOKUP(A585,'[3]Table 4'!A$1:H$65536,4,0)</f>
        <v>0</v>
      </c>
      <c r="E585">
        <f>VLOOKUP(A585,'[3]Table 4'!A$1:I$65536,5,0)</f>
        <v>1</v>
      </c>
      <c r="F585">
        <f>VLOOKUP(A585,'[3]Table 4'!A$1:J$65536,6,0)</f>
        <v>0</v>
      </c>
      <c r="G585">
        <f>VLOOKUP(A585,'[3]Table 4'!A$1:Z$65536,25,0)</f>
        <v>0</v>
      </c>
      <c r="H585">
        <f>VLOOKUP(A585,'[3]Table 4'!A$1:AA$65536,26,0)</f>
        <v>0</v>
      </c>
      <c r="I585">
        <f>VLOOKUP(A585,'[3]Table 4'!A$1:AB$65536,27,0)</f>
        <v>0</v>
      </c>
      <c r="J585">
        <f>VLOOKUP(A585,'[3]Table 4'!A$1:AC$65536,28,0)</f>
        <v>0</v>
      </c>
      <c r="K585">
        <f>VLOOKUP(A585,'[3]Table 4'!A$1:AD$65536,29,0)</f>
        <v>0</v>
      </c>
      <c r="L585">
        <f>VLOOKUP(A585,'[3]Table 4'!A$1:AZ$65536,44,0)</f>
        <v>2</v>
      </c>
      <c r="M585">
        <f>VLOOKUP(A585,'[3]Table 4'!A$1:BA$65536,45,0)</f>
        <v>1</v>
      </c>
      <c r="N585">
        <f>VLOOKUP(A585,'[3]Table 4'!A$1:BB$65536,46,0)</f>
        <v>0</v>
      </c>
      <c r="O585">
        <f>VLOOKUP(A585,'[3]Table 4'!A$1:BC$65536,47,0)</f>
        <v>1</v>
      </c>
      <c r="P585">
        <f>VLOOKUP(A585,'[3]Table 4'!A$1:BD$65536,48,0)</f>
        <v>0</v>
      </c>
      <c r="Q585">
        <f>VLOOKUP(A585,'[3]Table 4'!A$1:BZ$65536,64,0)</f>
        <v>0</v>
      </c>
      <c r="R585">
        <f>VLOOKUP(A585,'[3]Table 4'!A$1:CA$65536,65,0)</f>
        <v>0</v>
      </c>
      <c r="S585">
        <f>VLOOKUP(A585,'[3]Table 4'!A$1:CB$65536,66,0)</f>
        <v>0</v>
      </c>
      <c r="T585">
        <f>VLOOKUP(A585,'[3]Table 4'!A$1:CC$65536,67,0)</f>
        <v>0</v>
      </c>
      <c r="U585">
        <f>VLOOKUP(A585,'[3]Table 4'!A$1:CD$65536,68,0)</f>
        <v>0</v>
      </c>
    </row>
    <row r="586" spans="1:21" customFormat="1">
      <c r="A586" s="242" t="s">
        <v>36</v>
      </c>
      <c r="B586">
        <f>VLOOKUP(A586,'[3]Table 4'!A$1:F$65536,2,0)</f>
        <v>0</v>
      </c>
      <c r="C586">
        <f>VLOOKUP(A586,'[3]Table 4'!A$1:G$65536,3,0)</f>
        <v>0</v>
      </c>
      <c r="D586">
        <f>VLOOKUP(A586,'[3]Table 4'!A$1:H$65536,4,0)</f>
        <v>0</v>
      </c>
      <c r="E586">
        <f>VLOOKUP(A586,'[3]Table 4'!A$1:I$65536,5,0)</f>
        <v>0</v>
      </c>
      <c r="F586">
        <f>VLOOKUP(A586,'[3]Table 4'!A$1:J$65536,6,0)</f>
        <v>0</v>
      </c>
      <c r="G586">
        <f>VLOOKUP(A586,'[3]Table 4'!A$1:Z$65536,25,0)</f>
        <v>0</v>
      </c>
      <c r="H586">
        <f>VLOOKUP(A586,'[3]Table 4'!A$1:AA$65536,26,0)</f>
        <v>0</v>
      </c>
      <c r="I586">
        <f>VLOOKUP(A586,'[3]Table 4'!A$1:AB$65536,27,0)</f>
        <v>0</v>
      </c>
      <c r="J586">
        <f>VLOOKUP(A586,'[3]Table 4'!A$1:AC$65536,28,0)</f>
        <v>0</v>
      </c>
      <c r="K586">
        <f>VLOOKUP(A586,'[3]Table 4'!A$1:AD$65536,29,0)</f>
        <v>0</v>
      </c>
      <c r="L586">
        <f>VLOOKUP(A586,'[3]Table 4'!A$1:AZ$65536,44,0)</f>
        <v>0</v>
      </c>
      <c r="M586">
        <f>VLOOKUP(A586,'[3]Table 4'!A$1:BA$65536,45,0)</f>
        <v>0</v>
      </c>
      <c r="N586">
        <f>VLOOKUP(A586,'[3]Table 4'!A$1:BB$65536,46,0)</f>
        <v>0</v>
      </c>
      <c r="O586">
        <f>VLOOKUP(A586,'[3]Table 4'!A$1:BC$65536,47,0)</f>
        <v>0</v>
      </c>
      <c r="P586">
        <f>VLOOKUP(A586,'[3]Table 4'!A$1:BD$65536,48,0)</f>
        <v>0</v>
      </c>
      <c r="Q586">
        <f>VLOOKUP(A586,'[3]Table 4'!A$1:BZ$65536,64,0)</f>
        <v>0</v>
      </c>
      <c r="R586">
        <f>VLOOKUP(A586,'[3]Table 4'!A$1:CA$65536,65,0)</f>
        <v>0</v>
      </c>
      <c r="S586">
        <f>VLOOKUP(A586,'[3]Table 4'!A$1:CB$65536,66,0)</f>
        <v>0</v>
      </c>
      <c r="T586">
        <f>VLOOKUP(A586,'[3]Table 4'!A$1:CC$65536,67,0)</f>
        <v>0</v>
      </c>
      <c r="U586">
        <f>VLOOKUP(A586,'[3]Table 4'!A$1:CD$65536,68,0)</f>
        <v>0</v>
      </c>
    </row>
    <row r="587" spans="1:21" customFormat="1">
      <c r="A587" s="242" t="s">
        <v>105</v>
      </c>
      <c r="B587">
        <f>VLOOKUP(A587,'[3]Table 4'!A$1:F$65536,2,0)</f>
        <v>0</v>
      </c>
      <c r="C587">
        <f>VLOOKUP(A587,'[3]Table 4'!A$1:G$65536,3,0)</f>
        <v>0</v>
      </c>
      <c r="D587">
        <f>VLOOKUP(A587,'[3]Table 4'!A$1:H$65536,4,0)</f>
        <v>0</v>
      </c>
      <c r="E587">
        <f>VLOOKUP(A587,'[3]Table 4'!A$1:I$65536,5,0)</f>
        <v>0</v>
      </c>
      <c r="F587">
        <f>VLOOKUP(A587,'[3]Table 4'!A$1:J$65536,6,0)</f>
        <v>0</v>
      </c>
      <c r="G587">
        <f>VLOOKUP(A587,'[3]Table 4'!A$1:Z$65536,25,0)</f>
        <v>0</v>
      </c>
      <c r="H587">
        <f>VLOOKUP(A587,'[3]Table 4'!A$1:AA$65536,26,0)</f>
        <v>0</v>
      </c>
      <c r="I587">
        <f>VLOOKUP(A587,'[3]Table 4'!A$1:AB$65536,27,0)</f>
        <v>0</v>
      </c>
      <c r="J587">
        <f>VLOOKUP(A587,'[3]Table 4'!A$1:AC$65536,28,0)</f>
        <v>0</v>
      </c>
      <c r="K587">
        <f>VLOOKUP(A587,'[3]Table 4'!A$1:AD$65536,29,0)</f>
        <v>0</v>
      </c>
      <c r="L587">
        <f>VLOOKUP(A587,'[3]Table 4'!A$1:AZ$65536,44,0)</f>
        <v>0</v>
      </c>
      <c r="M587">
        <f>VLOOKUP(A587,'[3]Table 4'!A$1:BA$65536,45,0)</f>
        <v>0</v>
      </c>
      <c r="N587">
        <f>VLOOKUP(A587,'[3]Table 4'!A$1:BB$65536,46,0)</f>
        <v>0</v>
      </c>
      <c r="O587">
        <f>VLOOKUP(A587,'[3]Table 4'!A$1:BC$65536,47,0)</f>
        <v>0</v>
      </c>
      <c r="P587">
        <f>VLOOKUP(A587,'[3]Table 4'!A$1:BD$65536,48,0)</f>
        <v>0</v>
      </c>
      <c r="Q587">
        <f>VLOOKUP(A587,'[3]Table 4'!A$1:BZ$65536,64,0)</f>
        <v>0</v>
      </c>
      <c r="R587">
        <f>VLOOKUP(A587,'[3]Table 4'!A$1:CA$65536,65,0)</f>
        <v>0</v>
      </c>
      <c r="S587">
        <f>VLOOKUP(A587,'[3]Table 4'!A$1:CB$65536,66,0)</f>
        <v>0</v>
      </c>
      <c r="T587">
        <f>VLOOKUP(A587,'[3]Table 4'!A$1:CC$65536,67,0)</f>
        <v>0</v>
      </c>
      <c r="U587">
        <f>VLOOKUP(A587,'[3]Table 4'!A$1:CD$65536,68,0)</f>
        <v>0</v>
      </c>
    </row>
    <row r="588" spans="1:21" customFormat="1">
      <c r="A588" s="242" t="s">
        <v>37</v>
      </c>
      <c r="B588">
        <f>VLOOKUP(A588,'[3]Table 4'!A$1:F$65536,2,0)</f>
        <v>4</v>
      </c>
      <c r="C588">
        <f>VLOOKUP(A588,'[3]Table 4'!A$1:G$65536,3,0)</f>
        <v>1</v>
      </c>
      <c r="D588">
        <f>VLOOKUP(A588,'[3]Table 4'!A$1:H$65536,4,0)</f>
        <v>3</v>
      </c>
      <c r="E588">
        <f>VLOOKUP(A588,'[3]Table 4'!A$1:I$65536,5,0)</f>
        <v>0</v>
      </c>
      <c r="F588">
        <f>VLOOKUP(A588,'[3]Table 4'!A$1:J$65536,6,0)</f>
        <v>0</v>
      </c>
      <c r="G588">
        <f>VLOOKUP(A588,'[3]Table 4'!A$1:Z$65536,25,0)</f>
        <v>0</v>
      </c>
      <c r="H588">
        <f>VLOOKUP(A588,'[3]Table 4'!A$1:AA$65536,26,0)</f>
        <v>0</v>
      </c>
      <c r="I588">
        <f>VLOOKUP(A588,'[3]Table 4'!A$1:AB$65536,27,0)</f>
        <v>0</v>
      </c>
      <c r="J588">
        <f>VLOOKUP(A588,'[3]Table 4'!A$1:AC$65536,28,0)</f>
        <v>0</v>
      </c>
      <c r="K588">
        <f>VLOOKUP(A588,'[3]Table 4'!A$1:AD$65536,29,0)</f>
        <v>0</v>
      </c>
      <c r="L588">
        <f>VLOOKUP(A588,'[3]Table 4'!A$1:AZ$65536,44,0)</f>
        <v>1</v>
      </c>
      <c r="M588">
        <f>VLOOKUP(A588,'[3]Table 4'!A$1:BA$65536,45,0)</f>
        <v>0</v>
      </c>
      <c r="N588">
        <f>VLOOKUP(A588,'[3]Table 4'!A$1:BB$65536,46,0)</f>
        <v>1</v>
      </c>
      <c r="O588">
        <f>VLOOKUP(A588,'[3]Table 4'!A$1:BC$65536,47,0)</f>
        <v>0</v>
      </c>
      <c r="P588">
        <f>VLOOKUP(A588,'[3]Table 4'!A$1:BD$65536,48,0)</f>
        <v>0</v>
      </c>
      <c r="Q588">
        <f>VLOOKUP(A588,'[3]Table 4'!A$1:BZ$65536,64,0)</f>
        <v>3</v>
      </c>
      <c r="R588">
        <f>VLOOKUP(A588,'[3]Table 4'!A$1:CA$65536,65,0)</f>
        <v>1</v>
      </c>
      <c r="S588">
        <f>VLOOKUP(A588,'[3]Table 4'!A$1:CB$65536,66,0)</f>
        <v>2</v>
      </c>
      <c r="T588">
        <f>VLOOKUP(A588,'[3]Table 4'!A$1:CC$65536,67,0)</f>
        <v>0</v>
      </c>
      <c r="U588">
        <f>VLOOKUP(A588,'[3]Table 4'!A$1:CD$65536,68,0)</f>
        <v>0</v>
      </c>
    </row>
    <row r="589" spans="1:21" customFormat="1">
      <c r="A589" s="242" t="s">
        <v>68</v>
      </c>
      <c r="B589">
        <f>VLOOKUP(A589,'[3]Table 4'!A$1:F$65536,2,0)</f>
        <v>0</v>
      </c>
      <c r="C589">
        <f>VLOOKUP(A589,'[3]Table 4'!A$1:G$65536,3,0)</f>
        <v>0</v>
      </c>
      <c r="D589">
        <f>VLOOKUP(A589,'[3]Table 4'!A$1:H$65536,4,0)</f>
        <v>0</v>
      </c>
      <c r="E589">
        <f>VLOOKUP(A589,'[3]Table 4'!A$1:I$65536,5,0)</f>
        <v>0</v>
      </c>
      <c r="F589">
        <f>VLOOKUP(A589,'[3]Table 4'!A$1:J$65536,6,0)</f>
        <v>0</v>
      </c>
      <c r="G589">
        <f>VLOOKUP(A589,'[3]Table 4'!A$1:Z$65536,25,0)</f>
        <v>0</v>
      </c>
      <c r="H589">
        <f>VLOOKUP(A589,'[3]Table 4'!A$1:AA$65536,26,0)</f>
        <v>0</v>
      </c>
      <c r="I589">
        <f>VLOOKUP(A589,'[3]Table 4'!A$1:AB$65536,27,0)</f>
        <v>0</v>
      </c>
      <c r="J589">
        <f>VLOOKUP(A589,'[3]Table 4'!A$1:AC$65536,28,0)</f>
        <v>0</v>
      </c>
      <c r="K589">
        <f>VLOOKUP(A589,'[3]Table 4'!A$1:AD$65536,29,0)</f>
        <v>0</v>
      </c>
      <c r="L589">
        <f>VLOOKUP(A589,'[3]Table 4'!A$1:AZ$65536,44,0)</f>
        <v>0</v>
      </c>
      <c r="M589">
        <f>VLOOKUP(A589,'[3]Table 4'!A$1:BA$65536,45,0)</f>
        <v>0</v>
      </c>
      <c r="N589">
        <f>VLOOKUP(A589,'[3]Table 4'!A$1:BB$65536,46,0)</f>
        <v>0</v>
      </c>
      <c r="O589">
        <f>VLOOKUP(A589,'[3]Table 4'!A$1:BC$65536,47,0)</f>
        <v>0</v>
      </c>
      <c r="P589">
        <f>VLOOKUP(A589,'[3]Table 4'!A$1:BD$65536,48,0)</f>
        <v>0</v>
      </c>
      <c r="Q589">
        <f>VLOOKUP(A589,'[3]Table 4'!A$1:BZ$65536,64,0)</f>
        <v>0</v>
      </c>
      <c r="R589">
        <f>VLOOKUP(A589,'[3]Table 4'!A$1:CA$65536,65,0)</f>
        <v>0</v>
      </c>
      <c r="S589">
        <f>VLOOKUP(A589,'[3]Table 4'!A$1:CB$65536,66,0)</f>
        <v>0</v>
      </c>
      <c r="T589">
        <f>VLOOKUP(A589,'[3]Table 4'!A$1:CC$65536,67,0)</f>
        <v>0</v>
      </c>
      <c r="U589">
        <f>VLOOKUP(A589,'[3]Table 4'!A$1:CD$65536,68,0)</f>
        <v>0</v>
      </c>
    </row>
    <row r="590" spans="1:21" customFormat="1">
      <c r="A590" s="242" t="s">
        <v>69</v>
      </c>
      <c r="B590">
        <f>VLOOKUP(A590,'[3]Table 4'!A$1:F$65536,2,0)</f>
        <v>0</v>
      </c>
      <c r="C590">
        <f>VLOOKUP(A590,'[3]Table 4'!A$1:G$65536,3,0)</f>
        <v>0</v>
      </c>
      <c r="D590">
        <f>VLOOKUP(A590,'[3]Table 4'!A$1:H$65536,4,0)</f>
        <v>0</v>
      </c>
      <c r="E590">
        <f>VLOOKUP(A590,'[3]Table 4'!A$1:I$65536,5,0)</f>
        <v>0</v>
      </c>
      <c r="F590">
        <f>VLOOKUP(A590,'[3]Table 4'!A$1:J$65536,6,0)</f>
        <v>0</v>
      </c>
      <c r="G590">
        <f>VLOOKUP(A590,'[3]Table 4'!A$1:Z$65536,25,0)</f>
        <v>0</v>
      </c>
      <c r="H590">
        <f>VLOOKUP(A590,'[3]Table 4'!A$1:AA$65536,26,0)</f>
        <v>0</v>
      </c>
      <c r="I590">
        <f>VLOOKUP(A590,'[3]Table 4'!A$1:AB$65536,27,0)</f>
        <v>0</v>
      </c>
      <c r="J590">
        <f>VLOOKUP(A590,'[3]Table 4'!A$1:AC$65536,28,0)</f>
        <v>0</v>
      </c>
      <c r="K590">
        <f>VLOOKUP(A590,'[3]Table 4'!A$1:AD$65536,29,0)</f>
        <v>0</v>
      </c>
      <c r="L590">
        <f>VLOOKUP(A590,'[3]Table 4'!A$1:AZ$65536,44,0)</f>
        <v>0</v>
      </c>
      <c r="M590">
        <f>VLOOKUP(A590,'[3]Table 4'!A$1:BA$65536,45,0)</f>
        <v>0</v>
      </c>
      <c r="N590">
        <f>VLOOKUP(A590,'[3]Table 4'!A$1:BB$65536,46,0)</f>
        <v>0</v>
      </c>
      <c r="O590">
        <f>VLOOKUP(A590,'[3]Table 4'!A$1:BC$65536,47,0)</f>
        <v>0</v>
      </c>
      <c r="P590">
        <f>VLOOKUP(A590,'[3]Table 4'!A$1:BD$65536,48,0)</f>
        <v>0</v>
      </c>
      <c r="Q590">
        <f>VLOOKUP(A590,'[3]Table 4'!A$1:BZ$65536,64,0)</f>
        <v>0</v>
      </c>
      <c r="R590">
        <f>VLOOKUP(A590,'[3]Table 4'!A$1:CA$65536,65,0)</f>
        <v>0</v>
      </c>
      <c r="S590">
        <f>VLOOKUP(A590,'[3]Table 4'!A$1:CB$65536,66,0)</f>
        <v>0</v>
      </c>
      <c r="T590">
        <f>VLOOKUP(A590,'[3]Table 4'!A$1:CC$65536,67,0)</f>
        <v>0</v>
      </c>
      <c r="U590">
        <f>VLOOKUP(A590,'[3]Table 4'!A$1:CD$65536,68,0)</f>
        <v>0</v>
      </c>
    </row>
    <row r="591" spans="1:21" customFormat="1">
      <c r="A591" s="242"/>
    </row>
    <row r="592" spans="1:21" customFormat="1">
      <c r="A592" s="244"/>
    </row>
    <row r="593" spans="1:21" customFormat="1">
      <c r="A593" s="242" t="s">
        <v>167</v>
      </c>
      <c r="B593">
        <f>VLOOKUP(A593,'[3]Table 4'!A$1:F$65536,2,0)</f>
        <v>0</v>
      </c>
      <c r="C593">
        <f>VLOOKUP(A593,'[3]Table 4'!A$1:G$65536,3,0)</f>
        <v>0</v>
      </c>
      <c r="D593">
        <f>VLOOKUP(A593,'[3]Table 4'!A$1:H$65536,4,0)</f>
        <v>0</v>
      </c>
      <c r="E593">
        <f>VLOOKUP(A593,'[3]Table 4'!A$1:I$65536,5,0)</f>
        <v>0</v>
      </c>
      <c r="F593">
        <f>VLOOKUP(A593,'[3]Table 4'!A$1:J$65536,6,0)</f>
        <v>0</v>
      </c>
      <c r="G593">
        <f>VLOOKUP(A593,'[3]Table 4'!A$1:Z$65536,25,0)</f>
        <v>0</v>
      </c>
      <c r="H593">
        <f>VLOOKUP(A593,'[3]Table 4'!A$1:AA$65536,26,0)</f>
        <v>0</v>
      </c>
      <c r="I593">
        <f>VLOOKUP(A593,'[3]Table 4'!A$1:AB$65536,27,0)</f>
        <v>0</v>
      </c>
      <c r="J593">
        <f>VLOOKUP(A593,'[3]Table 4'!A$1:AC$65536,28,0)</f>
        <v>0</v>
      </c>
      <c r="K593">
        <f>VLOOKUP(A593,'[3]Table 4'!A$1:AD$65536,29,0)</f>
        <v>0</v>
      </c>
      <c r="L593">
        <f>VLOOKUP(A593,'[3]Table 4'!A$1:AZ$65536,44,0)</f>
        <v>0</v>
      </c>
      <c r="M593">
        <f>VLOOKUP(A593,'[3]Table 4'!A$1:BA$65536,45,0)</f>
        <v>0</v>
      </c>
      <c r="N593">
        <f>VLOOKUP(A593,'[3]Table 4'!A$1:BB$65536,46,0)</f>
        <v>0</v>
      </c>
      <c r="O593">
        <f>VLOOKUP(A593,'[3]Table 4'!A$1:BC$65536,47,0)</f>
        <v>0</v>
      </c>
      <c r="P593">
        <f>VLOOKUP(A593,'[3]Table 4'!A$1:BD$65536,48,0)</f>
        <v>0</v>
      </c>
      <c r="Q593">
        <f>VLOOKUP(A593,'[3]Table 4'!A$1:BZ$65536,64,0)</f>
        <v>0</v>
      </c>
      <c r="R593">
        <f>VLOOKUP(A593,'[3]Table 4'!A$1:CA$65536,65,0)</f>
        <v>0</v>
      </c>
      <c r="S593">
        <f>VLOOKUP(A593,'[3]Table 4'!A$1:CB$65536,66,0)</f>
        <v>0</v>
      </c>
      <c r="T593">
        <f>VLOOKUP(A593,'[3]Table 4'!A$1:CC$65536,67,0)</f>
        <v>0</v>
      </c>
      <c r="U593">
        <f>VLOOKUP(A593,'[3]Table 4'!A$1:CD$65536,68,0)</f>
        <v>0</v>
      </c>
    </row>
    <row r="594" spans="1:21" customFormat="1">
      <c r="A594" s="242" t="s">
        <v>179</v>
      </c>
      <c r="B594">
        <f>VLOOKUP(A594,'[3]Table 4'!A$1:F$65536,2,0)</f>
        <v>1</v>
      </c>
      <c r="C594">
        <f>VLOOKUP(A594,'[3]Table 4'!A$1:G$65536,3,0)</f>
        <v>1</v>
      </c>
      <c r="D594">
        <f>VLOOKUP(A594,'[3]Table 4'!A$1:H$65536,4,0)</f>
        <v>0</v>
      </c>
      <c r="E594">
        <f>VLOOKUP(A594,'[3]Table 4'!A$1:I$65536,5,0)</f>
        <v>0</v>
      </c>
      <c r="F594">
        <f>VLOOKUP(A594,'[3]Table 4'!A$1:J$65536,6,0)</f>
        <v>0</v>
      </c>
      <c r="G594">
        <f>VLOOKUP(A594,'[3]Table 4'!A$1:Z$65536,25,0)</f>
        <v>0</v>
      </c>
      <c r="H594">
        <f>VLOOKUP(A594,'[3]Table 4'!A$1:AA$65536,26,0)</f>
        <v>0</v>
      </c>
      <c r="I594">
        <f>VLOOKUP(A594,'[3]Table 4'!A$1:AB$65536,27,0)</f>
        <v>0</v>
      </c>
      <c r="J594">
        <f>VLOOKUP(A594,'[3]Table 4'!A$1:AC$65536,28,0)</f>
        <v>0</v>
      </c>
      <c r="K594">
        <f>VLOOKUP(A594,'[3]Table 4'!A$1:AD$65536,29,0)</f>
        <v>0</v>
      </c>
      <c r="L594">
        <f>VLOOKUP(A594,'[3]Table 4'!A$1:AZ$65536,44,0)</f>
        <v>0</v>
      </c>
      <c r="M594">
        <f>VLOOKUP(A594,'[3]Table 4'!A$1:BA$65536,45,0)</f>
        <v>0</v>
      </c>
      <c r="N594">
        <f>VLOOKUP(A594,'[3]Table 4'!A$1:BB$65536,46,0)</f>
        <v>0</v>
      </c>
      <c r="O594">
        <f>VLOOKUP(A594,'[3]Table 4'!A$1:BC$65536,47,0)</f>
        <v>0</v>
      </c>
      <c r="P594">
        <f>VLOOKUP(A594,'[3]Table 4'!A$1:BD$65536,48,0)</f>
        <v>0</v>
      </c>
      <c r="Q594">
        <f>VLOOKUP(A594,'[3]Table 4'!A$1:BZ$65536,64,0)</f>
        <v>1</v>
      </c>
      <c r="R594">
        <f>VLOOKUP(A594,'[3]Table 4'!A$1:CA$65536,65,0)</f>
        <v>1</v>
      </c>
      <c r="S594">
        <f>VLOOKUP(A594,'[3]Table 4'!A$1:CB$65536,66,0)</f>
        <v>0</v>
      </c>
      <c r="T594">
        <f>VLOOKUP(A594,'[3]Table 4'!A$1:CC$65536,67,0)</f>
        <v>0</v>
      </c>
      <c r="U594">
        <f>VLOOKUP(A594,'[3]Table 4'!A$1:CD$65536,68,0)</f>
        <v>0</v>
      </c>
    </row>
    <row r="595" spans="1:21" customFormat="1">
      <c r="A595" s="242" t="s">
        <v>16</v>
      </c>
      <c r="B595">
        <f>VLOOKUP(A595,'[3]Table 4'!A$1:F$65536,2,0)</f>
        <v>5</v>
      </c>
      <c r="C595">
        <f>VLOOKUP(A595,'[3]Table 4'!A$1:G$65536,3,0)</f>
        <v>0</v>
      </c>
      <c r="D595">
        <f>VLOOKUP(A595,'[3]Table 4'!A$1:H$65536,4,0)</f>
        <v>3</v>
      </c>
      <c r="E595">
        <f>VLOOKUP(A595,'[3]Table 4'!A$1:I$65536,5,0)</f>
        <v>2</v>
      </c>
      <c r="F595">
        <f>VLOOKUP(A595,'[3]Table 4'!A$1:J$65536,6,0)</f>
        <v>0</v>
      </c>
      <c r="G595">
        <f>VLOOKUP(A595,'[3]Table 4'!A$1:Z$65536,25,0)</f>
        <v>1</v>
      </c>
      <c r="H595">
        <f>VLOOKUP(A595,'[3]Table 4'!A$1:AA$65536,26,0)</f>
        <v>0</v>
      </c>
      <c r="I595">
        <f>VLOOKUP(A595,'[3]Table 4'!A$1:AB$65536,27,0)</f>
        <v>1</v>
      </c>
      <c r="J595">
        <f>VLOOKUP(A595,'[3]Table 4'!A$1:AC$65536,28,0)</f>
        <v>0</v>
      </c>
      <c r="K595">
        <f>VLOOKUP(A595,'[3]Table 4'!A$1:AD$65536,29,0)</f>
        <v>0</v>
      </c>
      <c r="L595">
        <f>VLOOKUP(A595,'[3]Table 4'!A$1:AZ$65536,44,0)</f>
        <v>2</v>
      </c>
      <c r="M595">
        <f>VLOOKUP(A595,'[3]Table 4'!A$1:BA$65536,45,0)</f>
        <v>0</v>
      </c>
      <c r="N595">
        <f>VLOOKUP(A595,'[3]Table 4'!A$1:BB$65536,46,0)</f>
        <v>1</v>
      </c>
      <c r="O595">
        <f>VLOOKUP(A595,'[3]Table 4'!A$1:BC$65536,47,0)</f>
        <v>1</v>
      </c>
      <c r="P595">
        <f>VLOOKUP(A595,'[3]Table 4'!A$1:BD$65536,48,0)</f>
        <v>0</v>
      </c>
      <c r="Q595">
        <f>VLOOKUP(A595,'[3]Table 4'!A$1:BZ$65536,64,0)</f>
        <v>2</v>
      </c>
      <c r="R595">
        <f>VLOOKUP(A595,'[3]Table 4'!A$1:CA$65536,65,0)</f>
        <v>0</v>
      </c>
      <c r="S595">
        <f>VLOOKUP(A595,'[3]Table 4'!A$1:CB$65536,66,0)</f>
        <v>1</v>
      </c>
      <c r="T595">
        <f>VLOOKUP(A595,'[3]Table 4'!A$1:CC$65536,67,0)</f>
        <v>1</v>
      </c>
      <c r="U595">
        <f>VLOOKUP(A595,'[3]Table 4'!A$1:CD$65536,68,0)</f>
        <v>0</v>
      </c>
    </row>
    <row r="596" spans="1:21" customFormat="1">
      <c r="A596" s="242" t="s">
        <v>128</v>
      </c>
      <c r="B596">
        <f>VLOOKUP(A596,'[3]Table 4'!A$1:F$65536,2,0)</f>
        <v>2</v>
      </c>
      <c r="C596">
        <f>VLOOKUP(A596,'[3]Table 4'!A$1:G$65536,3,0)</f>
        <v>0</v>
      </c>
      <c r="D596">
        <f>VLOOKUP(A596,'[3]Table 4'!A$1:H$65536,4,0)</f>
        <v>2</v>
      </c>
      <c r="E596">
        <f>VLOOKUP(A596,'[3]Table 4'!A$1:I$65536,5,0)</f>
        <v>0</v>
      </c>
      <c r="F596">
        <f>VLOOKUP(A596,'[3]Table 4'!A$1:J$65536,6,0)</f>
        <v>0</v>
      </c>
      <c r="G596">
        <f>VLOOKUP(A596,'[3]Table 4'!A$1:Z$65536,25,0)</f>
        <v>1</v>
      </c>
      <c r="H596">
        <f>VLOOKUP(A596,'[3]Table 4'!A$1:AA$65536,26,0)</f>
        <v>0</v>
      </c>
      <c r="I596">
        <f>VLOOKUP(A596,'[3]Table 4'!A$1:AB$65536,27,0)</f>
        <v>1</v>
      </c>
      <c r="J596">
        <f>VLOOKUP(A596,'[3]Table 4'!A$1:AC$65536,28,0)</f>
        <v>0</v>
      </c>
      <c r="K596">
        <f>VLOOKUP(A596,'[3]Table 4'!A$1:AD$65536,29,0)</f>
        <v>0</v>
      </c>
      <c r="L596">
        <f>VLOOKUP(A596,'[3]Table 4'!A$1:AZ$65536,44,0)</f>
        <v>1</v>
      </c>
      <c r="M596">
        <f>VLOOKUP(A596,'[3]Table 4'!A$1:BA$65536,45,0)</f>
        <v>0</v>
      </c>
      <c r="N596">
        <f>VLOOKUP(A596,'[3]Table 4'!A$1:BB$65536,46,0)</f>
        <v>1</v>
      </c>
      <c r="O596">
        <f>VLOOKUP(A596,'[3]Table 4'!A$1:BC$65536,47,0)</f>
        <v>0</v>
      </c>
      <c r="P596">
        <f>VLOOKUP(A596,'[3]Table 4'!A$1:BD$65536,48,0)</f>
        <v>0</v>
      </c>
      <c r="Q596">
        <f>VLOOKUP(A596,'[3]Table 4'!A$1:BZ$65536,64,0)</f>
        <v>0</v>
      </c>
      <c r="R596">
        <f>VLOOKUP(A596,'[3]Table 4'!A$1:CA$65536,65,0)</f>
        <v>0</v>
      </c>
      <c r="S596">
        <f>VLOOKUP(A596,'[3]Table 4'!A$1:CB$65536,66,0)</f>
        <v>0</v>
      </c>
      <c r="T596">
        <f>VLOOKUP(A596,'[3]Table 4'!A$1:CC$65536,67,0)</f>
        <v>0</v>
      </c>
      <c r="U596">
        <f>VLOOKUP(A596,'[3]Table 4'!A$1:CD$65536,68,0)</f>
        <v>0</v>
      </c>
    </row>
    <row r="597" spans="1:21" customFormat="1">
      <c r="A597" s="242" t="s">
        <v>24</v>
      </c>
      <c r="B597">
        <f>VLOOKUP(A597,'[3]Table 4'!A$1:F$65536,2,0)</f>
        <v>4</v>
      </c>
      <c r="C597">
        <f>VLOOKUP(A597,'[3]Table 4'!A$1:G$65536,3,0)</f>
        <v>2</v>
      </c>
      <c r="D597">
        <f>VLOOKUP(A597,'[3]Table 4'!A$1:H$65536,4,0)</f>
        <v>2</v>
      </c>
      <c r="E597">
        <f>VLOOKUP(A597,'[3]Table 4'!A$1:I$65536,5,0)</f>
        <v>0</v>
      </c>
      <c r="F597">
        <f>VLOOKUP(A597,'[3]Table 4'!A$1:J$65536,6,0)</f>
        <v>0</v>
      </c>
      <c r="G597">
        <f>VLOOKUP(A597,'[3]Table 4'!A$1:Z$65536,25,0)</f>
        <v>0</v>
      </c>
      <c r="H597">
        <f>VLOOKUP(A597,'[3]Table 4'!A$1:AA$65536,26,0)</f>
        <v>0</v>
      </c>
      <c r="I597">
        <f>VLOOKUP(A597,'[3]Table 4'!A$1:AB$65536,27,0)</f>
        <v>0</v>
      </c>
      <c r="J597">
        <f>VLOOKUP(A597,'[3]Table 4'!A$1:AC$65536,28,0)</f>
        <v>0</v>
      </c>
      <c r="K597">
        <f>VLOOKUP(A597,'[3]Table 4'!A$1:AD$65536,29,0)</f>
        <v>0</v>
      </c>
      <c r="L597">
        <f>VLOOKUP(A597,'[3]Table 4'!A$1:AZ$65536,44,0)</f>
        <v>1</v>
      </c>
      <c r="M597">
        <f>VLOOKUP(A597,'[3]Table 4'!A$1:BA$65536,45,0)</f>
        <v>0</v>
      </c>
      <c r="N597">
        <f>VLOOKUP(A597,'[3]Table 4'!A$1:BB$65536,46,0)</f>
        <v>1</v>
      </c>
      <c r="O597">
        <f>VLOOKUP(A597,'[3]Table 4'!A$1:BC$65536,47,0)</f>
        <v>0</v>
      </c>
      <c r="P597">
        <f>VLOOKUP(A597,'[3]Table 4'!A$1:BD$65536,48,0)</f>
        <v>0</v>
      </c>
      <c r="Q597">
        <f>VLOOKUP(A597,'[3]Table 4'!A$1:BZ$65536,64,0)</f>
        <v>3</v>
      </c>
      <c r="R597">
        <f>VLOOKUP(A597,'[3]Table 4'!A$1:CA$65536,65,0)</f>
        <v>2</v>
      </c>
      <c r="S597">
        <f>VLOOKUP(A597,'[3]Table 4'!A$1:CB$65536,66,0)</f>
        <v>1</v>
      </c>
      <c r="T597">
        <f>VLOOKUP(A597,'[3]Table 4'!A$1:CC$65536,67,0)</f>
        <v>0</v>
      </c>
      <c r="U597">
        <f>VLOOKUP(A597,'[3]Table 4'!A$1:CD$65536,68,0)</f>
        <v>0</v>
      </c>
    </row>
    <row r="598" spans="1:21" customFormat="1">
      <c r="A598" s="242" t="s">
        <v>70</v>
      </c>
      <c r="B598">
        <f>VLOOKUP(A598,'[3]Table 4'!A$1:F$65536,2,0)</f>
        <v>1</v>
      </c>
      <c r="C598">
        <f>VLOOKUP(A598,'[3]Table 4'!A$1:G$65536,3,0)</f>
        <v>1</v>
      </c>
      <c r="D598">
        <f>VLOOKUP(A598,'[3]Table 4'!A$1:H$65536,4,0)</f>
        <v>0</v>
      </c>
      <c r="E598">
        <f>VLOOKUP(A598,'[3]Table 4'!A$1:I$65536,5,0)</f>
        <v>0</v>
      </c>
      <c r="F598">
        <f>VLOOKUP(A598,'[3]Table 4'!A$1:J$65536,6,0)</f>
        <v>0</v>
      </c>
      <c r="G598">
        <f>VLOOKUP(A598,'[3]Table 4'!A$1:Z$65536,25,0)</f>
        <v>0</v>
      </c>
      <c r="H598">
        <f>VLOOKUP(A598,'[3]Table 4'!A$1:AA$65536,26,0)</f>
        <v>0</v>
      </c>
      <c r="I598">
        <f>VLOOKUP(A598,'[3]Table 4'!A$1:AB$65536,27,0)</f>
        <v>0</v>
      </c>
      <c r="J598">
        <f>VLOOKUP(A598,'[3]Table 4'!A$1:AC$65536,28,0)</f>
        <v>0</v>
      </c>
      <c r="K598">
        <f>VLOOKUP(A598,'[3]Table 4'!A$1:AD$65536,29,0)</f>
        <v>0</v>
      </c>
      <c r="L598">
        <f>VLOOKUP(A598,'[3]Table 4'!A$1:AZ$65536,44,0)</f>
        <v>1</v>
      </c>
      <c r="M598">
        <f>VLOOKUP(A598,'[3]Table 4'!A$1:BA$65536,45,0)</f>
        <v>1</v>
      </c>
      <c r="N598">
        <f>VLOOKUP(A598,'[3]Table 4'!A$1:BB$65536,46,0)</f>
        <v>0</v>
      </c>
      <c r="O598">
        <f>VLOOKUP(A598,'[3]Table 4'!A$1:BC$65536,47,0)</f>
        <v>0</v>
      </c>
      <c r="P598">
        <f>VLOOKUP(A598,'[3]Table 4'!A$1:BD$65536,48,0)</f>
        <v>0</v>
      </c>
      <c r="Q598">
        <f>VLOOKUP(A598,'[3]Table 4'!A$1:BZ$65536,64,0)</f>
        <v>0</v>
      </c>
      <c r="R598">
        <f>VLOOKUP(A598,'[3]Table 4'!A$1:CA$65536,65,0)</f>
        <v>0</v>
      </c>
      <c r="S598">
        <f>VLOOKUP(A598,'[3]Table 4'!A$1:CB$65536,66,0)</f>
        <v>0</v>
      </c>
      <c r="T598">
        <f>VLOOKUP(A598,'[3]Table 4'!A$1:CC$65536,67,0)</f>
        <v>0</v>
      </c>
      <c r="U598">
        <f>VLOOKUP(A598,'[3]Table 4'!A$1:CD$65536,68,0)</f>
        <v>0</v>
      </c>
    </row>
    <row r="599" spans="1:21" customFormat="1">
      <c r="A599" s="242" t="s">
        <v>130</v>
      </c>
      <c r="B599">
        <f>VLOOKUP(A599,'[3]Table 4'!A$1:F$65536,2,0)</f>
        <v>2</v>
      </c>
      <c r="C599">
        <f>VLOOKUP(A599,'[3]Table 4'!A$1:G$65536,3,0)</f>
        <v>0</v>
      </c>
      <c r="D599">
        <f>VLOOKUP(A599,'[3]Table 4'!A$1:H$65536,4,0)</f>
        <v>2</v>
      </c>
      <c r="E599">
        <f>VLOOKUP(A599,'[3]Table 4'!A$1:I$65536,5,0)</f>
        <v>0</v>
      </c>
      <c r="F599">
        <f>VLOOKUP(A599,'[3]Table 4'!A$1:J$65536,6,0)</f>
        <v>0</v>
      </c>
      <c r="G599">
        <f>VLOOKUP(A599,'[3]Table 4'!A$1:Z$65536,25,0)</f>
        <v>1</v>
      </c>
      <c r="H599">
        <f>VLOOKUP(A599,'[3]Table 4'!A$1:AA$65536,26,0)</f>
        <v>0</v>
      </c>
      <c r="I599">
        <f>VLOOKUP(A599,'[3]Table 4'!A$1:AB$65536,27,0)</f>
        <v>1</v>
      </c>
      <c r="J599">
        <f>VLOOKUP(A599,'[3]Table 4'!A$1:AC$65536,28,0)</f>
        <v>0</v>
      </c>
      <c r="K599">
        <f>VLOOKUP(A599,'[3]Table 4'!A$1:AD$65536,29,0)</f>
        <v>0</v>
      </c>
      <c r="L599">
        <f>VLOOKUP(A599,'[3]Table 4'!A$1:AZ$65536,44,0)</f>
        <v>0</v>
      </c>
      <c r="M599">
        <f>VLOOKUP(A599,'[3]Table 4'!A$1:BA$65536,45,0)</f>
        <v>0</v>
      </c>
      <c r="N599">
        <f>VLOOKUP(A599,'[3]Table 4'!A$1:BB$65536,46,0)</f>
        <v>0</v>
      </c>
      <c r="O599">
        <f>VLOOKUP(A599,'[3]Table 4'!A$1:BC$65536,47,0)</f>
        <v>0</v>
      </c>
      <c r="P599">
        <f>VLOOKUP(A599,'[3]Table 4'!A$1:BD$65536,48,0)</f>
        <v>0</v>
      </c>
      <c r="Q599">
        <f>VLOOKUP(A599,'[3]Table 4'!A$1:BZ$65536,64,0)</f>
        <v>1</v>
      </c>
      <c r="R599">
        <f>VLOOKUP(A599,'[3]Table 4'!A$1:CA$65536,65,0)</f>
        <v>0</v>
      </c>
      <c r="S599">
        <f>VLOOKUP(A599,'[3]Table 4'!A$1:CB$65536,66,0)</f>
        <v>1</v>
      </c>
      <c r="T599">
        <f>VLOOKUP(A599,'[3]Table 4'!A$1:CC$65536,67,0)</f>
        <v>0</v>
      </c>
      <c r="U599">
        <f>VLOOKUP(A599,'[3]Table 4'!A$1:CD$65536,68,0)</f>
        <v>0</v>
      </c>
    </row>
    <row r="600" spans="1:21" customFormat="1">
      <c r="A600" s="242" t="s">
        <v>115</v>
      </c>
      <c r="B600">
        <f>VLOOKUP(A600,'[3]Table 4'!A$1:F$65536,2,0)</f>
        <v>1</v>
      </c>
      <c r="C600">
        <f>VLOOKUP(A600,'[3]Table 4'!A$1:G$65536,3,0)</f>
        <v>0</v>
      </c>
      <c r="D600">
        <f>VLOOKUP(A600,'[3]Table 4'!A$1:H$65536,4,0)</f>
        <v>0</v>
      </c>
      <c r="E600">
        <f>VLOOKUP(A600,'[3]Table 4'!A$1:I$65536,5,0)</f>
        <v>1</v>
      </c>
      <c r="F600">
        <f>VLOOKUP(A600,'[3]Table 4'!A$1:J$65536,6,0)</f>
        <v>0</v>
      </c>
      <c r="G600">
        <f>VLOOKUP(A600,'[3]Table 4'!A$1:Z$65536,25,0)</f>
        <v>0</v>
      </c>
      <c r="H600">
        <f>VLOOKUP(A600,'[3]Table 4'!A$1:AA$65536,26,0)</f>
        <v>0</v>
      </c>
      <c r="I600">
        <f>VLOOKUP(A600,'[3]Table 4'!A$1:AB$65536,27,0)</f>
        <v>0</v>
      </c>
      <c r="J600">
        <f>VLOOKUP(A600,'[3]Table 4'!A$1:AC$65536,28,0)</f>
        <v>0</v>
      </c>
      <c r="K600">
        <f>VLOOKUP(A600,'[3]Table 4'!A$1:AD$65536,29,0)</f>
        <v>0</v>
      </c>
      <c r="L600">
        <f>VLOOKUP(A600,'[3]Table 4'!A$1:AZ$65536,44,0)</f>
        <v>0</v>
      </c>
      <c r="M600">
        <f>VLOOKUP(A600,'[3]Table 4'!A$1:BA$65536,45,0)</f>
        <v>0</v>
      </c>
      <c r="N600">
        <f>VLOOKUP(A600,'[3]Table 4'!A$1:BB$65536,46,0)</f>
        <v>0</v>
      </c>
      <c r="O600">
        <f>VLOOKUP(A600,'[3]Table 4'!A$1:BC$65536,47,0)</f>
        <v>0</v>
      </c>
      <c r="P600">
        <f>VLOOKUP(A600,'[3]Table 4'!A$1:BD$65536,48,0)</f>
        <v>0</v>
      </c>
      <c r="Q600">
        <f>VLOOKUP(A600,'[3]Table 4'!A$1:BZ$65536,64,0)</f>
        <v>1</v>
      </c>
      <c r="R600">
        <f>VLOOKUP(A600,'[3]Table 4'!A$1:CA$65536,65,0)</f>
        <v>0</v>
      </c>
      <c r="S600">
        <f>VLOOKUP(A600,'[3]Table 4'!A$1:CB$65536,66,0)</f>
        <v>0</v>
      </c>
      <c r="T600">
        <f>VLOOKUP(A600,'[3]Table 4'!A$1:CC$65536,67,0)</f>
        <v>1</v>
      </c>
      <c r="U600">
        <f>VLOOKUP(A600,'[3]Table 4'!A$1:CD$65536,68,0)</f>
        <v>0</v>
      </c>
    </row>
    <row r="601" spans="1:21" customFormat="1">
      <c r="A601" s="242" t="s">
        <v>17</v>
      </c>
      <c r="B601">
        <f>VLOOKUP(A601,'[3]Table 4'!A$1:F$65536,2,0)</f>
        <v>2</v>
      </c>
      <c r="C601">
        <f>VLOOKUP(A601,'[3]Table 4'!A$1:G$65536,3,0)</f>
        <v>1</v>
      </c>
      <c r="D601">
        <f>VLOOKUP(A601,'[3]Table 4'!A$1:H$65536,4,0)</f>
        <v>1</v>
      </c>
      <c r="E601">
        <f>VLOOKUP(A601,'[3]Table 4'!A$1:I$65536,5,0)</f>
        <v>0</v>
      </c>
      <c r="F601">
        <f>VLOOKUP(A601,'[3]Table 4'!A$1:J$65536,6,0)</f>
        <v>0</v>
      </c>
      <c r="G601">
        <f>VLOOKUP(A601,'[3]Table 4'!A$1:Z$65536,25,0)</f>
        <v>0</v>
      </c>
      <c r="H601">
        <f>VLOOKUP(A601,'[3]Table 4'!A$1:AA$65536,26,0)</f>
        <v>0</v>
      </c>
      <c r="I601">
        <f>VLOOKUP(A601,'[3]Table 4'!A$1:AB$65536,27,0)</f>
        <v>0</v>
      </c>
      <c r="J601">
        <f>VLOOKUP(A601,'[3]Table 4'!A$1:AC$65536,28,0)</f>
        <v>0</v>
      </c>
      <c r="K601">
        <f>VLOOKUP(A601,'[3]Table 4'!A$1:AD$65536,29,0)</f>
        <v>0</v>
      </c>
      <c r="L601">
        <f>VLOOKUP(A601,'[3]Table 4'!A$1:AZ$65536,44,0)</f>
        <v>0</v>
      </c>
      <c r="M601">
        <f>VLOOKUP(A601,'[3]Table 4'!A$1:BA$65536,45,0)</f>
        <v>0</v>
      </c>
      <c r="N601">
        <f>VLOOKUP(A601,'[3]Table 4'!A$1:BB$65536,46,0)</f>
        <v>0</v>
      </c>
      <c r="O601">
        <f>VLOOKUP(A601,'[3]Table 4'!A$1:BC$65536,47,0)</f>
        <v>0</v>
      </c>
      <c r="P601">
        <f>VLOOKUP(A601,'[3]Table 4'!A$1:BD$65536,48,0)</f>
        <v>0</v>
      </c>
      <c r="Q601">
        <f>VLOOKUP(A601,'[3]Table 4'!A$1:BZ$65536,64,0)</f>
        <v>2</v>
      </c>
      <c r="R601">
        <f>VLOOKUP(A601,'[3]Table 4'!A$1:CA$65536,65,0)</f>
        <v>1</v>
      </c>
      <c r="S601">
        <f>VLOOKUP(A601,'[3]Table 4'!A$1:CB$65536,66,0)</f>
        <v>1</v>
      </c>
      <c r="T601">
        <f>VLOOKUP(A601,'[3]Table 4'!A$1:CC$65536,67,0)</f>
        <v>0</v>
      </c>
      <c r="U601">
        <f>VLOOKUP(A601,'[3]Table 4'!A$1:CD$65536,68,0)</f>
        <v>0</v>
      </c>
    </row>
    <row r="602" spans="1:21" customFormat="1">
      <c r="A602" s="242" t="s">
        <v>220</v>
      </c>
      <c r="B602">
        <f>VLOOKUP(A602,'[3]Table 4'!A$1:F$65536,2,0)</f>
        <v>2</v>
      </c>
      <c r="C602">
        <f>VLOOKUP(A602,'[3]Table 4'!A$1:G$65536,3,0)</f>
        <v>0</v>
      </c>
      <c r="D602">
        <f>VLOOKUP(A602,'[3]Table 4'!A$1:H$65536,4,0)</f>
        <v>2</v>
      </c>
      <c r="E602">
        <f>VLOOKUP(A602,'[3]Table 4'!A$1:I$65536,5,0)</f>
        <v>0</v>
      </c>
      <c r="F602">
        <f>VLOOKUP(A602,'[3]Table 4'!A$1:J$65536,6,0)</f>
        <v>0</v>
      </c>
      <c r="G602">
        <f>VLOOKUP(A602,'[3]Table 4'!A$1:Z$65536,25,0)</f>
        <v>1</v>
      </c>
      <c r="H602">
        <f>VLOOKUP(A602,'[3]Table 4'!A$1:AA$65536,26,0)</f>
        <v>0</v>
      </c>
      <c r="I602">
        <f>VLOOKUP(A602,'[3]Table 4'!A$1:AB$65536,27,0)</f>
        <v>1</v>
      </c>
      <c r="J602">
        <f>VLOOKUP(A602,'[3]Table 4'!A$1:AC$65536,28,0)</f>
        <v>0</v>
      </c>
      <c r="K602">
        <f>VLOOKUP(A602,'[3]Table 4'!A$1:AD$65536,29,0)</f>
        <v>0</v>
      </c>
      <c r="L602">
        <f>VLOOKUP(A602,'[3]Table 4'!A$1:AZ$65536,44,0)</f>
        <v>1</v>
      </c>
      <c r="M602">
        <f>VLOOKUP(A602,'[3]Table 4'!A$1:BA$65536,45,0)</f>
        <v>0</v>
      </c>
      <c r="N602">
        <f>VLOOKUP(A602,'[3]Table 4'!A$1:BB$65536,46,0)</f>
        <v>1</v>
      </c>
      <c r="O602">
        <f>VLOOKUP(A602,'[3]Table 4'!A$1:BC$65536,47,0)</f>
        <v>0</v>
      </c>
      <c r="P602">
        <f>VLOOKUP(A602,'[3]Table 4'!A$1:BD$65536,48,0)</f>
        <v>0</v>
      </c>
      <c r="Q602">
        <f>VLOOKUP(A602,'[3]Table 4'!A$1:BZ$65536,64,0)</f>
        <v>0</v>
      </c>
      <c r="R602">
        <f>VLOOKUP(A602,'[3]Table 4'!A$1:CA$65536,65,0)</f>
        <v>0</v>
      </c>
      <c r="S602">
        <f>VLOOKUP(A602,'[3]Table 4'!A$1:CB$65536,66,0)</f>
        <v>0</v>
      </c>
      <c r="T602">
        <f>VLOOKUP(A602,'[3]Table 4'!A$1:CC$65536,67,0)</f>
        <v>0</v>
      </c>
      <c r="U602">
        <f>VLOOKUP(A602,'[3]Table 4'!A$1:CD$65536,68,0)</f>
        <v>0</v>
      </c>
    </row>
    <row r="603" spans="1:21" customFormat="1">
      <c r="A603" s="242" t="s">
        <v>216</v>
      </c>
      <c r="B603">
        <f>VLOOKUP(A603,'[3]Table 4'!A$1:F$65536,2,0)</f>
        <v>1</v>
      </c>
      <c r="C603">
        <f>VLOOKUP(A603,'[3]Table 4'!A$1:G$65536,3,0)</f>
        <v>0</v>
      </c>
      <c r="D603">
        <f>VLOOKUP(A603,'[3]Table 4'!A$1:H$65536,4,0)</f>
        <v>1</v>
      </c>
      <c r="E603">
        <f>VLOOKUP(A603,'[3]Table 4'!A$1:I$65536,5,0)</f>
        <v>0</v>
      </c>
      <c r="F603">
        <f>VLOOKUP(A603,'[3]Table 4'!A$1:J$65536,6,0)</f>
        <v>0</v>
      </c>
      <c r="G603">
        <f>VLOOKUP(A603,'[3]Table 4'!A$1:Z$65536,25,0)</f>
        <v>0</v>
      </c>
      <c r="H603">
        <f>VLOOKUP(A603,'[3]Table 4'!A$1:AA$65536,26,0)</f>
        <v>0</v>
      </c>
      <c r="I603">
        <f>VLOOKUP(A603,'[3]Table 4'!A$1:AB$65536,27,0)</f>
        <v>0</v>
      </c>
      <c r="J603">
        <f>VLOOKUP(A603,'[3]Table 4'!A$1:AC$65536,28,0)</f>
        <v>0</v>
      </c>
      <c r="K603">
        <f>VLOOKUP(A603,'[3]Table 4'!A$1:AD$65536,29,0)</f>
        <v>0</v>
      </c>
      <c r="L603">
        <f>VLOOKUP(A603,'[3]Table 4'!A$1:AZ$65536,44,0)</f>
        <v>0</v>
      </c>
      <c r="M603">
        <f>VLOOKUP(A603,'[3]Table 4'!A$1:BA$65536,45,0)</f>
        <v>0</v>
      </c>
      <c r="N603">
        <f>VLOOKUP(A603,'[3]Table 4'!A$1:BB$65536,46,0)</f>
        <v>0</v>
      </c>
      <c r="O603">
        <f>VLOOKUP(A603,'[3]Table 4'!A$1:BC$65536,47,0)</f>
        <v>0</v>
      </c>
      <c r="P603">
        <f>VLOOKUP(A603,'[3]Table 4'!A$1:BD$65536,48,0)</f>
        <v>0</v>
      </c>
      <c r="Q603">
        <f>VLOOKUP(A603,'[3]Table 4'!A$1:BZ$65536,64,0)</f>
        <v>1</v>
      </c>
      <c r="R603">
        <f>VLOOKUP(A603,'[3]Table 4'!A$1:CA$65536,65,0)</f>
        <v>0</v>
      </c>
      <c r="S603">
        <f>VLOOKUP(A603,'[3]Table 4'!A$1:CB$65536,66,0)</f>
        <v>1</v>
      </c>
      <c r="T603">
        <f>VLOOKUP(A603,'[3]Table 4'!A$1:CC$65536,67,0)</f>
        <v>0</v>
      </c>
      <c r="U603">
        <f>VLOOKUP(A603,'[3]Table 4'!A$1:CD$65536,68,0)</f>
        <v>0</v>
      </c>
    </row>
    <row r="604" spans="1:21" customFormat="1">
      <c r="A604" s="242" t="s">
        <v>178</v>
      </c>
      <c r="B604">
        <f>VLOOKUP(A604,'[3]Table 4'!A$1:F$65536,2,0)</f>
        <v>1</v>
      </c>
      <c r="C604">
        <f>VLOOKUP(A604,'[3]Table 4'!A$1:G$65536,3,0)</f>
        <v>0</v>
      </c>
      <c r="D604">
        <f>VLOOKUP(A604,'[3]Table 4'!A$1:H$65536,4,0)</f>
        <v>0</v>
      </c>
      <c r="E604">
        <f>VLOOKUP(A604,'[3]Table 4'!A$1:I$65536,5,0)</f>
        <v>1</v>
      </c>
      <c r="F604">
        <f>VLOOKUP(A604,'[3]Table 4'!A$1:J$65536,6,0)</f>
        <v>0</v>
      </c>
      <c r="G604">
        <f>VLOOKUP(A604,'[3]Table 4'!A$1:Z$65536,25,0)</f>
        <v>0</v>
      </c>
      <c r="H604">
        <f>VLOOKUP(A604,'[3]Table 4'!A$1:AA$65536,26,0)</f>
        <v>0</v>
      </c>
      <c r="I604">
        <f>VLOOKUP(A604,'[3]Table 4'!A$1:AB$65536,27,0)</f>
        <v>0</v>
      </c>
      <c r="J604">
        <f>VLOOKUP(A604,'[3]Table 4'!A$1:AC$65536,28,0)</f>
        <v>0</v>
      </c>
      <c r="K604">
        <f>VLOOKUP(A604,'[3]Table 4'!A$1:AD$65536,29,0)</f>
        <v>0</v>
      </c>
      <c r="L604">
        <f>VLOOKUP(A604,'[3]Table 4'!A$1:AZ$65536,44,0)</f>
        <v>0</v>
      </c>
      <c r="M604">
        <f>VLOOKUP(A604,'[3]Table 4'!A$1:BA$65536,45,0)</f>
        <v>0</v>
      </c>
      <c r="N604">
        <f>VLOOKUP(A604,'[3]Table 4'!A$1:BB$65536,46,0)</f>
        <v>0</v>
      </c>
      <c r="O604">
        <f>VLOOKUP(A604,'[3]Table 4'!A$1:BC$65536,47,0)</f>
        <v>0</v>
      </c>
      <c r="P604">
        <f>VLOOKUP(A604,'[3]Table 4'!A$1:BD$65536,48,0)</f>
        <v>0</v>
      </c>
      <c r="Q604">
        <f>VLOOKUP(A604,'[3]Table 4'!A$1:BZ$65536,64,0)</f>
        <v>1</v>
      </c>
      <c r="R604">
        <f>VLOOKUP(A604,'[3]Table 4'!A$1:CA$65536,65,0)</f>
        <v>0</v>
      </c>
      <c r="S604">
        <f>VLOOKUP(A604,'[3]Table 4'!A$1:CB$65536,66,0)</f>
        <v>0</v>
      </c>
      <c r="T604">
        <f>VLOOKUP(A604,'[3]Table 4'!A$1:CC$65536,67,0)</f>
        <v>1</v>
      </c>
      <c r="U604">
        <f>VLOOKUP(A604,'[3]Table 4'!A$1:CD$65536,68,0)</f>
        <v>0</v>
      </c>
    </row>
    <row r="605" spans="1:21" customFormat="1">
      <c r="A605" s="242" t="s">
        <v>166</v>
      </c>
      <c r="B605">
        <f>VLOOKUP(A605,'[3]Table 4'!A$1:F$65536,2,0)</f>
        <v>0</v>
      </c>
      <c r="C605">
        <f>VLOOKUP(A605,'[3]Table 4'!A$1:G$65536,3,0)</f>
        <v>0</v>
      </c>
      <c r="D605">
        <f>VLOOKUP(A605,'[3]Table 4'!A$1:H$65536,4,0)</f>
        <v>0</v>
      </c>
      <c r="E605">
        <f>VLOOKUP(A605,'[3]Table 4'!A$1:I$65536,5,0)</f>
        <v>0</v>
      </c>
      <c r="F605">
        <f>VLOOKUP(A605,'[3]Table 4'!A$1:J$65536,6,0)</f>
        <v>0</v>
      </c>
      <c r="G605">
        <f>VLOOKUP(A605,'[3]Table 4'!A$1:Z$65536,25,0)</f>
        <v>0</v>
      </c>
      <c r="H605">
        <f>VLOOKUP(A605,'[3]Table 4'!A$1:AA$65536,26,0)</f>
        <v>0</v>
      </c>
      <c r="I605">
        <f>VLOOKUP(A605,'[3]Table 4'!A$1:AB$65536,27,0)</f>
        <v>0</v>
      </c>
      <c r="J605">
        <f>VLOOKUP(A605,'[3]Table 4'!A$1:AC$65536,28,0)</f>
        <v>0</v>
      </c>
      <c r="K605">
        <f>VLOOKUP(A605,'[3]Table 4'!A$1:AD$65536,29,0)</f>
        <v>0</v>
      </c>
      <c r="L605">
        <f>VLOOKUP(A605,'[3]Table 4'!A$1:AZ$65536,44,0)</f>
        <v>0</v>
      </c>
      <c r="M605">
        <f>VLOOKUP(A605,'[3]Table 4'!A$1:BA$65536,45,0)</f>
        <v>0</v>
      </c>
      <c r="N605">
        <f>VLOOKUP(A605,'[3]Table 4'!A$1:BB$65536,46,0)</f>
        <v>0</v>
      </c>
      <c r="O605">
        <f>VLOOKUP(A605,'[3]Table 4'!A$1:BC$65536,47,0)</f>
        <v>0</v>
      </c>
      <c r="P605">
        <f>VLOOKUP(A605,'[3]Table 4'!A$1:BD$65536,48,0)</f>
        <v>0</v>
      </c>
      <c r="Q605">
        <f>VLOOKUP(A605,'[3]Table 4'!A$1:BZ$65536,64,0)</f>
        <v>0</v>
      </c>
      <c r="R605">
        <f>VLOOKUP(A605,'[3]Table 4'!A$1:CA$65536,65,0)</f>
        <v>0</v>
      </c>
      <c r="S605">
        <f>VLOOKUP(A605,'[3]Table 4'!A$1:CB$65536,66,0)</f>
        <v>0</v>
      </c>
      <c r="T605">
        <f>VLOOKUP(A605,'[3]Table 4'!A$1:CC$65536,67,0)</f>
        <v>0</v>
      </c>
      <c r="U605">
        <f>VLOOKUP(A605,'[3]Table 4'!A$1:CD$65536,68,0)</f>
        <v>0</v>
      </c>
    </row>
    <row r="606" spans="1:21" customFormat="1">
      <c r="A606" s="242" t="s">
        <v>102</v>
      </c>
      <c r="B606">
        <f>VLOOKUP(A606,'[3]Table 4'!A$1:F$65536,2,0)</f>
        <v>1</v>
      </c>
      <c r="C606">
        <f>VLOOKUP(A606,'[3]Table 4'!A$1:G$65536,3,0)</f>
        <v>1</v>
      </c>
      <c r="D606">
        <f>VLOOKUP(A606,'[3]Table 4'!A$1:H$65536,4,0)</f>
        <v>0</v>
      </c>
      <c r="E606">
        <f>VLOOKUP(A606,'[3]Table 4'!A$1:I$65536,5,0)</f>
        <v>0</v>
      </c>
      <c r="F606">
        <f>VLOOKUP(A606,'[3]Table 4'!A$1:J$65536,6,0)</f>
        <v>0</v>
      </c>
      <c r="G606">
        <f>VLOOKUP(A606,'[3]Table 4'!A$1:Z$65536,25,0)</f>
        <v>0</v>
      </c>
      <c r="H606">
        <f>VLOOKUP(A606,'[3]Table 4'!A$1:AA$65536,26,0)</f>
        <v>0</v>
      </c>
      <c r="I606">
        <f>VLOOKUP(A606,'[3]Table 4'!A$1:AB$65536,27,0)</f>
        <v>0</v>
      </c>
      <c r="J606">
        <f>VLOOKUP(A606,'[3]Table 4'!A$1:AC$65536,28,0)</f>
        <v>0</v>
      </c>
      <c r="K606">
        <f>VLOOKUP(A606,'[3]Table 4'!A$1:AD$65536,29,0)</f>
        <v>0</v>
      </c>
      <c r="L606">
        <f>VLOOKUP(A606,'[3]Table 4'!A$1:AZ$65536,44,0)</f>
        <v>0</v>
      </c>
      <c r="M606">
        <f>VLOOKUP(A606,'[3]Table 4'!A$1:BA$65536,45,0)</f>
        <v>0</v>
      </c>
      <c r="N606">
        <f>VLOOKUP(A606,'[3]Table 4'!A$1:BB$65536,46,0)</f>
        <v>0</v>
      </c>
      <c r="O606">
        <f>VLOOKUP(A606,'[3]Table 4'!A$1:BC$65536,47,0)</f>
        <v>0</v>
      </c>
      <c r="P606">
        <f>VLOOKUP(A606,'[3]Table 4'!A$1:BD$65536,48,0)</f>
        <v>0</v>
      </c>
      <c r="Q606">
        <f>VLOOKUP(A606,'[3]Table 4'!A$1:BZ$65536,64,0)</f>
        <v>1</v>
      </c>
      <c r="R606">
        <f>VLOOKUP(A606,'[3]Table 4'!A$1:CA$65536,65,0)</f>
        <v>1</v>
      </c>
      <c r="S606">
        <f>VLOOKUP(A606,'[3]Table 4'!A$1:CB$65536,66,0)</f>
        <v>0</v>
      </c>
      <c r="T606">
        <f>VLOOKUP(A606,'[3]Table 4'!A$1:CC$65536,67,0)</f>
        <v>0</v>
      </c>
      <c r="U606">
        <f>VLOOKUP(A606,'[3]Table 4'!A$1:CD$65536,68,0)</f>
        <v>0</v>
      </c>
    </row>
    <row r="607" spans="1:21" customFormat="1">
      <c r="A607" s="242" t="s">
        <v>71</v>
      </c>
      <c r="B607">
        <f>VLOOKUP(A607,'[3]Table 4'!A$1:F$65536,2,0)</f>
        <v>0</v>
      </c>
      <c r="C607">
        <f>VLOOKUP(A607,'[3]Table 4'!A$1:G$65536,3,0)</f>
        <v>0</v>
      </c>
      <c r="D607">
        <f>VLOOKUP(A607,'[3]Table 4'!A$1:H$65536,4,0)</f>
        <v>0</v>
      </c>
      <c r="E607">
        <f>VLOOKUP(A607,'[3]Table 4'!A$1:I$65536,5,0)</f>
        <v>0</v>
      </c>
      <c r="F607">
        <f>VLOOKUP(A607,'[3]Table 4'!A$1:J$65536,6,0)</f>
        <v>0</v>
      </c>
      <c r="G607">
        <f>VLOOKUP(A607,'[3]Table 4'!A$1:Z$65536,25,0)</f>
        <v>0</v>
      </c>
      <c r="H607">
        <f>VLOOKUP(A607,'[3]Table 4'!A$1:AA$65536,26,0)</f>
        <v>0</v>
      </c>
      <c r="I607">
        <f>VLOOKUP(A607,'[3]Table 4'!A$1:AB$65536,27,0)</f>
        <v>0</v>
      </c>
      <c r="J607">
        <f>VLOOKUP(A607,'[3]Table 4'!A$1:AC$65536,28,0)</f>
        <v>0</v>
      </c>
      <c r="K607">
        <f>VLOOKUP(A607,'[3]Table 4'!A$1:AD$65536,29,0)</f>
        <v>0</v>
      </c>
      <c r="L607">
        <f>VLOOKUP(A607,'[3]Table 4'!A$1:AZ$65536,44,0)</f>
        <v>0</v>
      </c>
      <c r="M607">
        <f>VLOOKUP(A607,'[3]Table 4'!A$1:BA$65536,45,0)</f>
        <v>0</v>
      </c>
      <c r="N607">
        <f>VLOOKUP(A607,'[3]Table 4'!A$1:BB$65536,46,0)</f>
        <v>0</v>
      </c>
      <c r="O607">
        <f>VLOOKUP(A607,'[3]Table 4'!A$1:BC$65536,47,0)</f>
        <v>0</v>
      </c>
      <c r="P607">
        <f>VLOOKUP(A607,'[3]Table 4'!A$1:BD$65536,48,0)</f>
        <v>0</v>
      </c>
      <c r="Q607">
        <f>VLOOKUP(A607,'[3]Table 4'!A$1:BZ$65536,64,0)</f>
        <v>0</v>
      </c>
      <c r="R607">
        <f>VLOOKUP(A607,'[3]Table 4'!A$1:CA$65536,65,0)</f>
        <v>0</v>
      </c>
      <c r="S607">
        <f>VLOOKUP(A607,'[3]Table 4'!A$1:CB$65536,66,0)</f>
        <v>0</v>
      </c>
      <c r="T607">
        <f>VLOOKUP(A607,'[3]Table 4'!A$1:CC$65536,67,0)</f>
        <v>0</v>
      </c>
      <c r="U607">
        <f>VLOOKUP(A607,'[3]Table 4'!A$1:CD$65536,68,0)</f>
        <v>0</v>
      </c>
    </row>
    <row r="608" spans="1:21" customFormat="1">
      <c r="A608" s="242" t="s">
        <v>165</v>
      </c>
      <c r="B608">
        <f>VLOOKUP(A608,'[3]Table 4'!A$1:F$65536,2,0)</f>
        <v>0</v>
      </c>
      <c r="C608">
        <f>VLOOKUP(A608,'[3]Table 4'!A$1:G$65536,3,0)</f>
        <v>0</v>
      </c>
      <c r="D608">
        <f>VLOOKUP(A608,'[3]Table 4'!A$1:H$65536,4,0)</f>
        <v>0</v>
      </c>
      <c r="E608">
        <f>VLOOKUP(A608,'[3]Table 4'!A$1:I$65536,5,0)</f>
        <v>0</v>
      </c>
      <c r="F608">
        <f>VLOOKUP(A608,'[3]Table 4'!A$1:J$65536,6,0)</f>
        <v>0</v>
      </c>
      <c r="G608">
        <f>VLOOKUP(A608,'[3]Table 4'!A$1:Z$65536,25,0)</f>
        <v>0</v>
      </c>
      <c r="H608">
        <f>VLOOKUP(A608,'[3]Table 4'!A$1:AA$65536,26,0)</f>
        <v>0</v>
      </c>
      <c r="I608">
        <f>VLOOKUP(A608,'[3]Table 4'!A$1:AB$65536,27,0)</f>
        <v>0</v>
      </c>
      <c r="J608">
        <f>VLOOKUP(A608,'[3]Table 4'!A$1:AC$65536,28,0)</f>
        <v>0</v>
      </c>
      <c r="K608">
        <f>VLOOKUP(A608,'[3]Table 4'!A$1:AD$65536,29,0)</f>
        <v>0</v>
      </c>
      <c r="L608">
        <f>VLOOKUP(A608,'[3]Table 4'!A$1:AZ$65536,44,0)</f>
        <v>0</v>
      </c>
      <c r="M608">
        <f>VLOOKUP(A608,'[3]Table 4'!A$1:BA$65536,45,0)</f>
        <v>0</v>
      </c>
      <c r="N608">
        <f>VLOOKUP(A608,'[3]Table 4'!A$1:BB$65536,46,0)</f>
        <v>0</v>
      </c>
      <c r="O608">
        <f>VLOOKUP(A608,'[3]Table 4'!A$1:BC$65536,47,0)</f>
        <v>0</v>
      </c>
      <c r="P608">
        <f>VLOOKUP(A608,'[3]Table 4'!A$1:BD$65536,48,0)</f>
        <v>0</v>
      </c>
      <c r="Q608">
        <f>VLOOKUP(A608,'[3]Table 4'!A$1:BZ$65536,64,0)</f>
        <v>0</v>
      </c>
      <c r="R608">
        <f>VLOOKUP(A608,'[3]Table 4'!A$1:CA$65536,65,0)</f>
        <v>0</v>
      </c>
      <c r="S608">
        <f>VLOOKUP(A608,'[3]Table 4'!A$1:CB$65536,66,0)</f>
        <v>0</v>
      </c>
      <c r="T608">
        <f>VLOOKUP(A608,'[3]Table 4'!A$1:CC$65536,67,0)</f>
        <v>0</v>
      </c>
      <c r="U608">
        <f>VLOOKUP(A608,'[3]Table 4'!A$1:CD$65536,68,0)</f>
        <v>0</v>
      </c>
    </row>
    <row r="609" spans="1:21" customFormat="1">
      <c r="A609" s="242" t="s">
        <v>118</v>
      </c>
      <c r="B609">
        <f>VLOOKUP(A609,'[3]Table 4'!A$1:F$65536,2,0)</f>
        <v>2</v>
      </c>
      <c r="C609">
        <f>VLOOKUP(A609,'[3]Table 4'!A$1:G$65536,3,0)</f>
        <v>0</v>
      </c>
      <c r="D609">
        <f>VLOOKUP(A609,'[3]Table 4'!A$1:H$65536,4,0)</f>
        <v>2</v>
      </c>
      <c r="E609">
        <f>VLOOKUP(A609,'[3]Table 4'!A$1:I$65536,5,0)</f>
        <v>0</v>
      </c>
      <c r="F609">
        <f>VLOOKUP(A609,'[3]Table 4'!A$1:J$65536,6,0)</f>
        <v>0</v>
      </c>
      <c r="G609">
        <f>VLOOKUP(A609,'[3]Table 4'!A$1:Z$65536,25,0)</f>
        <v>1</v>
      </c>
      <c r="H609">
        <f>VLOOKUP(A609,'[3]Table 4'!A$1:AA$65536,26,0)</f>
        <v>0</v>
      </c>
      <c r="I609">
        <f>VLOOKUP(A609,'[3]Table 4'!A$1:AB$65536,27,0)</f>
        <v>1</v>
      </c>
      <c r="J609">
        <f>VLOOKUP(A609,'[3]Table 4'!A$1:AC$65536,28,0)</f>
        <v>0</v>
      </c>
      <c r="K609">
        <f>VLOOKUP(A609,'[3]Table 4'!A$1:AD$65536,29,0)</f>
        <v>0</v>
      </c>
      <c r="L609">
        <f>VLOOKUP(A609,'[3]Table 4'!A$1:AZ$65536,44,0)</f>
        <v>0</v>
      </c>
      <c r="M609">
        <f>VLOOKUP(A609,'[3]Table 4'!A$1:BA$65536,45,0)</f>
        <v>0</v>
      </c>
      <c r="N609">
        <f>VLOOKUP(A609,'[3]Table 4'!A$1:BB$65536,46,0)</f>
        <v>0</v>
      </c>
      <c r="O609">
        <f>VLOOKUP(A609,'[3]Table 4'!A$1:BC$65536,47,0)</f>
        <v>0</v>
      </c>
      <c r="P609">
        <f>VLOOKUP(A609,'[3]Table 4'!A$1:BD$65536,48,0)</f>
        <v>0</v>
      </c>
      <c r="Q609">
        <f>VLOOKUP(A609,'[3]Table 4'!A$1:BZ$65536,64,0)</f>
        <v>1</v>
      </c>
      <c r="R609">
        <f>VLOOKUP(A609,'[3]Table 4'!A$1:CA$65536,65,0)</f>
        <v>0</v>
      </c>
      <c r="S609">
        <f>VLOOKUP(A609,'[3]Table 4'!A$1:CB$65536,66,0)</f>
        <v>1</v>
      </c>
      <c r="T609">
        <f>VLOOKUP(A609,'[3]Table 4'!A$1:CC$65536,67,0)</f>
        <v>0</v>
      </c>
      <c r="U609">
        <f>VLOOKUP(A609,'[3]Table 4'!A$1:CD$65536,68,0)</f>
        <v>0</v>
      </c>
    </row>
    <row r="610" spans="1:21" customFormat="1">
      <c r="A610" s="242" t="s">
        <v>168</v>
      </c>
      <c r="B610">
        <f>VLOOKUP(A610,'[3]Table 4'!A$1:F$65536,2,0)</f>
        <v>0</v>
      </c>
      <c r="C610">
        <f>VLOOKUP(A610,'[3]Table 4'!A$1:G$65536,3,0)</f>
        <v>0</v>
      </c>
      <c r="D610">
        <f>VLOOKUP(A610,'[3]Table 4'!A$1:H$65536,4,0)</f>
        <v>0</v>
      </c>
      <c r="E610">
        <f>VLOOKUP(A610,'[3]Table 4'!A$1:I$65536,5,0)</f>
        <v>0</v>
      </c>
      <c r="F610">
        <f>VLOOKUP(A610,'[3]Table 4'!A$1:J$65536,6,0)</f>
        <v>0</v>
      </c>
      <c r="G610">
        <f>VLOOKUP(A610,'[3]Table 4'!A$1:Z$65536,25,0)</f>
        <v>0</v>
      </c>
      <c r="H610">
        <f>VLOOKUP(A610,'[3]Table 4'!A$1:AA$65536,26,0)</f>
        <v>0</v>
      </c>
      <c r="I610">
        <f>VLOOKUP(A610,'[3]Table 4'!A$1:AB$65536,27,0)</f>
        <v>0</v>
      </c>
      <c r="J610">
        <f>VLOOKUP(A610,'[3]Table 4'!A$1:AC$65536,28,0)</f>
        <v>0</v>
      </c>
      <c r="K610">
        <f>VLOOKUP(A610,'[3]Table 4'!A$1:AD$65536,29,0)</f>
        <v>0</v>
      </c>
      <c r="L610">
        <f>VLOOKUP(A610,'[3]Table 4'!A$1:AZ$65536,44,0)</f>
        <v>0</v>
      </c>
      <c r="M610">
        <f>VLOOKUP(A610,'[3]Table 4'!A$1:BA$65536,45,0)</f>
        <v>0</v>
      </c>
      <c r="N610">
        <f>VLOOKUP(A610,'[3]Table 4'!A$1:BB$65536,46,0)</f>
        <v>0</v>
      </c>
      <c r="O610">
        <f>VLOOKUP(A610,'[3]Table 4'!A$1:BC$65536,47,0)</f>
        <v>0</v>
      </c>
      <c r="P610">
        <f>VLOOKUP(A610,'[3]Table 4'!A$1:BD$65536,48,0)</f>
        <v>0</v>
      </c>
      <c r="Q610">
        <f>VLOOKUP(A610,'[3]Table 4'!A$1:BZ$65536,64,0)</f>
        <v>0</v>
      </c>
      <c r="R610">
        <f>VLOOKUP(A610,'[3]Table 4'!A$1:CA$65536,65,0)</f>
        <v>0</v>
      </c>
      <c r="S610">
        <f>VLOOKUP(A610,'[3]Table 4'!A$1:CB$65536,66,0)</f>
        <v>0</v>
      </c>
      <c r="T610">
        <f>VLOOKUP(A610,'[3]Table 4'!A$1:CC$65536,67,0)</f>
        <v>0</v>
      </c>
      <c r="U610">
        <f>VLOOKUP(A610,'[3]Table 4'!A$1:CD$65536,68,0)</f>
        <v>0</v>
      </c>
    </row>
    <row r="611" spans="1:21" customFormat="1">
      <c r="A611" s="242" t="s">
        <v>139</v>
      </c>
      <c r="B611">
        <f>VLOOKUP(A611,'[3]Table 4'!A$1:F$65536,2,0)</f>
        <v>0</v>
      </c>
      <c r="C611">
        <f>VLOOKUP(A611,'[3]Table 4'!A$1:G$65536,3,0)</f>
        <v>0</v>
      </c>
      <c r="D611">
        <f>VLOOKUP(A611,'[3]Table 4'!A$1:H$65536,4,0)</f>
        <v>0</v>
      </c>
      <c r="E611">
        <f>VLOOKUP(A611,'[3]Table 4'!A$1:I$65536,5,0)</f>
        <v>0</v>
      </c>
      <c r="F611">
        <f>VLOOKUP(A611,'[3]Table 4'!A$1:J$65536,6,0)</f>
        <v>0</v>
      </c>
      <c r="G611">
        <f>VLOOKUP(A611,'[3]Table 4'!A$1:Z$65536,25,0)</f>
        <v>0</v>
      </c>
      <c r="H611">
        <f>VLOOKUP(A611,'[3]Table 4'!A$1:AA$65536,26,0)</f>
        <v>0</v>
      </c>
      <c r="I611">
        <f>VLOOKUP(A611,'[3]Table 4'!A$1:AB$65536,27,0)</f>
        <v>0</v>
      </c>
      <c r="J611">
        <f>VLOOKUP(A611,'[3]Table 4'!A$1:AC$65536,28,0)</f>
        <v>0</v>
      </c>
      <c r="K611">
        <f>VLOOKUP(A611,'[3]Table 4'!A$1:AD$65536,29,0)</f>
        <v>0</v>
      </c>
      <c r="L611">
        <f>VLOOKUP(A611,'[3]Table 4'!A$1:AZ$65536,44,0)</f>
        <v>0</v>
      </c>
      <c r="M611">
        <f>VLOOKUP(A611,'[3]Table 4'!A$1:BA$65536,45,0)</f>
        <v>0</v>
      </c>
      <c r="N611">
        <f>VLOOKUP(A611,'[3]Table 4'!A$1:BB$65536,46,0)</f>
        <v>0</v>
      </c>
      <c r="O611">
        <f>VLOOKUP(A611,'[3]Table 4'!A$1:BC$65536,47,0)</f>
        <v>0</v>
      </c>
      <c r="P611">
        <f>VLOOKUP(A611,'[3]Table 4'!A$1:BD$65536,48,0)</f>
        <v>0</v>
      </c>
      <c r="Q611">
        <f>VLOOKUP(A611,'[3]Table 4'!A$1:BZ$65536,64,0)</f>
        <v>0</v>
      </c>
      <c r="R611">
        <f>VLOOKUP(A611,'[3]Table 4'!A$1:CA$65536,65,0)</f>
        <v>0</v>
      </c>
      <c r="S611">
        <f>VLOOKUP(A611,'[3]Table 4'!A$1:CB$65536,66,0)</f>
        <v>0</v>
      </c>
      <c r="T611">
        <f>VLOOKUP(A611,'[3]Table 4'!A$1:CC$65536,67,0)</f>
        <v>0</v>
      </c>
      <c r="U611">
        <f>VLOOKUP(A611,'[3]Table 4'!A$1:CD$65536,68,0)</f>
        <v>0</v>
      </c>
    </row>
    <row r="612" spans="1:21" customFormat="1">
      <c r="A612" s="244"/>
    </row>
    <row r="613" spans="1:21" customFormat="1">
      <c r="A613" s="244"/>
    </row>
    <row r="614" spans="1:21" customFormat="1">
      <c r="A614" s="240" t="s">
        <v>217</v>
      </c>
      <c r="B614">
        <f>VLOOKUP(A614,'[3]Table 4'!A$1:F$65536,2,0)</f>
        <v>0</v>
      </c>
      <c r="C614">
        <f>VLOOKUP(A614,'[3]Table 4'!A$1:G$65536,3,0)</f>
        <v>0</v>
      </c>
      <c r="D614">
        <f>VLOOKUP(A614,'[3]Table 4'!A$1:H$65536,4,0)</f>
        <v>0</v>
      </c>
      <c r="E614">
        <f>VLOOKUP(A614,'[3]Table 4'!A$1:I$65536,5,0)</f>
        <v>0</v>
      </c>
      <c r="F614">
        <f>VLOOKUP(A614,'[3]Table 4'!A$1:J$65536,6,0)</f>
        <v>0</v>
      </c>
      <c r="G614">
        <f>VLOOKUP(A614,'[3]Table 4'!A$1:Z$65536,25,0)</f>
        <v>0</v>
      </c>
      <c r="H614">
        <f>VLOOKUP(A614,'[3]Table 4'!A$1:AA$65536,26,0)</f>
        <v>0</v>
      </c>
      <c r="I614">
        <f>VLOOKUP(A614,'[3]Table 4'!A$1:AB$65536,27,0)</f>
        <v>0</v>
      </c>
      <c r="J614">
        <f>VLOOKUP(A614,'[3]Table 4'!A$1:AC$65536,28,0)</f>
        <v>0</v>
      </c>
      <c r="K614">
        <f>VLOOKUP(A614,'[3]Table 4'!A$1:AD$65536,29,0)</f>
        <v>0</v>
      </c>
      <c r="L614">
        <f>VLOOKUP(A614,'[3]Table 4'!A$1:AZ$65536,44,0)</f>
        <v>0</v>
      </c>
      <c r="M614">
        <f>VLOOKUP(A614,'[3]Table 4'!A$1:BA$65536,45,0)</f>
        <v>0</v>
      </c>
      <c r="N614">
        <f>VLOOKUP(A614,'[3]Table 4'!A$1:BB$65536,46,0)</f>
        <v>0</v>
      </c>
      <c r="O614">
        <f>VLOOKUP(A614,'[3]Table 4'!A$1:BC$65536,47,0)</f>
        <v>0</v>
      </c>
      <c r="P614">
        <f>VLOOKUP(A614,'[3]Table 4'!A$1:BD$65536,48,0)</f>
        <v>0</v>
      </c>
      <c r="Q614">
        <f>VLOOKUP(A614,'[3]Table 4'!A$1:BZ$65536,64,0)</f>
        <v>0</v>
      </c>
      <c r="R614">
        <f>VLOOKUP(A614,'[3]Table 4'!A$1:CA$65536,65,0)</f>
        <v>0</v>
      </c>
      <c r="S614">
        <f>VLOOKUP(A614,'[3]Table 4'!A$1:CB$65536,66,0)</f>
        <v>0</v>
      </c>
      <c r="T614">
        <f>VLOOKUP(A614,'[3]Table 4'!A$1:CC$65536,67,0)</f>
        <v>0</v>
      </c>
      <c r="U614">
        <f>VLOOKUP(A614,'[3]Table 4'!A$1:CD$65536,68,0)</f>
        <v>0</v>
      </c>
    </row>
    <row r="615" spans="1:21" customFormat="1">
      <c r="A615" s="240" t="s">
        <v>76</v>
      </c>
      <c r="B615">
        <f>VLOOKUP(A615,'[3]Table 4'!A$1:F$65536,2,0)</f>
        <v>2</v>
      </c>
      <c r="C615">
        <f>VLOOKUP(A615,'[3]Table 4'!A$1:G$65536,3,0)</f>
        <v>1</v>
      </c>
      <c r="D615">
        <f>VLOOKUP(A615,'[3]Table 4'!A$1:H$65536,4,0)</f>
        <v>1</v>
      </c>
      <c r="E615">
        <f>VLOOKUP(A615,'[3]Table 4'!A$1:I$65536,5,0)</f>
        <v>0</v>
      </c>
      <c r="F615">
        <f>VLOOKUP(A615,'[3]Table 4'!A$1:J$65536,6,0)</f>
        <v>0</v>
      </c>
      <c r="G615">
        <f>VLOOKUP(A615,'[3]Table 4'!A$1:Z$65536,25,0)</f>
        <v>0</v>
      </c>
      <c r="H615">
        <f>VLOOKUP(A615,'[3]Table 4'!A$1:AA$65536,26,0)</f>
        <v>0</v>
      </c>
      <c r="I615">
        <f>VLOOKUP(A615,'[3]Table 4'!A$1:AB$65536,27,0)</f>
        <v>0</v>
      </c>
      <c r="J615">
        <f>VLOOKUP(A615,'[3]Table 4'!A$1:AC$65536,28,0)</f>
        <v>0</v>
      </c>
      <c r="K615">
        <f>VLOOKUP(A615,'[3]Table 4'!A$1:AD$65536,29,0)</f>
        <v>0</v>
      </c>
      <c r="L615">
        <f>VLOOKUP(A615,'[3]Table 4'!A$1:AZ$65536,44,0)</f>
        <v>0</v>
      </c>
      <c r="M615">
        <f>VLOOKUP(A615,'[3]Table 4'!A$1:BA$65536,45,0)</f>
        <v>0</v>
      </c>
      <c r="N615">
        <f>VLOOKUP(A615,'[3]Table 4'!A$1:BB$65536,46,0)</f>
        <v>0</v>
      </c>
      <c r="O615">
        <f>VLOOKUP(A615,'[3]Table 4'!A$1:BC$65536,47,0)</f>
        <v>0</v>
      </c>
      <c r="P615">
        <f>VLOOKUP(A615,'[3]Table 4'!A$1:BD$65536,48,0)</f>
        <v>0</v>
      </c>
      <c r="Q615">
        <f>VLOOKUP(A615,'[3]Table 4'!A$1:BZ$65536,64,0)</f>
        <v>2</v>
      </c>
      <c r="R615">
        <f>VLOOKUP(A615,'[3]Table 4'!A$1:CA$65536,65,0)</f>
        <v>1</v>
      </c>
      <c r="S615">
        <f>VLOOKUP(A615,'[3]Table 4'!A$1:CB$65536,66,0)</f>
        <v>1</v>
      </c>
      <c r="T615">
        <f>VLOOKUP(A615,'[3]Table 4'!A$1:CC$65536,67,0)</f>
        <v>0</v>
      </c>
      <c r="U615">
        <f>VLOOKUP(A615,'[3]Table 4'!A$1:CD$65536,68,0)</f>
        <v>0</v>
      </c>
    </row>
    <row r="616" spans="1:21" customFormat="1">
      <c r="A616" s="240" t="s">
        <v>10</v>
      </c>
      <c r="B616">
        <f>VLOOKUP(A616,'[3]Table 4'!A$1:F$65536,2,0)</f>
        <v>2</v>
      </c>
      <c r="C616">
        <f>VLOOKUP(A616,'[3]Table 4'!A$1:G$65536,3,0)</f>
        <v>1</v>
      </c>
      <c r="D616">
        <f>VLOOKUP(A616,'[3]Table 4'!A$1:H$65536,4,0)</f>
        <v>0</v>
      </c>
      <c r="E616">
        <f>VLOOKUP(A616,'[3]Table 4'!A$1:I$65536,5,0)</f>
        <v>1</v>
      </c>
      <c r="F616">
        <f>VLOOKUP(A616,'[3]Table 4'!A$1:J$65536,6,0)</f>
        <v>0</v>
      </c>
      <c r="G616">
        <f>VLOOKUP(A616,'[3]Table 4'!A$1:Z$65536,25,0)</f>
        <v>0</v>
      </c>
      <c r="H616">
        <f>VLOOKUP(A616,'[3]Table 4'!A$1:AA$65536,26,0)</f>
        <v>0</v>
      </c>
      <c r="I616">
        <f>VLOOKUP(A616,'[3]Table 4'!A$1:AB$65536,27,0)</f>
        <v>0</v>
      </c>
      <c r="J616">
        <f>VLOOKUP(A616,'[3]Table 4'!A$1:AC$65536,28,0)</f>
        <v>0</v>
      </c>
      <c r="K616">
        <f>VLOOKUP(A616,'[3]Table 4'!A$1:AD$65536,29,0)</f>
        <v>0</v>
      </c>
      <c r="L616">
        <f>VLOOKUP(A616,'[3]Table 4'!A$1:AZ$65536,44,0)</f>
        <v>1</v>
      </c>
      <c r="M616">
        <f>VLOOKUP(A616,'[3]Table 4'!A$1:BA$65536,45,0)</f>
        <v>1</v>
      </c>
      <c r="N616">
        <f>VLOOKUP(A616,'[3]Table 4'!A$1:BB$65536,46,0)</f>
        <v>0</v>
      </c>
      <c r="O616">
        <f>VLOOKUP(A616,'[3]Table 4'!A$1:BC$65536,47,0)</f>
        <v>0</v>
      </c>
      <c r="P616">
        <f>VLOOKUP(A616,'[3]Table 4'!A$1:BD$65536,48,0)</f>
        <v>0</v>
      </c>
      <c r="Q616">
        <f>VLOOKUP(A616,'[3]Table 4'!A$1:BZ$65536,64,0)</f>
        <v>1</v>
      </c>
      <c r="R616">
        <f>VLOOKUP(A616,'[3]Table 4'!A$1:CA$65536,65,0)</f>
        <v>0</v>
      </c>
      <c r="S616">
        <f>VLOOKUP(A616,'[3]Table 4'!A$1:CB$65536,66,0)</f>
        <v>0</v>
      </c>
      <c r="T616">
        <f>VLOOKUP(A616,'[3]Table 4'!A$1:CC$65536,67,0)</f>
        <v>1</v>
      </c>
      <c r="U616">
        <f>VLOOKUP(A616,'[3]Table 4'!A$1:CD$65536,68,0)</f>
        <v>0</v>
      </c>
    </row>
    <row r="617" spans="1:21" customFormat="1">
      <c r="A617" s="240" t="s">
        <v>72</v>
      </c>
      <c r="B617">
        <f>VLOOKUP(A617,'[3]Table 4'!A$1:F$65536,2,0)</f>
        <v>1</v>
      </c>
      <c r="C617">
        <f>VLOOKUP(A617,'[3]Table 4'!A$1:G$65536,3,0)</f>
        <v>0</v>
      </c>
      <c r="D617">
        <f>VLOOKUP(A617,'[3]Table 4'!A$1:H$65536,4,0)</f>
        <v>1</v>
      </c>
      <c r="E617">
        <f>VLOOKUP(A617,'[3]Table 4'!A$1:I$65536,5,0)</f>
        <v>0</v>
      </c>
      <c r="F617">
        <f>VLOOKUP(A617,'[3]Table 4'!A$1:J$65536,6,0)</f>
        <v>0</v>
      </c>
      <c r="G617">
        <f>VLOOKUP(A617,'[3]Table 4'!A$1:Z$65536,25,0)</f>
        <v>0</v>
      </c>
      <c r="H617">
        <f>VLOOKUP(A617,'[3]Table 4'!A$1:AA$65536,26,0)</f>
        <v>0</v>
      </c>
      <c r="I617">
        <f>VLOOKUP(A617,'[3]Table 4'!A$1:AB$65536,27,0)</f>
        <v>0</v>
      </c>
      <c r="J617">
        <f>VLOOKUP(A617,'[3]Table 4'!A$1:AC$65536,28,0)</f>
        <v>0</v>
      </c>
      <c r="K617">
        <f>VLOOKUP(A617,'[3]Table 4'!A$1:AD$65536,29,0)</f>
        <v>0</v>
      </c>
      <c r="L617">
        <f>VLOOKUP(A617,'[3]Table 4'!A$1:AZ$65536,44,0)</f>
        <v>0</v>
      </c>
      <c r="M617">
        <f>VLOOKUP(A617,'[3]Table 4'!A$1:BA$65536,45,0)</f>
        <v>0</v>
      </c>
      <c r="N617">
        <f>VLOOKUP(A617,'[3]Table 4'!A$1:BB$65536,46,0)</f>
        <v>0</v>
      </c>
      <c r="O617">
        <f>VLOOKUP(A617,'[3]Table 4'!A$1:BC$65536,47,0)</f>
        <v>0</v>
      </c>
      <c r="P617">
        <f>VLOOKUP(A617,'[3]Table 4'!A$1:BD$65536,48,0)</f>
        <v>0</v>
      </c>
      <c r="Q617">
        <f>VLOOKUP(A617,'[3]Table 4'!A$1:BZ$65536,64,0)</f>
        <v>1</v>
      </c>
      <c r="R617">
        <f>VLOOKUP(A617,'[3]Table 4'!A$1:CA$65536,65,0)</f>
        <v>0</v>
      </c>
      <c r="S617">
        <f>VLOOKUP(A617,'[3]Table 4'!A$1:CB$65536,66,0)</f>
        <v>1</v>
      </c>
      <c r="T617">
        <f>VLOOKUP(A617,'[3]Table 4'!A$1:CC$65536,67,0)</f>
        <v>0</v>
      </c>
      <c r="U617">
        <f>VLOOKUP(A617,'[3]Table 4'!A$1:CD$65536,68,0)</f>
        <v>0</v>
      </c>
    </row>
    <row r="618" spans="1:21" customFormat="1">
      <c r="A618" s="240" t="s">
        <v>64</v>
      </c>
      <c r="B618">
        <f>VLOOKUP(A618,'[3]Table 4'!A$1:F$65536,2,0)</f>
        <v>2</v>
      </c>
      <c r="C618">
        <f>VLOOKUP(A618,'[3]Table 4'!A$1:G$65536,3,0)</f>
        <v>0</v>
      </c>
      <c r="D618">
        <f>VLOOKUP(A618,'[3]Table 4'!A$1:H$65536,4,0)</f>
        <v>1</v>
      </c>
      <c r="E618">
        <f>VLOOKUP(A618,'[3]Table 4'!A$1:I$65536,5,0)</f>
        <v>1</v>
      </c>
      <c r="F618">
        <f>VLOOKUP(A618,'[3]Table 4'!A$1:J$65536,6,0)</f>
        <v>0</v>
      </c>
      <c r="G618">
        <f>VLOOKUP(A618,'[3]Table 4'!A$1:Z$65536,25,0)</f>
        <v>1</v>
      </c>
      <c r="H618">
        <f>VLOOKUP(A618,'[3]Table 4'!A$1:AA$65536,26,0)</f>
        <v>0</v>
      </c>
      <c r="I618">
        <f>VLOOKUP(A618,'[3]Table 4'!A$1:AB$65536,27,0)</f>
        <v>1</v>
      </c>
      <c r="J618">
        <f>VLOOKUP(A618,'[3]Table 4'!A$1:AC$65536,28,0)</f>
        <v>0</v>
      </c>
      <c r="K618">
        <f>VLOOKUP(A618,'[3]Table 4'!A$1:AD$65536,29,0)</f>
        <v>0</v>
      </c>
      <c r="L618">
        <f>VLOOKUP(A618,'[3]Table 4'!A$1:AZ$65536,44,0)</f>
        <v>1</v>
      </c>
      <c r="M618">
        <f>VLOOKUP(A618,'[3]Table 4'!A$1:BA$65536,45,0)</f>
        <v>0</v>
      </c>
      <c r="N618">
        <f>VLOOKUP(A618,'[3]Table 4'!A$1:BB$65536,46,0)</f>
        <v>0</v>
      </c>
      <c r="O618">
        <f>VLOOKUP(A618,'[3]Table 4'!A$1:BC$65536,47,0)</f>
        <v>1</v>
      </c>
      <c r="P618">
        <f>VLOOKUP(A618,'[3]Table 4'!A$1:BD$65536,48,0)</f>
        <v>0</v>
      </c>
      <c r="Q618">
        <f>VLOOKUP(A618,'[3]Table 4'!A$1:BZ$65536,64,0)</f>
        <v>0</v>
      </c>
      <c r="R618">
        <f>VLOOKUP(A618,'[3]Table 4'!A$1:CA$65536,65,0)</f>
        <v>0</v>
      </c>
      <c r="S618">
        <f>VLOOKUP(A618,'[3]Table 4'!A$1:CB$65536,66,0)</f>
        <v>0</v>
      </c>
      <c r="T618">
        <f>VLOOKUP(A618,'[3]Table 4'!A$1:CC$65536,67,0)</f>
        <v>0</v>
      </c>
      <c r="U618">
        <f>VLOOKUP(A618,'[3]Table 4'!A$1:CD$65536,68,0)</f>
        <v>0</v>
      </c>
    </row>
    <row r="619" spans="1:21" customFormat="1">
      <c r="A619" s="240" t="s">
        <v>74</v>
      </c>
      <c r="B619">
        <f>VLOOKUP(A619,'[3]Table 4'!A$1:F$65536,2,0)</f>
        <v>1</v>
      </c>
      <c r="C619">
        <f>VLOOKUP(A619,'[3]Table 4'!A$1:G$65536,3,0)</f>
        <v>0</v>
      </c>
      <c r="D619">
        <f>VLOOKUP(A619,'[3]Table 4'!A$1:H$65536,4,0)</f>
        <v>0</v>
      </c>
      <c r="E619">
        <f>VLOOKUP(A619,'[3]Table 4'!A$1:I$65536,5,0)</f>
        <v>1</v>
      </c>
      <c r="F619">
        <f>VLOOKUP(A619,'[3]Table 4'!A$1:J$65536,6,0)</f>
        <v>0</v>
      </c>
      <c r="G619">
        <f>VLOOKUP(A619,'[3]Table 4'!A$1:Z$65536,25,0)</f>
        <v>0</v>
      </c>
      <c r="H619">
        <f>VLOOKUP(A619,'[3]Table 4'!A$1:AA$65536,26,0)</f>
        <v>0</v>
      </c>
      <c r="I619">
        <f>VLOOKUP(A619,'[3]Table 4'!A$1:AB$65536,27,0)</f>
        <v>0</v>
      </c>
      <c r="J619">
        <f>VLOOKUP(A619,'[3]Table 4'!A$1:AC$65536,28,0)</f>
        <v>0</v>
      </c>
      <c r="K619">
        <f>VLOOKUP(A619,'[3]Table 4'!A$1:AD$65536,29,0)</f>
        <v>0</v>
      </c>
      <c r="L619">
        <f>VLOOKUP(A619,'[3]Table 4'!A$1:AZ$65536,44,0)</f>
        <v>0</v>
      </c>
      <c r="M619">
        <f>VLOOKUP(A619,'[3]Table 4'!A$1:BA$65536,45,0)</f>
        <v>0</v>
      </c>
      <c r="N619">
        <f>VLOOKUP(A619,'[3]Table 4'!A$1:BB$65536,46,0)</f>
        <v>0</v>
      </c>
      <c r="O619">
        <f>VLOOKUP(A619,'[3]Table 4'!A$1:BC$65536,47,0)</f>
        <v>0</v>
      </c>
      <c r="P619">
        <f>VLOOKUP(A619,'[3]Table 4'!A$1:BD$65536,48,0)</f>
        <v>0</v>
      </c>
      <c r="Q619">
        <f>VLOOKUP(A619,'[3]Table 4'!A$1:BZ$65536,64,0)</f>
        <v>1</v>
      </c>
      <c r="R619">
        <f>VLOOKUP(A619,'[3]Table 4'!A$1:CA$65536,65,0)</f>
        <v>0</v>
      </c>
      <c r="S619">
        <f>VLOOKUP(A619,'[3]Table 4'!A$1:CB$65536,66,0)</f>
        <v>0</v>
      </c>
      <c r="T619">
        <f>VLOOKUP(A619,'[3]Table 4'!A$1:CC$65536,67,0)</f>
        <v>1</v>
      </c>
      <c r="U619">
        <f>VLOOKUP(A619,'[3]Table 4'!A$1:CD$65536,68,0)</f>
        <v>0</v>
      </c>
    </row>
    <row r="620" spans="1:21" customFormat="1">
      <c r="A620" s="240" t="s">
        <v>129</v>
      </c>
      <c r="B620">
        <f>VLOOKUP(A620,'[3]Table 4'!A$1:F$65536,2,0)</f>
        <v>1</v>
      </c>
      <c r="C620">
        <f>VLOOKUP(A620,'[3]Table 4'!A$1:G$65536,3,0)</f>
        <v>0</v>
      </c>
      <c r="D620">
        <f>VLOOKUP(A620,'[3]Table 4'!A$1:H$65536,4,0)</f>
        <v>0</v>
      </c>
      <c r="E620">
        <f>VLOOKUP(A620,'[3]Table 4'!A$1:I$65536,5,0)</f>
        <v>1</v>
      </c>
      <c r="F620">
        <f>VLOOKUP(A620,'[3]Table 4'!A$1:J$65536,6,0)</f>
        <v>0</v>
      </c>
      <c r="G620">
        <f>VLOOKUP(A620,'[3]Table 4'!A$1:Z$65536,25,0)</f>
        <v>0</v>
      </c>
      <c r="H620">
        <f>VLOOKUP(A620,'[3]Table 4'!A$1:AA$65536,26,0)</f>
        <v>0</v>
      </c>
      <c r="I620">
        <f>VLOOKUP(A620,'[3]Table 4'!A$1:AB$65536,27,0)</f>
        <v>0</v>
      </c>
      <c r="J620">
        <f>VLOOKUP(A620,'[3]Table 4'!A$1:AC$65536,28,0)</f>
        <v>0</v>
      </c>
      <c r="K620">
        <f>VLOOKUP(A620,'[3]Table 4'!A$1:AD$65536,29,0)</f>
        <v>0</v>
      </c>
      <c r="L620">
        <f>VLOOKUP(A620,'[3]Table 4'!A$1:AZ$65536,44,0)</f>
        <v>0</v>
      </c>
      <c r="M620">
        <f>VLOOKUP(A620,'[3]Table 4'!A$1:BA$65536,45,0)</f>
        <v>0</v>
      </c>
      <c r="N620">
        <f>VLOOKUP(A620,'[3]Table 4'!A$1:BB$65536,46,0)</f>
        <v>0</v>
      </c>
      <c r="O620">
        <f>VLOOKUP(A620,'[3]Table 4'!A$1:BC$65536,47,0)</f>
        <v>0</v>
      </c>
      <c r="P620">
        <f>VLOOKUP(A620,'[3]Table 4'!A$1:BD$65536,48,0)</f>
        <v>0</v>
      </c>
      <c r="Q620">
        <f>VLOOKUP(A620,'[3]Table 4'!A$1:BZ$65536,64,0)</f>
        <v>1</v>
      </c>
      <c r="R620">
        <f>VLOOKUP(A620,'[3]Table 4'!A$1:CA$65536,65,0)</f>
        <v>0</v>
      </c>
      <c r="S620">
        <f>VLOOKUP(A620,'[3]Table 4'!A$1:CB$65536,66,0)</f>
        <v>0</v>
      </c>
      <c r="T620">
        <f>VLOOKUP(A620,'[3]Table 4'!A$1:CC$65536,67,0)</f>
        <v>1</v>
      </c>
      <c r="U620">
        <f>VLOOKUP(A620,'[3]Table 4'!A$1:CD$65536,68,0)</f>
        <v>0</v>
      </c>
    </row>
    <row r="621" spans="1:21" customFormat="1">
      <c r="A621" s="240" t="s">
        <v>214</v>
      </c>
      <c r="B621">
        <f>VLOOKUP(A621,'[3]Table 4'!A$1:F$65536,2,0)</f>
        <v>0</v>
      </c>
      <c r="C621">
        <f>VLOOKUP(A621,'[3]Table 4'!A$1:G$65536,3,0)</f>
        <v>0</v>
      </c>
      <c r="D621">
        <f>VLOOKUP(A621,'[3]Table 4'!A$1:H$65536,4,0)</f>
        <v>0</v>
      </c>
      <c r="E621">
        <f>VLOOKUP(A621,'[3]Table 4'!A$1:I$65536,5,0)</f>
        <v>0</v>
      </c>
      <c r="F621">
        <f>VLOOKUP(A621,'[3]Table 4'!A$1:J$65536,6,0)</f>
        <v>0</v>
      </c>
      <c r="G621">
        <f>VLOOKUP(A621,'[3]Table 4'!A$1:Z$65536,25,0)</f>
        <v>0</v>
      </c>
      <c r="H621">
        <f>VLOOKUP(A621,'[3]Table 4'!A$1:AA$65536,26,0)</f>
        <v>0</v>
      </c>
      <c r="I621">
        <f>VLOOKUP(A621,'[3]Table 4'!A$1:AB$65536,27,0)</f>
        <v>0</v>
      </c>
      <c r="J621">
        <f>VLOOKUP(A621,'[3]Table 4'!A$1:AC$65536,28,0)</f>
        <v>0</v>
      </c>
      <c r="K621">
        <f>VLOOKUP(A621,'[3]Table 4'!A$1:AD$65536,29,0)</f>
        <v>0</v>
      </c>
      <c r="L621">
        <f>VLOOKUP(A621,'[3]Table 4'!A$1:AZ$65536,44,0)</f>
        <v>0</v>
      </c>
      <c r="M621">
        <f>VLOOKUP(A621,'[3]Table 4'!A$1:BA$65536,45,0)</f>
        <v>0</v>
      </c>
      <c r="N621">
        <f>VLOOKUP(A621,'[3]Table 4'!A$1:BB$65536,46,0)</f>
        <v>0</v>
      </c>
      <c r="O621">
        <f>VLOOKUP(A621,'[3]Table 4'!A$1:BC$65536,47,0)</f>
        <v>0</v>
      </c>
      <c r="P621">
        <f>VLOOKUP(A621,'[3]Table 4'!A$1:BD$65536,48,0)</f>
        <v>0</v>
      </c>
      <c r="Q621">
        <f>VLOOKUP(A621,'[3]Table 4'!A$1:BZ$65536,64,0)</f>
        <v>0</v>
      </c>
      <c r="R621">
        <f>VLOOKUP(A621,'[3]Table 4'!A$1:CA$65536,65,0)</f>
        <v>0</v>
      </c>
      <c r="S621">
        <f>VLOOKUP(A621,'[3]Table 4'!A$1:CB$65536,66,0)</f>
        <v>0</v>
      </c>
      <c r="T621">
        <f>VLOOKUP(A621,'[3]Table 4'!A$1:CC$65536,67,0)</f>
        <v>0</v>
      </c>
      <c r="U621">
        <f>VLOOKUP(A621,'[3]Table 4'!A$1:CD$65536,68,0)</f>
        <v>0</v>
      </c>
    </row>
    <row r="622" spans="1:21" customFormat="1">
      <c r="A622" s="240" t="s">
        <v>219</v>
      </c>
      <c r="B622">
        <f>VLOOKUP(A622,'[3]Table 4'!A$1:F$65536,2,0)</f>
        <v>0</v>
      </c>
      <c r="C622">
        <f>VLOOKUP(A622,'[3]Table 4'!A$1:G$65536,3,0)</f>
        <v>0</v>
      </c>
      <c r="D622">
        <f>VLOOKUP(A622,'[3]Table 4'!A$1:H$65536,4,0)</f>
        <v>0</v>
      </c>
      <c r="E622">
        <f>VLOOKUP(A622,'[3]Table 4'!A$1:I$65536,5,0)</f>
        <v>0</v>
      </c>
      <c r="F622">
        <f>VLOOKUP(A622,'[3]Table 4'!A$1:J$65536,6,0)</f>
        <v>0</v>
      </c>
      <c r="G622">
        <f>VLOOKUP(A622,'[3]Table 4'!A$1:Z$65536,25,0)</f>
        <v>0</v>
      </c>
      <c r="H622">
        <f>VLOOKUP(A622,'[3]Table 4'!A$1:AA$65536,26,0)</f>
        <v>0</v>
      </c>
      <c r="I622">
        <f>VLOOKUP(A622,'[3]Table 4'!A$1:AB$65536,27,0)</f>
        <v>0</v>
      </c>
      <c r="J622">
        <f>VLOOKUP(A622,'[3]Table 4'!A$1:AC$65536,28,0)</f>
        <v>0</v>
      </c>
      <c r="K622">
        <f>VLOOKUP(A622,'[3]Table 4'!A$1:AD$65536,29,0)</f>
        <v>0</v>
      </c>
      <c r="L622">
        <f>VLOOKUP(A622,'[3]Table 4'!A$1:AZ$65536,44,0)</f>
        <v>0</v>
      </c>
      <c r="M622">
        <f>VLOOKUP(A622,'[3]Table 4'!A$1:BA$65536,45,0)</f>
        <v>0</v>
      </c>
      <c r="N622">
        <f>VLOOKUP(A622,'[3]Table 4'!A$1:BB$65536,46,0)</f>
        <v>0</v>
      </c>
      <c r="O622">
        <f>VLOOKUP(A622,'[3]Table 4'!A$1:BC$65536,47,0)</f>
        <v>0</v>
      </c>
      <c r="P622">
        <f>VLOOKUP(A622,'[3]Table 4'!A$1:BD$65536,48,0)</f>
        <v>0</v>
      </c>
      <c r="Q622">
        <f>VLOOKUP(A622,'[3]Table 4'!A$1:BZ$65536,64,0)</f>
        <v>0</v>
      </c>
      <c r="R622">
        <f>VLOOKUP(A622,'[3]Table 4'!A$1:CA$65536,65,0)</f>
        <v>0</v>
      </c>
      <c r="S622">
        <f>VLOOKUP(A622,'[3]Table 4'!A$1:CB$65536,66,0)</f>
        <v>0</v>
      </c>
      <c r="T622">
        <f>VLOOKUP(A622,'[3]Table 4'!A$1:CC$65536,67,0)</f>
        <v>0</v>
      </c>
      <c r="U622">
        <f>VLOOKUP(A622,'[3]Table 4'!A$1:CD$65536,68,0)</f>
        <v>0</v>
      </c>
    </row>
    <row r="623" spans="1:21" customFormat="1">
      <c r="A623" s="240" t="s">
        <v>117</v>
      </c>
      <c r="B623">
        <f>VLOOKUP(A623,'[3]Table 4'!A$1:F$65536,2,0)</f>
        <v>1</v>
      </c>
      <c r="C623">
        <f>VLOOKUP(A623,'[3]Table 4'!A$1:G$65536,3,0)</f>
        <v>1</v>
      </c>
      <c r="D623">
        <f>VLOOKUP(A623,'[3]Table 4'!A$1:H$65536,4,0)</f>
        <v>0</v>
      </c>
      <c r="E623">
        <f>VLOOKUP(A623,'[3]Table 4'!A$1:I$65536,5,0)</f>
        <v>0</v>
      </c>
      <c r="F623">
        <f>VLOOKUP(A623,'[3]Table 4'!A$1:J$65536,6,0)</f>
        <v>0</v>
      </c>
      <c r="G623">
        <f>VLOOKUP(A623,'[3]Table 4'!A$1:Z$65536,25,0)</f>
        <v>0</v>
      </c>
      <c r="H623">
        <f>VLOOKUP(A623,'[3]Table 4'!A$1:AA$65536,26,0)</f>
        <v>0</v>
      </c>
      <c r="I623">
        <f>VLOOKUP(A623,'[3]Table 4'!A$1:AB$65536,27,0)</f>
        <v>0</v>
      </c>
      <c r="J623">
        <f>VLOOKUP(A623,'[3]Table 4'!A$1:AC$65536,28,0)</f>
        <v>0</v>
      </c>
      <c r="K623">
        <f>VLOOKUP(A623,'[3]Table 4'!A$1:AD$65536,29,0)</f>
        <v>0</v>
      </c>
      <c r="L623">
        <f>VLOOKUP(A623,'[3]Table 4'!A$1:AZ$65536,44,0)</f>
        <v>0</v>
      </c>
      <c r="M623">
        <f>VLOOKUP(A623,'[3]Table 4'!A$1:BA$65536,45,0)</f>
        <v>0</v>
      </c>
      <c r="N623">
        <f>VLOOKUP(A623,'[3]Table 4'!A$1:BB$65536,46,0)</f>
        <v>0</v>
      </c>
      <c r="O623">
        <f>VLOOKUP(A623,'[3]Table 4'!A$1:BC$65536,47,0)</f>
        <v>0</v>
      </c>
      <c r="P623">
        <f>VLOOKUP(A623,'[3]Table 4'!A$1:BD$65536,48,0)</f>
        <v>0</v>
      </c>
      <c r="Q623">
        <f>VLOOKUP(A623,'[3]Table 4'!A$1:BZ$65536,64,0)</f>
        <v>1</v>
      </c>
      <c r="R623">
        <f>VLOOKUP(A623,'[3]Table 4'!A$1:CA$65536,65,0)</f>
        <v>1</v>
      </c>
      <c r="S623">
        <f>VLOOKUP(A623,'[3]Table 4'!A$1:CB$65536,66,0)</f>
        <v>0</v>
      </c>
      <c r="T623">
        <f>VLOOKUP(A623,'[3]Table 4'!A$1:CC$65536,67,0)</f>
        <v>0</v>
      </c>
      <c r="U623">
        <f>VLOOKUP(A623,'[3]Table 4'!A$1:CD$65536,68,0)</f>
        <v>0</v>
      </c>
    </row>
    <row r="624" spans="1:21" customFormat="1">
      <c r="A624" s="240" t="s">
        <v>75</v>
      </c>
      <c r="B624">
        <f>VLOOKUP(A624,'[3]Table 4'!A$1:F$65536,2,0)</f>
        <v>1</v>
      </c>
      <c r="C624">
        <f>VLOOKUP(A624,'[3]Table 4'!A$1:G$65536,3,0)</f>
        <v>0</v>
      </c>
      <c r="D624">
        <f>VLOOKUP(A624,'[3]Table 4'!A$1:H$65536,4,0)</f>
        <v>0</v>
      </c>
      <c r="E624">
        <f>VLOOKUP(A624,'[3]Table 4'!A$1:I$65536,5,0)</f>
        <v>1</v>
      </c>
      <c r="F624">
        <f>VLOOKUP(A624,'[3]Table 4'!A$1:J$65536,6,0)</f>
        <v>0</v>
      </c>
      <c r="G624">
        <f>VLOOKUP(A624,'[3]Table 4'!A$1:Z$65536,25,0)</f>
        <v>0</v>
      </c>
      <c r="H624">
        <f>VLOOKUP(A624,'[3]Table 4'!A$1:AA$65536,26,0)</f>
        <v>0</v>
      </c>
      <c r="I624">
        <f>VLOOKUP(A624,'[3]Table 4'!A$1:AB$65536,27,0)</f>
        <v>0</v>
      </c>
      <c r="J624">
        <f>VLOOKUP(A624,'[3]Table 4'!A$1:AC$65536,28,0)</f>
        <v>0</v>
      </c>
      <c r="K624">
        <f>VLOOKUP(A624,'[3]Table 4'!A$1:AD$65536,29,0)</f>
        <v>0</v>
      </c>
      <c r="L624">
        <f>VLOOKUP(A624,'[3]Table 4'!A$1:AZ$65536,44,0)</f>
        <v>1</v>
      </c>
      <c r="M624">
        <f>VLOOKUP(A624,'[3]Table 4'!A$1:BA$65536,45,0)</f>
        <v>0</v>
      </c>
      <c r="N624">
        <f>VLOOKUP(A624,'[3]Table 4'!A$1:BB$65536,46,0)</f>
        <v>0</v>
      </c>
      <c r="O624">
        <f>VLOOKUP(A624,'[3]Table 4'!A$1:BC$65536,47,0)</f>
        <v>1</v>
      </c>
      <c r="P624">
        <f>VLOOKUP(A624,'[3]Table 4'!A$1:BD$65536,48,0)</f>
        <v>0</v>
      </c>
      <c r="Q624">
        <f>VLOOKUP(A624,'[3]Table 4'!A$1:BZ$65536,64,0)</f>
        <v>0</v>
      </c>
      <c r="R624">
        <f>VLOOKUP(A624,'[3]Table 4'!A$1:CA$65536,65,0)</f>
        <v>0</v>
      </c>
      <c r="S624">
        <f>VLOOKUP(A624,'[3]Table 4'!A$1:CB$65536,66,0)</f>
        <v>0</v>
      </c>
      <c r="T624">
        <f>VLOOKUP(A624,'[3]Table 4'!A$1:CC$65536,67,0)</f>
        <v>0</v>
      </c>
      <c r="U624">
        <f>VLOOKUP(A624,'[3]Table 4'!A$1:CD$65536,68,0)</f>
        <v>0</v>
      </c>
    </row>
    <row r="625" spans="1:21" customFormat="1">
      <c r="A625" s="240" t="s">
        <v>27</v>
      </c>
      <c r="B625">
        <f>VLOOKUP(A625,'[3]Table 4'!A$1:F$65536,2,0)</f>
        <v>3</v>
      </c>
      <c r="C625">
        <f>VLOOKUP(A625,'[3]Table 4'!A$1:G$65536,3,0)</f>
        <v>0</v>
      </c>
      <c r="D625">
        <f>VLOOKUP(A625,'[3]Table 4'!A$1:H$65536,4,0)</f>
        <v>1</v>
      </c>
      <c r="E625">
        <f>VLOOKUP(A625,'[3]Table 4'!A$1:I$65536,5,0)</f>
        <v>1</v>
      </c>
      <c r="F625">
        <f>VLOOKUP(A625,'[3]Table 4'!A$1:J$65536,6,0)</f>
        <v>1</v>
      </c>
      <c r="G625">
        <f>VLOOKUP(A625,'[3]Table 4'!A$1:Z$65536,25,0)</f>
        <v>1</v>
      </c>
      <c r="H625">
        <f>VLOOKUP(A625,'[3]Table 4'!A$1:AA$65536,26,0)</f>
        <v>0</v>
      </c>
      <c r="I625">
        <f>VLOOKUP(A625,'[3]Table 4'!A$1:AB$65536,27,0)</f>
        <v>0</v>
      </c>
      <c r="J625">
        <f>VLOOKUP(A625,'[3]Table 4'!A$1:AC$65536,28,0)</f>
        <v>1</v>
      </c>
      <c r="K625">
        <f>VLOOKUP(A625,'[3]Table 4'!A$1:AD$65536,29,0)</f>
        <v>0</v>
      </c>
      <c r="L625">
        <f>VLOOKUP(A625,'[3]Table 4'!A$1:AZ$65536,44,0)</f>
        <v>1</v>
      </c>
      <c r="M625">
        <f>VLOOKUP(A625,'[3]Table 4'!A$1:BA$65536,45,0)</f>
        <v>0</v>
      </c>
      <c r="N625">
        <f>VLOOKUP(A625,'[3]Table 4'!A$1:BB$65536,46,0)</f>
        <v>1</v>
      </c>
      <c r="O625">
        <f>VLOOKUP(A625,'[3]Table 4'!A$1:BC$65536,47,0)</f>
        <v>0</v>
      </c>
      <c r="P625">
        <f>VLOOKUP(A625,'[3]Table 4'!A$1:BD$65536,48,0)</f>
        <v>0</v>
      </c>
      <c r="Q625">
        <f>VLOOKUP(A625,'[3]Table 4'!A$1:BZ$65536,64,0)</f>
        <v>1</v>
      </c>
      <c r="R625">
        <f>VLOOKUP(A625,'[3]Table 4'!A$1:CA$65536,65,0)</f>
        <v>0</v>
      </c>
      <c r="S625">
        <f>VLOOKUP(A625,'[3]Table 4'!A$1:CB$65536,66,0)</f>
        <v>0</v>
      </c>
      <c r="T625">
        <f>VLOOKUP(A625,'[3]Table 4'!A$1:CC$65536,67,0)</f>
        <v>0</v>
      </c>
      <c r="U625">
        <f>VLOOKUP(A625,'[3]Table 4'!A$1:CD$65536,68,0)</f>
        <v>1</v>
      </c>
    </row>
    <row r="626" spans="1:21" customFormat="1">
      <c r="A626" s="240" t="s">
        <v>218</v>
      </c>
      <c r="B626">
        <f>VLOOKUP(A626,'[3]Table 4'!A$1:F$65536,2,0)</f>
        <v>0</v>
      </c>
      <c r="C626">
        <f>VLOOKUP(A626,'[3]Table 4'!A$1:G$65536,3,0)</f>
        <v>0</v>
      </c>
      <c r="D626">
        <f>VLOOKUP(A626,'[3]Table 4'!A$1:H$65536,4,0)</f>
        <v>0</v>
      </c>
      <c r="E626">
        <f>VLOOKUP(A626,'[3]Table 4'!A$1:I$65536,5,0)</f>
        <v>0</v>
      </c>
      <c r="F626">
        <f>VLOOKUP(A626,'[3]Table 4'!A$1:J$65536,6,0)</f>
        <v>0</v>
      </c>
      <c r="G626">
        <f>VLOOKUP(A626,'[3]Table 4'!A$1:Z$65536,25,0)</f>
        <v>0</v>
      </c>
      <c r="H626">
        <f>VLOOKUP(A626,'[3]Table 4'!A$1:AA$65536,26,0)</f>
        <v>0</v>
      </c>
      <c r="I626">
        <f>VLOOKUP(A626,'[3]Table 4'!A$1:AB$65536,27,0)</f>
        <v>0</v>
      </c>
      <c r="J626">
        <f>VLOOKUP(A626,'[3]Table 4'!A$1:AC$65536,28,0)</f>
        <v>0</v>
      </c>
      <c r="K626">
        <f>VLOOKUP(A626,'[3]Table 4'!A$1:AD$65536,29,0)</f>
        <v>0</v>
      </c>
      <c r="L626">
        <f>VLOOKUP(A626,'[3]Table 4'!A$1:AZ$65536,44,0)</f>
        <v>0</v>
      </c>
      <c r="M626">
        <f>VLOOKUP(A626,'[3]Table 4'!A$1:BA$65536,45,0)</f>
        <v>0</v>
      </c>
      <c r="N626">
        <f>VLOOKUP(A626,'[3]Table 4'!A$1:BB$65536,46,0)</f>
        <v>0</v>
      </c>
      <c r="O626">
        <f>VLOOKUP(A626,'[3]Table 4'!A$1:BC$65536,47,0)</f>
        <v>0</v>
      </c>
      <c r="P626">
        <f>VLOOKUP(A626,'[3]Table 4'!A$1:BD$65536,48,0)</f>
        <v>0</v>
      </c>
      <c r="Q626">
        <f>VLOOKUP(A626,'[3]Table 4'!A$1:BZ$65536,64,0)</f>
        <v>0</v>
      </c>
      <c r="R626">
        <f>VLOOKUP(A626,'[3]Table 4'!A$1:CA$65536,65,0)</f>
        <v>0</v>
      </c>
      <c r="S626">
        <f>VLOOKUP(A626,'[3]Table 4'!A$1:CB$65536,66,0)</f>
        <v>0</v>
      </c>
      <c r="T626">
        <f>VLOOKUP(A626,'[3]Table 4'!A$1:CC$65536,67,0)</f>
        <v>0</v>
      </c>
      <c r="U626">
        <f>VLOOKUP(A626,'[3]Table 4'!A$1:CD$65536,68,0)</f>
        <v>0</v>
      </c>
    </row>
    <row r="627" spans="1:21" customFormat="1">
      <c r="A627" s="240" t="s">
        <v>114</v>
      </c>
      <c r="B627">
        <f>VLOOKUP(A627,'[3]Table 4'!A$1:F$65536,2,0)</f>
        <v>0</v>
      </c>
      <c r="C627">
        <f>VLOOKUP(A627,'[3]Table 4'!A$1:G$65536,3,0)</f>
        <v>0</v>
      </c>
      <c r="D627">
        <f>VLOOKUP(A627,'[3]Table 4'!A$1:H$65536,4,0)</f>
        <v>0</v>
      </c>
      <c r="E627">
        <f>VLOOKUP(A627,'[3]Table 4'!A$1:I$65536,5,0)</f>
        <v>0</v>
      </c>
      <c r="F627">
        <f>VLOOKUP(A627,'[3]Table 4'!A$1:J$65536,6,0)</f>
        <v>0</v>
      </c>
      <c r="G627">
        <f>VLOOKUP(A627,'[3]Table 4'!A$1:Z$65536,25,0)</f>
        <v>0</v>
      </c>
      <c r="H627">
        <f>VLOOKUP(A627,'[3]Table 4'!A$1:AA$65536,26,0)</f>
        <v>0</v>
      </c>
      <c r="I627">
        <f>VLOOKUP(A627,'[3]Table 4'!A$1:AB$65536,27,0)</f>
        <v>0</v>
      </c>
      <c r="J627">
        <f>VLOOKUP(A627,'[3]Table 4'!A$1:AC$65536,28,0)</f>
        <v>0</v>
      </c>
      <c r="K627">
        <f>VLOOKUP(A627,'[3]Table 4'!A$1:AD$65536,29,0)</f>
        <v>0</v>
      </c>
      <c r="L627">
        <f>VLOOKUP(A627,'[3]Table 4'!A$1:AZ$65536,44,0)</f>
        <v>0</v>
      </c>
      <c r="M627">
        <f>VLOOKUP(A627,'[3]Table 4'!A$1:BA$65536,45,0)</f>
        <v>0</v>
      </c>
      <c r="N627">
        <f>VLOOKUP(A627,'[3]Table 4'!A$1:BB$65536,46,0)</f>
        <v>0</v>
      </c>
      <c r="O627">
        <f>VLOOKUP(A627,'[3]Table 4'!A$1:BC$65536,47,0)</f>
        <v>0</v>
      </c>
      <c r="P627">
        <f>VLOOKUP(A627,'[3]Table 4'!A$1:BD$65536,48,0)</f>
        <v>0</v>
      </c>
      <c r="Q627">
        <f>VLOOKUP(A627,'[3]Table 4'!A$1:BZ$65536,64,0)</f>
        <v>0</v>
      </c>
      <c r="R627">
        <f>VLOOKUP(A627,'[3]Table 4'!A$1:CA$65536,65,0)</f>
        <v>0</v>
      </c>
      <c r="S627">
        <f>VLOOKUP(A627,'[3]Table 4'!A$1:CB$65536,66,0)</f>
        <v>0</v>
      </c>
      <c r="T627">
        <f>VLOOKUP(A627,'[3]Table 4'!A$1:CC$65536,67,0)</f>
        <v>0</v>
      </c>
      <c r="U627">
        <f>VLOOKUP(A627,'[3]Table 4'!A$1:CD$65536,68,0)</f>
        <v>0</v>
      </c>
    </row>
    <row r="628" spans="1:21" customFormat="1">
      <c r="A628" s="240" t="s">
        <v>119</v>
      </c>
      <c r="B628">
        <f>VLOOKUP(A628,'[3]Table 4'!A$1:F$65536,2,0)</f>
        <v>2</v>
      </c>
      <c r="C628">
        <f>VLOOKUP(A628,'[3]Table 4'!A$1:G$65536,3,0)</f>
        <v>0</v>
      </c>
      <c r="D628">
        <f>VLOOKUP(A628,'[3]Table 4'!A$1:H$65536,4,0)</f>
        <v>2</v>
      </c>
      <c r="E628">
        <f>VLOOKUP(A628,'[3]Table 4'!A$1:I$65536,5,0)</f>
        <v>0</v>
      </c>
      <c r="F628">
        <f>VLOOKUP(A628,'[3]Table 4'!A$1:J$65536,6,0)</f>
        <v>0</v>
      </c>
      <c r="G628">
        <f>VLOOKUP(A628,'[3]Table 4'!A$1:Z$65536,25,0)</f>
        <v>0</v>
      </c>
      <c r="H628">
        <f>VLOOKUP(A628,'[3]Table 4'!A$1:AA$65536,26,0)</f>
        <v>0</v>
      </c>
      <c r="I628">
        <f>VLOOKUP(A628,'[3]Table 4'!A$1:AB$65536,27,0)</f>
        <v>0</v>
      </c>
      <c r="J628">
        <f>VLOOKUP(A628,'[3]Table 4'!A$1:AC$65536,28,0)</f>
        <v>0</v>
      </c>
      <c r="K628">
        <f>VLOOKUP(A628,'[3]Table 4'!A$1:AD$65536,29,0)</f>
        <v>0</v>
      </c>
      <c r="L628">
        <f>VLOOKUP(A628,'[3]Table 4'!A$1:AZ$65536,44,0)</f>
        <v>1</v>
      </c>
      <c r="M628">
        <f>VLOOKUP(A628,'[3]Table 4'!A$1:BA$65536,45,0)</f>
        <v>0</v>
      </c>
      <c r="N628">
        <f>VLOOKUP(A628,'[3]Table 4'!A$1:BB$65536,46,0)</f>
        <v>1</v>
      </c>
      <c r="O628">
        <f>VLOOKUP(A628,'[3]Table 4'!A$1:BC$65536,47,0)</f>
        <v>0</v>
      </c>
      <c r="P628">
        <f>VLOOKUP(A628,'[3]Table 4'!A$1:BD$65536,48,0)</f>
        <v>0</v>
      </c>
      <c r="Q628">
        <f>VLOOKUP(A628,'[3]Table 4'!A$1:BZ$65536,64,0)</f>
        <v>1</v>
      </c>
      <c r="R628">
        <f>VLOOKUP(A628,'[3]Table 4'!A$1:CA$65536,65,0)</f>
        <v>0</v>
      </c>
      <c r="S628">
        <f>VLOOKUP(A628,'[3]Table 4'!A$1:CB$65536,66,0)</f>
        <v>1</v>
      </c>
      <c r="T628">
        <f>VLOOKUP(A628,'[3]Table 4'!A$1:CC$65536,67,0)</f>
        <v>0</v>
      </c>
      <c r="U628">
        <f>VLOOKUP(A628,'[3]Table 4'!A$1:CD$65536,68,0)</f>
        <v>0</v>
      </c>
    </row>
    <row r="629" spans="1:21" customFormat="1">
      <c r="A629" s="240" t="s">
        <v>116</v>
      </c>
      <c r="B629">
        <f>VLOOKUP(A629,'[3]Table 4'!A$1:F$65536,2,0)</f>
        <v>1</v>
      </c>
      <c r="C629">
        <f>VLOOKUP(A629,'[3]Table 4'!A$1:G$65536,3,0)</f>
        <v>0</v>
      </c>
      <c r="D629">
        <f>VLOOKUP(A629,'[3]Table 4'!A$1:H$65536,4,0)</f>
        <v>0</v>
      </c>
      <c r="E629">
        <f>VLOOKUP(A629,'[3]Table 4'!A$1:I$65536,5,0)</f>
        <v>1</v>
      </c>
      <c r="F629">
        <f>VLOOKUP(A629,'[3]Table 4'!A$1:J$65536,6,0)</f>
        <v>0</v>
      </c>
      <c r="G629">
        <f>VLOOKUP(A629,'[3]Table 4'!A$1:Z$65536,25,0)</f>
        <v>0</v>
      </c>
      <c r="H629">
        <f>VLOOKUP(A629,'[3]Table 4'!A$1:AA$65536,26,0)</f>
        <v>0</v>
      </c>
      <c r="I629">
        <f>VLOOKUP(A629,'[3]Table 4'!A$1:AB$65536,27,0)</f>
        <v>0</v>
      </c>
      <c r="J629">
        <f>VLOOKUP(A629,'[3]Table 4'!A$1:AC$65536,28,0)</f>
        <v>0</v>
      </c>
      <c r="K629">
        <f>VLOOKUP(A629,'[3]Table 4'!A$1:AD$65536,29,0)</f>
        <v>0</v>
      </c>
      <c r="L629">
        <f>VLOOKUP(A629,'[3]Table 4'!A$1:AZ$65536,44,0)</f>
        <v>1</v>
      </c>
      <c r="M629">
        <f>VLOOKUP(A629,'[3]Table 4'!A$1:BA$65536,45,0)</f>
        <v>0</v>
      </c>
      <c r="N629">
        <f>VLOOKUP(A629,'[3]Table 4'!A$1:BB$65536,46,0)</f>
        <v>0</v>
      </c>
      <c r="O629">
        <f>VLOOKUP(A629,'[3]Table 4'!A$1:BC$65536,47,0)</f>
        <v>1</v>
      </c>
      <c r="P629">
        <f>VLOOKUP(A629,'[3]Table 4'!A$1:BD$65536,48,0)</f>
        <v>0</v>
      </c>
      <c r="Q629">
        <f>VLOOKUP(A629,'[3]Table 4'!A$1:BZ$65536,64,0)</f>
        <v>0</v>
      </c>
      <c r="R629">
        <f>VLOOKUP(A629,'[3]Table 4'!A$1:CA$65536,65,0)</f>
        <v>0</v>
      </c>
      <c r="S629">
        <f>VLOOKUP(A629,'[3]Table 4'!A$1:CB$65536,66,0)</f>
        <v>0</v>
      </c>
      <c r="T629">
        <f>VLOOKUP(A629,'[3]Table 4'!A$1:CC$65536,67,0)</f>
        <v>0</v>
      </c>
      <c r="U629">
        <f>VLOOKUP(A629,'[3]Table 4'!A$1:CD$65536,68,0)</f>
        <v>0</v>
      </c>
    </row>
    <row r="630" spans="1:21" customFormat="1">
      <c r="A630" s="164"/>
      <c r="B630" s="164"/>
      <c r="C630" s="164"/>
      <c r="D630" s="164"/>
      <c r="E630" s="164"/>
      <c r="F630" s="164"/>
      <c r="G630" s="164"/>
      <c r="H630" s="164"/>
      <c r="I630" s="164"/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213"/>
      <c r="U630" s="164"/>
    </row>
    <row r="631" spans="1:21" customFormat="1">
      <c r="A631" s="301" t="s">
        <v>305</v>
      </c>
      <c r="B631" s="164"/>
      <c r="C631" s="164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213"/>
      <c r="U631" s="164"/>
    </row>
    <row r="632" spans="1:21" customFormat="1">
      <c r="A632" s="164"/>
      <c r="B632" s="164"/>
      <c r="C632" s="164"/>
      <c r="D632" s="164"/>
      <c r="E632" s="164"/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213"/>
      <c r="U632" s="164"/>
    </row>
    <row r="633" spans="1:21" customFormat="1">
      <c r="A633" s="222"/>
      <c r="B633" t="s">
        <v>144</v>
      </c>
      <c r="C633" t="s">
        <v>207</v>
      </c>
      <c r="D633" t="s">
        <v>208</v>
      </c>
      <c r="E633" t="s">
        <v>209</v>
      </c>
      <c r="F633" t="s">
        <v>210</v>
      </c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213"/>
      <c r="U633" s="164"/>
    </row>
    <row r="634" spans="1:21" customFormat="1">
      <c r="A634" s="240" t="s">
        <v>170</v>
      </c>
      <c r="B634">
        <f>VLOOKUP(A634,'[2]Table 5'!A$1:L$65536,2,0)</f>
        <v>1</v>
      </c>
      <c r="C634">
        <f>VLOOKUP(A634,'[2]Table 5'!A$1:M$65536,3,0)</f>
        <v>0</v>
      </c>
      <c r="D634">
        <f>VLOOKUP(A634,'[2]Table 5'!A$1:N$65536,4,0)</f>
        <v>0</v>
      </c>
      <c r="E634">
        <f>VLOOKUP(A634,'[2]Table 5'!A$1:O$65536,5,0)</f>
        <v>1</v>
      </c>
      <c r="F634">
        <f>VLOOKUP(A634,'[2]Table 5'!A$1:P$65536,6,0)</f>
        <v>0</v>
      </c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213"/>
      <c r="U634" s="164"/>
    </row>
    <row r="635" spans="1:21" customFormat="1">
      <c r="A635" s="240" t="s">
        <v>1</v>
      </c>
      <c r="B635">
        <f>VLOOKUP(A635,'[2]Table 5'!A$1:L$65536,2,0)</f>
        <v>14</v>
      </c>
      <c r="C635">
        <f>VLOOKUP(A635,'[2]Table 5'!A$1:M$65536,3,0)</f>
        <v>0</v>
      </c>
      <c r="D635">
        <f>VLOOKUP(A635,'[2]Table 5'!A$1:N$65536,4,0)</f>
        <v>11</v>
      </c>
      <c r="E635">
        <f>VLOOKUP(A635,'[2]Table 5'!A$1:O$65536,5,0)</f>
        <v>3</v>
      </c>
      <c r="F635">
        <f>VLOOKUP(A635,'[2]Table 5'!A$1:P$65536,6,0)</f>
        <v>0</v>
      </c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213"/>
      <c r="U635" s="164"/>
    </row>
    <row r="636" spans="1:21" customFormat="1">
      <c r="A636" s="240" t="s">
        <v>63</v>
      </c>
      <c r="B636">
        <f>VLOOKUP(A636,'[2]Table 5'!A$1:L$65536,2,0)</f>
        <v>1</v>
      </c>
      <c r="C636">
        <f>VLOOKUP(A636,'[2]Table 5'!A$1:M$65536,3,0)</f>
        <v>0</v>
      </c>
      <c r="D636">
        <f>VLOOKUP(A636,'[2]Table 5'!A$1:N$65536,4,0)</f>
        <v>1</v>
      </c>
      <c r="E636">
        <f>VLOOKUP(A636,'[2]Table 5'!A$1:O$65536,5,0)</f>
        <v>0</v>
      </c>
      <c r="F636">
        <f>VLOOKUP(A636,'[2]Table 5'!A$1:P$65536,6,0)</f>
        <v>0</v>
      </c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213"/>
      <c r="U636" s="164"/>
    </row>
    <row r="637" spans="1:21" customFormat="1">
      <c r="A637" s="240" t="s">
        <v>153</v>
      </c>
      <c r="B637">
        <f>VLOOKUP(A637,'[2]Table 5'!A$1:L$65536,2,0)</f>
        <v>2</v>
      </c>
      <c r="C637">
        <f>VLOOKUP(A637,'[2]Table 5'!A$1:M$65536,3,0)</f>
        <v>0</v>
      </c>
      <c r="D637">
        <f>VLOOKUP(A637,'[2]Table 5'!A$1:N$65536,4,0)</f>
        <v>1</v>
      </c>
      <c r="E637">
        <f>VLOOKUP(A637,'[2]Table 5'!A$1:O$65536,5,0)</f>
        <v>1</v>
      </c>
      <c r="F637">
        <f>VLOOKUP(A637,'[2]Table 5'!A$1:P$65536,6,0)</f>
        <v>0</v>
      </c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213"/>
      <c r="U637" s="164"/>
    </row>
    <row r="638" spans="1:21" customFormat="1">
      <c r="A638" s="240" t="s">
        <v>155</v>
      </c>
      <c r="B638">
        <f>VLOOKUP(A638,'[2]Table 5'!A$1:L$65536,2,0)</f>
        <v>5</v>
      </c>
      <c r="C638">
        <f>VLOOKUP(A638,'[2]Table 5'!A$1:M$65536,3,0)</f>
        <v>0</v>
      </c>
      <c r="D638">
        <f>VLOOKUP(A638,'[2]Table 5'!A$1:N$65536,4,0)</f>
        <v>5</v>
      </c>
      <c r="E638">
        <f>VLOOKUP(A638,'[2]Table 5'!A$1:O$65536,5,0)</f>
        <v>0</v>
      </c>
      <c r="F638">
        <f>VLOOKUP(A638,'[2]Table 5'!A$1:P$65536,6,0)</f>
        <v>0</v>
      </c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213"/>
      <c r="U638" s="164"/>
    </row>
    <row r="639" spans="1:21" customFormat="1">
      <c r="A639" s="240" t="s">
        <v>125</v>
      </c>
      <c r="B639">
        <f>VLOOKUP(A639,'[2]Table 5'!A$1:L$65536,2,0)</f>
        <v>3</v>
      </c>
      <c r="C639">
        <f>VLOOKUP(A639,'[2]Table 5'!A$1:M$65536,3,0)</f>
        <v>1</v>
      </c>
      <c r="D639">
        <f>VLOOKUP(A639,'[2]Table 5'!A$1:N$65536,4,0)</f>
        <v>2</v>
      </c>
      <c r="E639">
        <f>VLOOKUP(A639,'[2]Table 5'!A$1:O$65536,5,0)</f>
        <v>0</v>
      </c>
      <c r="F639">
        <f>VLOOKUP(A639,'[2]Table 5'!A$1:P$65536,6,0)</f>
        <v>0</v>
      </c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213"/>
      <c r="U639" s="164"/>
    </row>
    <row r="640" spans="1:21" customFormat="1">
      <c r="A640" s="240" t="s">
        <v>136</v>
      </c>
      <c r="B640">
        <f>VLOOKUP(A640,'[2]Table 5'!A$1:L$65536,2,0)</f>
        <v>6</v>
      </c>
      <c r="C640">
        <f>VLOOKUP(A640,'[2]Table 5'!A$1:M$65536,3,0)</f>
        <v>3</v>
      </c>
      <c r="D640">
        <f>VLOOKUP(A640,'[2]Table 5'!A$1:N$65536,4,0)</f>
        <v>3</v>
      </c>
      <c r="E640">
        <f>VLOOKUP(A640,'[2]Table 5'!A$1:O$65536,5,0)</f>
        <v>0</v>
      </c>
      <c r="F640">
        <f>VLOOKUP(A640,'[2]Table 5'!A$1:P$65536,6,0)</f>
        <v>0</v>
      </c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213"/>
      <c r="U640" s="164"/>
    </row>
    <row r="641" spans="1:21" customFormat="1">
      <c r="A641" s="240" t="s">
        <v>123</v>
      </c>
      <c r="B641">
        <f>VLOOKUP(A641,'[2]Table 5'!A$1:L$65536,2,0)</f>
        <v>6</v>
      </c>
      <c r="C641">
        <f>VLOOKUP(A641,'[2]Table 5'!A$1:M$65536,3,0)</f>
        <v>0</v>
      </c>
      <c r="D641">
        <f>VLOOKUP(A641,'[2]Table 5'!A$1:N$65536,4,0)</f>
        <v>5</v>
      </c>
      <c r="E641">
        <f>VLOOKUP(A641,'[2]Table 5'!A$1:O$65536,5,0)</f>
        <v>1</v>
      </c>
      <c r="F641">
        <f>VLOOKUP(A641,'[2]Table 5'!A$1:P$65536,6,0)</f>
        <v>0</v>
      </c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213"/>
      <c r="U641" s="164"/>
    </row>
    <row r="642" spans="1:21" customFormat="1">
      <c r="A642" s="240" t="s">
        <v>156</v>
      </c>
      <c r="B642">
        <f>VLOOKUP(A642,'[2]Table 5'!A$1:L$65536,2,0)</f>
        <v>2</v>
      </c>
      <c r="C642">
        <f>VLOOKUP(A642,'[2]Table 5'!A$1:M$65536,3,0)</f>
        <v>1</v>
      </c>
      <c r="D642">
        <f>VLOOKUP(A642,'[2]Table 5'!A$1:N$65536,4,0)</f>
        <v>1</v>
      </c>
      <c r="E642">
        <f>VLOOKUP(A642,'[2]Table 5'!A$1:O$65536,5,0)</f>
        <v>0</v>
      </c>
      <c r="F642">
        <f>VLOOKUP(A642,'[2]Table 5'!A$1:P$65536,6,0)</f>
        <v>0</v>
      </c>
      <c r="G642" s="164"/>
      <c r="H642" s="164"/>
      <c r="I642" s="164"/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213"/>
      <c r="U642" s="164"/>
    </row>
    <row r="643" spans="1:21" customFormat="1">
      <c r="A643" s="240" t="s">
        <v>111</v>
      </c>
      <c r="B643">
        <f>VLOOKUP(A643,'[2]Table 5'!A$1:L$65536,2,0)</f>
        <v>4</v>
      </c>
      <c r="C643">
        <f>VLOOKUP(A643,'[2]Table 5'!A$1:M$65536,3,0)</f>
        <v>1</v>
      </c>
      <c r="D643">
        <f>VLOOKUP(A643,'[2]Table 5'!A$1:N$65536,4,0)</f>
        <v>2</v>
      </c>
      <c r="E643">
        <f>VLOOKUP(A643,'[2]Table 5'!A$1:O$65536,5,0)</f>
        <v>1</v>
      </c>
      <c r="F643">
        <f>VLOOKUP(A643,'[2]Table 5'!A$1:P$65536,6,0)</f>
        <v>0</v>
      </c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213"/>
      <c r="U643" s="164"/>
    </row>
    <row r="644" spans="1:21" customFormat="1">
      <c r="A644" s="240" t="s">
        <v>154</v>
      </c>
      <c r="B644">
        <f>VLOOKUP(A644,'[2]Table 5'!A$1:L$65536,2,0)</f>
        <v>4</v>
      </c>
      <c r="C644">
        <f>VLOOKUP(A644,'[2]Table 5'!A$1:M$65536,3,0)</f>
        <v>0</v>
      </c>
      <c r="D644">
        <f>VLOOKUP(A644,'[2]Table 5'!A$1:N$65536,4,0)</f>
        <v>4</v>
      </c>
      <c r="E644">
        <f>VLOOKUP(A644,'[2]Table 5'!A$1:O$65536,5,0)</f>
        <v>0</v>
      </c>
      <c r="F644">
        <f>VLOOKUP(A644,'[2]Table 5'!A$1:P$65536,6,0)</f>
        <v>0</v>
      </c>
      <c r="G644" s="164"/>
      <c r="H644" s="164"/>
      <c r="I644" s="164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213"/>
      <c r="U644" s="164"/>
    </row>
    <row r="645" spans="1:21" customFormat="1">
      <c r="A645" s="240" t="s">
        <v>57</v>
      </c>
      <c r="B645">
        <f>VLOOKUP(A645,'[2]Table 5'!A$1:L$65536,2,0)</f>
        <v>7</v>
      </c>
      <c r="C645">
        <f>VLOOKUP(A645,'[2]Table 5'!A$1:M$65536,3,0)</f>
        <v>0</v>
      </c>
      <c r="D645">
        <f>VLOOKUP(A645,'[2]Table 5'!A$1:N$65536,4,0)</f>
        <v>7</v>
      </c>
      <c r="E645">
        <f>VLOOKUP(A645,'[2]Table 5'!A$1:O$65536,5,0)</f>
        <v>0</v>
      </c>
      <c r="F645">
        <f>VLOOKUP(A645,'[2]Table 5'!A$1:P$65536,6,0)</f>
        <v>0</v>
      </c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213"/>
      <c r="U645" s="164"/>
    </row>
    <row r="646" spans="1:21" customFormat="1">
      <c r="A646" s="222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213"/>
      <c r="U646" s="164"/>
    </row>
    <row r="647" spans="1:21" customFormat="1">
      <c r="A647" s="222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213"/>
      <c r="U647" s="164"/>
    </row>
    <row r="648" spans="1:21" customFormat="1">
      <c r="A648" s="240" t="s">
        <v>78</v>
      </c>
      <c r="B648">
        <f>VLOOKUP(A648,'[2]Table 5'!A$1:L$65536,2,0)</f>
        <v>4</v>
      </c>
      <c r="C648">
        <f>VLOOKUP(A648,'[2]Table 5'!A$1:M$65536,3,0)</f>
        <v>0</v>
      </c>
      <c r="D648">
        <f>VLOOKUP(A648,'[2]Table 5'!A$1:N$65536,4,0)</f>
        <v>3</v>
      </c>
      <c r="E648">
        <f>VLOOKUP(A648,'[2]Table 5'!A$1:O$65536,5,0)</f>
        <v>1</v>
      </c>
      <c r="F648">
        <f>VLOOKUP(A648,'[2]Table 5'!A$1:P$65536,6,0)</f>
        <v>0</v>
      </c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213"/>
      <c r="U648" s="164"/>
    </row>
    <row r="649" spans="1:21" customFormat="1">
      <c r="A649" s="240" t="s">
        <v>6</v>
      </c>
      <c r="B649">
        <f>VLOOKUP(A649,'[2]Table 5'!A$1:L$65536,2,0)</f>
        <v>4</v>
      </c>
      <c r="C649">
        <f>VLOOKUP(A649,'[2]Table 5'!A$1:M$65536,3,0)</f>
        <v>3</v>
      </c>
      <c r="D649">
        <f>VLOOKUP(A649,'[2]Table 5'!A$1:N$65536,4,0)</f>
        <v>1</v>
      </c>
      <c r="E649">
        <f>VLOOKUP(A649,'[2]Table 5'!A$1:O$65536,5,0)</f>
        <v>0</v>
      </c>
      <c r="F649">
        <f>VLOOKUP(A649,'[2]Table 5'!A$1:P$65536,6,0)</f>
        <v>0</v>
      </c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213"/>
      <c r="U649" s="164"/>
    </row>
    <row r="650" spans="1:21" customFormat="1">
      <c r="A650" s="240" t="s">
        <v>112</v>
      </c>
      <c r="B650">
        <f>VLOOKUP(A650,'[2]Table 5'!A$1:L$65536,2,0)</f>
        <v>2</v>
      </c>
      <c r="C650">
        <f>VLOOKUP(A650,'[2]Table 5'!A$1:M$65536,3,0)</f>
        <v>0</v>
      </c>
      <c r="D650">
        <f>VLOOKUP(A650,'[2]Table 5'!A$1:N$65536,4,0)</f>
        <v>0</v>
      </c>
      <c r="E650">
        <f>VLOOKUP(A650,'[2]Table 5'!A$1:O$65536,5,0)</f>
        <v>2</v>
      </c>
      <c r="F650">
        <f>VLOOKUP(A650,'[2]Table 5'!A$1:P$65536,6,0)</f>
        <v>0</v>
      </c>
      <c r="G650" s="164"/>
      <c r="H650" s="164"/>
      <c r="I650" s="164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213"/>
      <c r="U650" s="164"/>
    </row>
    <row r="651" spans="1:21" customFormat="1">
      <c r="A651" s="240" t="s">
        <v>7</v>
      </c>
      <c r="B651">
        <f>VLOOKUP(A651,'[2]Table 5'!A$1:L$65536,2,0)</f>
        <v>6</v>
      </c>
      <c r="C651">
        <f>VLOOKUP(A651,'[2]Table 5'!A$1:M$65536,3,0)</f>
        <v>0</v>
      </c>
      <c r="D651">
        <f>VLOOKUP(A651,'[2]Table 5'!A$1:N$65536,4,0)</f>
        <v>2</v>
      </c>
      <c r="E651">
        <f>VLOOKUP(A651,'[2]Table 5'!A$1:O$65536,5,0)</f>
        <v>3</v>
      </c>
      <c r="F651">
        <f>VLOOKUP(A651,'[2]Table 5'!A$1:P$65536,6,0)</f>
        <v>1</v>
      </c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213"/>
      <c r="U651" s="164"/>
    </row>
    <row r="652" spans="1:21" customFormat="1">
      <c r="A652" s="240" t="s">
        <v>20</v>
      </c>
      <c r="B652">
        <f>VLOOKUP(A652,'[2]Table 5'!A$1:L$65536,2,0)</f>
        <v>1</v>
      </c>
      <c r="C652">
        <f>VLOOKUP(A652,'[2]Table 5'!A$1:M$65536,3,0)</f>
        <v>0</v>
      </c>
      <c r="D652">
        <f>VLOOKUP(A652,'[2]Table 5'!A$1:N$65536,4,0)</f>
        <v>1</v>
      </c>
      <c r="E652">
        <f>VLOOKUP(A652,'[2]Table 5'!A$1:O$65536,5,0)</f>
        <v>0</v>
      </c>
      <c r="F652">
        <f>VLOOKUP(A652,'[2]Table 5'!A$1:P$65536,6,0)</f>
        <v>0</v>
      </c>
      <c r="G652" s="164"/>
      <c r="H652" s="164"/>
      <c r="I652" s="164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213"/>
      <c r="U652" s="164"/>
    </row>
    <row r="653" spans="1:21" customFormat="1">
      <c r="A653" s="240" t="s">
        <v>19</v>
      </c>
      <c r="B653">
        <f>VLOOKUP(A653,'[2]Table 5'!A$1:L$65536,2,0)</f>
        <v>3</v>
      </c>
      <c r="C653">
        <f>VLOOKUP(A653,'[2]Table 5'!A$1:M$65536,3,0)</f>
        <v>1</v>
      </c>
      <c r="D653">
        <f>VLOOKUP(A653,'[2]Table 5'!A$1:N$65536,4,0)</f>
        <v>2</v>
      </c>
      <c r="E653">
        <f>VLOOKUP(A653,'[2]Table 5'!A$1:O$65536,5,0)</f>
        <v>0</v>
      </c>
      <c r="F653">
        <f>VLOOKUP(A653,'[2]Table 5'!A$1:P$65536,6,0)</f>
        <v>0</v>
      </c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213"/>
      <c r="U653" s="164"/>
    </row>
    <row r="654" spans="1:21" customFormat="1">
      <c r="A654" s="240" t="s">
        <v>127</v>
      </c>
      <c r="B654">
        <f>VLOOKUP(A654,'[2]Table 5'!A$1:L$65536,2,0)</f>
        <v>7</v>
      </c>
      <c r="C654">
        <f>VLOOKUP(A654,'[2]Table 5'!A$1:M$65536,3,0)</f>
        <v>2</v>
      </c>
      <c r="D654">
        <f>VLOOKUP(A654,'[2]Table 5'!A$1:N$65536,4,0)</f>
        <v>5</v>
      </c>
      <c r="E654">
        <f>VLOOKUP(A654,'[2]Table 5'!A$1:O$65536,5,0)</f>
        <v>0</v>
      </c>
      <c r="F654">
        <f>VLOOKUP(A654,'[2]Table 5'!A$1:P$65536,6,0)</f>
        <v>0</v>
      </c>
      <c r="G654" s="164"/>
      <c r="H654" s="164"/>
      <c r="I654" s="164"/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213"/>
      <c r="U654" s="164"/>
    </row>
    <row r="655" spans="1:21" customFormat="1">
      <c r="A655" s="240" t="s">
        <v>18</v>
      </c>
      <c r="B655">
        <f>VLOOKUP(A655,'[2]Table 5'!A$1:L$65536,2,0)</f>
        <v>2</v>
      </c>
      <c r="C655">
        <f>VLOOKUP(A655,'[2]Table 5'!A$1:M$65536,3,0)</f>
        <v>0</v>
      </c>
      <c r="D655">
        <f>VLOOKUP(A655,'[2]Table 5'!A$1:N$65536,4,0)</f>
        <v>1</v>
      </c>
      <c r="E655">
        <f>VLOOKUP(A655,'[2]Table 5'!A$1:O$65536,5,0)</f>
        <v>1</v>
      </c>
      <c r="F655">
        <f>VLOOKUP(A655,'[2]Table 5'!A$1:P$65536,6,0)</f>
        <v>0</v>
      </c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213"/>
      <c r="U655" s="164"/>
    </row>
    <row r="656" spans="1:21" customFormat="1">
      <c r="A656" s="240" t="s">
        <v>2</v>
      </c>
      <c r="B656">
        <f>VLOOKUP(A656,'[2]Table 5'!A$1:L$65536,2,0)</f>
        <v>4</v>
      </c>
      <c r="C656">
        <f>VLOOKUP(A656,'[2]Table 5'!A$1:M$65536,3,0)</f>
        <v>1</v>
      </c>
      <c r="D656">
        <f>VLOOKUP(A656,'[2]Table 5'!A$1:N$65536,4,0)</f>
        <v>3</v>
      </c>
      <c r="E656">
        <f>VLOOKUP(A656,'[2]Table 5'!A$1:O$65536,5,0)</f>
        <v>0</v>
      </c>
      <c r="F656">
        <f>VLOOKUP(A656,'[2]Table 5'!A$1:P$65536,6,0)</f>
        <v>0</v>
      </c>
      <c r="G656" s="164"/>
      <c r="H656" s="164"/>
      <c r="I656" s="164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213"/>
      <c r="U656" s="164"/>
    </row>
    <row r="657" spans="1:21" customFormat="1">
      <c r="A657" s="240" t="s">
        <v>25</v>
      </c>
      <c r="B657">
        <f>VLOOKUP(A657,'[2]Table 5'!A$1:L$65536,2,0)</f>
        <v>25</v>
      </c>
      <c r="C657">
        <f>VLOOKUP(A657,'[2]Table 5'!A$1:M$65536,3,0)</f>
        <v>4</v>
      </c>
      <c r="D657">
        <f>VLOOKUP(A657,'[2]Table 5'!A$1:N$65536,4,0)</f>
        <v>20</v>
      </c>
      <c r="E657">
        <f>VLOOKUP(A657,'[2]Table 5'!A$1:O$65536,5,0)</f>
        <v>1</v>
      </c>
      <c r="F657">
        <f>VLOOKUP(A657,'[2]Table 5'!A$1:P$65536,6,0)</f>
        <v>0</v>
      </c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213"/>
      <c r="U657" s="164"/>
    </row>
    <row r="658" spans="1:21" customFormat="1">
      <c r="A658" s="240" t="s">
        <v>3</v>
      </c>
      <c r="B658">
        <f>VLOOKUP(A658,'[2]Table 5'!A$1:L$65536,2,0)</f>
        <v>8</v>
      </c>
      <c r="C658">
        <f>VLOOKUP(A658,'[2]Table 5'!A$1:M$65536,3,0)</f>
        <v>1</v>
      </c>
      <c r="D658">
        <f>VLOOKUP(A658,'[2]Table 5'!A$1:N$65536,4,0)</f>
        <v>6</v>
      </c>
      <c r="E658">
        <f>VLOOKUP(A658,'[2]Table 5'!A$1:O$65536,5,0)</f>
        <v>1</v>
      </c>
      <c r="F658">
        <f>VLOOKUP(A658,'[2]Table 5'!A$1:P$65536,6,0)</f>
        <v>0</v>
      </c>
      <c r="G658" s="164"/>
      <c r="H658" s="164"/>
      <c r="I658" s="164"/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213"/>
      <c r="U658" s="164"/>
    </row>
    <row r="659" spans="1:21" customFormat="1">
      <c r="A659" s="240" t="s">
        <v>205</v>
      </c>
      <c r="B659">
        <f>VLOOKUP(A659,'[2]Table 5'!A$1:L$65536,2,0)</f>
        <v>14</v>
      </c>
      <c r="C659">
        <f>VLOOKUP(A659,'[2]Table 5'!A$1:M$65536,3,0)</f>
        <v>1</v>
      </c>
      <c r="D659">
        <f>VLOOKUP(A659,'[2]Table 5'!A$1:N$65536,4,0)</f>
        <v>4</v>
      </c>
      <c r="E659">
        <f>VLOOKUP(A659,'[2]Table 5'!A$1:O$65536,5,0)</f>
        <v>8</v>
      </c>
      <c r="F659">
        <f>VLOOKUP(A659,'[2]Table 5'!A$1:P$65536,6,0)</f>
        <v>1</v>
      </c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213"/>
      <c r="U659" s="164"/>
    </row>
    <row r="660" spans="1:21" customFormat="1">
      <c r="A660" s="240" t="s">
        <v>4</v>
      </c>
      <c r="B660">
        <f>VLOOKUP(A660,'[2]Table 5'!A$1:L$65536,2,0)</f>
        <v>1</v>
      </c>
      <c r="C660">
        <f>VLOOKUP(A660,'[2]Table 5'!A$1:M$65536,3,0)</f>
        <v>0</v>
      </c>
      <c r="D660">
        <f>VLOOKUP(A660,'[2]Table 5'!A$1:N$65536,4,0)</f>
        <v>1</v>
      </c>
      <c r="E660">
        <f>VLOOKUP(A660,'[2]Table 5'!A$1:O$65536,5,0)</f>
        <v>0</v>
      </c>
      <c r="F660">
        <f>VLOOKUP(A660,'[2]Table 5'!A$1:P$65536,6,0)</f>
        <v>0</v>
      </c>
      <c r="G660" s="164"/>
      <c r="H660" s="164"/>
      <c r="I660" s="164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213"/>
      <c r="U660" s="164"/>
    </row>
    <row r="661" spans="1:21" customFormat="1">
      <c r="A661" s="240" t="s">
        <v>212</v>
      </c>
      <c r="B661">
        <f>VLOOKUP(A661,'[2]Table 5'!A$1:L$65536,2,0)</f>
        <v>5</v>
      </c>
      <c r="C661">
        <f>VLOOKUP(A661,'[2]Table 5'!A$1:M$65536,3,0)</f>
        <v>1</v>
      </c>
      <c r="D661">
        <f>VLOOKUP(A661,'[2]Table 5'!A$1:N$65536,4,0)</f>
        <v>2</v>
      </c>
      <c r="E661">
        <f>VLOOKUP(A661,'[2]Table 5'!A$1:O$65536,5,0)</f>
        <v>2</v>
      </c>
      <c r="F661">
        <f>VLOOKUP(A661,'[2]Table 5'!A$1:P$65536,6,0)</f>
        <v>0</v>
      </c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213"/>
      <c r="U661" s="164"/>
    </row>
    <row r="662" spans="1:21" customFormat="1">
      <c r="A662" s="240" t="s">
        <v>122</v>
      </c>
      <c r="B662">
        <f>VLOOKUP(A662,'[2]Table 5'!A$1:L$65536,2,0)</f>
        <v>1</v>
      </c>
      <c r="C662">
        <f>VLOOKUP(A662,'[2]Table 5'!A$1:M$65536,3,0)</f>
        <v>0</v>
      </c>
      <c r="D662">
        <f>VLOOKUP(A662,'[2]Table 5'!A$1:N$65536,4,0)</f>
        <v>0</v>
      </c>
      <c r="E662">
        <f>VLOOKUP(A662,'[2]Table 5'!A$1:O$65536,5,0)</f>
        <v>1</v>
      </c>
      <c r="F662">
        <f>VLOOKUP(A662,'[2]Table 5'!A$1:P$65536,6,0)</f>
        <v>0</v>
      </c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213"/>
      <c r="U662" s="164"/>
    </row>
    <row r="663" spans="1:21" customFormat="1">
      <c r="A663" s="240" t="s">
        <v>77</v>
      </c>
      <c r="B663">
        <f>VLOOKUP(A663,'[2]Table 5'!A$1:L$65536,2,0)</f>
        <v>2</v>
      </c>
      <c r="C663">
        <f>VLOOKUP(A663,'[2]Table 5'!A$1:M$65536,3,0)</f>
        <v>1</v>
      </c>
      <c r="D663">
        <f>VLOOKUP(A663,'[2]Table 5'!A$1:N$65536,4,0)</f>
        <v>1</v>
      </c>
      <c r="E663">
        <f>VLOOKUP(A663,'[2]Table 5'!A$1:O$65536,5,0)</f>
        <v>0</v>
      </c>
      <c r="F663">
        <f>VLOOKUP(A663,'[2]Table 5'!A$1:P$65536,6,0)</f>
        <v>0</v>
      </c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213"/>
      <c r="U663" s="164"/>
    </row>
    <row r="664" spans="1:21" customFormat="1">
      <c r="A664" s="240" t="s">
        <v>62</v>
      </c>
      <c r="B664">
        <f>VLOOKUP(A664,'[2]Table 5'!A$1:L$65536,2,0)</f>
        <v>4</v>
      </c>
      <c r="C664">
        <f>VLOOKUP(A664,'[2]Table 5'!A$1:M$65536,3,0)</f>
        <v>0</v>
      </c>
      <c r="D664">
        <f>VLOOKUP(A664,'[2]Table 5'!A$1:N$65536,4,0)</f>
        <v>2</v>
      </c>
      <c r="E664">
        <f>VLOOKUP(A664,'[2]Table 5'!A$1:O$65536,5,0)</f>
        <v>1</v>
      </c>
      <c r="F664">
        <f>VLOOKUP(A664,'[2]Table 5'!A$1:P$65536,6,0)</f>
        <v>1</v>
      </c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213"/>
      <c r="U664" s="164"/>
    </row>
    <row r="665" spans="1:21" customFormat="1">
      <c r="A665" s="240" t="s">
        <v>137</v>
      </c>
      <c r="B665">
        <f>VLOOKUP(A665,'[2]Table 5'!A$1:L$65536,2,0)</f>
        <v>5</v>
      </c>
      <c r="C665">
        <f>VLOOKUP(A665,'[2]Table 5'!A$1:M$65536,3,0)</f>
        <v>1</v>
      </c>
      <c r="D665">
        <f>VLOOKUP(A665,'[2]Table 5'!A$1:N$65536,4,0)</f>
        <v>4</v>
      </c>
      <c r="E665">
        <f>VLOOKUP(A665,'[2]Table 5'!A$1:O$65536,5,0)</f>
        <v>0</v>
      </c>
      <c r="F665">
        <f>VLOOKUP(A665,'[2]Table 5'!A$1:P$65536,6,0)</f>
        <v>0</v>
      </c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213"/>
      <c r="U665" s="164"/>
    </row>
    <row r="666" spans="1:21" customFormat="1">
      <c r="A666" s="240" t="s">
        <v>59</v>
      </c>
      <c r="B666">
        <f>VLOOKUP(A666,'[2]Table 5'!A$1:L$65536,2,0)</f>
        <v>2</v>
      </c>
      <c r="C666">
        <f>VLOOKUP(A666,'[2]Table 5'!A$1:M$65536,3,0)</f>
        <v>0</v>
      </c>
      <c r="D666">
        <f>VLOOKUP(A666,'[2]Table 5'!A$1:N$65536,4,0)</f>
        <v>2</v>
      </c>
      <c r="E666">
        <f>VLOOKUP(A666,'[2]Table 5'!A$1:O$65536,5,0)</f>
        <v>0</v>
      </c>
      <c r="F666">
        <f>VLOOKUP(A666,'[2]Table 5'!A$1:P$65536,6,0)</f>
        <v>0</v>
      </c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213"/>
      <c r="U666" s="164"/>
    </row>
    <row r="667" spans="1:21" customFormat="1">
      <c r="A667" s="243" t="s">
        <v>52</v>
      </c>
      <c r="B667">
        <f>VLOOKUP(A667,'[2]Table 5'!A$1:L$65536,2,0)</f>
        <v>4</v>
      </c>
      <c r="C667">
        <f>VLOOKUP(A667,'[2]Table 5'!A$1:M$65536,3,0)</f>
        <v>0</v>
      </c>
      <c r="D667">
        <f>VLOOKUP(A667,'[2]Table 5'!A$1:N$65536,4,0)</f>
        <v>3</v>
      </c>
      <c r="E667">
        <f>VLOOKUP(A667,'[2]Table 5'!A$1:O$65536,5,0)</f>
        <v>1</v>
      </c>
      <c r="F667">
        <f>VLOOKUP(A667,'[2]Table 5'!A$1:P$65536,6,0)</f>
        <v>0</v>
      </c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213"/>
      <c r="U667" s="164"/>
    </row>
    <row r="668" spans="1:21" customFormat="1">
      <c r="A668" s="243" t="s">
        <v>29</v>
      </c>
      <c r="B668">
        <f>VLOOKUP(A668,'[2]Table 5'!A$1:L$65536,2,0)</f>
        <v>1</v>
      </c>
      <c r="C668">
        <f>VLOOKUP(A668,'[2]Table 5'!A$1:M$65536,3,0)</f>
        <v>0</v>
      </c>
      <c r="D668">
        <f>VLOOKUP(A668,'[2]Table 5'!A$1:N$65536,4,0)</f>
        <v>0</v>
      </c>
      <c r="E668">
        <f>VLOOKUP(A668,'[2]Table 5'!A$1:O$65536,5,0)</f>
        <v>1</v>
      </c>
      <c r="F668">
        <f>VLOOKUP(A668,'[2]Table 5'!A$1:P$65536,6,0)</f>
        <v>0</v>
      </c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213"/>
      <c r="U668" s="164"/>
    </row>
    <row r="669" spans="1:21" customFormat="1">
      <c r="A669" s="242" t="s">
        <v>5</v>
      </c>
      <c r="B669">
        <f>VLOOKUP(A669,'[2]Table 5'!A$1:L$65536,2,0)</f>
        <v>4</v>
      </c>
      <c r="C669">
        <f>VLOOKUP(A669,'[2]Table 5'!A$1:M$65536,3,0)</f>
        <v>3</v>
      </c>
      <c r="D669">
        <f>VLOOKUP(A669,'[2]Table 5'!A$1:N$65536,4,0)</f>
        <v>1</v>
      </c>
      <c r="E669">
        <f>VLOOKUP(A669,'[2]Table 5'!A$1:O$65536,5,0)</f>
        <v>0</v>
      </c>
      <c r="F669">
        <f>VLOOKUP(A669,'[2]Table 5'!A$1:P$65536,6,0)</f>
        <v>0</v>
      </c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213"/>
      <c r="U669" s="164"/>
    </row>
    <row r="670" spans="1:21" customFormat="1">
      <c r="A670" s="242" t="s">
        <v>61</v>
      </c>
      <c r="B670">
        <f>VLOOKUP(A670,'[2]Table 5'!A$1:L$65536,2,0)</f>
        <v>5</v>
      </c>
      <c r="C670">
        <f>VLOOKUP(A670,'[2]Table 5'!A$1:M$65536,3,0)</f>
        <v>0</v>
      </c>
      <c r="D670">
        <f>VLOOKUP(A670,'[2]Table 5'!A$1:N$65536,4,0)</f>
        <v>5</v>
      </c>
      <c r="E670">
        <f>VLOOKUP(A670,'[2]Table 5'!A$1:O$65536,5,0)</f>
        <v>0</v>
      </c>
      <c r="F670">
        <f>VLOOKUP(A670,'[2]Table 5'!A$1:P$65536,6,0)</f>
        <v>0</v>
      </c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213"/>
      <c r="U670" s="164"/>
    </row>
    <row r="671" spans="1:21" customFormat="1">
      <c r="A671" s="242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213"/>
      <c r="U671" s="164"/>
    </row>
    <row r="672" spans="1:21" customFormat="1">
      <c r="A672" s="222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213"/>
      <c r="U672" s="164"/>
    </row>
    <row r="673" spans="1:21" customFormat="1">
      <c r="A673" s="242" t="s">
        <v>213</v>
      </c>
      <c r="B673">
        <f>VLOOKUP(A673,'[2]Table 5'!A$1:L$65536,2,0)</f>
        <v>5</v>
      </c>
      <c r="C673">
        <f>VLOOKUP(A673,'[2]Table 5'!A$1:M$65536,3,0)</f>
        <v>0</v>
      </c>
      <c r="D673">
        <f>VLOOKUP(A673,'[2]Table 5'!A$1:N$65536,4,0)</f>
        <v>2</v>
      </c>
      <c r="E673">
        <f>VLOOKUP(A673,'[2]Table 5'!A$1:O$65536,5,0)</f>
        <v>3</v>
      </c>
      <c r="F673">
        <f>VLOOKUP(A673,'[2]Table 5'!A$1:P$65536,6,0)</f>
        <v>0</v>
      </c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213"/>
      <c r="U673" s="164"/>
    </row>
    <row r="674" spans="1:21" customFormat="1">
      <c r="A674" s="242" t="s">
        <v>30</v>
      </c>
      <c r="B674">
        <f>VLOOKUP(A674,'[2]Table 5'!A$1:L$65536,2,0)</f>
        <v>14</v>
      </c>
      <c r="C674">
        <f>VLOOKUP(A674,'[2]Table 5'!A$1:M$65536,3,0)</f>
        <v>1</v>
      </c>
      <c r="D674">
        <f>VLOOKUP(A674,'[2]Table 5'!A$1:N$65536,4,0)</f>
        <v>11</v>
      </c>
      <c r="E674">
        <f>VLOOKUP(A674,'[2]Table 5'!A$1:O$65536,5,0)</f>
        <v>2</v>
      </c>
      <c r="F674">
        <f>VLOOKUP(A674,'[2]Table 5'!A$1:P$65536,6,0)</f>
        <v>0</v>
      </c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213"/>
      <c r="U674" s="164"/>
    </row>
    <row r="675" spans="1:21" customFormat="1">
      <c r="A675" s="242" t="s">
        <v>199</v>
      </c>
      <c r="B675">
        <f>VLOOKUP(A675,'[2]Table 5'!A$1:L$65536,2,0)</f>
        <v>7</v>
      </c>
      <c r="C675">
        <f>VLOOKUP(A675,'[2]Table 5'!A$1:M$65536,3,0)</f>
        <v>0</v>
      </c>
      <c r="D675">
        <f>VLOOKUP(A675,'[2]Table 5'!A$1:N$65536,4,0)</f>
        <v>2</v>
      </c>
      <c r="E675">
        <f>VLOOKUP(A675,'[2]Table 5'!A$1:O$65536,5,0)</f>
        <v>5</v>
      </c>
      <c r="F675">
        <f>VLOOKUP(A675,'[2]Table 5'!A$1:P$65536,6,0)</f>
        <v>0</v>
      </c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213"/>
      <c r="U675" s="164"/>
    </row>
    <row r="676" spans="1:21" customFormat="1">
      <c r="A676" s="242" t="s">
        <v>173</v>
      </c>
      <c r="B676">
        <f>VLOOKUP(A676,'[2]Table 5'!A$1:L$65536,2,0)</f>
        <v>7</v>
      </c>
      <c r="C676">
        <f>VLOOKUP(A676,'[2]Table 5'!A$1:M$65536,3,0)</f>
        <v>0</v>
      </c>
      <c r="D676">
        <f>VLOOKUP(A676,'[2]Table 5'!A$1:N$65536,4,0)</f>
        <v>5</v>
      </c>
      <c r="E676">
        <f>VLOOKUP(A676,'[2]Table 5'!A$1:O$65536,5,0)</f>
        <v>2</v>
      </c>
      <c r="F676">
        <f>VLOOKUP(A676,'[2]Table 5'!A$1:P$65536,6,0)</f>
        <v>0</v>
      </c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213"/>
      <c r="U676" s="164"/>
    </row>
    <row r="677" spans="1:21" customFormat="1">
      <c r="A677" s="242" t="s">
        <v>124</v>
      </c>
      <c r="B677">
        <f>VLOOKUP(A677,'[2]Table 5'!A$1:L$65536,2,0)</f>
        <v>6</v>
      </c>
      <c r="C677">
        <f>VLOOKUP(A677,'[2]Table 5'!A$1:M$65536,3,0)</f>
        <v>0</v>
      </c>
      <c r="D677">
        <f>VLOOKUP(A677,'[2]Table 5'!A$1:N$65536,4,0)</f>
        <v>6</v>
      </c>
      <c r="E677">
        <f>VLOOKUP(A677,'[2]Table 5'!A$1:O$65536,5,0)</f>
        <v>0</v>
      </c>
      <c r="F677">
        <f>VLOOKUP(A677,'[2]Table 5'!A$1:P$65536,6,0)</f>
        <v>0</v>
      </c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213"/>
      <c r="U677" s="164"/>
    </row>
    <row r="678" spans="1:21" customFormat="1">
      <c r="A678" s="242" t="s">
        <v>159</v>
      </c>
      <c r="B678">
        <f>VLOOKUP(A678,'[2]Table 5'!A$1:L$65536,2,0)</f>
        <v>7</v>
      </c>
      <c r="C678">
        <f>VLOOKUP(A678,'[2]Table 5'!A$1:M$65536,3,0)</f>
        <v>0</v>
      </c>
      <c r="D678">
        <f>VLOOKUP(A678,'[2]Table 5'!A$1:N$65536,4,0)</f>
        <v>4</v>
      </c>
      <c r="E678">
        <f>VLOOKUP(A678,'[2]Table 5'!A$1:O$65536,5,0)</f>
        <v>2</v>
      </c>
      <c r="F678">
        <f>VLOOKUP(A678,'[2]Table 5'!A$1:P$65536,6,0)</f>
        <v>1</v>
      </c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213"/>
      <c r="U678" s="164"/>
    </row>
    <row r="679" spans="1:21" customFormat="1">
      <c r="A679" s="242" t="s">
        <v>201</v>
      </c>
      <c r="B679">
        <f>VLOOKUP(A679,'[2]Table 5'!A$1:L$65536,2,0)</f>
        <v>4</v>
      </c>
      <c r="C679">
        <f>VLOOKUP(A679,'[2]Table 5'!A$1:M$65536,3,0)</f>
        <v>0</v>
      </c>
      <c r="D679">
        <f>VLOOKUP(A679,'[2]Table 5'!A$1:N$65536,4,0)</f>
        <v>3</v>
      </c>
      <c r="E679">
        <f>VLOOKUP(A679,'[2]Table 5'!A$1:O$65536,5,0)</f>
        <v>1</v>
      </c>
      <c r="F679">
        <f>VLOOKUP(A679,'[2]Table 5'!A$1:P$65536,6,0)</f>
        <v>0</v>
      </c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213"/>
      <c r="U679" s="164"/>
    </row>
    <row r="680" spans="1:21" customFormat="1">
      <c r="A680" s="242" t="s">
        <v>8</v>
      </c>
      <c r="B680">
        <f>VLOOKUP(A680,'[2]Table 5'!A$1:L$65536,2,0)</f>
        <v>15</v>
      </c>
      <c r="C680">
        <f>VLOOKUP(A680,'[2]Table 5'!A$1:M$65536,3,0)</f>
        <v>2</v>
      </c>
      <c r="D680">
        <f>VLOOKUP(A680,'[2]Table 5'!A$1:N$65536,4,0)</f>
        <v>9</v>
      </c>
      <c r="E680">
        <f>VLOOKUP(A680,'[2]Table 5'!A$1:O$65536,5,0)</f>
        <v>4</v>
      </c>
      <c r="F680">
        <f>VLOOKUP(A680,'[2]Table 5'!A$1:P$65536,6,0)</f>
        <v>0</v>
      </c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213"/>
      <c r="U680" s="164"/>
    </row>
    <row r="681" spans="1:21" customFormat="1">
      <c r="A681" s="242" t="s">
        <v>172</v>
      </c>
      <c r="B681">
        <f>VLOOKUP(A681,'[2]Table 5'!A$1:L$65536,2,0)</f>
        <v>2</v>
      </c>
      <c r="C681">
        <f>VLOOKUP(A681,'[2]Table 5'!A$1:M$65536,3,0)</f>
        <v>2</v>
      </c>
      <c r="D681">
        <f>VLOOKUP(A681,'[2]Table 5'!A$1:N$65536,4,0)</f>
        <v>0</v>
      </c>
      <c r="E681">
        <f>VLOOKUP(A681,'[2]Table 5'!A$1:O$65536,5,0)</f>
        <v>0</v>
      </c>
      <c r="F681">
        <f>VLOOKUP(A681,'[2]Table 5'!A$1:P$65536,6,0)</f>
        <v>0</v>
      </c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213"/>
      <c r="U681" s="164"/>
    </row>
    <row r="682" spans="1:21" customFormat="1">
      <c r="A682" s="242" t="s">
        <v>160</v>
      </c>
      <c r="B682">
        <f>VLOOKUP(A682,'[2]Table 5'!A$1:L$65536,2,0)</f>
        <v>3</v>
      </c>
      <c r="C682">
        <f>VLOOKUP(A682,'[2]Table 5'!A$1:M$65536,3,0)</f>
        <v>0</v>
      </c>
      <c r="D682">
        <f>VLOOKUP(A682,'[2]Table 5'!A$1:N$65536,4,0)</f>
        <v>3</v>
      </c>
      <c r="E682">
        <f>VLOOKUP(A682,'[2]Table 5'!A$1:O$65536,5,0)</f>
        <v>0</v>
      </c>
      <c r="F682">
        <f>VLOOKUP(A682,'[2]Table 5'!A$1:P$65536,6,0)</f>
        <v>0</v>
      </c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64"/>
      <c r="R682" s="164"/>
      <c r="S682" s="164"/>
      <c r="T682" s="213"/>
      <c r="U682" s="164"/>
    </row>
    <row r="683" spans="1:21" customFormat="1">
      <c r="A683" s="242" t="s">
        <v>174</v>
      </c>
      <c r="B683">
        <f>VLOOKUP(A683,'[2]Table 5'!A$1:L$65536,2,0)</f>
        <v>3</v>
      </c>
      <c r="C683">
        <f>VLOOKUP(A683,'[2]Table 5'!A$1:M$65536,3,0)</f>
        <v>0</v>
      </c>
      <c r="D683">
        <f>VLOOKUP(A683,'[2]Table 5'!A$1:N$65536,4,0)</f>
        <v>2</v>
      </c>
      <c r="E683">
        <f>VLOOKUP(A683,'[2]Table 5'!A$1:O$65536,5,0)</f>
        <v>1</v>
      </c>
      <c r="F683">
        <f>VLOOKUP(A683,'[2]Table 5'!A$1:P$65536,6,0)</f>
        <v>0</v>
      </c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213"/>
      <c r="U683" s="164"/>
    </row>
    <row r="684" spans="1:21" customFormat="1">
      <c r="A684" s="242" t="s">
        <v>40</v>
      </c>
      <c r="B684">
        <f>VLOOKUP(A684,'[2]Table 5'!A$1:L$65536,2,0)</f>
        <v>6</v>
      </c>
      <c r="C684">
        <f>VLOOKUP(A684,'[2]Table 5'!A$1:M$65536,3,0)</f>
        <v>1</v>
      </c>
      <c r="D684">
        <f>VLOOKUP(A684,'[2]Table 5'!A$1:N$65536,4,0)</f>
        <v>4</v>
      </c>
      <c r="E684">
        <f>VLOOKUP(A684,'[2]Table 5'!A$1:O$65536,5,0)</f>
        <v>1</v>
      </c>
      <c r="F684">
        <f>VLOOKUP(A684,'[2]Table 5'!A$1:P$65536,6,0)</f>
        <v>0</v>
      </c>
      <c r="G684" s="164"/>
      <c r="H684" s="164"/>
      <c r="I684" s="164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213"/>
      <c r="U684" s="164"/>
    </row>
    <row r="685" spans="1:21" customFormat="1">
      <c r="A685" s="242" t="s">
        <v>41</v>
      </c>
      <c r="B685">
        <f>VLOOKUP(A685,'[2]Table 5'!A$1:L$65536,2,0)</f>
        <v>6</v>
      </c>
      <c r="C685">
        <f>VLOOKUP(A685,'[2]Table 5'!A$1:M$65536,3,0)</f>
        <v>0</v>
      </c>
      <c r="D685">
        <f>VLOOKUP(A685,'[2]Table 5'!A$1:N$65536,4,0)</f>
        <v>4</v>
      </c>
      <c r="E685">
        <f>VLOOKUP(A685,'[2]Table 5'!A$1:O$65536,5,0)</f>
        <v>1</v>
      </c>
      <c r="F685">
        <f>VLOOKUP(A685,'[2]Table 5'!A$1:P$65536,6,0)</f>
        <v>1</v>
      </c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213"/>
      <c r="U685" s="164"/>
    </row>
    <row r="686" spans="1:21" customFormat="1">
      <c r="A686" s="242" t="s">
        <v>9</v>
      </c>
      <c r="B686">
        <f>VLOOKUP(A686,'[2]Table 5'!A$1:L$65536,2,0)</f>
        <v>8</v>
      </c>
      <c r="C686">
        <f>VLOOKUP(A686,'[2]Table 5'!A$1:M$65536,3,0)</f>
        <v>0</v>
      </c>
      <c r="D686">
        <f>VLOOKUP(A686,'[2]Table 5'!A$1:N$65536,4,0)</f>
        <v>7</v>
      </c>
      <c r="E686">
        <f>VLOOKUP(A686,'[2]Table 5'!A$1:O$65536,5,0)</f>
        <v>1</v>
      </c>
      <c r="F686">
        <f>VLOOKUP(A686,'[2]Table 5'!A$1:P$65536,6,0)</f>
        <v>0</v>
      </c>
      <c r="G686" s="164"/>
      <c r="H686" s="164"/>
      <c r="I686" s="164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213"/>
      <c r="U686" s="164"/>
    </row>
    <row r="687" spans="1:21" customFormat="1">
      <c r="A687" s="242" t="s">
        <v>200</v>
      </c>
      <c r="B687">
        <f>VLOOKUP(A687,'[2]Table 5'!A$1:L$65536,2,0)</f>
        <v>4</v>
      </c>
      <c r="C687">
        <f>VLOOKUP(A687,'[2]Table 5'!A$1:M$65536,3,0)</f>
        <v>0</v>
      </c>
      <c r="D687">
        <f>VLOOKUP(A687,'[2]Table 5'!A$1:N$65536,4,0)</f>
        <v>3</v>
      </c>
      <c r="E687">
        <f>VLOOKUP(A687,'[2]Table 5'!A$1:O$65536,5,0)</f>
        <v>1</v>
      </c>
      <c r="F687">
        <f>VLOOKUP(A687,'[2]Table 5'!A$1:P$65536,6,0)</f>
        <v>0</v>
      </c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213"/>
      <c r="U687" s="164"/>
    </row>
    <row r="688" spans="1:21" customFormat="1">
      <c r="A688" s="242"/>
      <c r="G688" s="164"/>
      <c r="H688" s="164"/>
      <c r="I688" s="164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213"/>
      <c r="U688" s="164"/>
    </row>
    <row r="689" spans="1:21" customFormat="1">
      <c r="A689" s="24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213"/>
      <c r="U689" s="164"/>
    </row>
    <row r="690" spans="1:21" customFormat="1">
      <c r="A690" s="242" t="s">
        <v>23</v>
      </c>
      <c r="B690">
        <f>VLOOKUP(A690,'[2]Table 5'!A$1:L$65536,2,0)</f>
        <v>3</v>
      </c>
      <c r="C690">
        <f>VLOOKUP(A690,'[2]Table 5'!A$1:M$65536,3,0)</f>
        <v>1</v>
      </c>
      <c r="D690">
        <f>VLOOKUP(A690,'[2]Table 5'!A$1:N$65536,4,0)</f>
        <v>0</v>
      </c>
      <c r="E690">
        <f>VLOOKUP(A690,'[2]Table 5'!A$1:O$65536,5,0)</f>
        <v>2</v>
      </c>
      <c r="F690">
        <f>VLOOKUP(A690,'[2]Table 5'!A$1:P$65536,6,0)</f>
        <v>0</v>
      </c>
      <c r="G690" s="164"/>
      <c r="H690" s="164"/>
      <c r="I690" s="164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213"/>
      <c r="U690" s="164"/>
    </row>
    <row r="691" spans="1:21" customFormat="1">
      <c r="A691" s="242" t="s">
        <v>28</v>
      </c>
      <c r="B691">
        <f>VLOOKUP(A691,'[2]Table 5'!A$1:L$65536,2,0)</f>
        <v>10</v>
      </c>
      <c r="C691">
        <f>VLOOKUP(A691,'[2]Table 5'!A$1:M$65536,3,0)</f>
        <v>0</v>
      </c>
      <c r="D691">
        <f>VLOOKUP(A691,'[2]Table 5'!A$1:N$65536,4,0)</f>
        <v>3</v>
      </c>
      <c r="E691">
        <f>VLOOKUP(A691,'[2]Table 5'!A$1:O$65536,5,0)</f>
        <v>7</v>
      </c>
      <c r="F691">
        <f>VLOOKUP(A691,'[2]Table 5'!A$1:P$65536,6,0)</f>
        <v>0</v>
      </c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213"/>
      <c r="U691" s="164"/>
    </row>
    <row r="692" spans="1:21" customFormat="1">
      <c r="A692" s="242" t="s">
        <v>43</v>
      </c>
      <c r="B692">
        <f>VLOOKUP(A692,'[2]Table 5'!A$1:L$65536,2,0)</f>
        <v>5</v>
      </c>
      <c r="C692">
        <f>VLOOKUP(A692,'[2]Table 5'!A$1:M$65536,3,0)</f>
        <v>0</v>
      </c>
      <c r="D692">
        <f>VLOOKUP(A692,'[2]Table 5'!A$1:N$65536,4,0)</f>
        <v>4</v>
      </c>
      <c r="E692">
        <f>VLOOKUP(A692,'[2]Table 5'!A$1:O$65536,5,0)</f>
        <v>1</v>
      </c>
      <c r="F692">
        <f>VLOOKUP(A692,'[2]Table 5'!A$1:P$65536,6,0)</f>
        <v>0</v>
      </c>
      <c r="G692" s="164"/>
      <c r="H692" s="164"/>
      <c r="I692" s="164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213"/>
      <c r="U692" s="164"/>
    </row>
    <row r="693" spans="1:21" customFormat="1">
      <c r="A693" s="242" t="s">
        <v>42</v>
      </c>
      <c r="B693">
        <f>VLOOKUP(A693,'[2]Table 5'!A$1:L$65536,2,0)</f>
        <v>3</v>
      </c>
      <c r="C693">
        <f>VLOOKUP(A693,'[2]Table 5'!A$1:M$65536,3,0)</f>
        <v>0</v>
      </c>
      <c r="D693">
        <f>VLOOKUP(A693,'[2]Table 5'!A$1:N$65536,4,0)</f>
        <v>0</v>
      </c>
      <c r="E693">
        <f>VLOOKUP(A693,'[2]Table 5'!A$1:O$65536,5,0)</f>
        <v>1</v>
      </c>
      <c r="F693">
        <f>VLOOKUP(A693,'[2]Table 5'!A$1:P$65536,6,0)</f>
        <v>2</v>
      </c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213"/>
      <c r="U693" s="164"/>
    </row>
    <row r="694" spans="1:21" customFormat="1">
      <c r="A694" s="242" t="s">
        <v>45</v>
      </c>
      <c r="B694">
        <f>VLOOKUP(A694,'[2]Table 5'!A$1:L$65536,2,0)</f>
        <v>5</v>
      </c>
      <c r="C694">
        <f>VLOOKUP(A694,'[2]Table 5'!A$1:M$65536,3,0)</f>
        <v>1</v>
      </c>
      <c r="D694">
        <f>VLOOKUP(A694,'[2]Table 5'!A$1:N$65536,4,0)</f>
        <v>4</v>
      </c>
      <c r="E694">
        <f>VLOOKUP(A694,'[2]Table 5'!A$1:O$65536,5,0)</f>
        <v>0</v>
      </c>
      <c r="F694">
        <f>VLOOKUP(A694,'[2]Table 5'!A$1:P$65536,6,0)</f>
        <v>0</v>
      </c>
      <c r="G694" s="164"/>
      <c r="H694" s="164"/>
      <c r="I694" s="164"/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213"/>
      <c r="U694" s="164"/>
    </row>
    <row r="695" spans="1:21" customFormat="1">
      <c r="A695" s="242" t="s">
        <v>26</v>
      </c>
      <c r="B695">
        <f>VLOOKUP(A695,'[2]Table 5'!A$1:L$65536,2,0)</f>
        <v>7</v>
      </c>
      <c r="C695">
        <f>VLOOKUP(A695,'[2]Table 5'!A$1:M$65536,3,0)</f>
        <v>0</v>
      </c>
      <c r="D695">
        <f>VLOOKUP(A695,'[2]Table 5'!A$1:N$65536,4,0)</f>
        <v>4</v>
      </c>
      <c r="E695">
        <f>VLOOKUP(A695,'[2]Table 5'!A$1:O$65536,5,0)</f>
        <v>3</v>
      </c>
      <c r="F695">
        <f>VLOOKUP(A695,'[2]Table 5'!A$1:P$65536,6,0)</f>
        <v>0</v>
      </c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213"/>
      <c r="U695" s="164"/>
    </row>
    <row r="696" spans="1:21" customFormat="1">
      <c r="A696" s="242" t="s">
        <v>12</v>
      </c>
      <c r="B696">
        <f>VLOOKUP(A696,'[2]Table 5'!A$1:L$65536,2,0)</f>
        <v>7</v>
      </c>
      <c r="C696">
        <f>VLOOKUP(A696,'[2]Table 5'!A$1:M$65536,3,0)</f>
        <v>2</v>
      </c>
      <c r="D696">
        <f>VLOOKUP(A696,'[2]Table 5'!A$1:N$65536,4,0)</f>
        <v>4</v>
      </c>
      <c r="E696">
        <f>VLOOKUP(A696,'[2]Table 5'!A$1:O$65536,5,0)</f>
        <v>1</v>
      </c>
      <c r="F696">
        <f>VLOOKUP(A696,'[2]Table 5'!A$1:P$65536,6,0)</f>
        <v>0</v>
      </c>
      <c r="G696" s="164"/>
      <c r="H696" s="164"/>
      <c r="I696" s="164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213"/>
      <c r="U696" s="164"/>
    </row>
    <row r="697" spans="1:21" customFormat="1">
      <c r="A697" s="242" t="s">
        <v>11</v>
      </c>
      <c r="B697">
        <f>VLOOKUP(A697,'[2]Table 5'!A$1:L$65536,2,0)</f>
        <v>13</v>
      </c>
      <c r="C697">
        <f>VLOOKUP(A697,'[2]Table 5'!A$1:M$65536,3,0)</f>
        <v>4</v>
      </c>
      <c r="D697">
        <f>VLOOKUP(A697,'[2]Table 5'!A$1:N$65536,4,0)</f>
        <v>6</v>
      </c>
      <c r="E697">
        <f>VLOOKUP(A697,'[2]Table 5'!A$1:O$65536,5,0)</f>
        <v>3</v>
      </c>
      <c r="F697">
        <f>VLOOKUP(A697,'[2]Table 5'!A$1:P$65536,6,0)</f>
        <v>0</v>
      </c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213"/>
      <c r="U697" s="164"/>
    </row>
    <row r="698" spans="1:21" customFormat="1">
      <c r="A698" s="242" t="s">
        <v>44</v>
      </c>
      <c r="B698">
        <f>VLOOKUP(A698,'[2]Table 5'!A$1:L$65536,2,0)</f>
        <v>0</v>
      </c>
      <c r="C698">
        <f>VLOOKUP(A698,'[2]Table 5'!A$1:M$65536,3,0)</f>
        <v>0</v>
      </c>
      <c r="D698">
        <f>VLOOKUP(A698,'[2]Table 5'!A$1:N$65536,4,0)</f>
        <v>0</v>
      </c>
      <c r="E698">
        <f>VLOOKUP(A698,'[2]Table 5'!A$1:O$65536,5,0)</f>
        <v>0</v>
      </c>
      <c r="F698">
        <f>VLOOKUP(A698,'[2]Table 5'!A$1:P$65536,6,0)</f>
        <v>0</v>
      </c>
      <c r="G698" s="164"/>
      <c r="H698" s="164"/>
      <c r="I698" s="164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213"/>
      <c r="U698" s="164"/>
    </row>
    <row r="699" spans="1:21" customFormat="1">
      <c r="A699" s="242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213"/>
      <c r="U699" s="164"/>
    </row>
    <row r="700" spans="1:21" customFormat="1">
      <c r="A700" s="178"/>
      <c r="G700" s="164"/>
      <c r="H700" s="164"/>
      <c r="I700" s="164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213"/>
      <c r="U700" s="164"/>
    </row>
    <row r="701" spans="1:21" customFormat="1">
      <c r="A701" s="242" t="s">
        <v>38</v>
      </c>
      <c r="B701">
        <f>VLOOKUP(A701,'[2]Table 5'!A$1:L$65536,2,0)</f>
        <v>17</v>
      </c>
      <c r="C701">
        <f>VLOOKUP(A701,'[2]Table 5'!A$1:M$65536,3,0)</f>
        <v>4</v>
      </c>
      <c r="D701">
        <f>VLOOKUP(A701,'[2]Table 5'!A$1:N$65536,4,0)</f>
        <v>6</v>
      </c>
      <c r="E701">
        <f>VLOOKUP(A701,'[2]Table 5'!A$1:O$65536,5,0)</f>
        <v>6</v>
      </c>
      <c r="F701">
        <f>VLOOKUP(A701,'[2]Table 5'!A$1:P$65536,6,0)</f>
        <v>1</v>
      </c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213"/>
      <c r="U701" s="164"/>
    </row>
    <row r="702" spans="1:21" customFormat="1">
      <c r="A702" s="242" t="s">
        <v>54</v>
      </c>
      <c r="B702">
        <f>VLOOKUP(A702,'[2]Table 5'!A$1:L$65536,2,0)</f>
        <v>7</v>
      </c>
      <c r="C702">
        <f>VLOOKUP(A702,'[2]Table 5'!A$1:M$65536,3,0)</f>
        <v>0</v>
      </c>
      <c r="D702">
        <f>VLOOKUP(A702,'[2]Table 5'!A$1:N$65536,4,0)</f>
        <v>3</v>
      </c>
      <c r="E702">
        <f>VLOOKUP(A702,'[2]Table 5'!A$1:O$65536,5,0)</f>
        <v>3</v>
      </c>
      <c r="F702">
        <f>VLOOKUP(A702,'[2]Table 5'!A$1:P$65536,6,0)</f>
        <v>1</v>
      </c>
      <c r="G702" s="164"/>
      <c r="H702" s="164"/>
      <c r="I702" s="164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213"/>
      <c r="U702" s="164"/>
    </row>
    <row r="703" spans="1:21" customFormat="1">
      <c r="A703" s="242" t="s">
        <v>121</v>
      </c>
      <c r="B703">
        <f>VLOOKUP(A703,'[2]Table 5'!A$1:L$65536,2,0)</f>
        <v>5</v>
      </c>
      <c r="C703">
        <f>VLOOKUP(A703,'[2]Table 5'!A$1:M$65536,3,0)</f>
        <v>0</v>
      </c>
      <c r="D703">
        <f>VLOOKUP(A703,'[2]Table 5'!A$1:N$65536,4,0)</f>
        <v>5</v>
      </c>
      <c r="E703">
        <f>VLOOKUP(A703,'[2]Table 5'!A$1:O$65536,5,0)</f>
        <v>0</v>
      </c>
      <c r="F703">
        <f>VLOOKUP(A703,'[2]Table 5'!A$1:P$65536,6,0)</f>
        <v>0</v>
      </c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213"/>
      <c r="U703" s="164"/>
    </row>
    <row r="704" spans="1:21" customFormat="1">
      <c r="A704" s="242" t="s">
        <v>142</v>
      </c>
      <c r="B704">
        <f>VLOOKUP(A704,'[2]Table 5'!A$1:L$65536,2,0)</f>
        <v>2</v>
      </c>
      <c r="C704">
        <f>VLOOKUP(A704,'[2]Table 5'!A$1:M$65536,3,0)</f>
        <v>0</v>
      </c>
      <c r="D704">
        <f>VLOOKUP(A704,'[2]Table 5'!A$1:N$65536,4,0)</f>
        <v>1</v>
      </c>
      <c r="E704">
        <f>VLOOKUP(A704,'[2]Table 5'!A$1:O$65536,5,0)</f>
        <v>1</v>
      </c>
      <c r="F704">
        <f>VLOOKUP(A704,'[2]Table 5'!A$1:P$65536,6,0)</f>
        <v>0</v>
      </c>
      <c r="G704" s="164"/>
      <c r="H704" s="164"/>
      <c r="I704" s="164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213"/>
      <c r="U704" s="164"/>
    </row>
    <row r="705" spans="1:21" customFormat="1">
      <c r="A705" s="242" t="s">
        <v>140</v>
      </c>
      <c r="B705">
        <f>VLOOKUP(A705,'[2]Table 5'!A$1:L$65536,2,0)</f>
        <v>2</v>
      </c>
      <c r="C705">
        <f>VLOOKUP(A705,'[2]Table 5'!A$1:M$65536,3,0)</f>
        <v>0</v>
      </c>
      <c r="D705">
        <f>VLOOKUP(A705,'[2]Table 5'!A$1:N$65536,4,0)</f>
        <v>2</v>
      </c>
      <c r="E705">
        <f>VLOOKUP(A705,'[2]Table 5'!A$1:O$65536,5,0)</f>
        <v>0</v>
      </c>
      <c r="F705">
        <f>VLOOKUP(A705,'[2]Table 5'!A$1:P$65536,6,0)</f>
        <v>0</v>
      </c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213"/>
      <c r="U705" s="164"/>
    </row>
    <row r="706" spans="1:21" customFormat="1">
      <c r="A706" s="242" t="s">
        <v>171</v>
      </c>
      <c r="B706">
        <f>VLOOKUP(A706,'[2]Table 5'!A$1:L$65536,2,0)</f>
        <v>3</v>
      </c>
      <c r="C706">
        <f>VLOOKUP(A706,'[2]Table 5'!A$1:M$65536,3,0)</f>
        <v>2</v>
      </c>
      <c r="D706">
        <f>VLOOKUP(A706,'[2]Table 5'!A$1:N$65536,4,0)</f>
        <v>1</v>
      </c>
      <c r="E706">
        <f>VLOOKUP(A706,'[2]Table 5'!A$1:O$65536,5,0)</f>
        <v>0</v>
      </c>
      <c r="F706">
        <f>VLOOKUP(A706,'[2]Table 5'!A$1:P$65536,6,0)</f>
        <v>0</v>
      </c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213"/>
      <c r="U706" s="164"/>
    </row>
    <row r="707" spans="1:21" customFormat="1">
      <c r="A707" s="242" t="s">
        <v>53</v>
      </c>
      <c r="B707">
        <f>VLOOKUP(A707,'[2]Table 5'!A$1:L$65536,2,0)</f>
        <v>3</v>
      </c>
      <c r="C707">
        <f>VLOOKUP(A707,'[2]Table 5'!A$1:M$65536,3,0)</f>
        <v>0</v>
      </c>
      <c r="D707">
        <f>VLOOKUP(A707,'[2]Table 5'!A$1:N$65536,4,0)</f>
        <v>2</v>
      </c>
      <c r="E707">
        <f>VLOOKUP(A707,'[2]Table 5'!A$1:O$65536,5,0)</f>
        <v>1</v>
      </c>
      <c r="F707">
        <f>VLOOKUP(A707,'[2]Table 5'!A$1:P$65536,6,0)</f>
        <v>0</v>
      </c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213"/>
      <c r="U707" s="164"/>
    </row>
    <row r="708" spans="1:21" customFormat="1">
      <c r="A708" s="242" t="s">
        <v>0</v>
      </c>
      <c r="B708">
        <f>VLOOKUP(A708,'[2]Table 5'!A$1:L$65536,2,0)</f>
        <v>5</v>
      </c>
      <c r="C708">
        <f>VLOOKUP(A708,'[2]Table 5'!A$1:M$65536,3,0)</f>
        <v>1</v>
      </c>
      <c r="D708">
        <f>VLOOKUP(A708,'[2]Table 5'!A$1:N$65536,4,0)</f>
        <v>3</v>
      </c>
      <c r="E708">
        <f>VLOOKUP(A708,'[2]Table 5'!A$1:O$65536,5,0)</f>
        <v>1</v>
      </c>
      <c r="F708">
        <f>VLOOKUP(A708,'[2]Table 5'!A$1:P$65536,6,0)</f>
        <v>0</v>
      </c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213"/>
      <c r="U708" s="164"/>
    </row>
    <row r="709" spans="1:21" customFormat="1">
      <c r="A709" s="242" t="s">
        <v>103</v>
      </c>
      <c r="B709">
        <f>VLOOKUP(A709,'[2]Table 5'!A$1:L$65536,2,0)</f>
        <v>2</v>
      </c>
      <c r="C709">
        <f>VLOOKUP(A709,'[2]Table 5'!A$1:M$65536,3,0)</f>
        <v>0</v>
      </c>
      <c r="D709">
        <f>VLOOKUP(A709,'[2]Table 5'!A$1:N$65536,4,0)</f>
        <v>0</v>
      </c>
      <c r="E709">
        <f>VLOOKUP(A709,'[2]Table 5'!A$1:O$65536,5,0)</f>
        <v>2</v>
      </c>
      <c r="F709">
        <f>VLOOKUP(A709,'[2]Table 5'!A$1:P$65536,6,0)</f>
        <v>0</v>
      </c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213"/>
      <c r="U709" s="164"/>
    </row>
    <row r="710" spans="1:21" customFormat="1">
      <c r="A710" s="242" t="s">
        <v>169</v>
      </c>
      <c r="B710">
        <f>VLOOKUP(A710,'[2]Table 5'!A$1:L$65536,2,0)</f>
        <v>5</v>
      </c>
      <c r="C710">
        <f>VLOOKUP(A710,'[2]Table 5'!A$1:M$65536,3,0)</f>
        <v>3</v>
      </c>
      <c r="D710">
        <f>VLOOKUP(A710,'[2]Table 5'!A$1:N$65536,4,0)</f>
        <v>2</v>
      </c>
      <c r="E710">
        <f>VLOOKUP(A710,'[2]Table 5'!A$1:O$65536,5,0)</f>
        <v>0</v>
      </c>
      <c r="F710">
        <f>VLOOKUP(A710,'[2]Table 5'!A$1:P$65536,6,0)</f>
        <v>0</v>
      </c>
      <c r="G710" s="164"/>
      <c r="H710" s="164"/>
      <c r="I710" s="164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213"/>
      <c r="U710" s="164"/>
    </row>
    <row r="711" spans="1:21" customFormat="1">
      <c r="A711" s="242" t="s">
        <v>141</v>
      </c>
      <c r="B711">
        <f>VLOOKUP(A711,'[2]Table 5'!A$1:L$65536,2,0)</f>
        <v>3</v>
      </c>
      <c r="C711">
        <f>VLOOKUP(A711,'[2]Table 5'!A$1:M$65536,3,0)</f>
        <v>2</v>
      </c>
      <c r="D711">
        <f>VLOOKUP(A711,'[2]Table 5'!A$1:N$65536,4,0)</f>
        <v>1</v>
      </c>
      <c r="E711">
        <f>VLOOKUP(A711,'[2]Table 5'!A$1:O$65536,5,0)</f>
        <v>0</v>
      </c>
      <c r="F711">
        <f>VLOOKUP(A711,'[2]Table 5'!A$1:P$65536,6,0)</f>
        <v>0</v>
      </c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213"/>
      <c r="U711" s="164"/>
    </row>
    <row r="712" spans="1:21" customFormat="1">
      <c r="A712" s="242" t="s">
        <v>164</v>
      </c>
      <c r="B712">
        <f>VLOOKUP(A712,'[2]Table 5'!A$1:L$65536,2,0)</f>
        <v>7</v>
      </c>
      <c r="C712">
        <f>VLOOKUP(A712,'[2]Table 5'!A$1:M$65536,3,0)</f>
        <v>3</v>
      </c>
      <c r="D712">
        <f>VLOOKUP(A712,'[2]Table 5'!A$1:N$65536,4,0)</f>
        <v>4</v>
      </c>
      <c r="E712">
        <f>VLOOKUP(A712,'[2]Table 5'!A$1:O$65536,5,0)</f>
        <v>0</v>
      </c>
      <c r="F712">
        <f>VLOOKUP(A712,'[2]Table 5'!A$1:P$65536,6,0)</f>
        <v>0</v>
      </c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213"/>
      <c r="U712" s="164"/>
    </row>
    <row r="713" spans="1:21" customFormat="1">
      <c r="A713" s="242" t="s">
        <v>206</v>
      </c>
      <c r="B713">
        <f>VLOOKUP(A713,'[2]Table 5'!A$1:L$65536,2,0)</f>
        <v>5</v>
      </c>
      <c r="C713">
        <f>VLOOKUP(A713,'[2]Table 5'!A$1:M$65536,3,0)</f>
        <v>1</v>
      </c>
      <c r="D713">
        <f>VLOOKUP(A713,'[2]Table 5'!A$1:N$65536,4,0)</f>
        <v>4</v>
      </c>
      <c r="E713">
        <f>VLOOKUP(A713,'[2]Table 5'!A$1:O$65536,5,0)</f>
        <v>0</v>
      </c>
      <c r="F713">
        <f>VLOOKUP(A713,'[2]Table 5'!A$1:P$65536,6,0)</f>
        <v>0</v>
      </c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213"/>
      <c r="U713" s="164"/>
    </row>
    <row r="714" spans="1:21" customFormat="1">
      <c r="A714" s="242" t="s">
        <v>143</v>
      </c>
      <c r="B714">
        <f>VLOOKUP(A714,'[2]Table 5'!A$1:L$65536,2,0)</f>
        <v>4</v>
      </c>
      <c r="C714">
        <f>VLOOKUP(A714,'[2]Table 5'!A$1:M$65536,3,0)</f>
        <v>0</v>
      </c>
      <c r="D714">
        <f>VLOOKUP(A714,'[2]Table 5'!A$1:N$65536,4,0)</f>
        <v>2</v>
      </c>
      <c r="E714">
        <f>VLOOKUP(A714,'[2]Table 5'!A$1:O$65536,5,0)</f>
        <v>2</v>
      </c>
      <c r="F714">
        <f>VLOOKUP(A714,'[2]Table 5'!A$1:P$65536,6,0)</f>
        <v>0</v>
      </c>
      <c r="G714" s="164"/>
      <c r="H714" s="164"/>
      <c r="I714" s="164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213"/>
      <c r="U714" s="164"/>
    </row>
    <row r="715" spans="1:21" customFormat="1">
      <c r="A715" s="242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213"/>
      <c r="U715" s="164"/>
    </row>
    <row r="716" spans="1:21" customFormat="1">
      <c r="A716" s="24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213"/>
      <c r="U716" s="164"/>
    </row>
    <row r="717" spans="1:21" customFormat="1">
      <c r="A717" s="242" t="s">
        <v>14</v>
      </c>
      <c r="B717">
        <f>VLOOKUP(A717,'[2]Table 5'!A$1:L$65536,2,0)</f>
        <v>2</v>
      </c>
      <c r="C717">
        <f>VLOOKUP(A717,'[2]Table 5'!A$1:M$65536,3,0)</f>
        <v>0</v>
      </c>
      <c r="D717">
        <f>VLOOKUP(A717,'[2]Table 5'!A$1:N$65536,4,0)</f>
        <v>1</v>
      </c>
      <c r="E717">
        <f>VLOOKUP(A717,'[2]Table 5'!A$1:O$65536,5,0)</f>
        <v>1</v>
      </c>
      <c r="F717">
        <f>VLOOKUP(A717,'[2]Table 5'!A$1:P$65536,6,0)</f>
        <v>0</v>
      </c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213"/>
      <c r="U717" s="164"/>
    </row>
    <row r="718" spans="1:21" customFormat="1">
      <c r="A718" s="242" t="s">
        <v>31</v>
      </c>
      <c r="B718">
        <f>VLOOKUP(A718,'[2]Table 5'!A$1:L$65536,2,0)</f>
        <v>4</v>
      </c>
      <c r="C718">
        <f>VLOOKUP(A718,'[2]Table 5'!A$1:M$65536,3,0)</f>
        <v>0</v>
      </c>
      <c r="D718">
        <f>VLOOKUP(A718,'[2]Table 5'!A$1:N$65536,4,0)</f>
        <v>2</v>
      </c>
      <c r="E718">
        <f>VLOOKUP(A718,'[2]Table 5'!A$1:O$65536,5,0)</f>
        <v>2</v>
      </c>
      <c r="F718">
        <f>VLOOKUP(A718,'[2]Table 5'!A$1:P$65536,6,0)</f>
        <v>0</v>
      </c>
      <c r="G718" s="164"/>
      <c r="H718" s="164"/>
      <c r="I718" s="164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213"/>
      <c r="U718" s="164"/>
    </row>
    <row r="719" spans="1:21" customFormat="1">
      <c r="A719" s="242" t="s">
        <v>13</v>
      </c>
      <c r="B719">
        <f>VLOOKUP(A719,'[2]Table 5'!A$1:L$65536,2,0)</f>
        <v>0</v>
      </c>
      <c r="C719">
        <f>VLOOKUP(A719,'[2]Table 5'!A$1:M$65536,3,0)</f>
        <v>0</v>
      </c>
      <c r="D719">
        <f>VLOOKUP(A719,'[2]Table 5'!A$1:N$65536,4,0)</f>
        <v>0</v>
      </c>
      <c r="E719">
        <f>VLOOKUP(A719,'[2]Table 5'!A$1:O$65536,5,0)</f>
        <v>0</v>
      </c>
      <c r="F719">
        <f>VLOOKUP(A719,'[2]Table 5'!A$1:P$65536,6,0)</f>
        <v>0</v>
      </c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213"/>
      <c r="U719" s="164"/>
    </row>
    <row r="720" spans="1:21" customFormat="1">
      <c r="A720" s="242" t="s">
        <v>120</v>
      </c>
      <c r="B720">
        <f>VLOOKUP(A720,'[2]Table 5'!A$1:L$65536,2,0)</f>
        <v>11</v>
      </c>
      <c r="C720">
        <f>VLOOKUP(A720,'[2]Table 5'!A$1:M$65536,3,0)</f>
        <v>0</v>
      </c>
      <c r="D720">
        <f>VLOOKUP(A720,'[2]Table 5'!A$1:N$65536,4,0)</f>
        <v>8</v>
      </c>
      <c r="E720">
        <f>VLOOKUP(A720,'[2]Table 5'!A$1:O$65536,5,0)</f>
        <v>3</v>
      </c>
      <c r="F720">
        <f>VLOOKUP(A720,'[2]Table 5'!A$1:P$65536,6,0)</f>
        <v>0</v>
      </c>
      <c r="G720" s="164"/>
      <c r="H720" s="164"/>
      <c r="I720" s="164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213"/>
      <c r="U720" s="164"/>
    </row>
    <row r="721" spans="1:21" customFormat="1">
      <c r="A721" s="242" t="s">
        <v>158</v>
      </c>
      <c r="B721">
        <f>VLOOKUP(A721,'[2]Table 5'!A$1:L$65536,2,0)</f>
        <v>8</v>
      </c>
      <c r="C721">
        <f>VLOOKUP(A721,'[2]Table 5'!A$1:M$65536,3,0)</f>
        <v>0</v>
      </c>
      <c r="D721">
        <f>VLOOKUP(A721,'[2]Table 5'!A$1:N$65536,4,0)</f>
        <v>5</v>
      </c>
      <c r="E721">
        <f>VLOOKUP(A721,'[2]Table 5'!A$1:O$65536,5,0)</f>
        <v>3</v>
      </c>
      <c r="F721">
        <f>VLOOKUP(A721,'[2]Table 5'!A$1:P$65536,6,0)</f>
        <v>0</v>
      </c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213"/>
      <c r="U721" s="164"/>
    </row>
    <row r="722" spans="1:21" customFormat="1">
      <c r="A722" s="242" t="s">
        <v>15</v>
      </c>
      <c r="B722">
        <f>VLOOKUP(A722,'[2]Table 5'!A$1:L$65536,2,0)</f>
        <v>5</v>
      </c>
      <c r="C722">
        <f>VLOOKUP(A722,'[2]Table 5'!A$1:M$65536,3,0)</f>
        <v>0</v>
      </c>
      <c r="D722">
        <f>VLOOKUP(A722,'[2]Table 5'!A$1:N$65536,4,0)</f>
        <v>3</v>
      </c>
      <c r="E722">
        <f>VLOOKUP(A722,'[2]Table 5'!A$1:O$65536,5,0)</f>
        <v>2</v>
      </c>
      <c r="F722">
        <f>VLOOKUP(A722,'[2]Table 5'!A$1:P$65536,6,0)</f>
        <v>0</v>
      </c>
      <c r="G722" s="164"/>
      <c r="H722" s="164"/>
      <c r="I722" s="164"/>
      <c r="J722" s="164"/>
      <c r="K722" s="164"/>
      <c r="L722" s="164"/>
      <c r="M722" s="164"/>
      <c r="N722" s="164"/>
      <c r="O722" s="164"/>
      <c r="P722" s="164"/>
      <c r="Q722" s="164"/>
      <c r="R722" s="164"/>
      <c r="S722" s="164"/>
      <c r="T722" s="213"/>
      <c r="U722" s="164"/>
    </row>
    <row r="723" spans="1:21" customFormat="1">
      <c r="A723" s="242" t="s">
        <v>135</v>
      </c>
      <c r="B723">
        <f>VLOOKUP(A723,'[2]Table 5'!A$1:L$65536,2,0)</f>
        <v>9</v>
      </c>
      <c r="C723">
        <f>VLOOKUP(A723,'[2]Table 5'!A$1:M$65536,3,0)</f>
        <v>2</v>
      </c>
      <c r="D723">
        <f>VLOOKUP(A723,'[2]Table 5'!A$1:N$65536,4,0)</f>
        <v>7</v>
      </c>
      <c r="E723">
        <f>VLOOKUP(A723,'[2]Table 5'!A$1:O$65536,5,0)</f>
        <v>0</v>
      </c>
      <c r="F723">
        <f>VLOOKUP(A723,'[2]Table 5'!A$1:P$65536,6,0)</f>
        <v>0</v>
      </c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213"/>
      <c r="U723" s="164"/>
    </row>
    <row r="724" spans="1:21" customFormat="1">
      <c r="A724" s="242" t="s">
        <v>32</v>
      </c>
      <c r="B724">
        <f>VLOOKUP(A724,'[2]Table 5'!A$1:L$65536,2,0)</f>
        <v>7</v>
      </c>
      <c r="C724">
        <f>VLOOKUP(A724,'[2]Table 5'!A$1:M$65536,3,0)</f>
        <v>1</v>
      </c>
      <c r="D724">
        <f>VLOOKUP(A724,'[2]Table 5'!A$1:N$65536,4,0)</f>
        <v>3</v>
      </c>
      <c r="E724">
        <f>VLOOKUP(A724,'[2]Table 5'!A$1:O$65536,5,0)</f>
        <v>3</v>
      </c>
      <c r="F724">
        <f>VLOOKUP(A724,'[2]Table 5'!A$1:P$65536,6,0)</f>
        <v>0</v>
      </c>
      <c r="G724" s="164"/>
      <c r="H724" s="164"/>
      <c r="I724" s="164"/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213"/>
      <c r="U724" s="164"/>
    </row>
    <row r="725" spans="1:21" customFormat="1">
      <c r="A725" s="242" t="s">
        <v>39</v>
      </c>
      <c r="B725">
        <f>VLOOKUP(A725,'[2]Table 5'!A$1:L$65536,2,0)</f>
        <v>3</v>
      </c>
      <c r="C725">
        <f>VLOOKUP(A725,'[2]Table 5'!A$1:M$65536,3,0)</f>
        <v>0</v>
      </c>
      <c r="D725">
        <f>VLOOKUP(A725,'[2]Table 5'!A$1:N$65536,4,0)</f>
        <v>1</v>
      </c>
      <c r="E725">
        <f>VLOOKUP(A725,'[2]Table 5'!A$1:O$65536,5,0)</f>
        <v>2</v>
      </c>
      <c r="F725">
        <f>VLOOKUP(A725,'[2]Table 5'!A$1:P$65536,6,0)</f>
        <v>0</v>
      </c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213"/>
      <c r="U725" s="164"/>
    </row>
    <row r="726" spans="1:21" customFormat="1">
      <c r="A726" s="242" t="s">
        <v>131</v>
      </c>
      <c r="B726">
        <f>VLOOKUP(A726,'[2]Table 5'!A$1:L$65536,2,0)</f>
        <v>6</v>
      </c>
      <c r="C726">
        <f>VLOOKUP(A726,'[2]Table 5'!A$1:M$65536,3,0)</f>
        <v>2</v>
      </c>
      <c r="D726">
        <f>VLOOKUP(A726,'[2]Table 5'!A$1:N$65536,4,0)</f>
        <v>3</v>
      </c>
      <c r="E726">
        <f>VLOOKUP(A726,'[2]Table 5'!A$1:O$65536,5,0)</f>
        <v>1</v>
      </c>
      <c r="F726">
        <f>VLOOKUP(A726,'[2]Table 5'!A$1:P$65536,6,0)</f>
        <v>0</v>
      </c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213"/>
      <c r="U726" s="164"/>
    </row>
    <row r="727" spans="1:21" customFormat="1">
      <c r="A727" s="242" t="s">
        <v>65</v>
      </c>
      <c r="B727">
        <f>VLOOKUP(A727,'[2]Table 5'!A$1:L$65536,2,0)</f>
        <v>0</v>
      </c>
      <c r="C727">
        <f>VLOOKUP(A727,'[2]Table 5'!A$1:M$65536,3,0)</f>
        <v>0</v>
      </c>
      <c r="D727">
        <f>VLOOKUP(A727,'[2]Table 5'!A$1:N$65536,4,0)</f>
        <v>0</v>
      </c>
      <c r="E727">
        <f>VLOOKUP(A727,'[2]Table 5'!A$1:O$65536,5,0)</f>
        <v>0</v>
      </c>
      <c r="F727">
        <f>VLOOKUP(A727,'[2]Table 5'!A$1:P$65536,6,0)</f>
        <v>0</v>
      </c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213"/>
      <c r="U727" s="164"/>
    </row>
    <row r="728" spans="1:21" customFormat="1">
      <c r="A728" s="242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213"/>
      <c r="U728" s="164"/>
    </row>
    <row r="729" spans="1:21" customFormat="1">
      <c r="A729" s="24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213"/>
      <c r="U729" s="164"/>
    </row>
    <row r="730" spans="1:21" customFormat="1">
      <c r="A730" s="242" t="s">
        <v>106</v>
      </c>
      <c r="B730">
        <f>VLOOKUP(A730,'[2]Table 5'!A$1:L$65536,2,0)</f>
        <v>3</v>
      </c>
      <c r="C730">
        <f>VLOOKUP(A730,'[2]Table 5'!A$1:M$65536,3,0)</f>
        <v>3</v>
      </c>
      <c r="D730">
        <f>VLOOKUP(A730,'[2]Table 5'!A$1:N$65536,4,0)</f>
        <v>0</v>
      </c>
      <c r="E730">
        <f>VLOOKUP(A730,'[2]Table 5'!A$1:O$65536,5,0)</f>
        <v>0</v>
      </c>
      <c r="F730">
        <f>VLOOKUP(A730,'[2]Table 5'!A$1:P$65536,6,0)</f>
        <v>0</v>
      </c>
      <c r="G730" s="164"/>
      <c r="H730" s="164"/>
      <c r="I730" s="164"/>
      <c r="J730" s="164"/>
      <c r="K730" s="164"/>
      <c r="L730" s="164"/>
      <c r="M730" s="164"/>
      <c r="N730" s="164"/>
      <c r="O730" s="164"/>
      <c r="P730" s="164"/>
      <c r="Q730" s="164"/>
      <c r="R730" s="164"/>
      <c r="S730" s="164"/>
      <c r="T730" s="213"/>
      <c r="U730" s="164"/>
    </row>
    <row r="731" spans="1:21" customFormat="1">
      <c r="A731" s="242" t="s">
        <v>107</v>
      </c>
      <c r="B731">
        <f>VLOOKUP(A731,'[2]Table 5'!A$1:L$65536,2,0)</f>
        <v>3</v>
      </c>
      <c r="C731">
        <f>VLOOKUP(A731,'[2]Table 5'!A$1:M$65536,3,0)</f>
        <v>0</v>
      </c>
      <c r="D731">
        <f>VLOOKUP(A731,'[2]Table 5'!A$1:N$65536,4,0)</f>
        <v>3</v>
      </c>
      <c r="E731">
        <f>VLOOKUP(A731,'[2]Table 5'!A$1:O$65536,5,0)</f>
        <v>0</v>
      </c>
      <c r="F731">
        <f>VLOOKUP(A731,'[2]Table 5'!A$1:P$65536,6,0)</f>
        <v>0</v>
      </c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213"/>
      <c r="U731" s="164"/>
    </row>
    <row r="732" spans="1:21" customFormat="1">
      <c r="A732" s="242" t="s">
        <v>202</v>
      </c>
      <c r="B732">
        <f>VLOOKUP(A732,'[2]Table 5'!A$1:L$65536,2,0)</f>
        <v>3</v>
      </c>
      <c r="C732">
        <f>VLOOKUP(A732,'[2]Table 5'!A$1:M$65536,3,0)</f>
        <v>0</v>
      </c>
      <c r="D732">
        <f>VLOOKUP(A732,'[2]Table 5'!A$1:N$65536,4,0)</f>
        <v>3</v>
      </c>
      <c r="E732">
        <f>VLOOKUP(A732,'[2]Table 5'!A$1:O$65536,5,0)</f>
        <v>0</v>
      </c>
      <c r="F732">
        <f>VLOOKUP(A732,'[2]Table 5'!A$1:P$65536,6,0)</f>
        <v>0</v>
      </c>
      <c r="G732" s="164"/>
      <c r="H732" s="164"/>
      <c r="I732" s="164"/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213"/>
      <c r="U732" s="164"/>
    </row>
    <row r="733" spans="1:21" customFormat="1">
      <c r="A733" s="242" t="s">
        <v>113</v>
      </c>
      <c r="B733">
        <f>VLOOKUP(A733,'[2]Table 5'!A$1:L$65536,2,0)</f>
        <v>3</v>
      </c>
      <c r="C733">
        <f>VLOOKUP(A733,'[2]Table 5'!A$1:M$65536,3,0)</f>
        <v>0</v>
      </c>
      <c r="D733">
        <f>VLOOKUP(A733,'[2]Table 5'!A$1:N$65536,4,0)</f>
        <v>1</v>
      </c>
      <c r="E733">
        <f>VLOOKUP(A733,'[2]Table 5'!A$1:O$65536,5,0)</f>
        <v>2</v>
      </c>
      <c r="F733">
        <f>VLOOKUP(A733,'[2]Table 5'!A$1:P$65536,6,0)</f>
        <v>0</v>
      </c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213"/>
      <c r="U733" s="164"/>
    </row>
    <row r="734" spans="1:21" customFormat="1">
      <c r="A734" s="242" t="s">
        <v>176</v>
      </c>
      <c r="B734">
        <f>VLOOKUP(A734,'[2]Table 5'!A$1:L$65536,2,0)</f>
        <v>3</v>
      </c>
      <c r="C734">
        <f>VLOOKUP(A734,'[2]Table 5'!A$1:M$65536,3,0)</f>
        <v>0</v>
      </c>
      <c r="D734">
        <f>VLOOKUP(A734,'[2]Table 5'!A$1:N$65536,4,0)</f>
        <v>3</v>
      </c>
      <c r="E734">
        <f>VLOOKUP(A734,'[2]Table 5'!A$1:O$65536,5,0)</f>
        <v>0</v>
      </c>
      <c r="F734">
        <f>VLOOKUP(A734,'[2]Table 5'!A$1:P$65536,6,0)</f>
        <v>0</v>
      </c>
      <c r="G734" s="164"/>
      <c r="H734" s="164"/>
      <c r="I734" s="164"/>
      <c r="J734" s="164"/>
      <c r="K734" s="164"/>
      <c r="L734" s="164"/>
      <c r="M734" s="164"/>
      <c r="N734" s="164"/>
      <c r="O734" s="164"/>
      <c r="P734" s="164"/>
      <c r="Q734" s="164"/>
      <c r="R734" s="164"/>
      <c r="S734" s="164"/>
      <c r="T734" s="213"/>
      <c r="U734" s="164"/>
    </row>
    <row r="735" spans="1:21" customFormat="1">
      <c r="A735" s="242" t="s">
        <v>126</v>
      </c>
      <c r="B735">
        <f>VLOOKUP(A735,'[2]Table 5'!A$1:L$65536,2,0)</f>
        <v>1</v>
      </c>
      <c r="C735">
        <f>VLOOKUP(A735,'[2]Table 5'!A$1:M$65536,3,0)</f>
        <v>0</v>
      </c>
      <c r="D735">
        <f>VLOOKUP(A735,'[2]Table 5'!A$1:N$65536,4,0)</f>
        <v>0</v>
      </c>
      <c r="E735">
        <f>VLOOKUP(A735,'[2]Table 5'!A$1:O$65536,5,0)</f>
        <v>1</v>
      </c>
      <c r="F735">
        <f>VLOOKUP(A735,'[2]Table 5'!A$1:P$65536,6,0)</f>
        <v>0</v>
      </c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213"/>
      <c r="U735" s="164"/>
    </row>
    <row r="736" spans="1:21" customFormat="1">
      <c r="A736" s="242" t="s">
        <v>73</v>
      </c>
      <c r="B736">
        <f>VLOOKUP(A736,'[2]Table 5'!A$1:L$65536,2,0)</f>
        <v>0</v>
      </c>
      <c r="C736">
        <f>VLOOKUP(A736,'[2]Table 5'!A$1:M$65536,3,0)</f>
        <v>0</v>
      </c>
      <c r="D736">
        <f>VLOOKUP(A736,'[2]Table 5'!A$1:N$65536,4,0)</f>
        <v>0</v>
      </c>
      <c r="E736">
        <f>VLOOKUP(A736,'[2]Table 5'!A$1:O$65536,5,0)</f>
        <v>0</v>
      </c>
      <c r="F736">
        <f>VLOOKUP(A736,'[2]Table 5'!A$1:P$65536,6,0)</f>
        <v>0</v>
      </c>
      <c r="G736" s="164"/>
      <c r="H736" s="164"/>
      <c r="I736" s="164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213"/>
      <c r="U736" s="164"/>
    </row>
    <row r="737" spans="1:21" customFormat="1">
      <c r="A737" s="242" t="s">
        <v>215</v>
      </c>
      <c r="B737">
        <f>VLOOKUP(A737,'[2]Table 5'!A$1:L$65536,2,0)</f>
        <v>5</v>
      </c>
      <c r="C737">
        <f>VLOOKUP(A737,'[2]Table 5'!A$1:M$65536,3,0)</f>
        <v>1</v>
      </c>
      <c r="D737">
        <f>VLOOKUP(A737,'[2]Table 5'!A$1:N$65536,4,0)</f>
        <v>2</v>
      </c>
      <c r="E737">
        <f>VLOOKUP(A737,'[2]Table 5'!A$1:O$65536,5,0)</f>
        <v>2</v>
      </c>
      <c r="F737">
        <f>VLOOKUP(A737,'[2]Table 5'!A$1:P$65536,6,0)</f>
        <v>0</v>
      </c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213"/>
      <c r="U737" s="164"/>
    </row>
    <row r="738" spans="1:21" customFormat="1">
      <c r="A738" s="242" t="s">
        <v>55</v>
      </c>
      <c r="B738">
        <f>VLOOKUP(A738,'[2]Table 5'!A$1:L$65536,2,0)</f>
        <v>4</v>
      </c>
      <c r="C738">
        <f>VLOOKUP(A738,'[2]Table 5'!A$1:M$65536,3,0)</f>
        <v>1</v>
      </c>
      <c r="D738">
        <f>VLOOKUP(A738,'[2]Table 5'!A$1:N$65536,4,0)</f>
        <v>2</v>
      </c>
      <c r="E738">
        <f>VLOOKUP(A738,'[2]Table 5'!A$1:O$65536,5,0)</f>
        <v>1</v>
      </c>
      <c r="F738">
        <f>VLOOKUP(A738,'[2]Table 5'!A$1:P$65536,6,0)</f>
        <v>0</v>
      </c>
      <c r="G738" s="164"/>
      <c r="H738" s="164"/>
      <c r="I738" s="164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213"/>
      <c r="U738" s="164"/>
    </row>
    <row r="739" spans="1:21" customFormat="1">
      <c r="A739" s="242" t="s">
        <v>157</v>
      </c>
      <c r="B739">
        <f>VLOOKUP(A739,'[2]Table 5'!A$1:L$65536,2,0)</f>
        <v>1</v>
      </c>
      <c r="C739">
        <f>VLOOKUP(A739,'[2]Table 5'!A$1:M$65536,3,0)</f>
        <v>0</v>
      </c>
      <c r="D739">
        <f>VLOOKUP(A739,'[2]Table 5'!A$1:N$65536,4,0)</f>
        <v>0</v>
      </c>
      <c r="E739">
        <f>VLOOKUP(A739,'[2]Table 5'!A$1:O$65536,5,0)</f>
        <v>1</v>
      </c>
      <c r="F739">
        <f>VLOOKUP(A739,'[2]Table 5'!A$1:P$65536,6,0)</f>
        <v>0</v>
      </c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213"/>
      <c r="U739" s="164"/>
    </row>
    <row r="740" spans="1:21" customFormat="1">
      <c r="A740" s="242" t="s">
        <v>175</v>
      </c>
      <c r="B740">
        <f>VLOOKUP(A740,'[2]Table 5'!A$1:L$65536,2,0)</f>
        <v>4</v>
      </c>
      <c r="C740">
        <f>VLOOKUP(A740,'[2]Table 5'!A$1:M$65536,3,0)</f>
        <v>0</v>
      </c>
      <c r="D740">
        <f>VLOOKUP(A740,'[2]Table 5'!A$1:N$65536,4,0)</f>
        <v>1</v>
      </c>
      <c r="E740">
        <f>VLOOKUP(A740,'[2]Table 5'!A$1:O$65536,5,0)</f>
        <v>3</v>
      </c>
      <c r="F740">
        <f>VLOOKUP(A740,'[2]Table 5'!A$1:P$65536,6,0)</f>
        <v>0</v>
      </c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213"/>
      <c r="U740" s="164"/>
    </row>
    <row r="741" spans="1:21" customFormat="1">
      <c r="A741" s="242" t="s">
        <v>50</v>
      </c>
      <c r="B741">
        <f>VLOOKUP(A741,'[2]Table 5'!A$1:L$65536,2,0)</f>
        <v>5</v>
      </c>
      <c r="C741">
        <f>VLOOKUP(A741,'[2]Table 5'!A$1:M$65536,3,0)</f>
        <v>2</v>
      </c>
      <c r="D741">
        <f>VLOOKUP(A741,'[2]Table 5'!A$1:N$65536,4,0)</f>
        <v>2</v>
      </c>
      <c r="E741">
        <f>VLOOKUP(A741,'[2]Table 5'!A$1:O$65536,5,0)</f>
        <v>1</v>
      </c>
      <c r="F741">
        <f>VLOOKUP(A741,'[2]Table 5'!A$1:P$65536,6,0)</f>
        <v>0</v>
      </c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213"/>
      <c r="U741" s="164"/>
    </row>
    <row r="742" spans="1:21" customFormat="1">
      <c r="A742" s="242" t="s">
        <v>51</v>
      </c>
      <c r="B742">
        <f>VLOOKUP(A742,'[2]Table 5'!A$1:L$65536,2,0)</f>
        <v>3</v>
      </c>
      <c r="C742">
        <f>VLOOKUP(A742,'[2]Table 5'!A$1:M$65536,3,0)</f>
        <v>1</v>
      </c>
      <c r="D742">
        <f>VLOOKUP(A742,'[2]Table 5'!A$1:N$65536,4,0)</f>
        <v>1</v>
      </c>
      <c r="E742">
        <f>VLOOKUP(A742,'[2]Table 5'!A$1:O$65536,5,0)</f>
        <v>0</v>
      </c>
      <c r="F742">
        <f>VLOOKUP(A742,'[2]Table 5'!A$1:P$65536,6,0)</f>
        <v>1</v>
      </c>
      <c r="G742" s="164"/>
      <c r="H742" s="164"/>
      <c r="I742" s="164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213"/>
      <c r="U742" s="164"/>
    </row>
    <row r="743" spans="1:21" customFormat="1">
      <c r="A743" s="242" t="s">
        <v>177</v>
      </c>
      <c r="B743">
        <f>VLOOKUP(A743,'[2]Table 5'!A$1:L$65536,2,0)</f>
        <v>4</v>
      </c>
      <c r="C743">
        <f>VLOOKUP(A743,'[2]Table 5'!A$1:M$65536,3,0)</f>
        <v>0</v>
      </c>
      <c r="D743">
        <f>VLOOKUP(A743,'[2]Table 5'!A$1:N$65536,4,0)</f>
        <v>3</v>
      </c>
      <c r="E743">
        <f>VLOOKUP(A743,'[2]Table 5'!A$1:O$65536,5,0)</f>
        <v>1</v>
      </c>
      <c r="F743">
        <f>VLOOKUP(A743,'[2]Table 5'!A$1:P$65536,6,0)</f>
        <v>0</v>
      </c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213"/>
      <c r="U743" s="164"/>
    </row>
    <row r="744" spans="1:21" customFormat="1">
      <c r="A744" s="242" t="s">
        <v>60</v>
      </c>
      <c r="B744">
        <f>VLOOKUP(A744,'[2]Table 5'!A$1:L$65536,2,0)</f>
        <v>2</v>
      </c>
      <c r="C744">
        <f>VLOOKUP(A744,'[2]Table 5'!A$1:M$65536,3,0)</f>
        <v>0</v>
      </c>
      <c r="D744">
        <f>VLOOKUP(A744,'[2]Table 5'!A$1:N$65536,4,0)</f>
        <v>0</v>
      </c>
      <c r="E744">
        <f>VLOOKUP(A744,'[2]Table 5'!A$1:O$65536,5,0)</f>
        <v>2</v>
      </c>
      <c r="F744">
        <f>VLOOKUP(A744,'[2]Table 5'!A$1:P$65536,6,0)</f>
        <v>0</v>
      </c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213"/>
      <c r="U744" s="164"/>
    </row>
    <row r="745" spans="1:21" customFormat="1">
      <c r="A745" s="242" t="s">
        <v>203</v>
      </c>
      <c r="B745">
        <f>VLOOKUP(A745,'[2]Table 5'!A$1:L$65536,2,0)</f>
        <v>2</v>
      </c>
      <c r="C745">
        <f>VLOOKUP(A745,'[2]Table 5'!A$1:M$65536,3,0)</f>
        <v>0</v>
      </c>
      <c r="D745">
        <f>VLOOKUP(A745,'[2]Table 5'!A$1:N$65536,4,0)</f>
        <v>1</v>
      </c>
      <c r="E745">
        <f>VLOOKUP(A745,'[2]Table 5'!A$1:O$65536,5,0)</f>
        <v>1</v>
      </c>
      <c r="F745">
        <f>VLOOKUP(A745,'[2]Table 5'!A$1:P$65536,6,0)</f>
        <v>0</v>
      </c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213"/>
      <c r="U745" s="164"/>
    </row>
    <row r="746" spans="1:21" customFormat="1">
      <c r="A746" s="242" t="s">
        <v>204</v>
      </c>
      <c r="B746">
        <f>VLOOKUP(A746,'[2]Table 5'!A$1:L$65536,2,0)</f>
        <v>1</v>
      </c>
      <c r="C746">
        <f>VLOOKUP(A746,'[2]Table 5'!A$1:M$65536,3,0)</f>
        <v>0</v>
      </c>
      <c r="D746">
        <f>VLOOKUP(A746,'[2]Table 5'!A$1:N$65536,4,0)</f>
        <v>1</v>
      </c>
      <c r="E746">
        <f>VLOOKUP(A746,'[2]Table 5'!A$1:O$65536,5,0)</f>
        <v>0</v>
      </c>
      <c r="F746">
        <f>VLOOKUP(A746,'[2]Table 5'!A$1:P$65536,6,0)</f>
        <v>0</v>
      </c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213"/>
      <c r="U746" s="164"/>
    </row>
    <row r="747" spans="1:21" customFormat="1">
      <c r="A747" s="242" t="s">
        <v>33</v>
      </c>
      <c r="B747">
        <f>VLOOKUP(A747,'[2]Table 5'!A$1:L$65536,2,0)</f>
        <v>6</v>
      </c>
      <c r="C747">
        <f>VLOOKUP(A747,'[2]Table 5'!A$1:M$65536,3,0)</f>
        <v>1</v>
      </c>
      <c r="D747">
        <f>VLOOKUP(A747,'[2]Table 5'!A$1:N$65536,4,0)</f>
        <v>2</v>
      </c>
      <c r="E747">
        <f>VLOOKUP(A747,'[2]Table 5'!A$1:O$65536,5,0)</f>
        <v>3</v>
      </c>
      <c r="F747">
        <f>VLOOKUP(A747,'[2]Table 5'!A$1:P$65536,6,0)</f>
        <v>0</v>
      </c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213"/>
      <c r="U747" s="164"/>
    </row>
    <row r="748" spans="1:21" customFormat="1">
      <c r="A748" s="242" t="s">
        <v>138</v>
      </c>
      <c r="B748">
        <f>VLOOKUP(A748,'[2]Table 5'!A$1:L$65536,2,0)</f>
        <v>1</v>
      </c>
      <c r="C748">
        <f>VLOOKUP(A748,'[2]Table 5'!A$1:M$65536,3,0)</f>
        <v>0</v>
      </c>
      <c r="D748">
        <f>VLOOKUP(A748,'[2]Table 5'!A$1:N$65536,4,0)</f>
        <v>0</v>
      </c>
      <c r="E748">
        <f>VLOOKUP(A748,'[2]Table 5'!A$1:O$65536,5,0)</f>
        <v>1</v>
      </c>
      <c r="F748">
        <f>VLOOKUP(A748,'[2]Table 5'!A$1:P$65536,6,0)</f>
        <v>0</v>
      </c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213"/>
      <c r="U748" s="164"/>
    </row>
    <row r="749" spans="1:21" customFormat="1">
      <c r="A749" s="242" t="s">
        <v>161</v>
      </c>
      <c r="B749">
        <f>VLOOKUP(A749,'[2]Table 5'!A$1:L$65536,2,0)</f>
        <v>2</v>
      </c>
      <c r="C749">
        <f>VLOOKUP(A749,'[2]Table 5'!A$1:M$65536,3,0)</f>
        <v>1</v>
      </c>
      <c r="D749">
        <f>VLOOKUP(A749,'[2]Table 5'!A$1:N$65536,4,0)</f>
        <v>1</v>
      </c>
      <c r="E749">
        <f>VLOOKUP(A749,'[2]Table 5'!A$1:O$65536,5,0)</f>
        <v>0</v>
      </c>
      <c r="F749">
        <f>VLOOKUP(A749,'[2]Table 5'!A$1:P$65536,6,0)</f>
        <v>0</v>
      </c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213"/>
      <c r="U749" s="164"/>
    </row>
    <row r="750" spans="1:21" customFormat="1">
      <c r="A750" s="242" t="s">
        <v>34</v>
      </c>
      <c r="B750">
        <f>VLOOKUP(A750,'[2]Table 5'!A$1:L$65536,2,0)</f>
        <v>0</v>
      </c>
      <c r="C750">
        <f>VLOOKUP(A750,'[2]Table 5'!A$1:M$65536,3,0)</f>
        <v>0</v>
      </c>
      <c r="D750">
        <f>VLOOKUP(A750,'[2]Table 5'!A$1:N$65536,4,0)</f>
        <v>0</v>
      </c>
      <c r="E750">
        <f>VLOOKUP(A750,'[2]Table 5'!A$1:O$65536,5,0)</f>
        <v>0</v>
      </c>
      <c r="F750">
        <f>VLOOKUP(A750,'[2]Table 5'!A$1:P$65536,6,0)</f>
        <v>0</v>
      </c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213"/>
      <c r="U750" s="164"/>
    </row>
    <row r="751" spans="1:21" customFormat="1">
      <c r="A751" s="242" t="s">
        <v>162</v>
      </c>
      <c r="B751">
        <f>VLOOKUP(A751,'[2]Table 5'!A$1:L$65536,2,0)</f>
        <v>3</v>
      </c>
      <c r="C751">
        <f>VLOOKUP(A751,'[2]Table 5'!A$1:M$65536,3,0)</f>
        <v>1</v>
      </c>
      <c r="D751">
        <f>VLOOKUP(A751,'[2]Table 5'!A$1:N$65536,4,0)</f>
        <v>2</v>
      </c>
      <c r="E751">
        <f>VLOOKUP(A751,'[2]Table 5'!A$1:O$65536,5,0)</f>
        <v>0</v>
      </c>
      <c r="F751">
        <f>VLOOKUP(A751,'[2]Table 5'!A$1:P$65536,6,0)</f>
        <v>0</v>
      </c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213"/>
      <c r="U751" s="164"/>
    </row>
    <row r="752" spans="1:21" customFormat="1">
      <c r="A752" s="242" t="s">
        <v>163</v>
      </c>
      <c r="B752">
        <f>VLOOKUP(A752,'[2]Table 5'!A$1:L$65536,2,0)</f>
        <v>3</v>
      </c>
      <c r="C752">
        <f>VLOOKUP(A752,'[2]Table 5'!A$1:M$65536,3,0)</f>
        <v>0</v>
      </c>
      <c r="D752">
        <f>VLOOKUP(A752,'[2]Table 5'!A$1:N$65536,4,0)</f>
        <v>3</v>
      </c>
      <c r="E752">
        <f>VLOOKUP(A752,'[2]Table 5'!A$1:O$65536,5,0)</f>
        <v>0</v>
      </c>
      <c r="F752">
        <f>VLOOKUP(A752,'[2]Table 5'!A$1:P$65536,6,0)</f>
        <v>0</v>
      </c>
      <c r="G752" s="164"/>
      <c r="H752" s="164"/>
      <c r="I752" s="164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213"/>
      <c r="U752" s="164"/>
    </row>
    <row r="753" spans="1:21" customFormat="1">
      <c r="A753" s="242" t="s">
        <v>198</v>
      </c>
      <c r="B753">
        <f>VLOOKUP(A753,'[2]Table 5'!A$1:L$65536,2,0)</f>
        <v>1</v>
      </c>
      <c r="C753">
        <f>VLOOKUP(A753,'[2]Table 5'!A$1:M$65536,3,0)</f>
        <v>0</v>
      </c>
      <c r="D753">
        <f>VLOOKUP(A753,'[2]Table 5'!A$1:N$65536,4,0)</f>
        <v>1</v>
      </c>
      <c r="E753">
        <f>VLOOKUP(A753,'[2]Table 5'!A$1:O$65536,5,0)</f>
        <v>0</v>
      </c>
      <c r="F753">
        <f>VLOOKUP(A753,'[2]Table 5'!A$1:P$65536,6,0)</f>
        <v>0</v>
      </c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213"/>
      <c r="U753" s="164"/>
    </row>
    <row r="754" spans="1:21" customFormat="1">
      <c r="A754" s="242" t="s">
        <v>35</v>
      </c>
      <c r="B754">
        <f>VLOOKUP(A754,'[2]Table 5'!A$1:L$65536,2,0)</f>
        <v>8</v>
      </c>
      <c r="C754">
        <f>VLOOKUP(A754,'[2]Table 5'!A$1:M$65536,3,0)</f>
        <v>4</v>
      </c>
      <c r="D754">
        <f>VLOOKUP(A754,'[2]Table 5'!A$1:N$65536,4,0)</f>
        <v>2</v>
      </c>
      <c r="E754">
        <f>VLOOKUP(A754,'[2]Table 5'!A$1:O$65536,5,0)</f>
        <v>2</v>
      </c>
      <c r="F754">
        <f>VLOOKUP(A754,'[2]Table 5'!A$1:P$65536,6,0)</f>
        <v>0</v>
      </c>
      <c r="G754" s="164"/>
      <c r="H754" s="164"/>
      <c r="I754" s="164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213"/>
      <c r="U754" s="164"/>
    </row>
    <row r="755" spans="1:21" customFormat="1">
      <c r="A755" s="242" t="s">
        <v>66</v>
      </c>
      <c r="B755">
        <f>VLOOKUP(A755,'[2]Table 5'!A$1:L$65536,2,0)</f>
        <v>0</v>
      </c>
      <c r="C755">
        <f>VLOOKUP(A755,'[2]Table 5'!A$1:M$65536,3,0)</f>
        <v>0</v>
      </c>
      <c r="D755">
        <f>VLOOKUP(A755,'[2]Table 5'!A$1:N$65536,4,0)</f>
        <v>0</v>
      </c>
      <c r="E755">
        <f>VLOOKUP(A755,'[2]Table 5'!A$1:O$65536,5,0)</f>
        <v>0</v>
      </c>
      <c r="F755">
        <f>VLOOKUP(A755,'[2]Table 5'!A$1:P$65536,6,0)</f>
        <v>0</v>
      </c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213"/>
      <c r="U755" s="164"/>
    </row>
    <row r="756" spans="1:21" customFormat="1">
      <c r="A756" s="242" t="s">
        <v>67</v>
      </c>
      <c r="B756">
        <f>VLOOKUP(A756,'[2]Table 5'!A$1:L$65536,2,0)</f>
        <v>1</v>
      </c>
      <c r="C756">
        <f>VLOOKUP(A756,'[2]Table 5'!A$1:M$65536,3,0)</f>
        <v>0</v>
      </c>
      <c r="D756">
        <f>VLOOKUP(A756,'[2]Table 5'!A$1:N$65536,4,0)</f>
        <v>1</v>
      </c>
      <c r="E756">
        <f>VLOOKUP(A756,'[2]Table 5'!A$1:O$65536,5,0)</f>
        <v>0</v>
      </c>
      <c r="F756">
        <f>VLOOKUP(A756,'[2]Table 5'!A$1:P$65536,6,0)</f>
        <v>0</v>
      </c>
      <c r="G756" s="164"/>
      <c r="H756" s="164"/>
      <c r="I756" s="164"/>
      <c r="J756" s="164"/>
      <c r="K756" s="164"/>
      <c r="L756" s="164"/>
      <c r="M756" s="164"/>
      <c r="N756" s="164"/>
      <c r="O756" s="164"/>
      <c r="P756" s="164"/>
      <c r="Q756" s="164"/>
      <c r="R756" s="164"/>
      <c r="S756" s="164"/>
      <c r="T756" s="213"/>
      <c r="U756" s="164"/>
    </row>
    <row r="757" spans="1:21" customFormat="1">
      <c r="A757" s="242" t="s">
        <v>104</v>
      </c>
      <c r="B757">
        <f>VLOOKUP(A757,'[2]Table 5'!A$1:L$65536,2,0)</f>
        <v>6</v>
      </c>
      <c r="C757">
        <f>VLOOKUP(A757,'[2]Table 5'!A$1:M$65536,3,0)</f>
        <v>1</v>
      </c>
      <c r="D757">
        <f>VLOOKUP(A757,'[2]Table 5'!A$1:N$65536,4,0)</f>
        <v>2</v>
      </c>
      <c r="E757">
        <f>VLOOKUP(A757,'[2]Table 5'!A$1:O$65536,5,0)</f>
        <v>3</v>
      </c>
      <c r="F757">
        <f>VLOOKUP(A757,'[2]Table 5'!A$1:P$65536,6,0)</f>
        <v>0</v>
      </c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213"/>
      <c r="U757" s="164"/>
    </row>
    <row r="758" spans="1:21" customFormat="1">
      <c r="A758" s="242" t="s">
        <v>36</v>
      </c>
      <c r="B758">
        <f>VLOOKUP(A758,'[2]Table 5'!A$1:L$65536,2,0)</f>
        <v>2</v>
      </c>
      <c r="C758">
        <f>VLOOKUP(A758,'[2]Table 5'!A$1:M$65536,3,0)</f>
        <v>0</v>
      </c>
      <c r="D758">
        <f>VLOOKUP(A758,'[2]Table 5'!A$1:N$65536,4,0)</f>
        <v>1</v>
      </c>
      <c r="E758">
        <f>VLOOKUP(A758,'[2]Table 5'!A$1:O$65536,5,0)</f>
        <v>1</v>
      </c>
      <c r="F758">
        <f>VLOOKUP(A758,'[2]Table 5'!A$1:P$65536,6,0)</f>
        <v>0</v>
      </c>
      <c r="G758" s="164"/>
      <c r="H758" s="164"/>
      <c r="I758" s="164"/>
      <c r="J758" s="164"/>
      <c r="K758" s="164"/>
      <c r="L758" s="164"/>
      <c r="M758" s="164"/>
      <c r="N758" s="164"/>
      <c r="O758" s="164"/>
      <c r="P758" s="164"/>
      <c r="Q758" s="164"/>
      <c r="R758" s="164"/>
      <c r="S758" s="164"/>
      <c r="T758" s="213"/>
      <c r="U758" s="164"/>
    </row>
    <row r="759" spans="1:21" customFormat="1">
      <c r="A759" s="242" t="s">
        <v>105</v>
      </c>
      <c r="B759">
        <f>VLOOKUP(A759,'[2]Table 5'!A$1:L$65536,2,0)</f>
        <v>1</v>
      </c>
      <c r="C759">
        <f>VLOOKUP(A759,'[2]Table 5'!A$1:M$65536,3,0)</f>
        <v>0</v>
      </c>
      <c r="D759">
        <f>VLOOKUP(A759,'[2]Table 5'!A$1:N$65536,4,0)</f>
        <v>1</v>
      </c>
      <c r="E759">
        <f>VLOOKUP(A759,'[2]Table 5'!A$1:O$65536,5,0)</f>
        <v>0</v>
      </c>
      <c r="F759">
        <f>VLOOKUP(A759,'[2]Table 5'!A$1:P$65536,6,0)</f>
        <v>0</v>
      </c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213"/>
      <c r="U759" s="164"/>
    </row>
    <row r="760" spans="1:21" customFormat="1">
      <c r="A760" s="242" t="s">
        <v>37</v>
      </c>
      <c r="B760">
        <f>VLOOKUP(A760,'[2]Table 5'!A$1:L$65536,2,0)</f>
        <v>5</v>
      </c>
      <c r="C760">
        <f>VLOOKUP(A760,'[2]Table 5'!A$1:M$65536,3,0)</f>
        <v>1</v>
      </c>
      <c r="D760">
        <f>VLOOKUP(A760,'[2]Table 5'!A$1:N$65536,4,0)</f>
        <v>4</v>
      </c>
      <c r="E760">
        <f>VLOOKUP(A760,'[2]Table 5'!A$1:O$65536,5,0)</f>
        <v>0</v>
      </c>
      <c r="F760">
        <f>VLOOKUP(A760,'[2]Table 5'!A$1:P$65536,6,0)</f>
        <v>0</v>
      </c>
      <c r="G760" s="164"/>
      <c r="H760" s="164"/>
      <c r="I760" s="164"/>
      <c r="J760" s="164"/>
      <c r="K760" s="164"/>
      <c r="L760" s="164"/>
      <c r="M760" s="164"/>
      <c r="N760" s="164"/>
      <c r="O760" s="164"/>
      <c r="P760" s="164"/>
      <c r="Q760" s="164"/>
      <c r="R760" s="164"/>
      <c r="S760" s="164"/>
      <c r="T760" s="213"/>
      <c r="U760" s="164"/>
    </row>
    <row r="761" spans="1:21" customFormat="1">
      <c r="A761" s="242" t="s">
        <v>68</v>
      </c>
      <c r="B761">
        <f>VLOOKUP(A761,'[2]Table 5'!A$1:L$65536,2,0)</f>
        <v>1</v>
      </c>
      <c r="C761">
        <f>VLOOKUP(A761,'[2]Table 5'!A$1:M$65536,3,0)</f>
        <v>0</v>
      </c>
      <c r="D761">
        <f>VLOOKUP(A761,'[2]Table 5'!A$1:N$65536,4,0)</f>
        <v>1</v>
      </c>
      <c r="E761">
        <f>VLOOKUP(A761,'[2]Table 5'!A$1:O$65536,5,0)</f>
        <v>0</v>
      </c>
      <c r="F761">
        <f>VLOOKUP(A761,'[2]Table 5'!A$1:P$65536,6,0)</f>
        <v>0</v>
      </c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213"/>
      <c r="U761" s="164"/>
    </row>
    <row r="762" spans="1:21" customFormat="1">
      <c r="A762" s="242" t="s">
        <v>69</v>
      </c>
      <c r="B762">
        <f>VLOOKUP(A762,'[2]Table 5'!A$1:L$65536,2,0)</f>
        <v>0</v>
      </c>
      <c r="C762">
        <f>VLOOKUP(A762,'[2]Table 5'!A$1:M$65536,3,0)</f>
        <v>0</v>
      </c>
      <c r="D762">
        <f>VLOOKUP(A762,'[2]Table 5'!A$1:N$65536,4,0)</f>
        <v>0</v>
      </c>
      <c r="E762">
        <f>VLOOKUP(A762,'[2]Table 5'!A$1:O$65536,5,0)</f>
        <v>0</v>
      </c>
      <c r="F762">
        <f>VLOOKUP(A762,'[2]Table 5'!A$1:P$65536,6,0)</f>
        <v>0</v>
      </c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213"/>
      <c r="U762" s="164"/>
    </row>
    <row r="763" spans="1:21" customFormat="1">
      <c r="A763" s="242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213"/>
      <c r="U763" s="164"/>
    </row>
    <row r="764" spans="1:21" customFormat="1">
      <c r="A764" s="24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213"/>
      <c r="U764" s="164"/>
    </row>
    <row r="765" spans="1:21" customFormat="1">
      <c r="A765" s="242" t="s">
        <v>167</v>
      </c>
      <c r="B765">
        <f>VLOOKUP(A765,'[2]Table 5'!A$1:L$65536,2,0)</f>
        <v>1</v>
      </c>
      <c r="C765">
        <f>VLOOKUP(A765,'[2]Table 5'!A$1:M$65536,3,0)</f>
        <v>0</v>
      </c>
      <c r="D765">
        <f>VLOOKUP(A765,'[2]Table 5'!A$1:N$65536,4,0)</f>
        <v>0</v>
      </c>
      <c r="E765">
        <f>VLOOKUP(A765,'[2]Table 5'!A$1:O$65536,5,0)</f>
        <v>1</v>
      </c>
      <c r="F765">
        <f>VLOOKUP(A765,'[2]Table 5'!A$1:P$65536,6,0)</f>
        <v>0</v>
      </c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213"/>
      <c r="U765" s="164"/>
    </row>
    <row r="766" spans="1:21" customFormat="1">
      <c r="A766" s="242" t="s">
        <v>179</v>
      </c>
      <c r="B766">
        <f>VLOOKUP(A766,'[2]Table 5'!A$1:L$65536,2,0)</f>
        <v>1</v>
      </c>
      <c r="C766">
        <f>VLOOKUP(A766,'[2]Table 5'!A$1:M$65536,3,0)</f>
        <v>1</v>
      </c>
      <c r="D766">
        <f>VLOOKUP(A766,'[2]Table 5'!A$1:N$65536,4,0)</f>
        <v>0</v>
      </c>
      <c r="E766">
        <f>VLOOKUP(A766,'[2]Table 5'!A$1:O$65536,5,0)</f>
        <v>0</v>
      </c>
      <c r="F766">
        <f>VLOOKUP(A766,'[2]Table 5'!A$1:P$65536,6,0)</f>
        <v>0</v>
      </c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213"/>
      <c r="U766" s="164"/>
    </row>
    <row r="767" spans="1:21" customFormat="1">
      <c r="A767" s="242" t="s">
        <v>16</v>
      </c>
      <c r="B767">
        <f>VLOOKUP(A767,'[2]Table 5'!A$1:L$65536,2,0)</f>
        <v>6</v>
      </c>
      <c r="C767">
        <f>VLOOKUP(A767,'[2]Table 5'!A$1:M$65536,3,0)</f>
        <v>0</v>
      </c>
      <c r="D767">
        <f>VLOOKUP(A767,'[2]Table 5'!A$1:N$65536,4,0)</f>
        <v>4</v>
      </c>
      <c r="E767">
        <f>VLOOKUP(A767,'[2]Table 5'!A$1:O$65536,5,0)</f>
        <v>2</v>
      </c>
      <c r="F767">
        <f>VLOOKUP(A767,'[2]Table 5'!A$1:P$65536,6,0)</f>
        <v>0</v>
      </c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213"/>
      <c r="U767" s="164"/>
    </row>
    <row r="768" spans="1:21" customFormat="1">
      <c r="A768" s="242" t="s">
        <v>128</v>
      </c>
      <c r="B768">
        <f>VLOOKUP(A768,'[2]Table 5'!A$1:L$65536,2,0)</f>
        <v>5</v>
      </c>
      <c r="C768">
        <f>VLOOKUP(A768,'[2]Table 5'!A$1:M$65536,3,0)</f>
        <v>0</v>
      </c>
      <c r="D768">
        <f>VLOOKUP(A768,'[2]Table 5'!A$1:N$65536,4,0)</f>
        <v>5</v>
      </c>
      <c r="E768">
        <f>VLOOKUP(A768,'[2]Table 5'!A$1:O$65536,5,0)</f>
        <v>0</v>
      </c>
      <c r="F768">
        <f>VLOOKUP(A768,'[2]Table 5'!A$1:P$65536,6,0)</f>
        <v>0</v>
      </c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213"/>
      <c r="U768" s="164"/>
    </row>
    <row r="769" spans="1:21" customFormat="1">
      <c r="A769" s="242" t="s">
        <v>24</v>
      </c>
      <c r="B769">
        <f>VLOOKUP(A769,'[2]Table 5'!A$1:L$65536,2,0)</f>
        <v>9</v>
      </c>
      <c r="C769">
        <f>VLOOKUP(A769,'[2]Table 5'!A$1:M$65536,3,0)</f>
        <v>3</v>
      </c>
      <c r="D769">
        <f>VLOOKUP(A769,'[2]Table 5'!A$1:N$65536,4,0)</f>
        <v>6</v>
      </c>
      <c r="E769">
        <f>VLOOKUP(A769,'[2]Table 5'!A$1:O$65536,5,0)</f>
        <v>0</v>
      </c>
      <c r="F769">
        <f>VLOOKUP(A769,'[2]Table 5'!A$1:P$65536,6,0)</f>
        <v>0</v>
      </c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213"/>
      <c r="U769" s="164"/>
    </row>
    <row r="770" spans="1:21" customFormat="1">
      <c r="A770" s="242" t="s">
        <v>70</v>
      </c>
      <c r="B770">
        <f>VLOOKUP(A770,'[2]Table 5'!A$1:L$65536,2,0)</f>
        <v>1</v>
      </c>
      <c r="C770">
        <f>VLOOKUP(A770,'[2]Table 5'!A$1:M$65536,3,0)</f>
        <v>1</v>
      </c>
      <c r="D770">
        <f>VLOOKUP(A770,'[2]Table 5'!A$1:N$65536,4,0)</f>
        <v>0</v>
      </c>
      <c r="E770">
        <f>VLOOKUP(A770,'[2]Table 5'!A$1:O$65536,5,0)</f>
        <v>0</v>
      </c>
      <c r="F770">
        <f>VLOOKUP(A770,'[2]Table 5'!A$1:P$65536,6,0)</f>
        <v>0</v>
      </c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213"/>
      <c r="U770" s="164"/>
    </row>
    <row r="771" spans="1:21" customFormat="1">
      <c r="A771" s="242" t="s">
        <v>130</v>
      </c>
      <c r="B771">
        <f>VLOOKUP(A771,'[2]Table 5'!A$1:L$65536,2,0)</f>
        <v>11</v>
      </c>
      <c r="C771">
        <f>VLOOKUP(A771,'[2]Table 5'!A$1:M$65536,3,0)</f>
        <v>0</v>
      </c>
      <c r="D771">
        <f>VLOOKUP(A771,'[2]Table 5'!A$1:N$65536,4,0)</f>
        <v>7</v>
      </c>
      <c r="E771">
        <f>VLOOKUP(A771,'[2]Table 5'!A$1:O$65536,5,0)</f>
        <v>4</v>
      </c>
      <c r="F771">
        <f>VLOOKUP(A771,'[2]Table 5'!A$1:P$65536,6,0)</f>
        <v>0</v>
      </c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213"/>
      <c r="U771" s="164"/>
    </row>
    <row r="772" spans="1:21" customFormat="1">
      <c r="A772" s="242" t="s">
        <v>115</v>
      </c>
      <c r="B772">
        <f>VLOOKUP(A772,'[2]Table 5'!A$1:L$65536,2,0)</f>
        <v>4</v>
      </c>
      <c r="C772">
        <f>VLOOKUP(A772,'[2]Table 5'!A$1:M$65536,3,0)</f>
        <v>0</v>
      </c>
      <c r="D772">
        <f>VLOOKUP(A772,'[2]Table 5'!A$1:N$65536,4,0)</f>
        <v>2</v>
      </c>
      <c r="E772">
        <f>VLOOKUP(A772,'[2]Table 5'!A$1:O$65536,5,0)</f>
        <v>2</v>
      </c>
      <c r="F772">
        <f>VLOOKUP(A772,'[2]Table 5'!A$1:P$65536,6,0)</f>
        <v>0</v>
      </c>
      <c r="G772" s="164"/>
      <c r="H772" s="164"/>
      <c r="I772" s="164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213"/>
      <c r="U772" s="164"/>
    </row>
    <row r="773" spans="1:21" customFormat="1">
      <c r="A773" s="242" t="s">
        <v>17</v>
      </c>
      <c r="B773">
        <f>VLOOKUP(A773,'[2]Table 5'!A$1:L$65536,2,0)</f>
        <v>4</v>
      </c>
      <c r="C773">
        <f>VLOOKUP(A773,'[2]Table 5'!A$1:M$65536,3,0)</f>
        <v>1</v>
      </c>
      <c r="D773">
        <f>VLOOKUP(A773,'[2]Table 5'!A$1:N$65536,4,0)</f>
        <v>3</v>
      </c>
      <c r="E773">
        <f>VLOOKUP(A773,'[2]Table 5'!A$1:O$65536,5,0)</f>
        <v>0</v>
      </c>
      <c r="F773">
        <f>VLOOKUP(A773,'[2]Table 5'!A$1:P$65536,6,0)</f>
        <v>0</v>
      </c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213"/>
      <c r="U773" s="164"/>
    </row>
    <row r="774" spans="1:21" customFormat="1">
      <c r="A774" s="242" t="s">
        <v>220</v>
      </c>
      <c r="B774">
        <f>VLOOKUP(A774,'[2]Table 5'!A$1:L$65536,2,0)</f>
        <v>7</v>
      </c>
      <c r="C774">
        <f>VLOOKUP(A774,'[2]Table 5'!A$1:M$65536,3,0)</f>
        <v>1</v>
      </c>
      <c r="D774">
        <f>VLOOKUP(A774,'[2]Table 5'!A$1:N$65536,4,0)</f>
        <v>4</v>
      </c>
      <c r="E774">
        <f>VLOOKUP(A774,'[2]Table 5'!A$1:O$65536,5,0)</f>
        <v>2</v>
      </c>
      <c r="F774">
        <f>VLOOKUP(A774,'[2]Table 5'!A$1:P$65536,6,0)</f>
        <v>0</v>
      </c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213"/>
      <c r="U774" s="164"/>
    </row>
    <row r="775" spans="1:21" customFormat="1">
      <c r="A775" s="242" t="s">
        <v>216</v>
      </c>
      <c r="B775">
        <f>VLOOKUP(A775,'[2]Table 5'!A$1:L$65536,2,0)</f>
        <v>5</v>
      </c>
      <c r="C775">
        <f>VLOOKUP(A775,'[2]Table 5'!A$1:M$65536,3,0)</f>
        <v>0</v>
      </c>
      <c r="D775">
        <f>VLOOKUP(A775,'[2]Table 5'!A$1:N$65536,4,0)</f>
        <v>2</v>
      </c>
      <c r="E775">
        <f>VLOOKUP(A775,'[2]Table 5'!A$1:O$65536,5,0)</f>
        <v>3</v>
      </c>
      <c r="F775">
        <f>VLOOKUP(A775,'[2]Table 5'!A$1:P$65536,6,0)</f>
        <v>0</v>
      </c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213"/>
      <c r="U775" s="164"/>
    </row>
    <row r="776" spans="1:21" customFormat="1">
      <c r="A776" s="242" t="s">
        <v>178</v>
      </c>
      <c r="B776">
        <f>VLOOKUP(A776,'[2]Table 5'!A$1:L$65536,2,0)</f>
        <v>1</v>
      </c>
      <c r="C776">
        <f>VLOOKUP(A776,'[2]Table 5'!A$1:M$65536,3,0)</f>
        <v>0</v>
      </c>
      <c r="D776">
        <f>VLOOKUP(A776,'[2]Table 5'!A$1:N$65536,4,0)</f>
        <v>0</v>
      </c>
      <c r="E776">
        <f>VLOOKUP(A776,'[2]Table 5'!A$1:O$65536,5,0)</f>
        <v>1</v>
      </c>
      <c r="F776">
        <f>VLOOKUP(A776,'[2]Table 5'!A$1:P$65536,6,0)</f>
        <v>0</v>
      </c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213"/>
      <c r="U776" s="164"/>
    </row>
    <row r="777" spans="1:21" customFormat="1">
      <c r="A777" s="242" t="s">
        <v>166</v>
      </c>
      <c r="B777">
        <f>VLOOKUP(A777,'[2]Table 5'!A$1:L$65536,2,0)</f>
        <v>1</v>
      </c>
      <c r="C777">
        <f>VLOOKUP(A777,'[2]Table 5'!A$1:M$65536,3,0)</f>
        <v>0</v>
      </c>
      <c r="D777">
        <f>VLOOKUP(A777,'[2]Table 5'!A$1:N$65536,4,0)</f>
        <v>1</v>
      </c>
      <c r="E777">
        <f>VLOOKUP(A777,'[2]Table 5'!A$1:O$65536,5,0)</f>
        <v>0</v>
      </c>
      <c r="F777">
        <f>VLOOKUP(A777,'[2]Table 5'!A$1:P$65536,6,0)</f>
        <v>0</v>
      </c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213"/>
      <c r="U777" s="164"/>
    </row>
    <row r="778" spans="1:21" customFormat="1">
      <c r="A778" s="242" t="s">
        <v>102</v>
      </c>
      <c r="B778">
        <f>VLOOKUP(A778,'[2]Table 5'!A$1:L$65536,2,0)</f>
        <v>1</v>
      </c>
      <c r="C778">
        <f>VLOOKUP(A778,'[2]Table 5'!A$1:M$65536,3,0)</f>
        <v>1</v>
      </c>
      <c r="D778">
        <f>VLOOKUP(A778,'[2]Table 5'!A$1:N$65536,4,0)</f>
        <v>0</v>
      </c>
      <c r="E778">
        <f>VLOOKUP(A778,'[2]Table 5'!A$1:O$65536,5,0)</f>
        <v>0</v>
      </c>
      <c r="F778">
        <f>VLOOKUP(A778,'[2]Table 5'!A$1:P$65536,6,0)</f>
        <v>0</v>
      </c>
      <c r="G778" s="164"/>
      <c r="H778" s="164"/>
      <c r="I778" s="164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213"/>
      <c r="U778" s="164"/>
    </row>
    <row r="779" spans="1:21" customFormat="1">
      <c r="A779" s="242" t="s">
        <v>71</v>
      </c>
      <c r="B779">
        <f>VLOOKUP(A779,'[2]Table 5'!A$1:L$65536,2,0)</f>
        <v>5</v>
      </c>
      <c r="C779">
        <f>VLOOKUP(A779,'[2]Table 5'!A$1:M$65536,3,0)</f>
        <v>2</v>
      </c>
      <c r="D779">
        <f>VLOOKUP(A779,'[2]Table 5'!A$1:N$65536,4,0)</f>
        <v>3</v>
      </c>
      <c r="E779">
        <f>VLOOKUP(A779,'[2]Table 5'!A$1:O$65536,5,0)</f>
        <v>0</v>
      </c>
      <c r="F779">
        <f>VLOOKUP(A779,'[2]Table 5'!A$1:P$65536,6,0)</f>
        <v>0</v>
      </c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213"/>
      <c r="U779" s="164"/>
    </row>
    <row r="780" spans="1:21" customFormat="1">
      <c r="A780" s="242" t="s">
        <v>165</v>
      </c>
      <c r="B780">
        <f>VLOOKUP(A780,'[2]Table 5'!A$1:L$65536,2,0)</f>
        <v>0</v>
      </c>
      <c r="C780">
        <f>VLOOKUP(A780,'[2]Table 5'!A$1:M$65536,3,0)</f>
        <v>0</v>
      </c>
      <c r="D780">
        <f>VLOOKUP(A780,'[2]Table 5'!A$1:N$65536,4,0)</f>
        <v>0</v>
      </c>
      <c r="E780">
        <f>VLOOKUP(A780,'[2]Table 5'!A$1:O$65536,5,0)</f>
        <v>0</v>
      </c>
      <c r="F780">
        <f>VLOOKUP(A780,'[2]Table 5'!A$1:P$65536,6,0)</f>
        <v>0</v>
      </c>
      <c r="G780" s="164"/>
      <c r="H780" s="164"/>
      <c r="I780" s="164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213"/>
      <c r="U780" s="164"/>
    </row>
    <row r="781" spans="1:21" customFormat="1">
      <c r="A781" s="242" t="s">
        <v>118</v>
      </c>
      <c r="B781">
        <f>VLOOKUP(A781,'[2]Table 5'!A$1:L$65536,2,0)</f>
        <v>6</v>
      </c>
      <c r="C781">
        <f>VLOOKUP(A781,'[2]Table 5'!A$1:M$65536,3,0)</f>
        <v>0</v>
      </c>
      <c r="D781">
        <f>VLOOKUP(A781,'[2]Table 5'!A$1:N$65536,4,0)</f>
        <v>4</v>
      </c>
      <c r="E781">
        <f>VLOOKUP(A781,'[2]Table 5'!A$1:O$65536,5,0)</f>
        <v>2</v>
      </c>
      <c r="F781">
        <f>VLOOKUP(A781,'[2]Table 5'!A$1:P$65536,6,0)</f>
        <v>0</v>
      </c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213"/>
      <c r="U781" s="164"/>
    </row>
    <row r="782" spans="1:21" customFormat="1">
      <c r="A782" s="242" t="s">
        <v>168</v>
      </c>
      <c r="B782">
        <f>VLOOKUP(A782,'[2]Table 5'!A$1:L$65536,2,0)</f>
        <v>0</v>
      </c>
      <c r="C782">
        <f>VLOOKUP(A782,'[2]Table 5'!A$1:M$65536,3,0)</f>
        <v>0</v>
      </c>
      <c r="D782">
        <f>VLOOKUP(A782,'[2]Table 5'!A$1:N$65536,4,0)</f>
        <v>0</v>
      </c>
      <c r="E782">
        <f>VLOOKUP(A782,'[2]Table 5'!A$1:O$65536,5,0)</f>
        <v>0</v>
      </c>
      <c r="F782">
        <f>VLOOKUP(A782,'[2]Table 5'!A$1:P$65536,6,0)</f>
        <v>0</v>
      </c>
      <c r="G782" s="164"/>
      <c r="H782" s="164"/>
      <c r="I782" s="164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213"/>
      <c r="U782" s="164"/>
    </row>
    <row r="783" spans="1:21" customFormat="1">
      <c r="A783" s="242" t="s">
        <v>139</v>
      </c>
      <c r="B783">
        <f>VLOOKUP(A783,'[2]Table 5'!A$1:L$65536,2,0)</f>
        <v>0</v>
      </c>
      <c r="C783">
        <f>VLOOKUP(A783,'[2]Table 5'!A$1:M$65536,3,0)</f>
        <v>0</v>
      </c>
      <c r="D783">
        <f>VLOOKUP(A783,'[2]Table 5'!A$1:N$65536,4,0)</f>
        <v>0</v>
      </c>
      <c r="E783">
        <f>VLOOKUP(A783,'[2]Table 5'!A$1:O$65536,5,0)</f>
        <v>0</v>
      </c>
      <c r="F783">
        <f>VLOOKUP(A783,'[2]Table 5'!A$1:P$65536,6,0)</f>
        <v>0</v>
      </c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213"/>
      <c r="U783" s="164"/>
    </row>
    <row r="784" spans="1:21" customFormat="1">
      <c r="A784" s="24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213"/>
      <c r="U784" s="164"/>
    </row>
    <row r="785" spans="1:21" customFormat="1">
      <c r="A785" s="24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213"/>
      <c r="U785" s="164"/>
    </row>
    <row r="786" spans="1:21" customFormat="1">
      <c r="A786" s="240" t="s">
        <v>217</v>
      </c>
      <c r="B786">
        <f>VLOOKUP(A786,'[2]Table 5'!A$1:L$65536,2,0)</f>
        <v>0</v>
      </c>
      <c r="C786">
        <f>VLOOKUP(A786,'[2]Table 5'!A$1:M$65536,3,0)</f>
        <v>0</v>
      </c>
      <c r="D786">
        <f>VLOOKUP(A786,'[2]Table 5'!A$1:N$65536,4,0)</f>
        <v>0</v>
      </c>
      <c r="E786">
        <f>VLOOKUP(A786,'[2]Table 5'!A$1:O$65536,5,0)</f>
        <v>0</v>
      </c>
      <c r="F786">
        <f>VLOOKUP(A786,'[2]Table 5'!A$1:P$65536,6,0)</f>
        <v>0</v>
      </c>
      <c r="G786" s="164"/>
      <c r="H786" s="164"/>
      <c r="I786" s="164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213"/>
      <c r="U786" s="164"/>
    </row>
    <row r="787" spans="1:21" customFormat="1">
      <c r="A787" s="240" t="s">
        <v>76</v>
      </c>
      <c r="B787">
        <f>VLOOKUP(A787,'[2]Table 5'!A$1:L$65536,2,0)</f>
        <v>4</v>
      </c>
      <c r="C787">
        <f>VLOOKUP(A787,'[2]Table 5'!A$1:M$65536,3,0)</f>
        <v>1</v>
      </c>
      <c r="D787">
        <f>VLOOKUP(A787,'[2]Table 5'!A$1:N$65536,4,0)</f>
        <v>3</v>
      </c>
      <c r="E787">
        <f>VLOOKUP(A787,'[2]Table 5'!A$1:O$65536,5,0)</f>
        <v>0</v>
      </c>
      <c r="F787">
        <f>VLOOKUP(A787,'[2]Table 5'!A$1:P$65536,6,0)</f>
        <v>0</v>
      </c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213"/>
      <c r="U787" s="164"/>
    </row>
    <row r="788" spans="1:21" customFormat="1">
      <c r="A788" s="240" t="s">
        <v>10</v>
      </c>
      <c r="B788">
        <f>VLOOKUP(A788,'[2]Table 5'!A$1:L$65536,2,0)</f>
        <v>6</v>
      </c>
      <c r="C788">
        <f>VLOOKUP(A788,'[2]Table 5'!A$1:M$65536,3,0)</f>
        <v>2</v>
      </c>
      <c r="D788">
        <f>VLOOKUP(A788,'[2]Table 5'!A$1:N$65536,4,0)</f>
        <v>2</v>
      </c>
      <c r="E788">
        <f>VLOOKUP(A788,'[2]Table 5'!A$1:O$65536,5,0)</f>
        <v>2</v>
      </c>
      <c r="F788">
        <f>VLOOKUP(A788,'[2]Table 5'!A$1:P$65536,6,0)</f>
        <v>0</v>
      </c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213"/>
      <c r="U788" s="164"/>
    </row>
    <row r="789" spans="1:21" customFormat="1">
      <c r="A789" s="240" t="s">
        <v>72</v>
      </c>
      <c r="B789">
        <f>VLOOKUP(A789,'[2]Table 5'!A$1:L$65536,2,0)</f>
        <v>2</v>
      </c>
      <c r="C789">
        <f>VLOOKUP(A789,'[2]Table 5'!A$1:M$65536,3,0)</f>
        <v>0</v>
      </c>
      <c r="D789">
        <f>VLOOKUP(A789,'[2]Table 5'!A$1:N$65536,4,0)</f>
        <v>1</v>
      </c>
      <c r="E789">
        <f>VLOOKUP(A789,'[2]Table 5'!A$1:O$65536,5,0)</f>
        <v>1</v>
      </c>
      <c r="F789">
        <f>VLOOKUP(A789,'[2]Table 5'!A$1:P$65536,6,0)</f>
        <v>0</v>
      </c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213"/>
      <c r="U789" s="164"/>
    </row>
    <row r="790" spans="1:21" customFormat="1">
      <c r="A790" s="240" t="s">
        <v>64</v>
      </c>
      <c r="B790">
        <f>VLOOKUP(A790,'[2]Table 5'!A$1:L$65536,2,0)</f>
        <v>6</v>
      </c>
      <c r="C790">
        <f>VLOOKUP(A790,'[2]Table 5'!A$1:M$65536,3,0)</f>
        <v>0</v>
      </c>
      <c r="D790">
        <f>VLOOKUP(A790,'[2]Table 5'!A$1:N$65536,4,0)</f>
        <v>5</v>
      </c>
      <c r="E790">
        <f>VLOOKUP(A790,'[2]Table 5'!A$1:O$65536,5,0)</f>
        <v>1</v>
      </c>
      <c r="F790">
        <f>VLOOKUP(A790,'[2]Table 5'!A$1:P$65536,6,0)</f>
        <v>0</v>
      </c>
      <c r="G790" s="164"/>
      <c r="H790" s="164"/>
      <c r="I790" s="164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213"/>
      <c r="U790" s="164"/>
    </row>
    <row r="791" spans="1:21" customFormat="1">
      <c r="A791" s="240" t="s">
        <v>74</v>
      </c>
      <c r="B791">
        <f>VLOOKUP(A791,'[2]Table 5'!A$1:L$65536,2,0)</f>
        <v>4</v>
      </c>
      <c r="C791">
        <f>VLOOKUP(A791,'[2]Table 5'!A$1:M$65536,3,0)</f>
        <v>0</v>
      </c>
      <c r="D791">
        <f>VLOOKUP(A791,'[2]Table 5'!A$1:N$65536,4,0)</f>
        <v>0</v>
      </c>
      <c r="E791">
        <f>VLOOKUP(A791,'[2]Table 5'!A$1:O$65536,5,0)</f>
        <v>3</v>
      </c>
      <c r="F791">
        <f>VLOOKUP(A791,'[2]Table 5'!A$1:P$65536,6,0)</f>
        <v>1</v>
      </c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213"/>
      <c r="U791" s="164"/>
    </row>
    <row r="792" spans="1:21" customFormat="1">
      <c r="A792" s="240" t="s">
        <v>129</v>
      </c>
      <c r="B792">
        <f>VLOOKUP(A792,'[2]Table 5'!A$1:L$65536,2,0)</f>
        <v>7</v>
      </c>
      <c r="C792">
        <f>VLOOKUP(A792,'[2]Table 5'!A$1:M$65536,3,0)</f>
        <v>0</v>
      </c>
      <c r="D792">
        <f>VLOOKUP(A792,'[2]Table 5'!A$1:N$65536,4,0)</f>
        <v>4</v>
      </c>
      <c r="E792">
        <f>VLOOKUP(A792,'[2]Table 5'!A$1:O$65536,5,0)</f>
        <v>3</v>
      </c>
      <c r="F792">
        <f>VLOOKUP(A792,'[2]Table 5'!A$1:P$65536,6,0)</f>
        <v>0</v>
      </c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213"/>
      <c r="U792" s="164"/>
    </row>
    <row r="793" spans="1:21" customFormat="1">
      <c r="A793" s="240" t="s">
        <v>214</v>
      </c>
      <c r="B793">
        <f>VLOOKUP(A793,'[2]Table 5'!A$1:L$65536,2,0)</f>
        <v>0</v>
      </c>
      <c r="C793">
        <f>VLOOKUP(A793,'[2]Table 5'!A$1:M$65536,3,0)</f>
        <v>0</v>
      </c>
      <c r="D793">
        <f>VLOOKUP(A793,'[2]Table 5'!A$1:N$65536,4,0)</f>
        <v>0</v>
      </c>
      <c r="E793">
        <f>VLOOKUP(A793,'[2]Table 5'!A$1:O$65536,5,0)</f>
        <v>0</v>
      </c>
      <c r="F793">
        <f>VLOOKUP(A793,'[2]Table 5'!A$1:P$65536,6,0)</f>
        <v>0</v>
      </c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213"/>
      <c r="U793" s="164"/>
    </row>
    <row r="794" spans="1:21" customFormat="1">
      <c r="A794" s="240" t="s">
        <v>219</v>
      </c>
      <c r="B794">
        <f>VLOOKUP(A794,'[2]Table 5'!A$1:L$65536,2,0)</f>
        <v>0</v>
      </c>
      <c r="C794">
        <f>VLOOKUP(A794,'[2]Table 5'!A$1:M$65536,3,0)</f>
        <v>0</v>
      </c>
      <c r="D794">
        <f>VLOOKUP(A794,'[2]Table 5'!A$1:N$65536,4,0)</f>
        <v>0</v>
      </c>
      <c r="E794">
        <f>VLOOKUP(A794,'[2]Table 5'!A$1:O$65536,5,0)</f>
        <v>0</v>
      </c>
      <c r="F794">
        <f>VLOOKUP(A794,'[2]Table 5'!A$1:P$65536,6,0)</f>
        <v>0</v>
      </c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213"/>
      <c r="U794" s="164"/>
    </row>
    <row r="795" spans="1:21" customFormat="1">
      <c r="A795" s="240" t="s">
        <v>117</v>
      </c>
      <c r="B795">
        <f>VLOOKUP(A795,'[2]Table 5'!A$1:L$65536,2,0)</f>
        <v>8</v>
      </c>
      <c r="C795">
        <f>VLOOKUP(A795,'[2]Table 5'!A$1:M$65536,3,0)</f>
        <v>1</v>
      </c>
      <c r="D795">
        <f>VLOOKUP(A795,'[2]Table 5'!A$1:N$65536,4,0)</f>
        <v>5</v>
      </c>
      <c r="E795">
        <f>VLOOKUP(A795,'[2]Table 5'!A$1:O$65536,5,0)</f>
        <v>2</v>
      </c>
      <c r="F795">
        <f>VLOOKUP(A795,'[2]Table 5'!A$1:P$65536,6,0)</f>
        <v>0</v>
      </c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213"/>
      <c r="U795" s="164"/>
    </row>
    <row r="796" spans="1:21" customFormat="1">
      <c r="A796" s="240" t="s">
        <v>75</v>
      </c>
      <c r="B796">
        <f>VLOOKUP(A796,'[2]Table 5'!A$1:L$65536,2,0)</f>
        <v>1</v>
      </c>
      <c r="C796">
        <f>VLOOKUP(A796,'[2]Table 5'!A$1:M$65536,3,0)</f>
        <v>0</v>
      </c>
      <c r="D796">
        <f>VLOOKUP(A796,'[2]Table 5'!A$1:N$65536,4,0)</f>
        <v>0</v>
      </c>
      <c r="E796">
        <f>VLOOKUP(A796,'[2]Table 5'!A$1:O$65536,5,0)</f>
        <v>1</v>
      </c>
      <c r="F796">
        <f>VLOOKUP(A796,'[2]Table 5'!A$1:P$65536,6,0)</f>
        <v>0</v>
      </c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213"/>
      <c r="U796" s="164"/>
    </row>
    <row r="797" spans="1:21" customFormat="1">
      <c r="A797" s="240" t="s">
        <v>27</v>
      </c>
      <c r="B797">
        <f>VLOOKUP(A797,'[2]Table 5'!A$1:L$65536,2,0)</f>
        <v>10</v>
      </c>
      <c r="C797">
        <f>VLOOKUP(A797,'[2]Table 5'!A$1:M$65536,3,0)</f>
        <v>0</v>
      </c>
      <c r="D797">
        <f>VLOOKUP(A797,'[2]Table 5'!A$1:N$65536,4,0)</f>
        <v>3</v>
      </c>
      <c r="E797">
        <f>VLOOKUP(A797,'[2]Table 5'!A$1:O$65536,5,0)</f>
        <v>5</v>
      </c>
      <c r="F797">
        <f>VLOOKUP(A797,'[2]Table 5'!A$1:P$65536,6,0)</f>
        <v>2</v>
      </c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213"/>
      <c r="U797" s="164"/>
    </row>
    <row r="798" spans="1:21" customFormat="1">
      <c r="A798" s="240" t="s">
        <v>218</v>
      </c>
      <c r="B798">
        <f>VLOOKUP(A798,'[2]Table 5'!A$1:L$65536,2,0)</f>
        <v>0</v>
      </c>
      <c r="C798">
        <f>VLOOKUP(A798,'[2]Table 5'!A$1:M$65536,3,0)</f>
        <v>0</v>
      </c>
      <c r="D798">
        <f>VLOOKUP(A798,'[2]Table 5'!A$1:N$65536,4,0)</f>
        <v>0</v>
      </c>
      <c r="E798">
        <f>VLOOKUP(A798,'[2]Table 5'!A$1:O$65536,5,0)</f>
        <v>0</v>
      </c>
      <c r="F798">
        <f>VLOOKUP(A798,'[2]Table 5'!A$1:P$65536,6,0)</f>
        <v>0</v>
      </c>
    </row>
    <row r="799" spans="1:21">
      <c r="A799" s="240" t="s">
        <v>114</v>
      </c>
      <c r="B799">
        <f>VLOOKUP(A799,'[2]Table 5'!A$1:L$65536,2,0)</f>
        <v>1</v>
      </c>
      <c r="C799">
        <f>VLOOKUP(A799,'[2]Table 5'!A$1:M$65536,3,0)</f>
        <v>0</v>
      </c>
      <c r="D799">
        <f>VLOOKUP(A799,'[2]Table 5'!A$1:N$65536,4,0)</f>
        <v>0</v>
      </c>
      <c r="E799">
        <f>VLOOKUP(A799,'[2]Table 5'!A$1:O$65536,5,0)</f>
        <v>1</v>
      </c>
      <c r="F799">
        <f>VLOOKUP(A799,'[2]Table 5'!A$1:P$65536,6,0)</f>
        <v>0</v>
      </c>
    </row>
    <row r="800" spans="1:21">
      <c r="A800" s="240" t="s">
        <v>119</v>
      </c>
      <c r="B800">
        <f>VLOOKUP(A800,'[2]Table 5'!A$1:L$65536,2,0)</f>
        <v>2</v>
      </c>
      <c r="C800">
        <f>VLOOKUP(A800,'[2]Table 5'!A$1:M$65536,3,0)</f>
        <v>0</v>
      </c>
      <c r="D800">
        <f>VLOOKUP(A800,'[2]Table 5'!A$1:N$65536,4,0)</f>
        <v>2</v>
      </c>
      <c r="E800">
        <f>VLOOKUP(A800,'[2]Table 5'!A$1:O$65536,5,0)</f>
        <v>0</v>
      </c>
      <c r="F800">
        <f>VLOOKUP(A800,'[2]Table 5'!A$1:P$65536,6,0)</f>
        <v>0</v>
      </c>
      <c r="G800" s="251"/>
      <c r="H800" s="208"/>
      <c r="I800" s="208"/>
      <c r="J800" s="208"/>
      <c r="K800" s="208"/>
      <c r="L800" s="208"/>
      <c r="M800" s="208"/>
      <c r="N800" s="208"/>
    </row>
    <row r="801" spans="1:38">
      <c r="A801" s="240" t="s">
        <v>116</v>
      </c>
      <c r="B801">
        <f>VLOOKUP(A801,'[2]Table 5'!A$1:L$65536,2,0)</f>
        <v>1</v>
      </c>
      <c r="C801">
        <f>VLOOKUP(A801,'[2]Table 5'!A$1:M$65536,3,0)</f>
        <v>0</v>
      </c>
      <c r="D801">
        <f>VLOOKUP(A801,'[2]Table 5'!A$1:N$65536,4,0)</f>
        <v>0</v>
      </c>
      <c r="E801">
        <f>VLOOKUP(A801,'[2]Table 5'!A$1:O$65536,5,0)</f>
        <v>1</v>
      </c>
      <c r="F801">
        <f>VLOOKUP(A801,'[2]Table 5'!A$1:P$65536,6,0)</f>
        <v>0</v>
      </c>
      <c r="G801" s="252"/>
    </row>
    <row r="802" spans="1:38">
      <c r="A802" s="175"/>
      <c r="B802" s="175"/>
      <c r="C802" s="175"/>
      <c r="D802" s="175"/>
      <c r="E802" s="175"/>
      <c r="F802" s="175"/>
      <c r="I802" s="166" t="s">
        <v>281</v>
      </c>
      <c r="J802" s="166"/>
      <c r="K802" s="166"/>
      <c r="L802" s="166"/>
      <c r="O802" s="236">
        <v>40634</v>
      </c>
      <c r="P802" s="239"/>
      <c r="Q802" s="239"/>
      <c r="R802" s="283"/>
      <c r="S802" s="284"/>
      <c r="T802" s="283"/>
      <c r="U802" s="236">
        <v>40664</v>
      </c>
      <c r="V802" s="239"/>
      <c r="W802" s="239"/>
      <c r="X802" s="239"/>
      <c r="Y802" s="239"/>
      <c r="Z802" s="283"/>
      <c r="AA802" s="283"/>
      <c r="AB802" s="283"/>
      <c r="AC802" s="283"/>
      <c r="AD802" s="179"/>
      <c r="AE802" s="283"/>
      <c r="AF802" s="283"/>
      <c r="AG802" s="283"/>
      <c r="AH802" s="283"/>
      <c r="AI802" s="283"/>
      <c r="AJ802" s="283"/>
      <c r="AK802" s="283"/>
      <c r="AL802" s="283"/>
    </row>
    <row r="803" spans="1:38">
      <c r="A803" s="165" t="s">
        <v>300</v>
      </c>
      <c r="B803" s="178" t="s">
        <v>207</v>
      </c>
      <c r="C803" s="178" t="s">
        <v>208</v>
      </c>
      <c r="D803" s="178" t="s">
        <v>209</v>
      </c>
      <c r="E803" s="178" t="s">
        <v>210</v>
      </c>
      <c r="F803" s="178" t="s">
        <v>211</v>
      </c>
      <c r="I803" s="166" t="s">
        <v>250</v>
      </c>
      <c r="J803" s="166" t="s">
        <v>282</v>
      </c>
      <c r="K803" s="166"/>
      <c r="L803" s="166"/>
      <c r="O803" s="289" t="s">
        <v>283</v>
      </c>
      <c r="P803" s="285">
        <v>3</v>
      </c>
      <c r="Q803" s="285">
        <v>13</v>
      </c>
      <c r="R803" s="285">
        <v>2</v>
      </c>
      <c r="S803" s="286">
        <v>0</v>
      </c>
      <c r="T803" s="287">
        <v>18</v>
      </c>
      <c r="U803" s="289" t="s">
        <v>283</v>
      </c>
      <c r="V803" s="288">
        <v>6</v>
      </c>
      <c r="W803" s="288">
        <v>37</v>
      </c>
      <c r="X803" s="288">
        <v>21</v>
      </c>
      <c r="Y803" s="288">
        <v>1</v>
      </c>
      <c r="Z803" s="288">
        <v>65</v>
      </c>
      <c r="AA803" s="236">
        <v>40695</v>
      </c>
      <c r="AB803" s="283"/>
      <c r="AC803" s="283"/>
      <c r="AD803" s="283"/>
      <c r="AE803" s="283"/>
      <c r="AF803" s="283"/>
      <c r="AG803" s="283"/>
      <c r="AH803" s="283"/>
      <c r="AI803" s="283"/>
      <c r="AJ803" s="283"/>
      <c r="AK803" s="283"/>
      <c r="AL803" s="283"/>
    </row>
    <row r="804" spans="1:38">
      <c r="A804" s="235" t="str">
        <f>"Overall effectiveness" &amp;" (" &amp; F804 &amp; ")"</f>
        <v>Overall effectiveness (148)</v>
      </c>
      <c r="B804" s="239">
        <f>IF('Chart 1'!C5=Dates1!B3,J810,IF('Chart 1'!C5=Dates1!B4,P809,IF('Chart 1'!C5=Dates1!B5,AB810,IF('Chart 1'!C5=Dates1!B6,V809,IF('Chart 1'!C5=Dates1!B7,AH810)))))</f>
        <v>14.189189189189189</v>
      </c>
      <c r="C804" s="239">
        <f>IF('Chart 1'!C5=Dates1!B3,K810,IF('Chart 1'!C5=Dates1!B4,Q809,IF('Chart 1'!C5=Dates1!B5,AC810,IF('Chart 1'!C5=Dates1!B6,W809,IF('Chart 1'!C5=Dates1!B7,AI810)))))</f>
        <v>55.405405405405403</v>
      </c>
      <c r="D804" s="239">
        <f>IF('Chart 1'!C5=Dates1!B3,L810,IF('Chart 1'!C5=Dates1!B4,R809,IF('Chart 1'!C5=Dates1!B5,AD810,IF('Chart 1'!C5=Dates1!B6,X809,IF('Chart 1'!C5=Dates1!B7,AJ810)))))</f>
        <v>29.72972972972973</v>
      </c>
      <c r="E804" s="239">
        <f>IF('Chart 1'!C5=Dates1!B3,M810,IF('Chart 1'!C5=Dates1!B4,S809,IF('Chart 1'!C5=Dates1!B5,AE810,IF('Chart 1'!C5=Dates1!B6,Y809,IF('Chart 1'!C5=Dates1!B7,AK810)))))</f>
        <v>0.67567567567567566</v>
      </c>
      <c r="F804" s="239">
        <f>IF('Chart 1'!C5=Dates1!B3,N804,IF('Chart 1'!C5=Dates1!B4,T803,IF('Chart 1'!C5=Dates1!B5,AF804,IF('Chart 1'!C5=Dates1!B6,Z803,IF('Chart 1'!C5=Dates1!B7,AL805)))))</f>
        <v>148</v>
      </c>
      <c r="I804" s="227" t="s">
        <v>283</v>
      </c>
      <c r="J804" s="209">
        <v>21</v>
      </c>
      <c r="K804" s="209">
        <v>82</v>
      </c>
      <c r="L804" s="209">
        <v>44</v>
      </c>
      <c r="M804" s="209">
        <v>1</v>
      </c>
      <c r="N804" s="209">
        <v>148</v>
      </c>
      <c r="O804" s="290" t="s">
        <v>81</v>
      </c>
      <c r="P804" s="285">
        <v>2</v>
      </c>
      <c r="Q804" s="285">
        <v>15</v>
      </c>
      <c r="R804" s="285">
        <v>1</v>
      </c>
      <c r="S804" s="286">
        <v>0</v>
      </c>
      <c r="T804" s="287">
        <v>18</v>
      </c>
      <c r="U804" s="294" t="s">
        <v>81</v>
      </c>
      <c r="V804" s="288">
        <v>6</v>
      </c>
      <c r="W804" s="288">
        <v>41</v>
      </c>
      <c r="X804" s="288">
        <v>17</v>
      </c>
      <c r="Y804" s="288">
        <v>1</v>
      </c>
      <c r="Z804" s="288">
        <v>65</v>
      </c>
      <c r="AA804" s="289" t="s">
        <v>283</v>
      </c>
      <c r="AB804" s="288">
        <v>12</v>
      </c>
      <c r="AC804" s="288">
        <v>32</v>
      </c>
      <c r="AD804" s="288">
        <v>21</v>
      </c>
      <c r="AE804" s="288"/>
      <c r="AF804" s="288">
        <v>65</v>
      </c>
      <c r="AG804" s="291" t="s">
        <v>252</v>
      </c>
      <c r="AH804" s="283"/>
      <c r="AI804" s="283"/>
      <c r="AJ804" s="283"/>
      <c r="AK804" s="283"/>
      <c r="AL804" s="283"/>
    </row>
    <row r="805" spans="1:38">
      <c r="A805" s="180" t="str">
        <f>"How good are outcomes for users?" &amp; " (" &amp; F805 &amp;")"</f>
        <v>How good are outcomes for users? (148)</v>
      </c>
      <c r="B805" s="239">
        <f>IF('Chart 1'!C5=Dates1!B3,J811,IF('Chart 1'!C5=Dates1!B4,P810,IF('Chart 1'!C5=Dates1!B5,AB811,IF('Chart 1'!C5=Dates1!B6,V810,IF('Chart 1'!C5=Dates1!B7,AH811)))))</f>
        <v>14.189189189189189</v>
      </c>
      <c r="C805" s="239">
        <f>IF('Chart 1'!C5=Dates1!B3,K811,IF('Chart 1'!C5=Dates1!B4,Q810,IF('Chart 1'!C5=Dates1!B5,AC811,IF('Chart 1'!C5=Dates1!B6,W810,IF('Chart 1'!C5=Dates1!B7,AI811)))))</f>
        <v>60.810810810810814</v>
      </c>
      <c r="D805" s="239">
        <f>IF('Chart 1'!C5=Dates1!B3,L811,IF('Chart 1'!C5=Dates1!B4,R810,IF('Chart 1'!C5=Dates1!B5,AD811,IF('Chart 1'!C5=Dates1!B6,X810,IF('Chart 1'!C5=Dates1!B7,AJ811)))))</f>
        <v>24.324324324324326</v>
      </c>
      <c r="E805" s="239">
        <f>IF('Chart 1'!C5=Dates1!B3,M810,IF('Chart 1'!C5=Dates1!B4,S810,IF('Chart 1'!C5=Dates1!B5,AE811,IF('Chart 1'!C5=Dates1!B6,Y810,IF('Chart 1'!C5=Dates1!B7,AK811)))))</f>
        <v>0.67567567567567566</v>
      </c>
      <c r="F805" s="239">
        <f>IF('Chart 1'!C5=Dates1!B3,N804,IF('Chart 1'!C5=Dates1!B4,T803,IF('Chart 1'!C5=Dates1!B5,AF805,IF('Chart 1'!C5=Dates1!B6,Z804,IF('Chart 1'!C5=Dates1!B7,AL805)))))</f>
        <v>148</v>
      </c>
      <c r="I805" s="227" t="s">
        <v>81</v>
      </c>
      <c r="J805" s="209">
        <v>21</v>
      </c>
      <c r="K805" s="209">
        <v>90</v>
      </c>
      <c r="L805" s="209">
        <v>36</v>
      </c>
      <c r="M805" s="209">
        <v>1</v>
      </c>
      <c r="N805" s="209">
        <v>148</v>
      </c>
      <c r="O805" s="291" t="s">
        <v>285</v>
      </c>
      <c r="P805" s="285">
        <v>4</v>
      </c>
      <c r="Q805" s="285">
        <v>12</v>
      </c>
      <c r="R805" s="285">
        <v>2</v>
      </c>
      <c r="S805" s="286">
        <v>0</v>
      </c>
      <c r="T805" s="287">
        <v>18</v>
      </c>
      <c r="U805" s="291" t="s">
        <v>285</v>
      </c>
      <c r="V805" s="288">
        <v>8</v>
      </c>
      <c r="W805" s="288">
        <v>37</v>
      </c>
      <c r="X805" s="288">
        <v>18</v>
      </c>
      <c r="Y805" s="288">
        <v>2</v>
      </c>
      <c r="Z805" s="288">
        <v>65</v>
      </c>
      <c r="AA805" s="294" t="s">
        <v>81</v>
      </c>
      <c r="AB805" s="288">
        <v>13</v>
      </c>
      <c r="AC805" s="288">
        <v>34</v>
      </c>
      <c r="AD805" s="288">
        <v>18</v>
      </c>
      <c r="AE805" s="288"/>
      <c r="AF805" s="288">
        <v>65</v>
      </c>
      <c r="AG805" s="289" t="s">
        <v>283</v>
      </c>
      <c r="AH805" s="204">
        <v>91</v>
      </c>
      <c r="AI805" s="204">
        <v>380</v>
      </c>
      <c r="AJ805" s="204">
        <v>167</v>
      </c>
      <c r="AK805" s="204">
        <v>13</v>
      </c>
      <c r="AL805" s="204">
        <v>651</v>
      </c>
    </row>
    <row r="806" spans="1:38">
      <c r="A806" s="180" t="str">
        <f>"How good is the provision?" &amp;" (" &amp; F806 &amp; ")"</f>
        <v>How good is the provision? (148)</v>
      </c>
      <c r="B806" s="239">
        <f>IF('Chart 1'!C5=Dates1!B3,J812,IF('Chart 1'!C5=Dates1!B4,P811,IF('Chart 1'!C5=Dates1!B5,AB812,IF('Chart 1'!C5=Dates1!B6,V811,IF('Chart 1'!C7=Dates1!B7,AH812)))))</f>
        <v>16.891891891891891</v>
      </c>
      <c r="C806" s="239">
        <f>IF('Chart 1'!C5=Dates1!B3,K812,IF('Chart 1'!C5=Dates1!B4,Q811,IF('Chart 1'!C5=Dates1!B5,AC812,IF('Chart 1'!C5=Dates1!B6,W811,IF('Chart 1'!C5=Dates1!B7,AI812)))))</f>
        <v>56.756756756756758</v>
      </c>
      <c r="D806" s="239">
        <f>IF('Chart 1'!C5=Dates1!B3,L812,IF('Chart 1'!C5=Dates1!B4,R811,IF('Chart 1'!C5=Dates1!B5,AD812,IF('Chart 1'!C5=Dates1!B6,X811,IF('Chart 1'!C5=Dates1!B7,AJ812)))))</f>
        <v>25</v>
      </c>
      <c r="E806" s="239">
        <f>IF('Chart 1'!C5=Dates1!B3,M811,IF('Chart 1'!C5=Dates1!B4,S811,IF('Chart 1'!C5=Dates1!B5,AE812,IF('Chart 1'!C5=Dates1!B6,Y811,IF('Chart 1'!C5=Dates1!B7,AK812)))))</f>
        <v>0.67567567567567566</v>
      </c>
      <c r="F806" s="239">
        <f>IF('Chart 1'!C5=Dates1!B3,N806,IF('Chart 1'!C5=Dates1!B4,T805,IF('Chart 1'!C5=Dates1!B5,AF806,IF('Chart 1'!C5=Dates1!B6,Z805,IF('Chart 1'!C5=Dates1!B7,AL807)))))</f>
        <v>148</v>
      </c>
      <c r="I806" s="164" t="s">
        <v>285</v>
      </c>
      <c r="J806" s="209">
        <v>25</v>
      </c>
      <c r="K806" s="209">
        <v>84</v>
      </c>
      <c r="L806" s="209">
        <v>37</v>
      </c>
      <c r="M806" s="209">
        <v>2</v>
      </c>
      <c r="N806" s="209">
        <v>148</v>
      </c>
      <c r="O806" s="292" t="s">
        <v>92</v>
      </c>
      <c r="P806" s="285">
        <v>3</v>
      </c>
      <c r="Q806" s="285">
        <v>14</v>
      </c>
      <c r="R806" s="285">
        <v>1</v>
      </c>
      <c r="S806" s="286">
        <v>0</v>
      </c>
      <c r="T806" s="287">
        <v>18</v>
      </c>
      <c r="U806" s="295" t="s">
        <v>92</v>
      </c>
      <c r="V806" s="288">
        <v>8</v>
      </c>
      <c r="W806" s="288">
        <v>35</v>
      </c>
      <c r="X806" s="288">
        <v>21</v>
      </c>
      <c r="Y806" s="288">
        <v>1</v>
      </c>
      <c r="Z806" s="288">
        <v>65</v>
      </c>
      <c r="AA806" s="291" t="s">
        <v>285</v>
      </c>
      <c r="AB806" s="288">
        <v>13</v>
      </c>
      <c r="AC806" s="288">
        <v>35</v>
      </c>
      <c r="AD806" s="288">
        <v>17</v>
      </c>
      <c r="AE806" s="288"/>
      <c r="AF806" s="288">
        <v>65</v>
      </c>
      <c r="AG806" s="292" t="s">
        <v>288</v>
      </c>
      <c r="AH806" s="204">
        <v>88</v>
      </c>
      <c r="AI806" s="204">
        <v>408</v>
      </c>
      <c r="AJ806" s="204">
        <v>148</v>
      </c>
      <c r="AK806" s="204">
        <v>7</v>
      </c>
      <c r="AL806" s="204">
        <v>651</v>
      </c>
    </row>
    <row r="807" spans="1:38">
      <c r="A807" s="180" t="str">
        <f>"How effective are the leadership and management?" &amp;" (" &amp;F807 &amp; ")"</f>
        <v>How effective are the leadership and management? (148)</v>
      </c>
      <c r="B807" s="239">
        <f>IF('Chart 1'!C5=Dates1!B3,J813,IF('Chart 1'!C5=Dates1!B4,P812,IF('Chart 1'!C5=Dates1!B5,AB813,IF('Chart 1'!C5=Dates1!B6,V812,IF('Chart 1'!C5=Dates1!B7,AH813)))))</f>
        <v>16.891891891891891</v>
      </c>
      <c r="C807" s="239">
        <f>IF('Chart 1'!C5=Dates1!B3,K813,IF('Chart 1'!C5=Dates1!B4,Q812,IF('Chart 1'!C5=Dates1!B5,AC813,IF('Chart 1'!C5=Dates1!B6,W812,IF('Chart 1'!C5=Dates1!B7,AI813)))))</f>
        <v>54.729729729729726</v>
      </c>
      <c r="D807" s="239">
        <f>IF('Chart 1'!C5=Dates1!B3,L813,IF('Chart 1'!C5=Dates1!B4,R812,IF('Chart 1'!C5=Dates1!B5,AD813,IF('Chart 1'!C5=Dates1!B6,X812,IF('Chart 1'!C5=Dates1!B7,AJ813)))))</f>
        <v>27.702702702702702</v>
      </c>
      <c r="E807" s="239">
        <f>IF('Chart 1'!C5=Dates1!B3,M812,IF('Chart 1'!C5=Dates1!B4,S812,IF('Chart 1'!C5=Dates1!B5,AE813,IF('Chart 1'!C5=Dates1!B6,Y812,IF('Chart 1'!C5=Dates1!B7,AK813)))))</f>
        <v>1.3513513513513513</v>
      </c>
      <c r="F807" s="239">
        <f>IF('Chart 1'!C5=Dates1!B3,N807,IF('Chart 1'!C5=Dates1!B4,T806,IF('Chart 1'!C5=Dates1!B5,AF806,IF('Chart 1'!C5=Dates1!B6,Z806,IF('Chart 1'!C5=Dates1!B7,AJ808)))))</f>
        <v>148</v>
      </c>
      <c r="I807" s="227" t="s">
        <v>286</v>
      </c>
      <c r="J807" s="209">
        <v>25</v>
      </c>
      <c r="K807" s="209">
        <v>81</v>
      </c>
      <c r="L807" s="209">
        <v>41</v>
      </c>
      <c r="M807" s="209">
        <v>1</v>
      </c>
      <c r="N807" s="209">
        <v>148</v>
      </c>
      <c r="O807" s="293"/>
      <c r="P807" s="239"/>
      <c r="Q807" s="239"/>
      <c r="R807" s="283"/>
      <c r="S807" s="284"/>
      <c r="T807" s="283"/>
      <c r="U807" s="291"/>
      <c r="V807" s="283"/>
      <c r="W807" s="283"/>
      <c r="X807" s="283"/>
      <c r="Y807" s="283"/>
      <c r="AA807" s="295" t="s">
        <v>92</v>
      </c>
      <c r="AB807" s="288">
        <v>14</v>
      </c>
      <c r="AC807" s="288">
        <v>32</v>
      </c>
      <c r="AD807" s="288">
        <v>19</v>
      </c>
      <c r="AE807" s="239">
        <v>1</v>
      </c>
      <c r="AF807" s="288">
        <v>65</v>
      </c>
      <c r="AG807" s="291" t="s">
        <v>285</v>
      </c>
      <c r="AH807" s="204">
        <v>108</v>
      </c>
      <c r="AI807" s="204">
        <v>388</v>
      </c>
      <c r="AJ807" s="204">
        <v>148</v>
      </c>
      <c r="AK807" s="204">
        <v>7</v>
      </c>
      <c r="AL807" s="204">
        <v>651</v>
      </c>
    </row>
    <row r="808" spans="1:38">
      <c r="B808" s="166"/>
      <c r="C808" s="239"/>
      <c r="G808" s="166"/>
      <c r="I808" s="237"/>
      <c r="J808" s="237"/>
      <c r="K808" s="177"/>
      <c r="L808" s="166"/>
      <c r="N808" s="166"/>
      <c r="O808" s="291" t="s">
        <v>287</v>
      </c>
      <c r="P808" s="283"/>
      <c r="Q808" s="283"/>
      <c r="R808" s="283"/>
      <c r="S808" s="284"/>
      <c r="T808" s="283"/>
      <c r="U808" s="291"/>
      <c r="V808" s="283"/>
      <c r="W808" s="283"/>
      <c r="X808" s="283"/>
      <c r="Y808" s="283"/>
      <c r="Z808" s="283"/>
      <c r="AA808" s="291"/>
      <c r="AB808" s="283"/>
      <c r="AC808" s="283"/>
      <c r="AD808" s="283"/>
      <c r="AE808" s="283"/>
      <c r="AF808" s="283"/>
      <c r="AG808" s="296" t="s">
        <v>92</v>
      </c>
      <c r="AH808" s="204">
        <v>103</v>
      </c>
      <c r="AI808" s="204">
        <v>378</v>
      </c>
      <c r="AJ808" s="204">
        <v>158</v>
      </c>
      <c r="AK808" s="204">
        <v>12</v>
      </c>
      <c r="AL808" s="204">
        <v>651</v>
      </c>
    </row>
    <row r="809" spans="1:38">
      <c r="G809" s="166"/>
      <c r="I809" s="175" t="s">
        <v>287</v>
      </c>
      <c r="J809" s="175"/>
      <c r="K809" s="238"/>
      <c r="L809" s="166"/>
      <c r="N809" s="166"/>
      <c r="O809" s="293" t="s">
        <v>283</v>
      </c>
      <c r="P809" s="239">
        <f t="shared" ref="P809:S812" si="172">P803/$T$803*100</f>
        <v>16.666666666666664</v>
      </c>
      <c r="Q809" s="239">
        <f t="shared" si="172"/>
        <v>72.222222222222214</v>
      </c>
      <c r="R809" s="239">
        <f t="shared" si="172"/>
        <v>11.111111111111111</v>
      </c>
      <c r="S809" s="239">
        <f t="shared" si="172"/>
        <v>0</v>
      </c>
      <c r="T809" s="239"/>
      <c r="U809" s="293" t="s">
        <v>283</v>
      </c>
      <c r="V809" s="239">
        <f t="shared" ref="V809:Y812" si="173">V803/$Z$803*100</f>
        <v>9.2307692307692317</v>
      </c>
      <c r="W809" s="239">
        <f t="shared" si="173"/>
        <v>56.92307692307692</v>
      </c>
      <c r="X809" s="239">
        <f t="shared" si="173"/>
        <v>32.307692307692307</v>
      </c>
      <c r="Y809" s="239">
        <f t="shared" si="173"/>
        <v>1.5384615384615385</v>
      </c>
      <c r="Z809" s="283"/>
      <c r="AA809" s="291"/>
      <c r="AB809" s="283"/>
      <c r="AC809" s="283"/>
      <c r="AD809" s="283"/>
      <c r="AE809" s="283"/>
      <c r="AF809" s="283"/>
      <c r="AG809" s="291"/>
      <c r="AH809" s="283"/>
      <c r="AI809" s="283"/>
      <c r="AJ809" s="283"/>
      <c r="AK809" s="283"/>
      <c r="AL809" s="283"/>
    </row>
    <row r="810" spans="1:38">
      <c r="G810" s="166"/>
      <c r="I810" s="166" t="s">
        <v>283</v>
      </c>
      <c r="J810" s="166">
        <f t="shared" ref="J810:M813" si="174">J804/$N$804*100</f>
        <v>14.189189189189189</v>
      </c>
      <c r="K810" s="166">
        <f t="shared" si="174"/>
        <v>55.405405405405403</v>
      </c>
      <c r="L810" s="166">
        <f t="shared" si="174"/>
        <v>29.72972972972973</v>
      </c>
      <c r="M810" s="166">
        <f t="shared" si="174"/>
        <v>0.67567567567567566</v>
      </c>
      <c r="N810" s="166"/>
      <c r="O810" s="293" t="s">
        <v>284</v>
      </c>
      <c r="P810" s="239">
        <f t="shared" si="172"/>
        <v>11.111111111111111</v>
      </c>
      <c r="Q810" s="239">
        <f t="shared" si="172"/>
        <v>83.333333333333343</v>
      </c>
      <c r="R810" s="239">
        <f t="shared" si="172"/>
        <v>5.5555555555555554</v>
      </c>
      <c r="S810" s="239">
        <f t="shared" si="172"/>
        <v>0</v>
      </c>
      <c r="T810" s="239"/>
      <c r="U810" s="293" t="s">
        <v>284</v>
      </c>
      <c r="V810" s="239">
        <f t="shared" si="173"/>
        <v>9.2307692307692317</v>
      </c>
      <c r="W810" s="239">
        <f t="shared" si="173"/>
        <v>63.076923076923073</v>
      </c>
      <c r="X810" s="239">
        <f t="shared" si="173"/>
        <v>26.153846153846157</v>
      </c>
      <c r="Y810" s="239">
        <f t="shared" si="173"/>
        <v>1.5384615384615385</v>
      </c>
      <c r="Z810" s="239"/>
      <c r="AA810" s="293" t="s">
        <v>283</v>
      </c>
      <c r="AB810" s="239">
        <f t="shared" ref="AB810:AE813" si="175">AB804/$AF$804*100</f>
        <v>18.461538461538463</v>
      </c>
      <c r="AC810" s="239">
        <f t="shared" si="175"/>
        <v>49.230769230769234</v>
      </c>
      <c r="AD810" s="239">
        <f t="shared" si="175"/>
        <v>32.307692307692307</v>
      </c>
      <c r="AE810" s="239">
        <f t="shared" si="175"/>
        <v>0</v>
      </c>
      <c r="AF810" s="239"/>
      <c r="AG810" s="293" t="s">
        <v>283</v>
      </c>
      <c r="AH810" s="239">
        <f t="shared" ref="AH810:AK813" si="176">AH805/$AL$805*100</f>
        <v>13.978494623655912</v>
      </c>
      <c r="AI810" s="239">
        <f t="shared" si="176"/>
        <v>58.371735791090629</v>
      </c>
      <c r="AJ810" s="239">
        <f t="shared" si="176"/>
        <v>25.652841781874042</v>
      </c>
      <c r="AK810" s="239">
        <f t="shared" si="176"/>
        <v>1.9969278033794162</v>
      </c>
      <c r="AL810" s="283"/>
    </row>
    <row r="811" spans="1:38">
      <c r="G811" s="166"/>
      <c r="I811" s="166" t="s">
        <v>284</v>
      </c>
      <c r="J811" s="166">
        <f t="shared" si="174"/>
        <v>14.189189189189189</v>
      </c>
      <c r="K811" s="166">
        <f t="shared" si="174"/>
        <v>60.810810810810814</v>
      </c>
      <c r="L811" s="166">
        <f t="shared" si="174"/>
        <v>24.324324324324326</v>
      </c>
      <c r="M811" s="166">
        <f t="shared" si="174"/>
        <v>0.67567567567567566</v>
      </c>
      <c r="O811" s="293" t="s">
        <v>285</v>
      </c>
      <c r="P811" s="239">
        <f t="shared" si="172"/>
        <v>22.222222222222221</v>
      </c>
      <c r="Q811" s="239">
        <f t="shared" si="172"/>
        <v>66.666666666666657</v>
      </c>
      <c r="R811" s="239">
        <f t="shared" si="172"/>
        <v>11.111111111111111</v>
      </c>
      <c r="S811" s="239">
        <f t="shared" si="172"/>
        <v>0</v>
      </c>
      <c r="T811" s="239"/>
      <c r="U811" s="293" t="s">
        <v>285</v>
      </c>
      <c r="V811" s="239">
        <f t="shared" si="173"/>
        <v>12.307692307692308</v>
      </c>
      <c r="W811" s="239">
        <f t="shared" si="173"/>
        <v>56.92307692307692</v>
      </c>
      <c r="X811" s="239">
        <f t="shared" si="173"/>
        <v>27.692307692307693</v>
      </c>
      <c r="Y811" s="239">
        <f t="shared" si="173"/>
        <v>3.0769230769230771</v>
      </c>
      <c r="Z811" s="239"/>
      <c r="AA811" s="293" t="s">
        <v>284</v>
      </c>
      <c r="AB811" s="239">
        <f t="shared" si="175"/>
        <v>20</v>
      </c>
      <c r="AC811" s="239">
        <f t="shared" si="175"/>
        <v>52.307692307692314</v>
      </c>
      <c r="AD811" s="239">
        <f t="shared" si="175"/>
        <v>27.692307692307693</v>
      </c>
      <c r="AE811" s="239">
        <f t="shared" si="175"/>
        <v>0</v>
      </c>
      <c r="AF811" s="239"/>
      <c r="AG811" s="293" t="s">
        <v>284</v>
      </c>
      <c r="AH811" s="239">
        <f t="shared" si="176"/>
        <v>13.517665130568357</v>
      </c>
      <c r="AI811" s="239">
        <f t="shared" si="176"/>
        <v>62.672811059907829</v>
      </c>
      <c r="AJ811" s="239">
        <f t="shared" si="176"/>
        <v>22.734254992319507</v>
      </c>
      <c r="AK811" s="239">
        <f t="shared" si="176"/>
        <v>1.0752688172043012</v>
      </c>
      <c r="AL811" s="283"/>
    </row>
    <row r="812" spans="1:38">
      <c r="G812" s="166"/>
      <c r="I812" s="166" t="s">
        <v>285</v>
      </c>
      <c r="J812" s="166">
        <f t="shared" si="174"/>
        <v>16.891891891891891</v>
      </c>
      <c r="K812" s="166">
        <f t="shared" si="174"/>
        <v>56.756756756756758</v>
      </c>
      <c r="L812" s="166">
        <f t="shared" si="174"/>
        <v>25</v>
      </c>
      <c r="M812" s="166">
        <f t="shared" si="174"/>
        <v>1.3513513513513513</v>
      </c>
      <c r="O812" s="293" t="s">
        <v>286</v>
      </c>
      <c r="P812" s="239">
        <f t="shared" si="172"/>
        <v>16.666666666666664</v>
      </c>
      <c r="Q812" s="239">
        <f t="shared" si="172"/>
        <v>77.777777777777786</v>
      </c>
      <c r="R812" s="239">
        <f t="shared" si="172"/>
        <v>5.5555555555555554</v>
      </c>
      <c r="S812" s="239">
        <f t="shared" si="172"/>
        <v>0</v>
      </c>
      <c r="T812" s="239"/>
      <c r="U812" s="293" t="s">
        <v>286</v>
      </c>
      <c r="V812" s="239">
        <f t="shared" si="173"/>
        <v>12.307692307692308</v>
      </c>
      <c r="W812" s="239">
        <f t="shared" si="173"/>
        <v>53.846153846153847</v>
      </c>
      <c r="X812" s="239">
        <f t="shared" si="173"/>
        <v>32.307692307692307</v>
      </c>
      <c r="Y812" s="239">
        <f t="shared" si="173"/>
        <v>1.5384615384615385</v>
      </c>
      <c r="Z812" s="239"/>
      <c r="AA812" s="293" t="s">
        <v>285</v>
      </c>
      <c r="AB812" s="239">
        <f t="shared" si="175"/>
        <v>20</v>
      </c>
      <c r="AC812" s="239">
        <f t="shared" si="175"/>
        <v>53.846153846153847</v>
      </c>
      <c r="AD812" s="239">
        <f t="shared" si="175"/>
        <v>26.153846153846157</v>
      </c>
      <c r="AE812" s="239">
        <f t="shared" si="175"/>
        <v>0</v>
      </c>
      <c r="AF812" s="239"/>
      <c r="AG812" s="293" t="s">
        <v>285</v>
      </c>
      <c r="AH812" s="239">
        <f t="shared" si="176"/>
        <v>16.589861751152075</v>
      </c>
      <c r="AI812" s="239">
        <f t="shared" si="176"/>
        <v>59.600614439324119</v>
      </c>
      <c r="AJ812" s="239">
        <f t="shared" si="176"/>
        <v>22.734254992319507</v>
      </c>
      <c r="AK812" s="239">
        <f t="shared" si="176"/>
        <v>1.0752688172043012</v>
      </c>
      <c r="AL812" s="283"/>
    </row>
    <row r="813" spans="1:38">
      <c r="I813" s="166" t="s">
        <v>286</v>
      </c>
      <c r="J813" s="166">
        <f t="shared" si="174"/>
        <v>16.891891891891891</v>
      </c>
      <c r="K813" s="166">
        <f t="shared" si="174"/>
        <v>54.729729729729726</v>
      </c>
      <c r="L813" s="166">
        <f t="shared" si="174"/>
        <v>27.702702702702702</v>
      </c>
      <c r="M813" s="166">
        <f t="shared" si="174"/>
        <v>0.67567567567567566</v>
      </c>
      <c r="O813" s="283"/>
      <c r="P813" s="283"/>
      <c r="Q813" s="283"/>
      <c r="R813" s="283"/>
      <c r="S813" s="284"/>
      <c r="T813" s="239"/>
      <c r="U813" s="283"/>
      <c r="V813" s="283"/>
      <c r="W813" s="283"/>
      <c r="X813" s="283"/>
      <c r="Y813" s="283"/>
      <c r="Z813" s="239"/>
      <c r="AA813" s="293" t="s">
        <v>286</v>
      </c>
      <c r="AB813" s="239">
        <f t="shared" si="175"/>
        <v>21.53846153846154</v>
      </c>
      <c r="AC813" s="239">
        <f t="shared" si="175"/>
        <v>49.230769230769234</v>
      </c>
      <c r="AD813" s="239">
        <f t="shared" si="175"/>
        <v>29.230769230769234</v>
      </c>
      <c r="AE813" s="239">
        <f t="shared" si="175"/>
        <v>1.5384615384615385</v>
      </c>
      <c r="AF813" s="239"/>
      <c r="AG813" s="293" t="s">
        <v>286</v>
      </c>
      <c r="AH813" s="239">
        <f t="shared" si="176"/>
        <v>15.821812596006144</v>
      </c>
      <c r="AI813" s="239">
        <f t="shared" si="176"/>
        <v>58.064516129032263</v>
      </c>
      <c r="AJ813" s="239">
        <f t="shared" si="176"/>
        <v>24.270353302611365</v>
      </c>
      <c r="AK813" s="239">
        <f t="shared" si="176"/>
        <v>1.8433179723502304</v>
      </c>
      <c r="AL813" s="283"/>
    </row>
  </sheetData>
  <sheetCalcPr fullCalcOnLoad="1"/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B2:G30"/>
  <sheetViews>
    <sheetView showRowColHeaders="0" zoomScaleNormal="100" workbookViewId="0"/>
  </sheetViews>
  <sheetFormatPr defaultRowHeight="12.75"/>
  <cols>
    <col min="1" max="1" width="3.7109375" style="1" customWidth="1"/>
    <col min="2" max="2" width="39.140625" style="1" customWidth="1"/>
    <col min="3" max="3" width="13.42578125" style="1" bestFit="1" customWidth="1"/>
    <col min="4" max="4" width="15" style="1" customWidth="1"/>
    <col min="5" max="16384" width="9.140625" style="1"/>
  </cols>
  <sheetData>
    <row r="2" spans="2:7">
      <c r="B2" s="101" t="s">
        <v>293</v>
      </c>
      <c r="C2" s="101"/>
      <c r="D2" s="101"/>
      <c r="E2" s="101"/>
      <c r="F2" s="101"/>
      <c r="G2" s="101"/>
    </row>
    <row r="3" spans="2:7">
      <c r="B3" s="101"/>
      <c r="C3" s="101"/>
      <c r="D3" s="101"/>
      <c r="E3" s="101"/>
      <c r="F3" s="101"/>
      <c r="G3" s="101"/>
    </row>
    <row r="4" spans="2:7">
      <c r="B4" s="155"/>
      <c r="C4" s="155"/>
      <c r="D4" s="335"/>
      <c r="E4" s="335"/>
    </row>
    <row r="5" spans="2:7">
      <c r="B5" s="100"/>
      <c r="C5" s="324" t="s">
        <v>223</v>
      </c>
      <c r="D5" s="246"/>
      <c r="E5" s="246"/>
    </row>
    <row r="6" spans="2:7" ht="3" customHeight="1">
      <c r="B6" s="255"/>
      <c r="C6" s="255"/>
      <c r="D6" s="246"/>
      <c r="E6" s="246"/>
    </row>
    <row r="7" spans="2:7" ht="12.75" customHeight="1">
      <c r="B7" s="45" t="s">
        <v>328</v>
      </c>
      <c r="C7" s="314">
        <v>651</v>
      </c>
      <c r="D7" s="197"/>
      <c r="E7" s="197"/>
    </row>
    <row r="8" spans="2:7" ht="5.25" customHeight="1">
      <c r="B8" s="45"/>
      <c r="C8" s="314"/>
      <c r="D8" s="197"/>
      <c r="E8" s="197"/>
    </row>
    <row r="9" spans="2:7">
      <c r="B9" s="196" t="s">
        <v>294</v>
      </c>
      <c r="C9" s="314">
        <f>Datapack!B4</f>
        <v>503</v>
      </c>
      <c r="D9" s="197"/>
      <c r="E9" s="197"/>
    </row>
    <row r="10" spans="2:7" ht="5.25" customHeight="1">
      <c r="B10" s="196"/>
      <c r="C10" s="314"/>
      <c r="D10" s="197"/>
      <c r="E10" s="197"/>
    </row>
    <row r="11" spans="2:7">
      <c r="B11" s="198" t="s">
        <v>233</v>
      </c>
      <c r="C11" s="314">
        <f>Datapack!B5</f>
        <v>23</v>
      </c>
      <c r="D11" s="197"/>
      <c r="E11" s="197"/>
    </row>
    <row r="12" spans="2:7">
      <c r="B12" s="198" t="s">
        <v>234</v>
      </c>
      <c r="C12" s="314">
        <f>Datapack!B6</f>
        <v>60</v>
      </c>
      <c r="D12" s="197"/>
      <c r="E12" s="197"/>
    </row>
    <row r="13" spans="2:7">
      <c r="B13" s="198" t="s">
        <v>235</v>
      </c>
      <c r="C13" s="314">
        <f>Datapack!B7</f>
        <v>164</v>
      </c>
      <c r="D13" s="197"/>
      <c r="E13" s="197"/>
    </row>
    <row r="14" spans="2:7">
      <c r="B14" s="198" t="s">
        <v>229</v>
      </c>
      <c r="C14" s="314">
        <f>Datapack!B8</f>
        <v>256</v>
      </c>
      <c r="D14" s="197"/>
      <c r="E14" s="197"/>
    </row>
    <row r="15" spans="2:7" ht="5.25" customHeight="1">
      <c r="B15" s="198"/>
      <c r="C15" s="314"/>
      <c r="D15" s="197"/>
      <c r="E15" s="197"/>
    </row>
    <row r="16" spans="2:7">
      <c r="B16" s="257" t="s">
        <v>236</v>
      </c>
      <c r="C16" s="314">
        <f>Datapack!B9</f>
        <v>52</v>
      </c>
      <c r="D16" s="197"/>
      <c r="E16" s="197"/>
    </row>
    <row r="17" spans="2:5">
      <c r="B17" s="199" t="s">
        <v>237</v>
      </c>
      <c r="C17" s="314">
        <f>Datapack!B10</f>
        <v>80</v>
      </c>
      <c r="D17" s="197"/>
      <c r="E17" s="197"/>
    </row>
    <row r="18" spans="2:5">
      <c r="B18" s="199" t="s">
        <v>238</v>
      </c>
      <c r="C18" s="314">
        <f>Datapack!B11</f>
        <v>124</v>
      </c>
      <c r="D18" s="197"/>
      <c r="E18" s="197"/>
    </row>
    <row r="19" spans="2:5" ht="5.25" customHeight="1">
      <c r="B19" s="199"/>
      <c r="C19" s="314"/>
      <c r="D19" s="197"/>
      <c r="E19" s="197"/>
    </row>
    <row r="20" spans="2:5" ht="12.75" customHeight="1">
      <c r="B20" s="256" t="s">
        <v>295</v>
      </c>
      <c r="C20" s="314">
        <v>148</v>
      </c>
      <c r="D20" s="197"/>
      <c r="E20" s="197"/>
    </row>
    <row r="21" spans="2:5" ht="5.25" customHeight="1">
      <c r="B21" s="256"/>
      <c r="C21" s="314"/>
      <c r="D21" s="197"/>
      <c r="E21" s="197"/>
    </row>
    <row r="22" spans="2:5" ht="12.75" customHeight="1">
      <c r="B22" s="200" t="s">
        <v>306</v>
      </c>
      <c r="C22" s="314">
        <v>148</v>
      </c>
      <c r="D22" s="197"/>
      <c r="E22" s="197"/>
    </row>
    <row r="23" spans="2:5" ht="5.25" customHeight="1">
      <c r="B23" s="200"/>
      <c r="C23" s="314"/>
      <c r="D23" s="197"/>
      <c r="E23" s="197"/>
    </row>
    <row r="24" spans="2:5" ht="12.75" customHeight="1">
      <c r="B24" s="199" t="s">
        <v>307</v>
      </c>
      <c r="C24" s="314">
        <f>Datapack!B13</f>
        <v>18</v>
      </c>
      <c r="D24" s="197"/>
      <c r="E24" s="197"/>
    </row>
    <row r="25" spans="2:5" ht="12.75" customHeight="1">
      <c r="B25" s="199" t="s">
        <v>308</v>
      </c>
      <c r="C25" s="314">
        <v>65</v>
      </c>
      <c r="D25" s="197"/>
      <c r="E25" s="197"/>
    </row>
    <row r="26" spans="2:5" ht="12.75" customHeight="1">
      <c r="B26" s="199" t="s">
        <v>309</v>
      </c>
      <c r="C26" s="314">
        <f>Datapack!B15</f>
        <v>65</v>
      </c>
      <c r="D26" s="197"/>
      <c r="E26" s="197"/>
    </row>
    <row r="27" spans="2:5" ht="3" customHeight="1">
      <c r="B27" s="157"/>
      <c r="C27" s="201"/>
      <c r="D27" s="197"/>
      <c r="E27" s="197"/>
    </row>
    <row r="28" spans="2:5" ht="4.5" customHeight="1">
      <c r="B28" s="199"/>
      <c r="C28" s="197"/>
      <c r="D28" s="197"/>
      <c r="E28" s="197"/>
    </row>
    <row r="29" spans="2:5">
      <c r="B29" s="254"/>
      <c r="C29" s="128" t="s">
        <v>222</v>
      </c>
      <c r="D29" s="311"/>
    </row>
    <row r="30" spans="2:5">
      <c r="B30" s="254" t="s">
        <v>330</v>
      </c>
    </row>
  </sheetData>
  <sheetProtection sheet="1" objects="1" scenarios="1"/>
  <mergeCells count="1">
    <mergeCell ref="D4:E4"/>
  </mergeCells>
  <phoneticPr fontId="18" type="noConversion"/>
  <pageMargins left="0.75" right="0.75" top="1" bottom="1" header="0.5" footer="0.5"/>
  <pageSetup paperSize="9" scale="76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indexed="42"/>
  </sheetPr>
  <dimension ref="B2:U38"/>
  <sheetViews>
    <sheetView showGridLines="0" showRowColHeaders="0" zoomScaleNormal="100" zoomScaleSheetLayoutView="10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1.8554687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4" customWidth="1"/>
    <col min="21" max="21" width="7.5703125" style="18" customWidth="1"/>
    <col min="22" max="16384" width="9.140625" style="8"/>
  </cols>
  <sheetData>
    <row r="2" spans="2:21" ht="14.25" customHeight="1">
      <c r="B2" s="338" t="str">
        <f>"Table 2: Inspection outcomes of children's centres inspected "&amp;IF('Table 2'!I4=Dates1!$B$3,"between "&amp;Dates1!$B$3,IF('Table 2'!I4=Dates1!$B$4,"in "&amp;Dates1!$B$4,IF('Table 2'!I4=Dates1!$B$5,"in "&amp;Dates1!$B$5,IF('Table 2'!I4=Dates1!$B$6,"in "&amp;Dates1!$B$6,IF('Table 2'!I4=Dates1!$B$7,"in "&amp;Dates1!$B$7)))))&amp;" (provisional)"&amp;CHAR(185)&amp;" "&amp;CHAR(178)</f>
        <v>Table 2: Inspection outcomes of children's centres inspected between 1 April 2011 and 30 June 2011 (provisional)¹ ²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8"/>
    </row>
    <row r="3" spans="2:21" ht="14.25" customHeight="1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T3" s="8"/>
      <c r="U3" s="8"/>
    </row>
    <row r="4" spans="2:21" ht="14.25" customHeight="1">
      <c r="B4" s="34"/>
      <c r="C4" s="34"/>
      <c r="D4" s="34"/>
      <c r="E4" s="34"/>
      <c r="F4" s="340" t="s">
        <v>58</v>
      </c>
      <c r="G4" s="340"/>
      <c r="H4" s="85"/>
      <c r="I4" s="342" t="s">
        <v>311</v>
      </c>
      <c r="J4" s="343"/>
      <c r="K4" s="343"/>
      <c r="L4" s="343"/>
      <c r="M4" s="344"/>
      <c r="N4" s="34"/>
      <c r="T4" s="8"/>
      <c r="U4" s="8"/>
    </row>
    <row r="5" spans="2:21" ht="12.75" customHeight="1">
      <c r="B5" s="23"/>
      <c r="C5" s="23"/>
      <c r="D5" s="23"/>
      <c r="E5" s="23"/>
      <c r="F5" s="23"/>
      <c r="G5" s="23"/>
      <c r="H5" s="23"/>
      <c r="I5" s="258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21" ht="15" customHeight="1">
      <c r="H6" s="69"/>
      <c r="I6" s="345" t="s">
        <v>228</v>
      </c>
      <c r="J6" s="70"/>
      <c r="K6" s="339" t="s">
        <v>207</v>
      </c>
      <c r="L6" s="339"/>
      <c r="M6" s="70"/>
      <c r="N6" s="339" t="s">
        <v>208</v>
      </c>
      <c r="O6" s="339"/>
      <c r="P6" s="70"/>
      <c r="Q6" s="339" t="s">
        <v>209</v>
      </c>
      <c r="R6" s="339"/>
      <c r="S6" s="70"/>
      <c r="T6" s="339" t="s">
        <v>210</v>
      </c>
      <c r="U6" s="339"/>
    </row>
    <row r="7" spans="2:21" ht="14.25" customHeight="1">
      <c r="B7" s="71"/>
      <c r="C7" s="71"/>
      <c r="D7" s="71"/>
      <c r="E7" s="71"/>
      <c r="F7" s="71"/>
      <c r="G7" s="71"/>
      <c r="H7" s="71"/>
      <c r="I7" s="346"/>
      <c r="J7" s="70"/>
      <c r="K7" s="70" t="s">
        <v>132</v>
      </c>
      <c r="L7" s="73" t="s">
        <v>101</v>
      </c>
      <c r="M7" s="73"/>
      <c r="N7" s="73" t="s">
        <v>132</v>
      </c>
      <c r="O7" s="73" t="s">
        <v>101</v>
      </c>
      <c r="P7" s="73"/>
      <c r="Q7" s="73" t="s">
        <v>132</v>
      </c>
      <c r="R7" s="73" t="s">
        <v>101</v>
      </c>
      <c r="S7" s="70"/>
      <c r="T7" s="72" t="s">
        <v>132</v>
      </c>
      <c r="U7" s="74" t="s">
        <v>101</v>
      </c>
    </row>
    <row r="8" spans="2:21" ht="4.5" customHeight="1">
      <c r="B8" s="76"/>
      <c r="C8" s="76"/>
      <c r="D8" s="76"/>
      <c r="E8" s="76"/>
      <c r="F8" s="76"/>
      <c r="G8" s="76"/>
      <c r="H8" s="76"/>
      <c r="I8" s="268"/>
      <c r="J8" s="268"/>
      <c r="K8" s="76"/>
      <c r="L8" s="76"/>
      <c r="M8" s="76"/>
      <c r="N8" s="76"/>
      <c r="O8" s="76"/>
      <c r="P8" s="76"/>
      <c r="Q8" s="76"/>
      <c r="R8" s="76"/>
      <c r="S8" s="76"/>
      <c r="T8" s="76"/>
      <c r="U8" s="269"/>
    </row>
    <row r="9" spans="2:21" ht="34.5" customHeight="1">
      <c r="B9" s="337" t="s">
        <v>79</v>
      </c>
      <c r="C9" s="337"/>
      <c r="D9" s="337"/>
      <c r="E9" s="337"/>
      <c r="F9" s="337"/>
      <c r="G9" s="337"/>
      <c r="H9" s="78"/>
      <c r="I9" s="315">
        <f>IF($I$4=Dates1!$B$3,Datapack!L20,IF($I$4=Dates1!$B$4,Datapack!R20,IF($I$4=Dates1!$B$5,Datapack!X20,IF($I$4=Dates1!$B$6,Datapack!AD20,IF($I$4=Dates1!$B$7,Datapack!F20)))))</f>
        <v>148</v>
      </c>
      <c r="J9" s="316"/>
      <c r="K9" s="315">
        <f>IF($I$4=Dates1!$B$3,Datapack!H20,IF($I$4=Dates1!$B$4,Datapack!N20,IF($I$4=Dates1!$B$5,Datapack!T20,IF($I$4=Dates1!$B$6,Datapack!Z20,IF($I$4=Dates1!$B$7,Datapack!B20)))))</f>
        <v>21</v>
      </c>
      <c r="L9" s="317">
        <f>IF(I9&lt;100, "", K9/$I$9*100)</f>
        <v>14.189189189189189</v>
      </c>
      <c r="M9" s="317"/>
      <c r="N9" s="315">
        <f>IF($I$4=Dates1!$B$3,Datapack!I20,IF($I$4=Dates1!$B$4,Datapack!O20,IF($I$4=Dates1!$B$5,Datapack!U20,IF($I$4=Dates1!$B$6,Datapack!AA20,IF($I$4=Dates1!$B$7,Datapack!C20)))))</f>
        <v>82</v>
      </c>
      <c r="O9" s="317">
        <f>IF(I9 &lt;100, "", N9/$I$9*100)</f>
        <v>55.405405405405403</v>
      </c>
      <c r="P9" s="317"/>
      <c r="Q9" s="315">
        <f>IF($I$4=Dates1!$B$3,Datapack!J20,IF($I$4=Dates1!$B$4,Datapack!P20,IF($I$4=Dates1!$B$5,Datapack!V20,IF($I$4=Dates1!$B$6,Datapack!AB20,IF($I$4=Dates1!$B$7,Datapack!D20)))))</f>
        <v>44</v>
      </c>
      <c r="R9" s="317">
        <f>IF(I9 &lt;100, " ",Q9/$I$9*100)</f>
        <v>29.72972972972973</v>
      </c>
      <c r="S9" s="317"/>
      <c r="T9" s="315">
        <f>IF($I$4=Dates1!$B$3,Datapack!K20,IF($I$4=Dates1!$B$4,Datapack!Q20,IF($I$4=Dates1!$B$5,Datapack!W20,IF($I$4=Dates1!$B$6,Datapack!AC20,IF($I$4=Dates1!$B$7,Datapack!E20)))))</f>
        <v>1</v>
      </c>
      <c r="U9" s="317">
        <f>IF(I9 &lt;100, " ",T9/I9*100)</f>
        <v>0.67567567567567566</v>
      </c>
    </row>
    <row r="10" spans="2:21" s="22" customFormat="1" ht="34.5" customHeight="1">
      <c r="B10" s="336" t="s">
        <v>80</v>
      </c>
      <c r="C10" s="336"/>
      <c r="D10" s="336"/>
      <c r="E10" s="336"/>
      <c r="F10" s="336"/>
      <c r="G10" s="336"/>
      <c r="H10" s="80"/>
      <c r="I10" s="318">
        <f>IF($I$4=Dates1!$B$3,Datapack!L21,IF($I$4=Dates1!$B$4,Datapack!R21,IF($I$4=Dates1!$B$5,Datapack!X21,IF($I$4=Dates1!$B$6,Datapack!AD21,IF($I$4=Dates1!$B$7,Datapack!F21)))))</f>
        <v>148</v>
      </c>
      <c r="J10" s="319"/>
      <c r="K10" s="318">
        <f>IF($I$4=Dates1!$B$3,Datapack!H21,IF($I$4=Dates1!$B$4,Datapack!N21,IF($I$4=Dates1!$B$5,Datapack!T21,IF($I$4=Dates1!$B$6,Datapack!Z21,IF($I$4=Dates1!$B$7,Datapack!B21)))))</f>
        <v>25</v>
      </c>
      <c r="L10" s="320">
        <f t="shared" ref="L10:L30" si="0">IF(I10&lt;100, "", K10/$I$9*100)</f>
        <v>16.891891891891891</v>
      </c>
      <c r="M10" s="320"/>
      <c r="N10" s="318">
        <f>IF($I$4=Dates1!$B$3,Datapack!I21,IF($I$4=Dates1!$B$4,Datapack!O21,IF($I$4=Dates1!$B$5,Datapack!U21,IF($I$4=Dates1!$B$6,Datapack!AA21,IF($I$4=Dates1!$B$7,Datapack!C21)))))</f>
        <v>83</v>
      </c>
      <c r="O10" s="320">
        <f t="shared" ref="O10:O30" si="1">IF(I10 &lt;100, "", N10/$I$9*100)</f>
        <v>56.081081081081088</v>
      </c>
      <c r="P10" s="320"/>
      <c r="Q10" s="318">
        <f>IF($I$4=Dates1!$B$3,Datapack!J21,IF($I$4=Dates1!$B$4,Datapack!P21,IF($I$4=Dates1!$B$5,Datapack!V21,IF($I$4=Dates1!$B$6,Datapack!AB21,IF($I$4=Dates1!$B$7,Datapack!D21)))))</f>
        <v>38</v>
      </c>
      <c r="R10" s="320">
        <f t="shared" ref="R10:R30" si="2">IF(I10 &lt;100, " ",Q10/$I$9*100)</f>
        <v>25.675675675675674</v>
      </c>
      <c r="S10" s="320"/>
      <c r="T10" s="318">
        <f>IF($I$4=Dates1!$B$3,Datapack!K21,IF($I$4=Dates1!$B$4,Datapack!Q21,IF($I$4=Dates1!$B$5,Datapack!W21,IF($I$4=Dates1!$B$6,Datapack!AC21,IF($I$4=Dates1!$B$7,Datapack!E21)))))</f>
        <v>2</v>
      </c>
      <c r="U10" s="320">
        <f t="shared" ref="U10:U30" si="3">IF(I10 &lt;100, " ",T10/I10*100)</f>
        <v>1.3513513513513513</v>
      </c>
    </row>
    <row r="11" spans="2:21" ht="34.5" customHeight="1">
      <c r="B11" s="337" t="s">
        <v>81</v>
      </c>
      <c r="C11" s="337"/>
      <c r="D11" s="337"/>
      <c r="E11" s="337"/>
      <c r="F11" s="337"/>
      <c r="G11" s="337"/>
      <c r="H11" s="80"/>
      <c r="I11" s="315">
        <f>IF($I$4=Dates1!$B$3,Datapack!L22,IF($I$4=Dates1!$B$4,Datapack!R22,IF($I$4=Dates1!$B$5,Datapack!X22,IF($I$4=Dates1!$B$6,Datapack!AD22,IF($I$4=Dates1!$B$7,Datapack!F22)))))</f>
        <v>148</v>
      </c>
      <c r="J11" s="316"/>
      <c r="K11" s="315">
        <f>IF($I$4=Dates1!$B$3,Datapack!H22,IF($I$4=Dates1!$B$4,Datapack!N22,IF($I$4=Dates1!$B$5,Datapack!T22,IF($I$4=Dates1!$B$6,Datapack!Z22,IF($I$4=Dates1!$B$7,Datapack!B22)))))</f>
        <v>21</v>
      </c>
      <c r="L11" s="317">
        <f t="shared" si="0"/>
        <v>14.189189189189189</v>
      </c>
      <c r="M11" s="317"/>
      <c r="N11" s="315">
        <f>IF($I$4=Dates1!$B$3,Datapack!I22,IF($I$4=Dates1!$B$4,Datapack!O22,IF($I$4=Dates1!$B$5,Datapack!U22,IF($I$4=Dates1!$B$6,Datapack!AA22,IF($I$4=Dates1!$B$7,Datapack!C22)))))</f>
        <v>90</v>
      </c>
      <c r="O11" s="317">
        <f t="shared" si="1"/>
        <v>60.810810810810814</v>
      </c>
      <c r="P11" s="317"/>
      <c r="Q11" s="315">
        <f>IF($I$4=Dates1!$B$3,Datapack!J22,IF($I$4=Dates1!$B$4,Datapack!P22,IF($I$4=Dates1!$B$5,Datapack!V22,IF($I$4=Dates1!$B$6,Datapack!AB22,IF($I$4=Dates1!$B$7,Datapack!D22)))))</f>
        <v>36</v>
      </c>
      <c r="R11" s="317">
        <f t="shared" si="2"/>
        <v>24.324324324324326</v>
      </c>
      <c r="S11" s="317"/>
      <c r="T11" s="315">
        <f>IF($I$4=Dates1!$B$3,Datapack!K22,IF($I$4=Dates1!$B$4,Datapack!Q22,IF($I$4=Dates1!$B$5,Datapack!W22,IF($I$4=Dates1!$B$6,Datapack!AC22,IF($I$4=Dates1!$B$7,Datapack!E22)))))</f>
        <v>1</v>
      </c>
      <c r="U11" s="317">
        <f t="shared" si="3"/>
        <v>0.67567567567567566</v>
      </c>
    </row>
    <row r="12" spans="2:21" ht="34.5" customHeight="1">
      <c r="B12" s="336" t="s">
        <v>82</v>
      </c>
      <c r="C12" s="336"/>
      <c r="D12" s="336"/>
      <c r="E12" s="336"/>
      <c r="F12" s="336"/>
      <c r="G12" s="336"/>
      <c r="H12" s="80"/>
      <c r="I12" s="318">
        <f>IF($I$4=Dates1!$B$3,Datapack!L23,IF($I$4=Dates1!$B$4,Datapack!R23,IF($I$4=Dates1!$B$5,Datapack!X23,IF($I$4=Dates1!$B$6,Datapack!AD23,IF($I$4=Dates1!$B$7,Datapack!F23)))))</f>
        <v>148</v>
      </c>
      <c r="J12" s="319"/>
      <c r="K12" s="318">
        <f>IF($I$4=Dates1!$B$3,Datapack!H23,IF($I$4=Dates1!$B$4,Datapack!N23,IF($I$4=Dates1!$B$5,Datapack!T23,IF($I$4=Dates1!$B$6,Datapack!Z23,IF($I$4=Dates1!$B$7,Datapack!B23)))))</f>
        <v>18</v>
      </c>
      <c r="L12" s="320">
        <f t="shared" si="0"/>
        <v>12.162162162162163</v>
      </c>
      <c r="M12" s="320"/>
      <c r="N12" s="318">
        <f>IF($I$4=Dates1!$B$3,Datapack!I23,IF($I$4=Dates1!$B$4,Datapack!O23,IF($I$4=Dates1!$B$5,Datapack!U23,IF($I$4=Dates1!$B$6,Datapack!AA23,IF($I$4=Dates1!$B$7,Datapack!C23)))))</f>
        <v>92</v>
      </c>
      <c r="O12" s="320">
        <f t="shared" si="1"/>
        <v>62.162162162162161</v>
      </c>
      <c r="P12" s="320"/>
      <c r="Q12" s="318">
        <f>IF($I$4=Dates1!$B$3,Datapack!J23,IF($I$4=Dates1!$B$4,Datapack!P23,IF($I$4=Dates1!$B$5,Datapack!V23,IF($I$4=Dates1!$B$6,Datapack!AB23,IF($I$4=Dates1!$B$7,Datapack!D23)))))</f>
        <v>38</v>
      </c>
      <c r="R12" s="320">
        <f t="shared" si="2"/>
        <v>25.675675675675674</v>
      </c>
      <c r="S12" s="320"/>
      <c r="T12" s="318">
        <f>IF($I$4=Dates1!$B$3,Datapack!K23,IF($I$4=Dates1!$B$4,Datapack!Q23,IF($I$4=Dates1!$B$5,Datapack!W23,IF($I$4=Dates1!$B$6,Datapack!AC23,IF($I$4=Dates1!$B$7,Datapack!E23)))))</f>
        <v>0</v>
      </c>
      <c r="U12" s="320">
        <f t="shared" si="3"/>
        <v>0</v>
      </c>
    </row>
    <row r="13" spans="2:21" ht="34.5" customHeight="1">
      <c r="B13" s="336" t="s">
        <v>83</v>
      </c>
      <c r="C13" s="336"/>
      <c r="D13" s="336"/>
      <c r="E13" s="336"/>
      <c r="F13" s="336"/>
      <c r="G13" s="336"/>
      <c r="H13" s="80"/>
      <c r="I13" s="318">
        <f>IF($I$4=Dates1!$B$3,Datapack!L24,IF($I$4=Dates1!$B$4,Datapack!R24,IF($I$4=Dates1!$B$5,Datapack!X24,IF($I$4=Dates1!$B$6,Datapack!AD24,IF($I$4=Dates1!$B$7,Datapack!F24)))))</f>
        <v>148</v>
      </c>
      <c r="J13" s="319"/>
      <c r="K13" s="318">
        <f>IF($I$4=Dates1!$B$3,Datapack!H24,IF($I$4=Dates1!$B$4,Datapack!N24,IF($I$4=Dates1!$B$5,Datapack!T24,IF($I$4=Dates1!$B$6,Datapack!Z24,IF($I$4=Dates1!$B$7,Datapack!B24)))))</f>
        <v>35</v>
      </c>
      <c r="L13" s="320">
        <f t="shared" si="0"/>
        <v>23.648648648648649</v>
      </c>
      <c r="M13" s="320"/>
      <c r="N13" s="318">
        <f>IF($I$4=Dates1!$B$3,Datapack!I24,IF($I$4=Dates1!$B$4,Datapack!O24,IF($I$4=Dates1!$B$5,Datapack!U24,IF($I$4=Dates1!$B$6,Datapack!AA24,IF($I$4=Dates1!$B$7,Datapack!C24)))))</f>
        <v>89</v>
      </c>
      <c r="O13" s="320">
        <f t="shared" si="1"/>
        <v>60.13513513513513</v>
      </c>
      <c r="P13" s="320"/>
      <c r="Q13" s="318">
        <f>IF($I$4=Dates1!$B$3,Datapack!J24,IF($I$4=Dates1!$B$4,Datapack!P24,IF($I$4=Dates1!$B$5,Datapack!V24,IF($I$4=Dates1!$B$6,Datapack!AB24,IF($I$4=Dates1!$B$7,Datapack!D24)))))</f>
        <v>24</v>
      </c>
      <c r="R13" s="320">
        <f t="shared" si="2"/>
        <v>16.216216216216218</v>
      </c>
      <c r="S13" s="320"/>
      <c r="T13" s="318">
        <f>IF($I$4=Dates1!$B$3,Datapack!K24,IF($I$4=Dates1!$B$4,Datapack!Q24,IF($I$4=Dates1!$B$5,Datapack!W24,IF($I$4=Dates1!$B$6,Datapack!AC24,IF($I$4=Dates1!$B$7,Datapack!E24)))))</f>
        <v>0</v>
      </c>
      <c r="U13" s="320">
        <f t="shared" si="3"/>
        <v>0</v>
      </c>
    </row>
    <row r="14" spans="2:21" ht="34.5" customHeight="1">
      <c r="B14" s="336" t="s">
        <v>84</v>
      </c>
      <c r="C14" s="336"/>
      <c r="D14" s="336"/>
      <c r="E14" s="336"/>
      <c r="F14" s="336"/>
      <c r="G14" s="336"/>
      <c r="H14" s="80"/>
      <c r="I14" s="318">
        <f>IF($I$4=Dates1!$B$3,Datapack!L25,IF($I$4=Dates1!$B$4,Datapack!R25,IF($I$4=Dates1!$B$5,Datapack!X25,IF($I$4=Dates1!$B$6,Datapack!AD25,IF($I$4=Dates1!$B$7,Datapack!F25)))))</f>
        <v>148</v>
      </c>
      <c r="J14" s="319"/>
      <c r="K14" s="318">
        <f>IF($I$4=Dates1!$B$3,Datapack!H25,IF($I$4=Dates1!$B$4,Datapack!N25,IF($I$4=Dates1!$B$5,Datapack!T25,IF($I$4=Dates1!$B$6,Datapack!Z25,IF($I$4=Dates1!$B$7,Datapack!B25)))))</f>
        <v>22</v>
      </c>
      <c r="L14" s="320">
        <f t="shared" si="0"/>
        <v>14.864864864864865</v>
      </c>
      <c r="M14" s="320"/>
      <c r="N14" s="318">
        <f>IF($I$4=Dates1!$B$3,Datapack!I25,IF($I$4=Dates1!$B$4,Datapack!O25,IF($I$4=Dates1!$B$5,Datapack!U25,IF($I$4=Dates1!$B$6,Datapack!AA25,IF($I$4=Dates1!$B$7,Datapack!C25)))))</f>
        <v>96</v>
      </c>
      <c r="O14" s="320">
        <f t="shared" si="1"/>
        <v>64.86486486486487</v>
      </c>
      <c r="P14" s="320"/>
      <c r="Q14" s="318">
        <f>IF($I$4=Dates1!$B$3,Datapack!J25,IF($I$4=Dates1!$B$4,Datapack!P25,IF($I$4=Dates1!$B$5,Datapack!V25,IF($I$4=Dates1!$B$6,Datapack!AB25,IF($I$4=Dates1!$B$7,Datapack!D25)))))</f>
        <v>30</v>
      </c>
      <c r="R14" s="320">
        <f t="shared" si="2"/>
        <v>20.27027027027027</v>
      </c>
      <c r="S14" s="320"/>
      <c r="T14" s="318">
        <f>IF($I$4=Dates1!$B$3,Datapack!K25,IF($I$4=Dates1!$B$4,Datapack!Q25,IF($I$4=Dates1!$B$5,Datapack!W25,IF($I$4=Dates1!$B$6,Datapack!AC25,IF($I$4=Dates1!$B$7,Datapack!E25)))))</f>
        <v>0</v>
      </c>
      <c r="U14" s="320">
        <f t="shared" si="3"/>
        <v>0</v>
      </c>
    </row>
    <row r="15" spans="2:21" ht="34.5" customHeight="1">
      <c r="B15" s="336" t="s">
        <v>85</v>
      </c>
      <c r="C15" s="336"/>
      <c r="D15" s="336"/>
      <c r="E15" s="336"/>
      <c r="F15" s="336"/>
      <c r="G15" s="336"/>
      <c r="H15" s="80"/>
      <c r="I15" s="318">
        <f>IF($I$4=Dates1!$B$3,Datapack!L26,IF($I$4=Dates1!$B$4,Datapack!R26,IF($I$4=Dates1!$B$5,Datapack!X26,IF($I$4=Dates1!$B$6,Datapack!AD26,IF($I$4=Dates1!$B$7,Datapack!F26)))))</f>
        <v>148</v>
      </c>
      <c r="J15" s="319"/>
      <c r="K15" s="318">
        <f>IF($I$4=Dates1!$B$3,Datapack!H26,IF($I$4=Dates1!$B$4,Datapack!N26,IF($I$4=Dates1!$B$5,Datapack!T26,IF($I$4=Dates1!$B$6,Datapack!Z26,IF($I$4=Dates1!$B$7,Datapack!B26)))))</f>
        <v>26</v>
      </c>
      <c r="L15" s="320">
        <f t="shared" si="0"/>
        <v>17.567567567567568</v>
      </c>
      <c r="M15" s="320"/>
      <c r="N15" s="318">
        <f>IF($I$4=Dates1!$B$3,Datapack!I26,IF($I$4=Dates1!$B$4,Datapack!O26,IF($I$4=Dates1!$B$5,Datapack!U26,IF($I$4=Dates1!$B$6,Datapack!AA26,IF($I$4=Dates1!$B$7,Datapack!C26)))))</f>
        <v>83</v>
      </c>
      <c r="O15" s="320">
        <f t="shared" si="1"/>
        <v>56.081081081081088</v>
      </c>
      <c r="P15" s="320"/>
      <c r="Q15" s="318">
        <f>IF($I$4=Dates1!$B$3,Datapack!J26,IF($I$4=Dates1!$B$4,Datapack!P26,IF($I$4=Dates1!$B$5,Datapack!V26,IF($I$4=Dates1!$B$6,Datapack!AB26,IF($I$4=Dates1!$B$7,Datapack!D26)))))</f>
        <v>38</v>
      </c>
      <c r="R15" s="320">
        <f t="shared" si="2"/>
        <v>25.675675675675674</v>
      </c>
      <c r="S15" s="320"/>
      <c r="T15" s="318">
        <f>IF($I$4=Dates1!$B$3,Datapack!K26,IF($I$4=Dates1!$B$4,Datapack!Q26,IF($I$4=Dates1!$B$5,Datapack!W26,IF($I$4=Dates1!$B$6,Datapack!AC26,IF($I$4=Dates1!$B$7,Datapack!E26)))))</f>
        <v>1</v>
      </c>
      <c r="U15" s="320">
        <f t="shared" si="3"/>
        <v>0.67567567567567566</v>
      </c>
    </row>
    <row r="16" spans="2:21" ht="34.5" customHeight="1">
      <c r="B16" s="336" t="s">
        <v>86</v>
      </c>
      <c r="C16" s="336"/>
      <c r="D16" s="336"/>
      <c r="E16" s="336"/>
      <c r="F16" s="336"/>
      <c r="G16" s="336"/>
      <c r="H16" s="80"/>
      <c r="I16" s="318">
        <f>IF($I$4=Dates1!$B$3,Datapack!L27,IF($I$4=Dates1!$B$4,Datapack!R27,IF($I$4=Dates1!$B$5,Datapack!X27,IF($I$4=Dates1!$B$6,Datapack!AD27,IF($I$4=Dates1!$B$7,Datapack!F27)))))</f>
        <v>148</v>
      </c>
      <c r="J16" s="319"/>
      <c r="K16" s="318">
        <f>IF($I$4=Dates1!$B$3,Datapack!H27,IF($I$4=Dates1!$B$4,Datapack!N27,IF($I$4=Dates1!$B$5,Datapack!T27,IF($I$4=Dates1!$B$6,Datapack!Z27,IF($I$4=Dates1!$B$7,Datapack!B27)))))</f>
        <v>15</v>
      </c>
      <c r="L16" s="320">
        <f t="shared" si="0"/>
        <v>10.135135135135135</v>
      </c>
      <c r="M16" s="320"/>
      <c r="N16" s="318">
        <f>IF($I$4=Dates1!$B$3,Datapack!I27,IF($I$4=Dates1!$B$4,Datapack!O27,IF($I$4=Dates1!$B$5,Datapack!U27,IF($I$4=Dates1!$B$6,Datapack!AA27,IF($I$4=Dates1!$B$7,Datapack!C27)))))</f>
        <v>80</v>
      </c>
      <c r="O16" s="320">
        <f t="shared" si="1"/>
        <v>54.054054054054056</v>
      </c>
      <c r="P16" s="320"/>
      <c r="Q16" s="318">
        <f>IF($I$4=Dates1!$B$3,Datapack!J27,IF($I$4=Dates1!$B$4,Datapack!P27,IF($I$4=Dates1!$B$5,Datapack!V27,IF($I$4=Dates1!$B$6,Datapack!AB27,IF($I$4=Dates1!$B$7,Datapack!D27)))))</f>
        <v>52</v>
      </c>
      <c r="R16" s="320">
        <f t="shared" si="2"/>
        <v>35.135135135135137</v>
      </c>
      <c r="S16" s="320"/>
      <c r="T16" s="318">
        <f>IF($I$4=Dates1!$B$3,Datapack!K27,IF($I$4=Dates1!$B$4,Datapack!Q27,IF($I$4=Dates1!$B$5,Datapack!W27,IF($I$4=Dates1!$B$6,Datapack!AC27,IF($I$4=Dates1!$B$7,Datapack!E27)))))</f>
        <v>1</v>
      </c>
      <c r="U16" s="320">
        <f t="shared" si="3"/>
        <v>0.67567567567567566</v>
      </c>
    </row>
    <row r="17" spans="2:21" ht="34.5" customHeight="1">
      <c r="B17" s="337" t="s">
        <v>87</v>
      </c>
      <c r="C17" s="337"/>
      <c r="D17" s="337"/>
      <c r="E17" s="337"/>
      <c r="F17" s="337"/>
      <c r="G17" s="337"/>
      <c r="H17" s="80"/>
      <c r="I17" s="315">
        <f>IF($I$4=Dates1!$B$3,Datapack!L28,IF($I$4=Dates1!$B$4,Datapack!R28,IF($I$4=Dates1!$B$5,Datapack!X28,IF($I$4=Dates1!$B$6,Datapack!AD28,IF($I$4=Dates1!$B$7,Datapack!F28)))))</f>
        <v>148</v>
      </c>
      <c r="J17" s="316"/>
      <c r="K17" s="315">
        <f>IF($I$4=Dates1!$B$3,Datapack!H28,IF($I$4=Dates1!$B$4,Datapack!N28,IF($I$4=Dates1!$B$5,Datapack!T28,IF($I$4=Dates1!$B$6,Datapack!Z28,IF($I$4=Dates1!$B$7,Datapack!B28)))))</f>
        <v>25</v>
      </c>
      <c r="L17" s="317">
        <f t="shared" si="0"/>
        <v>16.891891891891891</v>
      </c>
      <c r="M17" s="317"/>
      <c r="N17" s="315">
        <f>IF($I$4=Dates1!$B$3,Datapack!I28,IF($I$4=Dates1!$B$4,Datapack!O28,IF($I$4=Dates1!$B$5,Datapack!U28,IF($I$4=Dates1!$B$6,Datapack!AA28,IF($I$4=Dates1!$B$7,Datapack!C28)))))</f>
        <v>84</v>
      </c>
      <c r="O17" s="317">
        <f t="shared" si="1"/>
        <v>56.756756756756758</v>
      </c>
      <c r="P17" s="317"/>
      <c r="Q17" s="315">
        <f>IF($I$4=Dates1!$B$3,Datapack!J28,IF($I$4=Dates1!$B$4,Datapack!P28,IF($I$4=Dates1!$B$5,Datapack!V28,IF($I$4=Dates1!$B$6,Datapack!AB28,IF($I$4=Dates1!$B$7,Datapack!D28)))))</f>
        <v>37</v>
      </c>
      <c r="R17" s="317">
        <f t="shared" si="2"/>
        <v>25</v>
      </c>
      <c r="S17" s="317"/>
      <c r="T17" s="315">
        <f>IF($I$4=Dates1!$B$3,Datapack!K28,IF($I$4=Dates1!$B$4,Datapack!Q28,IF($I$4=Dates1!$B$5,Datapack!W28,IF($I$4=Dates1!$B$6,Datapack!AC28,IF($I$4=Dates1!$B$7,Datapack!E28)))))</f>
        <v>2</v>
      </c>
      <c r="U17" s="317">
        <f t="shared" si="3"/>
        <v>1.3513513513513513</v>
      </c>
    </row>
    <row r="18" spans="2:21" ht="34.5" customHeight="1">
      <c r="B18" s="336" t="s">
        <v>88</v>
      </c>
      <c r="C18" s="336"/>
      <c r="D18" s="336"/>
      <c r="E18" s="336"/>
      <c r="F18" s="336"/>
      <c r="G18" s="336"/>
      <c r="H18" s="80"/>
      <c r="I18" s="318">
        <f>IF($I$4=Dates1!$B$3,Datapack!L29,IF($I$4=Dates1!$B$4,Datapack!R29,IF($I$4=Dates1!$B$5,Datapack!X29,IF($I$4=Dates1!$B$6,Datapack!AD29,IF($I$4=Dates1!$B$7,Datapack!F29)))))</f>
        <v>148</v>
      </c>
      <c r="J18" s="319"/>
      <c r="K18" s="318">
        <f>IF($I$4=Dates1!$B$3,Datapack!H29,IF($I$4=Dates1!$B$4,Datapack!N29,IF($I$4=Dates1!$B$5,Datapack!T29,IF($I$4=Dates1!$B$6,Datapack!Z29,IF($I$4=Dates1!$B$7,Datapack!B29)))))</f>
        <v>31</v>
      </c>
      <c r="L18" s="320">
        <f t="shared" si="0"/>
        <v>20.945945945945947</v>
      </c>
      <c r="M18" s="320"/>
      <c r="N18" s="318">
        <f>IF($I$4=Dates1!$B$3,Datapack!I29,IF($I$4=Dates1!$B$4,Datapack!O29,IF($I$4=Dates1!$B$5,Datapack!U29,IF($I$4=Dates1!$B$6,Datapack!AA29,IF($I$4=Dates1!$B$7,Datapack!C29)))))</f>
        <v>81</v>
      </c>
      <c r="O18" s="320">
        <f t="shared" si="1"/>
        <v>54.729729729729726</v>
      </c>
      <c r="P18" s="320"/>
      <c r="Q18" s="318">
        <f>IF($I$4=Dates1!$B$3,Datapack!J29,IF($I$4=Dates1!$B$4,Datapack!P29,IF($I$4=Dates1!$B$5,Datapack!V29,IF($I$4=Dates1!$B$6,Datapack!AB29,IF($I$4=Dates1!$B$7,Datapack!D29)))))</f>
        <v>35</v>
      </c>
      <c r="R18" s="320">
        <f t="shared" si="2"/>
        <v>23.648648648648649</v>
      </c>
      <c r="S18" s="320"/>
      <c r="T18" s="318">
        <f>IF($I$4=Dates1!$B$3,Datapack!K29,IF($I$4=Dates1!$B$4,Datapack!Q29,IF($I$4=Dates1!$B$5,Datapack!W29,IF($I$4=Dates1!$B$6,Datapack!AC29,IF($I$4=Dates1!$B$7,Datapack!E29)))))</f>
        <v>1</v>
      </c>
      <c r="U18" s="320">
        <f t="shared" si="3"/>
        <v>0.67567567567567566</v>
      </c>
    </row>
    <row r="19" spans="2:21" ht="34.5" customHeight="1">
      <c r="B19" s="336" t="s">
        <v>89</v>
      </c>
      <c r="C19" s="336"/>
      <c r="D19" s="336"/>
      <c r="E19" s="336"/>
      <c r="F19" s="336"/>
      <c r="G19" s="336"/>
      <c r="H19" s="80"/>
      <c r="I19" s="318">
        <f>IF($I$4=Dates1!$B$3,Datapack!L30,IF($I$4=Dates1!$B$4,Datapack!R30,IF($I$4=Dates1!$B$5,Datapack!X30,IF($I$4=Dates1!$B$6,Datapack!AD30,IF($I$4=Dates1!$B$7,Datapack!F30)))))</f>
        <v>148</v>
      </c>
      <c r="J19" s="319"/>
      <c r="K19" s="318">
        <f>IF($I$4=Dates1!$B$3,Datapack!H30,IF($I$4=Dates1!$B$4,Datapack!N30,IF($I$4=Dates1!$B$5,Datapack!T30,IF($I$4=Dates1!$B$6,Datapack!Z30,IF($I$4=Dates1!$B$7,Datapack!B30)))))</f>
        <v>22</v>
      </c>
      <c r="L19" s="320">
        <f t="shared" si="0"/>
        <v>14.864864864864865</v>
      </c>
      <c r="M19" s="320"/>
      <c r="N19" s="318">
        <f>IF($I$4=Dates1!$B$3,Datapack!I30,IF($I$4=Dates1!$B$4,Datapack!O30,IF($I$4=Dates1!$B$5,Datapack!U30,IF($I$4=Dates1!$B$6,Datapack!AA30,IF($I$4=Dates1!$B$7,Datapack!C30)))))</f>
        <v>95</v>
      </c>
      <c r="O19" s="320">
        <f t="shared" si="1"/>
        <v>64.189189189189193</v>
      </c>
      <c r="P19" s="320"/>
      <c r="Q19" s="318">
        <f>IF($I$4=Dates1!$B$3,Datapack!J30,IF($I$4=Dates1!$B$4,Datapack!P30,IF($I$4=Dates1!$B$5,Datapack!V30,IF($I$4=Dates1!$B$6,Datapack!AB30,IF($I$4=Dates1!$B$7,Datapack!D30)))))</f>
        <v>30</v>
      </c>
      <c r="R19" s="320">
        <f t="shared" si="2"/>
        <v>20.27027027027027</v>
      </c>
      <c r="S19" s="320"/>
      <c r="T19" s="318">
        <f>IF($I$4=Dates1!$B$3,Datapack!K30,IF($I$4=Dates1!$B$4,Datapack!Q30,IF($I$4=Dates1!$B$5,Datapack!W30,IF($I$4=Dates1!$B$6,Datapack!AC30,IF($I$4=Dates1!$B$7,Datapack!E30)))))</f>
        <v>1</v>
      </c>
      <c r="U19" s="320">
        <f t="shared" si="3"/>
        <v>0.67567567567567566</v>
      </c>
    </row>
    <row r="20" spans="2:21" ht="34.5" customHeight="1">
      <c r="B20" s="336" t="s">
        <v>90</v>
      </c>
      <c r="C20" s="336"/>
      <c r="D20" s="336"/>
      <c r="E20" s="336"/>
      <c r="F20" s="336"/>
      <c r="G20" s="336"/>
      <c r="H20" s="81"/>
      <c r="I20" s="318">
        <f>IF($I$4=Dates1!$B$3,Datapack!L31,IF($I$4=Dates1!$B$4,Datapack!R31,IF($I$4=Dates1!$B$5,Datapack!X31,IF($I$4=Dates1!$B$6,Datapack!AD31,IF($I$4=Dates1!$B$7,Datapack!F31)))))</f>
        <v>148</v>
      </c>
      <c r="J20" s="319"/>
      <c r="K20" s="318">
        <f>IF($I$4=Dates1!$B$3,Datapack!H31,IF($I$4=Dates1!$B$4,Datapack!N31,IF($I$4=Dates1!$B$5,Datapack!T31,IF($I$4=Dates1!$B$6,Datapack!Z31,IF($I$4=Dates1!$B$7,Datapack!B31)))))</f>
        <v>22</v>
      </c>
      <c r="L20" s="320">
        <f t="shared" si="0"/>
        <v>14.864864864864865</v>
      </c>
      <c r="M20" s="320"/>
      <c r="N20" s="318">
        <f>IF($I$4=Dates1!$B$3,Datapack!I31,IF($I$4=Dates1!$B$4,Datapack!O31,IF($I$4=Dates1!$B$5,Datapack!U31,IF($I$4=Dates1!$B$6,Datapack!AA31,IF($I$4=Dates1!$B$7,Datapack!C31)))))</f>
        <v>80</v>
      </c>
      <c r="O20" s="320">
        <f t="shared" si="1"/>
        <v>54.054054054054056</v>
      </c>
      <c r="P20" s="320"/>
      <c r="Q20" s="318">
        <f>IF($I$4=Dates1!$B$3,Datapack!J31,IF($I$4=Dates1!$B$4,Datapack!P31,IF($I$4=Dates1!$B$5,Datapack!V31,IF($I$4=Dates1!$B$6,Datapack!AB31,IF($I$4=Dates1!$B$7,Datapack!D31)))))</f>
        <v>45</v>
      </c>
      <c r="R20" s="320">
        <f t="shared" si="2"/>
        <v>30.405405405405407</v>
      </c>
      <c r="S20" s="320"/>
      <c r="T20" s="318">
        <f>IF($I$4=Dates1!$B$3,Datapack!K31,IF($I$4=Dates1!$B$4,Datapack!Q31,IF($I$4=Dates1!$B$5,Datapack!W31,IF($I$4=Dates1!$B$6,Datapack!AC31,IF($I$4=Dates1!$B$7,Datapack!E31)))))</f>
        <v>1</v>
      </c>
      <c r="U20" s="320">
        <f t="shared" si="3"/>
        <v>0.67567567567567566</v>
      </c>
    </row>
    <row r="21" spans="2:21" ht="34.5" customHeight="1">
      <c r="B21" s="336" t="s">
        <v>91</v>
      </c>
      <c r="C21" s="336"/>
      <c r="D21" s="336"/>
      <c r="E21" s="336"/>
      <c r="F21" s="336"/>
      <c r="G21" s="336"/>
      <c r="H21" s="81"/>
      <c r="I21" s="318">
        <f>IF($I$4=Dates1!$B$3,Datapack!L32,IF($I$4=Dates1!$B$4,Datapack!R32,IF($I$4=Dates1!$B$5,Datapack!X32,IF($I$4=Dates1!$B$6,Datapack!AD32,IF($I$4=Dates1!$B$7,Datapack!F32)))))</f>
        <v>148</v>
      </c>
      <c r="J21" s="319"/>
      <c r="K21" s="318">
        <f>IF($I$4=Dates1!$B$3,Datapack!H32,IF($I$4=Dates1!$B$4,Datapack!N32,IF($I$4=Dates1!$B$5,Datapack!T32,IF($I$4=Dates1!$B$6,Datapack!Z32,IF($I$4=Dates1!$B$7,Datapack!B32)))))</f>
        <v>53</v>
      </c>
      <c r="L21" s="320">
        <f t="shared" si="0"/>
        <v>35.810810810810814</v>
      </c>
      <c r="M21" s="320"/>
      <c r="N21" s="318">
        <f>IF($I$4=Dates1!$B$3,Datapack!I32,IF($I$4=Dates1!$B$4,Datapack!O32,IF($I$4=Dates1!$B$5,Datapack!U32,IF($I$4=Dates1!$B$6,Datapack!AA32,IF($I$4=Dates1!$B$7,Datapack!C32)))))</f>
        <v>76</v>
      </c>
      <c r="O21" s="320">
        <f t="shared" si="1"/>
        <v>51.351351351351347</v>
      </c>
      <c r="P21" s="320"/>
      <c r="Q21" s="318">
        <f>IF($I$4=Dates1!$B$3,Datapack!J32,IF($I$4=Dates1!$B$4,Datapack!P32,IF($I$4=Dates1!$B$5,Datapack!V32,IF($I$4=Dates1!$B$6,Datapack!AB32,IF($I$4=Dates1!$B$7,Datapack!D32)))))</f>
        <v>18</v>
      </c>
      <c r="R21" s="320">
        <f t="shared" si="2"/>
        <v>12.162162162162163</v>
      </c>
      <c r="S21" s="320"/>
      <c r="T21" s="318">
        <f>IF($I$4=Dates1!$B$3,Datapack!K32,IF($I$4=Dates1!$B$4,Datapack!Q32,IF($I$4=Dates1!$B$5,Datapack!W32,IF($I$4=Dates1!$B$6,Datapack!AC32,IF($I$4=Dates1!$B$7,Datapack!E32)))))</f>
        <v>1</v>
      </c>
      <c r="U21" s="320">
        <f t="shared" si="3"/>
        <v>0.67567567567567566</v>
      </c>
    </row>
    <row r="22" spans="2:21" ht="34.5" customHeight="1">
      <c r="B22" s="337" t="s">
        <v>92</v>
      </c>
      <c r="C22" s="337"/>
      <c r="D22" s="337"/>
      <c r="E22" s="337"/>
      <c r="F22" s="337"/>
      <c r="G22" s="337"/>
      <c r="H22" s="80"/>
      <c r="I22" s="315">
        <f>IF($I$4=Dates1!$B$3,Datapack!L33,IF($I$4=Dates1!$B$4,Datapack!R33,IF($I$4=Dates1!$B$5,Datapack!X33,IF($I$4=Dates1!$B$6,Datapack!AD33,IF($I$4=Dates1!$B$7,Datapack!F33)))))</f>
        <v>148</v>
      </c>
      <c r="J22" s="316"/>
      <c r="K22" s="315">
        <f>IF($I$4=Dates1!$B$3,Datapack!H33,IF($I$4=Dates1!$B$4,Datapack!N33,IF($I$4=Dates1!$B$5,Datapack!T33,IF($I$4=Dates1!$B$6,Datapack!Z33,IF($I$4=Dates1!$B$7,Datapack!B33)))))</f>
        <v>25</v>
      </c>
      <c r="L22" s="317">
        <f t="shared" si="0"/>
        <v>16.891891891891891</v>
      </c>
      <c r="M22" s="317"/>
      <c r="N22" s="315">
        <f>IF($I$4=Dates1!$B$3,Datapack!I33,IF($I$4=Dates1!$B$4,Datapack!O33,IF($I$4=Dates1!$B$5,Datapack!U33,IF($I$4=Dates1!$B$6,Datapack!AA33,IF($I$4=Dates1!$B$7,Datapack!C33)))))</f>
        <v>81</v>
      </c>
      <c r="O22" s="317">
        <f t="shared" si="1"/>
        <v>54.729729729729726</v>
      </c>
      <c r="P22" s="317"/>
      <c r="Q22" s="315">
        <f>IF($I$4=Dates1!$B$3,Datapack!J33,IF($I$4=Dates1!$B$4,Datapack!P33,IF($I$4=Dates1!$B$5,Datapack!V33,IF($I$4=Dates1!$B$6,Datapack!AB33,IF($I$4=Dates1!$B$7,Datapack!D33)))))</f>
        <v>41</v>
      </c>
      <c r="R22" s="317">
        <f t="shared" si="2"/>
        <v>27.702702702702702</v>
      </c>
      <c r="S22" s="317"/>
      <c r="T22" s="315">
        <f>IF($I$4=Dates1!$B$3,Datapack!K33,IF($I$4=Dates1!$B$4,Datapack!Q33,IF($I$4=Dates1!$B$5,Datapack!W33,IF($I$4=Dates1!$B$6,Datapack!AC33,IF($I$4=Dates1!$B$7,Datapack!E33)))))</f>
        <v>1</v>
      </c>
      <c r="U22" s="317">
        <f t="shared" si="3"/>
        <v>0.67567567567567566</v>
      </c>
    </row>
    <row r="23" spans="2:21" ht="34.5" customHeight="1">
      <c r="B23" s="336" t="s">
        <v>93</v>
      </c>
      <c r="C23" s="336"/>
      <c r="D23" s="336"/>
      <c r="E23" s="336"/>
      <c r="F23" s="336"/>
      <c r="G23" s="336"/>
      <c r="H23" s="80"/>
      <c r="I23" s="318">
        <f>IF($I$4=Dates1!$B$3,Datapack!L34,IF($I$4=Dates1!$B$4,Datapack!R34,IF($I$4=Dates1!$B$5,Datapack!X34,IF($I$4=Dates1!$B$6,Datapack!AD34,IF($I$4=Dates1!$B$7,Datapack!F34)))))</f>
        <v>148</v>
      </c>
      <c r="J23" s="319"/>
      <c r="K23" s="318">
        <f>IF($I$4=Dates1!$B$3,Datapack!H34,IF($I$4=Dates1!$B$4,Datapack!N34,IF($I$4=Dates1!$B$5,Datapack!T34,IF($I$4=Dates1!$B$6,Datapack!Z34,IF($I$4=Dates1!$B$7,Datapack!B34)))))</f>
        <v>25</v>
      </c>
      <c r="L23" s="320">
        <f t="shared" si="0"/>
        <v>16.891891891891891</v>
      </c>
      <c r="M23" s="320"/>
      <c r="N23" s="318">
        <f>IF($I$4=Dates1!$B$3,Datapack!I34,IF($I$4=Dates1!$B$4,Datapack!O34,IF($I$4=Dates1!$B$5,Datapack!U34,IF($I$4=Dates1!$B$6,Datapack!AA34,IF($I$4=Dates1!$B$7,Datapack!C34)))))</f>
        <v>77</v>
      </c>
      <c r="O23" s="320">
        <f t="shared" si="1"/>
        <v>52.027027027027032</v>
      </c>
      <c r="P23" s="320"/>
      <c r="Q23" s="318">
        <f>IF($I$4=Dates1!$B$3,Datapack!J34,IF($I$4=Dates1!$B$4,Datapack!P34,IF($I$4=Dates1!$B$5,Datapack!V34,IF($I$4=Dates1!$B$6,Datapack!AB34,IF($I$4=Dates1!$B$7,Datapack!D34)))))</f>
        <v>43</v>
      </c>
      <c r="R23" s="320">
        <f t="shared" si="2"/>
        <v>29.054054054054053</v>
      </c>
      <c r="S23" s="320"/>
      <c r="T23" s="318">
        <f>IF($I$4=Dates1!$B$3,Datapack!K34,IF($I$4=Dates1!$B$4,Datapack!Q34,IF($I$4=Dates1!$B$5,Datapack!W34,IF($I$4=Dates1!$B$6,Datapack!AC34,IF($I$4=Dates1!$B$7,Datapack!E34)))))</f>
        <v>3</v>
      </c>
      <c r="U23" s="320">
        <f t="shared" si="3"/>
        <v>2.0270270270270272</v>
      </c>
    </row>
    <row r="24" spans="2:21" ht="34.5" customHeight="1">
      <c r="B24" s="336" t="s">
        <v>94</v>
      </c>
      <c r="C24" s="336"/>
      <c r="D24" s="336"/>
      <c r="E24" s="336"/>
      <c r="F24" s="336"/>
      <c r="G24" s="336"/>
      <c r="H24" s="80"/>
      <c r="I24" s="318">
        <f>IF($I$4=Dates1!$B$3,Datapack!L35,IF($I$4=Dates1!$B$4,Datapack!R35,IF($I$4=Dates1!$B$5,Datapack!X35,IF($I$4=Dates1!$B$6,Datapack!AD35,IF($I$4=Dates1!$B$7,Datapack!F35)))))</f>
        <v>148</v>
      </c>
      <c r="J24" s="319"/>
      <c r="K24" s="318">
        <f>IF($I$4=Dates1!$B$3,Datapack!H35,IF($I$4=Dates1!$B$4,Datapack!N35,IF($I$4=Dates1!$B$5,Datapack!T35,IF($I$4=Dates1!$B$6,Datapack!Z35,IF($I$4=Dates1!$B$7,Datapack!B35)))))</f>
        <v>27</v>
      </c>
      <c r="L24" s="320">
        <f t="shared" si="0"/>
        <v>18.243243243243242</v>
      </c>
      <c r="M24" s="320"/>
      <c r="N24" s="318">
        <f>IF($I$4=Dates1!$B$3,Datapack!I35,IF($I$4=Dates1!$B$4,Datapack!O35,IF($I$4=Dates1!$B$5,Datapack!U35,IF($I$4=Dates1!$B$6,Datapack!AA35,IF($I$4=Dates1!$B$7,Datapack!C35)))))</f>
        <v>70</v>
      </c>
      <c r="O24" s="320">
        <f t="shared" si="1"/>
        <v>47.297297297297298</v>
      </c>
      <c r="P24" s="320"/>
      <c r="Q24" s="318">
        <f>IF($I$4=Dates1!$B$3,Datapack!J35,IF($I$4=Dates1!$B$4,Datapack!P35,IF($I$4=Dates1!$B$5,Datapack!V35,IF($I$4=Dates1!$B$6,Datapack!AB35,IF($I$4=Dates1!$B$7,Datapack!D35)))))</f>
        <v>48</v>
      </c>
      <c r="R24" s="320">
        <f t="shared" si="2"/>
        <v>32.432432432432435</v>
      </c>
      <c r="S24" s="320"/>
      <c r="T24" s="318">
        <f>IF($I$4=Dates1!$B$3,Datapack!K35,IF($I$4=Dates1!$B$4,Datapack!Q35,IF($I$4=Dates1!$B$5,Datapack!W35,IF($I$4=Dates1!$B$6,Datapack!AC35,IF($I$4=Dates1!$B$7,Datapack!E35)))))</f>
        <v>3</v>
      </c>
      <c r="U24" s="320">
        <f t="shared" si="3"/>
        <v>2.0270270270270272</v>
      </c>
    </row>
    <row r="25" spans="2:21" ht="34.5" customHeight="1">
      <c r="B25" s="336" t="s">
        <v>95</v>
      </c>
      <c r="C25" s="336"/>
      <c r="D25" s="336"/>
      <c r="E25" s="336"/>
      <c r="F25" s="336"/>
      <c r="G25" s="336"/>
      <c r="H25" s="80"/>
      <c r="I25" s="318">
        <f>IF($I$4=Dates1!$B$3,Datapack!L36,IF($I$4=Dates1!$B$4,Datapack!R36,IF($I$4=Dates1!$B$5,Datapack!X36,IF($I$4=Dates1!$B$6,Datapack!AD36,IF($I$4=Dates1!$B$7,Datapack!F36)))))</f>
        <v>148</v>
      </c>
      <c r="J25" s="319"/>
      <c r="K25" s="318">
        <f>IF($I$4=Dates1!$B$3,Datapack!H36,IF($I$4=Dates1!$B$4,Datapack!N36,IF($I$4=Dates1!$B$5,Datapack!T36,IF($I$4=Dates1!$B$6,Datapack!Z36,IF($I$4=Dates1!$B$7,Datapack!B36)))))</f>
        <v>29</v>
      </c>
      <c r="L25" s="320">
        <f t="shared" si="0"/>
        <v>19.594594594594593</v>
      </c>
      <c r="M25" s="320"/>
      <c r="N25" s="318">
        <f>IF($I$4=Dates1!$B$3,Datapack!I36,IF($I$4=Dates1!$B$4,Datapack!O36,IF($I$4=Dates1!$B$5,Datapack!U36,IF($I$4=Dates1!$B$6,Datapack!AA36,IF($I$4=Dates1!$B$7,Datapack!C36)))))</f>
        <v>77</v>
      </c>
      <c r="O25" s="320">
        <f t="shared" si="1"/>
        <v>52.027027027027032</v>
      </c>
      <c r="P25" s="320"/>
      <c r="Q25" s="318">
        <f>IF($I$4=Dates1!$B$3,Datapack!J36,IF($I$4=Dates1!$B$4,Datapack!P36,IF($I$4=Dates1!$B$5,Datapack!V36,IF($I$4=Dates1!$B$6,Datapack!AB36,IF($I$4=Dates1!$B$7,Datapack!D36)))))</f>
        <v>41</v>
      </c>
      <c r="R25" s="320">
        <f t="shared" si="2"/>
        <v>27.702702702702702</v>
      </c>
      <c r="S25" s="320"/>
      <c r="T25" s="318">
        <f>IF($I$4=Dates1!$B$3,Datapack!K36,IF($I$4=Dates1!$B$4,Datapack!Q36,IF($I$4=Dates1!$B$5,Datapack!W36,IF($I$4=Dates1!$B$6,Datapack!AC36,IF($I$4=Dates1!$B$7,Datapack!E36)))))</f>
        <v>1</v>
      </c>
      <c r="U25" s="320">
        <f t="shared" si="3"/>
        <v>0.67567567567567566</v>
      </c>
    </row>
    <row r="26" spans="2:21" ht="34.5" customHeight="1">
      <c r="B26" s="336" t="s">
        <v>96</v>
      </c>
      <c r="C26" s="336"/>
      <c r="D26" s="336"/>
      <c r="E26" s="336"/>
      <c r="F26" s="336"/>
      <c r="G26" s="336"/>
      <c r="H26" s="80"/>
      <c r="I26" s="318">
        <f>IF($I$4=Dates1!$B$3,Datapack!L37,IF($I$4=Dates1!$B$4,Datapack!R37,IF($I$4=Dates1!$B$5,Datapack!X37,IF($I$4=Dates1!$B$6,Datapack!AD37,IF($I$4=Dates1!$B$7,Datapack!F37)))))</f>
        <v>148</v>
      </c>
      <c r="J26" s="319"/>
      <c r="K26" s="318">
        <f>IF($I$4=Dates1!$B$3,Datapack!H37,IF($I$4=Dates1!$B$4,Datapack!N37,IF($I$4=Dates1!$B$5,Datapack!T37,IF($I$4=Dates1!$B$6,Datapack!Z37,IF($I$4=Dates1!$B$7,Datapack!B37)))))</f>
        <v>23</v>
      </c>
      <c r="L26" s="320">
        <f t="shared" si="0"/>
        <v>15.54054054054054</v>
      </c>
      <c r="M26" s="320"/>
      <c r="N26" s="318">
        <f>IF($I$4=Dates1!$B$3,Datapack!I37,IF($I$4=Dates1!$B$4,Datapack!O37,IF($I$4=Dates1!$B$5,Datapack!U37,IF($I$4=Dates1!$B$6,Datapack!AA37,IF($I$4=Dates1!$B$7,Datapack!C37)))))</f>
        <v>85</v>
      </c>
      <c r="O26" s="320">
        <f t="shared" si="1"/>
        <v>57.432432432432435</v>
      </c>
      <c r="P26" s="320"/>
      <c r="Q26" s="318">
        <f>IF($I$4=Dates1!$B$3,Datapack!J37,IF($I$4=Dates1!$B$4,Datapack!P37,IF($I$4=Dates1!$B$5,Datapack!V37,IF($I$4=Dates1!$B$6,Datapack!AB37,IF($I$4=Dates1!$B$7,Datapack!D37)))))</f>
        <v>39</v>
      </c>
      <c r="R26" s="320">
        <f t="shared" si="2"/>
        <v>26.351351351351347</v>
      </c>
      <c r="S26" s="320"/>
      <c r="T26" s="318">
        <f>IF($I$4=Dates1!$B$3,Datapack!K37,IF($I$4=Dates1!$B$4,Datapack!Q37,IF($I$4=Dates1!$B$5,Datapack!W37,IF($I$4=Dates1!$B$6,Datapack!AC37,IF($I$4=Dates1!$B$7,Datapack!E37)))))</f>
        <v>1</v>
      </c>
      <c r="U26" s="320">
        <f t="shared" si="3"/>
        <v>0.67567567567567566</v>
      </c>
    </row>
    <row r="27" spans="2:21" ht="34.5" customHeight="1">
      <c r="B27" s="336" t="s">
        <v>97</v>
      </c>
      <c r="C27" s="336"/>
      <c r="D27" s="336"/>
      <c r="E27" s="336"/>
      <c r="F27" s="336"/>
      <c r="G27" s="336"/>
      <c r="H27" s="80"/>
      <c r="I27" s="318">
        <f>IF($I$4=Dates1!$B$3,Datapack!L38,IF($I$4=Dates1!$B$4,Datapack!R38,IF($I$4=Dates1!$B$5,Datapack!X38,IF($I$4=Dates1!$B$6,Datapack!AD38,IF($I$4=Dates1!$B$7,Datapack!F38)))))</f>
        <v>148</v>
      </c>
      <c r="J27" s="319"/>
      <c r="K27" s="318">
        <f>IF($I$4=Dates1!$B$3,Datapack!H38,IF($I$4=Dates1!$B$4,Datapack!N38,IF($I$4=Dates1!$B$5,Datapack!T38,IF($I$4=Dates1!$B$6,Datapack!Z38,IF($I$4=Dates1!$B$7,Datapack!B38)))))</f>
        <v>35</v>
      </c>
      <c r="L27" s="320">
        <f t="shared" si="0"/>
        <v>23.648648648648649</v>
      </c>
      <c r="M27" s="320"/>
      <c r="N27" s="318">
        <f>IF($I$4=Dates1!$B$3,Datapack!I38,IF($I$4=Dates1!$B$4,Datapack!O38,IF($I$4=Dates1!$B$5,Datapack!U38,IF($I$4=Dates1!$B$6,Datapack!AA38,IF($I$4=Dates1!$B$7,Datapack!C38)))))</f>
        <v>88</v>
      </c>
      <c r="O27" s="320">
        <f t="shared" si="1"/>
        <v>59.45945945945946</v>
      </c>
      <c r="P27" s="320"/>
      <c r="Q27" s="318">
        <f>IF($I$4=Dates1!$B$3,Datapack!J38,IF($I$4=Dates1!$B$4,Datapack!P38,IF($I$4=Dates1!$B$5,Datapack!V38,IF($I$4=Dates1!$B$6,Datapack!AB38,IF($I$4=Dates1!$B$7,Datapack!D38)))))</f>
        <v>25</v>
      </c>
      <c r="R27" s="320">
        <f t="shared" si="2"/>
        <v>16.891891891891891</v>
      </c>
      <c r="S27" s="320"/>
      <c r="T27" s="318">
        <f>IF($I$4=Dates1!$B$3,Datapack!K38,IF($I$4=Dates1!$B$4,Datapack!Q38,IF($I$4=Dates1!$B$5,Datapack!W38,IF($I$4=Dates1!$B$6,Datapack!AC38,IF($I$4=Dates1!$B$7,Datapack!E38)))))</f>
        <v>0</v>
      </c>
      <c r="U27" s="320">
        <f t="shared" si="3"/>
        <v>0</v>
      </c>
    </row>
    <row r="28" spans="2:21" ht="34.5" customHeight="1">
      <c r="B28" s="336" t="s">
        <v>98</v>
      </c>
      <c r="C28" s="336"/>
      <c r="D28" s="336"/>
      <c r="E28" s="336"/>
      <c r="F28" s="336"/>
      <c r="G28" s="336"/>
      <c r="H28" s="81"/>
      <c r="I28" s="318">
        <f>IF($I$4=Dates1!$B$3,Datapack!L39,IF($I$4=Dates1!$B$4,Datapack!R39,IF($I$4=Dates1!$B$5,Datapack!X39,IF($I$4=Dates1!$B$6,Datapack!AD39,IF($I$4=Dates1!$B$7,Datapack!F39)))))</f>
        <v>148</v>
      </c>
      <c r="J28" s="319"/>
      <c r="K28" s="318">
        <f>IF($I$4=Dates1!$B$3,Datapack!H39,IF($I$4=Dates1!$B$4,Datapack!N39,IF($I$4=Dates1!$B$5,Datapack!T39,IF($I$4=Dates1!$B$6,Datapack!Z39,IF($I$4=Dates1!$B$7,Datapack!B39)))))</f>
        <v>22</v>
      </c>
      <c r="L28" s="320">
        <f t="shared" si="0"/>
        <v>14.864864864864865</v>
      </c>
      <c r="M28" s="320"/>
      <c r="N28" s="318">
        <f>IF($I$4=Dates1!$B$3,Datapack!I39,IF($I$4=Dates1!$B$4,Datapack!O39,IF($I$4=Dates1!$B$5,Datapack!U39,IF($I$4=Dates1!$B$6,Datapack!AA39,IF($I$4=Dates1!$B$7,Datapack!C39)))))</f>
        <v>61</v>
      </c>
      <c r="O28" s="320">
        <f t="shared" si="1"/>
        <v>41.216216216216218</v>
      </c>
      <c r="P28" s="320"/>
      <c r="Q28" s="318">
        <f>IF($I$4=Dates1!$B$3,Datapack!J39,IF($I$4=Dates1!$B$4,Datapack!P39,IF($I$4=Dates1!$B$5,Datapack!V39,IF($I$4=Dates1!$B$6,Datapack!AB39,IF($I$4=Dates1!$B$7,Datapack!D39)))))</f>
        <v>62</v>
      </c>
      <c r="R28" s="320">
        <f t="shared" si="2"/>
        <v>41.891891891891895</v>
      </c>
      <c r="S28" s="320"/>
      <c r="T28" s="318">
        <f>IF($I$4=Dates1!$B$3,Datapack!K39,IF($I$4=Dates1!$B$4,Datapack!Q39,IF($I$4=Dates1!$B$5,Datapack!W39,IF($I$4=Dates1!$B$6,Datapack!AC39,IF($I$4=Dates1!$B$7,Datapack!E39)))))</f>
        <v>3</v>
      </c>
      <c r="U28" s="320">
        <f t="shared" si="3"/>
        <v>2.0270270270270272</v>
      </c>
    </row>
    <row r="29" spans="2:21" ht="34.5" customHeight="1">
      <c r="B29" s="336" t="s">
        <v>99</v>
      </c>
      <c r="C29" s="336"/>
      <c r="D29" s="336"/>
      <c r="E29" s="336"/>
      <c r="F29" s="336"/>
      <c r="G29" s="336"/>
      <c r="H29" s="81"/>
      <c r="I29" s="318">
        <f>IF($I$4=Dates1!$B$3,Datapack!L40,IF($I$4=Dates1!$B$4,Datapack!R40,IF($I$4=Dates1!$B$5,Datapack!X40,IF($I$4=Dates1!$B$6,Datapack!AD40,IF($I$4=Dates1!$B$7,Datapack!F40)))))</f>
        <v>148</v>
      </c>
      <c r="J29" s="319"/>
      <c r="K29" s="318">
        <f>IF($I$4=Dates1!$B$3,Datapack!H40,IF($I$4=Dates1!$B$4,Datapack!N40,IF($I$4=Dates1!$B$5,Datapack!T40,IF($I$4=Dates1!$B$6,Datapack!Z40,IF($I$4=Dates1!$B$7,Datapack!B40)))))</f>
        <v>51</v>
      </c>
      <c r="L29" s="320">
        <f t="shared" si="0"/>
        <v>34.45945945945946</v>
      </c>
      <c r="M29" s="320"/>
      <c r="N29" s="318">
        <f>IF($I$4=Dates1!$B$3,Datapack!I40,IF($I$4=Dates1!$B$4,Datapack!O40,IF($I$4=Dates1!$B$5,Datapack!U40,IF($I$4=Dates1!$B$6,Datapack!AA40,IF($I$4=Dates1!$B$7,Datapack!C40)))))</f>
        <v>64</v>
      </c>
      <c r="O29" s="320">
        <f t="shared" si="1"/>
        <v>43.243243243243242</v>
      </c>
      <c r="P29" s="320"/>
      <c r="Q29" s="318">
        <f>IF($I$4=Dates1!$B$3,Datapack!J40,IF($I$4=Dates1!$B$4,Datapack!P40,IF($I$4=Dates1!$B$5,Datapack!V40,IF($I$4=Dates1!$B$6,Datapack!AB40,IF($I$4=Dates1!$B$7,Datapack!D40)))))</f>
        <v>32</v>
      </c>
      <c r="R29" s="320">
        <f t="shared" si="2"/>
        <v>21.621621621621621</v>
      </c>
      <c r="S29" s="320"/>
      <c r="T29" s="318">
        <f>IF($I$4=Dates1!$B$3,Datapack!K40,IF($I$4=Dates1!$B$4,Datapack!Q40,IF($I$4=Dates1!$B$5,Datapack!W40,IF($I$4=Dates1!$B$6,Datapack!AC40,IF($I$4=Dates1!$B$7,Datapack!E40)))))</f>
        <v>1</v>
      </c>
      <c r="U29" s="320">
        <f t="shared" si="3"/>
        <v>0.67567567567567566</v>
      </c>
    </row>
    <row r="30" spans="2:21" ht="34.5" customHeight="1">
      <c r="B30" s="347" t="s">
        <v>100</v>
      </c>
      <c r="C30" s="347"/>
      <c r="D30" s="347"/>
      <c r="E30" s="347"/>
      <c r="F30" s="347"/>
      <c r="G30" s="347"/>
      <c r="H30" s="82"/>
      <c r="I30" s="321">
        <f>IF($I$4=Dates1!$B$3,Datapack!L41,IF($I$4=Dates1!$B$4,Datapack!R41,IF($I$4=Dates1!$B$5,Datapack!X41,IF($I$4=Dates1!$B$6,Datapack!AD41,IF($I$4=Dates1!$B$7,Datapack!F41)))))</f>
        <v>148</v>
      </c>
      <c r="J30" s="322"/>
      <c r="K30" s="321">
        <f>IF($I$4=Dates1!$B$3,Datapack!H41,IF($I$4=Dates1!$B$4,Datapack!N41,IF($I$4=Dates1!$B$5,Datapack!T41,IF($I$4=Dates1!$B$6,Datapack!Z41,IF($I$4=Dates1!$B$7,Datapack!B41)))))</f>
        <v>24</v>
      </c>
      <c r="L30" s="323">
        <f t="shared" si="0"/>
        <v>16.216216216216218</v>
      </c>
      <c r="M30" s="323"/>
      <c r="N30" s="321">
        <f>IF($I$4=Dates1!$B$3,Datapack!I41,IF($I$4=Dates1!$B$4,Datapack!O41,IF($I$4=Dates1!$B$5,Datapack!U41,IF($I$4=Dates1!$B$6,Datapack!AA41,IF($I$4=Dates1!$B$7,Datapack!C41)))))</f>
        <v>74</v>
      </c>
      <c r="O30" s="323">
        <f t="shared" si="1"/>
        <v>50</v>
      </c>
      <c r="P30" s="323"/>
      <c r="Q30" s="321">
        <f>IF($I$4=Dates1!$B$3,Datapack!J41,IF($I$4=Dates1!$B$4,Datapack!P41,IF($I$4=Dates1!$B$5,Datapack!V41,IF($I$4=Dates1!$B$6,Datapack!AB41,IF($I$4=Dates1!$B$7,Datapack!D41)))))</f>
        <v>49</v>
      </c>
      <c r="R30" s="323">
        <f t="shared" si="2"/>
        <v>33.108108108108105</v>
      </c>
      <c r="S30" s="323"/>
      <c r="T30" s="321">
        <f>IF($I$4=Dates1!$B$3,Datapack!K41,IF($I$4=Dates1!$B$4,Datapack!Q41,IF($I$4=Dates1!$B$5,Datapack!W41,IF($I$4=Dates1!$B$6,Datapack!AC41,IF($I$4=Dates1!$B$7,Datapack!E41)))))</f>
        <v>1</v>
      </c>
      <c r="U30" s="323">
        <f t="shared" si="3"/>
        <v>0.67567567567567566</v>
      </c>
    </row>
    <row r="31" spans="2:21">
      <c r="B31" s="32"/>
      <c r="C31" s="32"/>
      <c r="D31" s="32"/>
      <c r="E31" s="32"/>
      <c r="F31" s="32"/>
      <c r="G31" s="32"/>
      <c r="H31" s="21"/>
      <c r="I31" s="31"/>
      <c r="J31" s="31"/>
      <c r="K31" s="19"/>
      <c r="L31" s="20"/>
      <c r="M31" s="20"/>
      <c r="N31" s="19"/>
      <c r="O31" s="20"/>
      <c r="P31" s="20"/>
      <c r="Q31" s="19"/>
      <c r="R31" s="341" t="s">
        <v>222</v>
      </c>
      <c r="S31" s="341"/>
      <c r="T31" s="341"/>
      <c r="U31" s="341"/>
    </row>
    <row r="32" spans="2:21">
      <c r="B32" s="16" t="s">
        <v>180</v>
      </c>
    </row>
    <row r="33" spans="2:2">
      <c r="B33" s="16" t="s">
        <v>296</v>
      </c>
    </row>
    <row r="34" spans="2:2" ht="24" customHeight="1"/>
    <row r="35" spans="2:2" ht="24" customHeight="1"/>
    <row r="36" spans="2:2" ht="24" customHeight="1"/>
    <row r="37" spans="2:2" ht="24" customHeight="1"/>
    <row r="38" spans="2:2" ht="15" customHeight="1"/>
  </sheetData>
  <sheetProtection sheet="1" objects="1" scenarios="1"/>
  <protectedRanges>
    <protectedRange sqref="I4" name="Range1"/>
  </protectedRanges>
  <mergeCells count="31">
    <mergeCell ref="B22:G22"/>
    <mergeCell ref="B16:G16"/>
    <mergeCell ref="R31:U31"/>
    <mergeCell ref="B17:G17"/>
    <mergeCell ref="I4:M4"/>
    <mergeCell ref="N6:O6"/>
    <mergeCell ref="I6:I7"/>
    <mergeCell ref="B21:G21"/>
    <mergeCell ref="B20:G20"/>
    <mergeCell ref="B19:G19"/>
    <mergeCell ref="B30:G30"/>
    <mergeCell ref="B27:G27"/>
    <mergeCell ref="B2:T2"/>
    <mergeCell ref="B18:G18"/>
    <mergeCell ref="T6:U6"/>
    <mergeCell ref="K6:L6"/>
    <mergeCell ref="B9:G9"/>
    <mergeCell ref="B12:G12"/>
    <mergeCell ref="B13:G13"/>
    <mergeCell ref="Q6:R6"/>
    <mergeCell ref="F4:G4"/>
    <mergeCell ref="B14:G14"/>
    <mergeCell ref="B15:G15"/>
    <mergeCell ref="B10:G10"/>
    <mergeCell ref="B11:G11"/>
    <mergeCell ref="B28:G28"/>
    <mergeCell ref="B29:G29"/>
    <mergeCell ref="B23:G23"/>
    <mergeCell ref="B24:G24"/>
    <mergeCell ref="B25:G25"/>
    <mergeCell ref="B26:G26"/>
  </mergeCells>
  <phoneticPr fontId="2" type="noConversion"/>
  <dataValidations count="1">
    <dataValidation type="list" allowBlank="1" showInputMessage="1" showErrorMessage="1" sqref="I4:M4">
      <formula1>Date</formula1>
    </dataValidation>
  </dataValidations>
  <pageMargins left="0.74803149606299213" right="0.74803149606299213" top="0.98425196850393704" bottom="0.98425196850393704" header="0.51181102362204722" footer="0.51181102362204722"/>
  <pageSetup paperSize="8" fitToHeight="2" orientation="portrait" r:id="rId1"/>
  <headerFooter alignWithMargins="0"/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B2:U38"/>
  <sheetViews>
    <sheetView showRowColHeaders="0" zoomScaleNormal="100" zoomScaleSheetLayoutView="10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1.8554687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4" customWidth="1"/>
    <col min="21" max="21" width="7.5703125" style="18" customWidth="1"/>
    <col min="22" max="16384" width="9.140625" style="8"/>
  </cols>
  <sheetData>
    <row r="2" spans="2:21" ht="14.25" customHeight="1">
      <c r="B2" s="338" t="str">
        <f>"Table 3: Inspection outcomes of children's centres inspected "&amp;IF('Table 3'!I4=Dates1!$B$17,"between "&amp;Dates1!$B$17,IF('Table 3'!I4=Dates1!$B$18,"in "&amp;Dates1!$B$18,IF('Table 3'!I4=Dates1!$B$19,"in "&amp;Dates1!$B$19,IF('Table 3'!I4=Dates1!$B$20,"in "&amp;Dates1!$B$20))))&amp;" (final)"&amp;CHAR(185)&amp;" "&amp;CHAR(178)</f>
        <v>Table 3: Inspection outcomes of children's centres inspected between 1 January 2011 and 31 March 2011 (final)¹ ²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98"/>
      <c r="T2" s="98"/>
      <c r="U2" s="8"/>
    </row>
    <row r="3" spans="2:21" ht="14.25" customHeight="1"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T3" s="8"/>
      <c r="U3" s="8"/>
    </row>
    <row r="4" spans="2:21" ht="14.25" customHeight="1">
      <c r="B4" s="34"/>
      <c r="C4" s="34"/>
      <c r="D4" s="34"/>
      <c r="E4" s="34"/>
      <c r="F4" s="340" t="s">
        <v>58</v>
      </c>
      <c r="G4" s="340"/>
      <c r="H4" s="85"/>
      <c r="I4" s="342" t="s">
        <v>312</v>
      </c>
      <c r="J4" s="343"/>
      <c r="K4" s="343"/>
      <c r="L4" s="343"/>
      <c r="M4" s="344"/>
      <c r="N4" s="34"/>
      <c r="T4" s="8"/>
      <c r="U4" s="8"/>
    </row>
    <row r="5" spans="2:21" ht="12.75" customHeight="1">
      <c r="B5" s="23"/>
      <c r="C5" s="23"/>
      <c r="D5" s="23"/>
      <c r="E5" s="23"/>
      <c r="F5" s="23"/>
      <c r="G5" s="23"/>
      <c r="H5" s="23"/>
      <c r="I5" s="258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21" ht="15" customHeight="1">
      <c r="H6" s="69"/>
      <c r="I6" s="345" t="s">
        <v>228</v>
      </c>
      <c r="J6" s="70"/>
      <c r="K6" s="339" t="s">
        <v>207</v>
      </c>
      <c r="L6" s="339"/>
      <c r="M6" s="70"/>
      <c r="N6" s="339" t="s">
        <v>208</v>
      </c>
      <c r="O6" s="339"/>
      <c r="P6" s="70"/>
      <c r="Q6" s="339" t="s">
        <v>209</v>
      </c>
      <c r="R6" s="339"/>
      <c r="S6" s="70"/>
      <c r="T6" s="339" t="s">
        <v>210</v>
      </c>
      <c r="U6" s="339"/>
    </row>
    <row r="7" spans="2:21" ht="14.25" customHeight="1">
      <c r="B7" s="71"/>
      <c r="C7" s="71"/>
      <c r="D7" s="71"/>
      <c r="E7" s="71"/>
      <c r="F7" s="71"/>
      <c r="G7" s="71"/>
      <c r="H7" s="71"/>
      <c r="I7" s="346"/>
      <c r="J7" s="70"/>
      <c r="K7" s="70" t="s">
        <v>132</v>
      </c>
      <c r="L7" s="73" t="s">
        <v>101</v>
      </c>
      <c r="M7" s="73"/>
      <c r="N7" s="73" t="s">
        <v>132</v>
      </c>
      <c r="O7" s="73" t="s">
        <v>101</v>
      </c>
      <c r="P7" s="73"/>
      <c r="Q7" s="73" t="s">
        <v>132</v>
      </c>
      <c r="R7" s="73" t="s">
        <v>101</v>
      </c>
      <c r="S7" s="70"/>
      <c r="T7" s="72" t="s">
        <v>132</v>
      </c>
      <c r="U7" s="74" t="s">
        <v>101</v>
      </c>
    </row>
    <row r="8" spans="2:21" ht="4.5" customHeight="1">
      <c r="B8" s="76"/>
      <c r="C8" s="76"/>
      <c r="D8" s="76"/>
      <c r="E8" s="76"/>
      <c r="F8" s="76"/>
      <c r="G8" s="76"/>
      <c r="H8" s="76"/>
      <c r="I8" s="268"/>
      <c r="J8" s="268"/>
      <c r="K8" s="76"/>
      <c r="L8" s="76"/>
      <c r="M8" s="76"/>
      <c r="N8" s="76"/>
      <c r="O8" s="76"/>
      <c r="P8" s="76"/>
      <c r="Q8" s="76"/>
      <c r="R8" s="76"/>
      <c r="S8" s="76"/>
      <c r="T8" s="76"/>
      <c r="U8" s="269"/>
    </row>
    <row r="9" spans="2:21" ht="34.5" customHeight="1">
      <c r="B9" s="348" t="s">
        <v>79</v>
      </c>
      <c r="C9" s="348"/>
      <c r="D9" s="348"/>
      <c r="E9" s="348"/>
      <c r="F9" s="348"/>
      <c r="G9" s="348"/>
      <c r="H9" s="78"/>
      <c r="I9" s="315">
        <f>IF($I$4=Dates1!$B$16,Datapack!F20,IF($I$4=Dates1!$B$17,Datapack!F46,IF($I$4=Dates1!$B$18,Datapack!L46,IF($I$4=Dates1!$B$19,Datapack!R46,IF($I$4=Dates1!$B$20,Datapack!X46)))))</f>
        <v>256</v>
      </c>
      <c r="J9" s="325"/>
      <c r="K9" s="315">
        <f>IF($I$4=Dates1!$B$16,Datapack!B20,IF($I$4=Dates1!$B$17,Datapack!B46,IF($I$4=Dates1!$B$18,Datapack!H46,IF($I$4=Dates1!$B$19,Datapack!N46,IF($I$4=Dates1!$B$20,Datapack!T46)))))</f>
        <v>39</v>
      </c>
      <c r="L9" s="317">
        <f>IF(I9&lt;100, "", K9/$I$9*100)</f>
        <v>15.234375</v>
      </c>
      <c r="M9" s="317"/>
      <c r="N9" s="315">
        <f>IF($I$4=Dates1!$B$16,Datapack!C20,IF($I$4=Dates1!$B$17,Datapack!C46,IF($I$4=Dates1!$B$18,Datapack!I46,IF($I$4=Dates1!$B$19,Datapack!O46,IF($I$4=Dates1!$B$20,Datapack!U46)))))</f>
        <v>152</v>
      </c>
      <c r="O9" s="317">
        <f>IF(I9 &lt;100, "", N9/$I$9*100)</f>
        <v>59.375</v>
      </c>
      <c r="P9" s="317"/>
      <c r="Q9" s="315">
        <f>IF($I$4=Dates1!$B$16,Datapack!D20,IF($I$4=Dates1!$B$17,Datapack!D46,IF($I$4=Dates1!$B$18,Datapack!J46,IF($I$4=Dates1!$B$19,Datapack!P46,IF($I$4=Dates1!$B$20,Datapack!V46)))))</f>
        <v>59</v>
      </c>
      <c r="R9" s="317">
        <f>IF(I9 &lt;100, " ",Q9/$I$9*100)</f>
        <v>23.046875</v>
      </c>
      <c r="S9" s="317"/>
      <c r="T9" s="315">
        <f>IF($I$4=Dates1!$B$16,Datapack!E20,IF($I$4=Dates1!$B$17,Datapack!E46,IF($I$4=Dates1!$B$18,Datapack!K46,IF($I$4=Dates1!$B$19,Datapack!Q46,IF($I$4=Dates1!$B$20,Datapack!W46)))))</f>
        <v>6</v>
      </c>
      <c r="U9" s="317">
        <f>IF(I9 &lt;100, " ",T9/I9*100)</f>
        <v>2.34375</v>
      </c>
    </row>
    <row r="10" spans="2:21" s="22" customFormat="1" ht="34.5" customHeight="1">
      <c r="B10" s="349" t="s">
        <v>80</v>
      </c>
      <c r="C10" s="349"/>
      <c r="D10" s="349"/>
      <c r="E10" s="349"/>
      <c r="F10" s="349"/>
      <c r="G10" s="349"/>
      <c r="H10" s="80"/>
      <c r="I10" s="318">
        <f>IF($I$4=Dates1!$B$16,Datapack!F21,IF($I$4=Dates1!$B$17,Datapack!F47,IF($I$4=Dates1!$B$18,Datapack!L47,IF($I$4=Dates1!$B$19,Datapack!R47,IF($I$4=Dates1!$B$20,Datapack!X47)))))</f>
        <v>256</v>
      </c>
      <c r="J10" s="326"/>
      <c r="K10" s="318">
        <f>IF($I$4=Dates1!$B$16,Datapack!B21,IF($I$4=Dates1!$B$17,Datapack!B47,IF($I$4=Dates1!$B$18,Datapack!H47,IF($I$4=Dates1!$B$19,Datapack!N47,IF($I$4=Dates1!$B$20,Datapack!T47)))))</f>
        <v>45</v>
      </c>
      <c r="L10" s="320">
        <f t="shared" ref="L10:L30" si="0">IF(I10&lt;100, "", K10/$I$9*100)</f>
        <v>17.578125</v>
      </c>
      <c r="M10" s="320"/>
      <c r="N10" s="318">
        <f>IF($I$4=Dates1!$B$16,Datapack!C21,IF($I$4=Dates1!$B$17,Datapack!C47,IF($I$4=Dates1!$B$18,Datapack!I47,IF($I$4=Dates1!$B$19,Datapack!O47,IF($I$4=Dates1!$B$20,Datapack!U47)))))</f>
        <v>151</v>
      </c>
      <c r="O10" s="320">
        <f t="shared" ref="O10:O30" si="1">IF(I10 &lt;100, "", N10/$I$9*100)</f>
        <v>58.984375</v>
      </c>
      <c r="P10" s="320"/>
      <c r="Q10" s="318">
        <f>IF($I$4=Dates1!$B$16,Datapack!D21,IF($I$4=Dates1!$B$17,Datapack!D47,IF($I$4=Dates1!$B$18,Datapack!J47,IF($I$4=Dates1!$B$19,Datapack!P47,IF($I$4=Dates1!$B$20,Datapack!V47)))))</f>
        <v>53</v>
      </c>
      <c r="R10" s="320">
        <f t="shared" ref="R10:R30" si="2">IF(I10 &lt;100, " ",Q10/$I$9*100)</f>
        <v>20.703125</v>
      </c>
      <c r="S10" s="320"/>
      <c r="T10" s="318">
        <f>IF($I$4=Dates1!$B$16,Datapack!E21,IF($I$4=Dates1!$B$17,Datapack!E47,IF($I$4=Dates1!$B$18,Datapack!K47,IF($I$4=Dates1!$B$19,Datapack!Q47,IF($I$4=Dates1!$B$20,Datapack!W47)))))</f>
        <v>7</v>
      </c>
      <c r="U10" s="320">
        <f t="shared" ref="U10:U30" si="3">IF(I10 &lt;100, " ",T10/I10*100)</f>
        <v>2.734375</v>
      </c>
    </row>
    <row r="11" spans="2:21" ht="34.5" customHeight="1">
      <c r="B11" s="348" t="s">
        <v>81</v>
      </c>
      <c r="C11" s="348"/>
      <c r="D11" s="348"/>
      <c r="E11" s="348"/>
      <c r="F11" s="348"/>
      <c r="G11" s="348"/>
      <c r="H11" s="80"/>
      <c r="I11" s="315">
        <f>IF($I$4=Dates1!$B$16,Datapack!F22,IF($I$4=Dates1!$B$17,Datapack!F48,IF($I$4=Dates1!$B$18,Datapack!L48,IF($I$4=Dates1!$B$19,Datapack!R48,IF($I$4=Dates1!$B$20,Datapack!X48)))))</f>
        <v>256</v>
      </c>
      <c r="J11" s="325"/>
      <c r="K11" s="315">
        <f>IF($I$4=Dates1!$B$16,Datapack!B22,IF($I$4=Dates1!$B$17,Datapack!B48,IF($I$4=Dates1!$B$18,Datapack!H48,IF($I$4=Dates1!$B$19,Datapack!N48,IF($I$4=Dates1!$B$20,Datapack!T48)))))</f>
        <v>37</v>
      </c>
      <c r="L11" s="317">
        <f t="shared" si="0"/>
        <v>14.453125</v>
      </c>
      <c r="M11" s="317"/>
      <c r="N11" s="315">
        <f>IF($I$4=Dates1!$B$16,Datapack!C22,IF($I$4=Dates1!$B$17,Datapack!C48,IF($I$4=Dates1!$B$18,Datapack!I48,IF($I$4=Dates1!$B$19,Datapack!O48,IF($I$4=Dates1!$B$20,Datapack!U48)))))</f>
        <v>161</v>
      </c>
      <c r="O11" s="317">
        <f t="shared" si="1"/>
        <v>62.890625</v>
      </c>
      <c r="P11" s="317"/>
      <c r="Q11" s="315">
        <f>IF($I$4=Dates1!$B$16,Datapack!D22,IF($I$4=Dates1!$B$17,Datapack!D48,IF($I$4=Dates1!$B$18,Datapack!J48,IF($I$4=Dates1!$B$19,Datapack!P48,IF($I$4=Dates1!$B$20,Datapack!V48)))))</f>
        <v>56</v>
      </c>
      <c r="R11" s="317">
        <f t="shared" si="2"/>
        <v>21.875</v>
      </c>
      <c r="S11" s="317"/>
      <c r="T11" s="315">
        <f>IF($I$4=Dates1!$B$16,Datapack!E22,IF($I$4=Dates1!$B$17,Datapack!E48,IF($I$4=Dates1!$B$18,Datapack!K48,IF($I$4=Dates1!$B$19,Datapack!Q48,IF($I$4=Dates1!$B$20,Datapack!W48)))))</f>
        <v>2</v>
      </c>
      <c r="U11" s="317">
        <f t="shared" si="3"/>
        <v>0.78125</v>
      </c>
    </row>
    <row r="12" spans="2:21" ht="34.5" customHeight="1">
      <c r="B12" s="349" t="s">
        <v>82</v>
      </c>
      <c r="C12" s="349"/>
      <c r="D12" s="349"/>
      <c r="E12" s="349"/>
      <c r="F12" s="349"/>
      <c r="G12" s="349"/>
      <c r="H12" s="80"/>
      <c r="I12" s="318">
        <f>IF($I$4=Dates1!$B$16,Datapack!F23,IF($I$4=Dates1!$B$17,Datapack!F49,IF($I$4=Dates1!$B$18,Datapack!L49,IF($I$4=Dates1!$B$19,Datapack!R49,IF($I$4=Dates1!$B$20,Datapack!X49)))))</f>
        <v>256</v>
      </c>
      <c r="J12" s="326"/>
      <c r="K12" s="318">
        <f>IF($I$4=Dates1!$B$16,Datapack!B23,IF($I$4=Dates1!$B$17,Datapack!B49,IF($I$4=Dates1!$B$18,Datapack!H49,IF($I$4=Dates1!$B$19,Datapack!N49,IF($I$4=Dates1!$B$20,Datapack!T49)))))</f>
        <v>43</v>
      </c>
      <c r="L12" s="320">
        <f t="shared" si="0"/>
        <v>16.796875</v>
      </c>
      <c r="M12" s="320"/>
      <c r="N12" s="318">
        <f>IF($I$4=Dates1!$B$16,Datapack!C23,IF($I$4=Dates1!$B$17,Datapack!C49,IF($I$4=Dates1!$B$18,Datapack!I49,IF($I$4=Dates1!$B$19,Datapack!O49,IF($I$4=Dates1!$B$20,Datapack!U49)))))</f>
        <v>161</v>
      </c>
      <c r="O12" s="320">
        <f t="shared" si="1"/>
        <v>62.890625</v>
      </c>
      <c r="P12" s="320"/>
      <c r="Q12" s="318">
        <f>IF($I$4=Dates1!$B$16,Datapack!D23,IF($I$4=Dates1!$B$17,Datapack!D49,IF($I$4=Dates1!$B$18,Datapack!J49,IF($I$4=Dates1!$B$19,Datapack!P49,IF($I$4=Dates1!$B$20,Datapack!V49)))))</f>
        <v>52</v>
      </c>
      <c r="R12" s="320">
        <f t="shared" si="2"/>
        <v>20.3125</v>
      </c>
      <c r="S12" s="320"/>
      <c r="T12" s="318">
        <f>IF($I$4=Dates1!$B$16,Datapack!E23,IF($I$4=Dates1!$B$17,Datapack!E49,IF($I$4=Dates1!$B$18,Datapack!K49,IF($I$4=Dates1!$B$19,Datapack!Q49,IF($I$4=Dates1!$B$20,Datapack!W49)))))</f>
        <v>0</v>
      </c>
      <c r="U12" s="320">
        <f t="shared" si="3"/>
        <v>0</v>
      </c>
    </row>
    <row r="13" spans="2:21" ht="34.5" customHeight="1">
      <c r="B13" s="349" t="s">
        <v>83</v>
      </c>
      <c r="C13" s="349"/>
      <c r="D13" s="349"/>
      <c r="E13" s="349"/>
      <c r="F13" s="349"/>
      <c r="G13" s="349"/>
      <c r="H13" s="80"/>
      <c r="I13" s="318">
        <f>IF($I$4=Dates1!$B$16,Datapack!F24,IF($I$4=Dates1!$B$17,Datapack!F50,IF($I$4=Dates1!$B$18,Datapack!L50,IF($I$4=Dates1!$B$19,Datapack!R50,IF($I$4=Dates1!$B$20,Datapack!X50)))))</f>
        <v>256</v>
      </c>
      <c r="J13" s="326"/>
      <c r="K13" s="318">
        <f>IF($I$4=Dates1!$B$16,Datapack!B24,IF($I$4=Dates1!$B$17,Datapack!B50,IF($I$4=Dates1!$B$18,Datapack!H50,IF($I$4=Dates1!$B$19,Datapack!N50,IF($I$4=Dates1!$B$20,Datapack!T50)))))</f>
        <v>62</v>
      </c>
      <c r="L13" s="320">
        <f t="shared" si="0"/>
        <v>24.21875</v>
      </c>
      <c r="M13" s="320"/>
      <c r="N13" s="318">
        <f>IF($I$4=Dates1!$B$16,Datapack!C24,IF($I$4=Dates1!$B$17,Datapack!C50,IF($I$4=Dates1!$B$18,Datapack!I50,IF($I$4=Dates1!$B$19,Datapack!O50,IF($I$4=Dates1!$B$20,Datapack!U50)))))</f>
        <v>164</v>
      </c>
      <c r="O13" s="320">
        <f t="shared" si="1"/>
        <v>64.0625</v>
      </c>
      <c r="P13" s="320"/>
      <c r="Q13" s="318">
        <f>IF($I$4=Dates1!$B$16,Datapack!D24,IF($I$4=Dates1!$B$17,Datapack!D50,IF($I$4=Dates1!$B$18,Datapack!J50,IF($I$4=Dates1!$B$19,Datapack!P50,IF($I$4=Dates1!$B$20,Datapack!V50)))))</f>
        <v>30</v>
      </c>
      <c r="R13" s="320">
        <f t="shared" si="2"/>
        <v>11.71875</v>
      </c>
      <c r="S13" s="320"/>
      <c r="T13" s="318">
        <f>IF($I$4=Dates1!$B$16,Datapack!E24,IF($I$4=Dates1!$B$17,Datapack!E50,IF($I$4=Dates1!$B$18,Datapack!K50,IF($I$4=Dates1!$B$19,Datapack!Q50,IF($I$4=Dates1!$B$20,Datapack!W50)))))</f>
        <v>0</v>
      </c>
      <c r="U13" s="320">
        <f t="shared" si="3"/>
        <v>0</v>
      </c>
    </row>
    <row r="14" spans="2:21" ht="34.5" customHeight="1">
      <c r="B14" s="349" t="s">
        <v>84</v>
      </c>
      <c r="C14" s="349"/>
      <c r="D14" s="349"/>
      <c r="E14" s="349"/>
      <c r="F14" s="349"/>
      <c r="G14" s="349"/>
      <c r="H14" s="80"/>
      <c r="I14" s="318">
        <f>IF($I$4=Dates1!$B$16,Datapack!F25,IF($I$4=Dates1!$B$17,Datapack!F51,IF($I$4=Dates1!$B$18,Datapack!L51,IF($I$4=Dates1!$B$19,Datapack!R51,IF($I$4=Dates1!$B$20,Datapack!X51)))))</f>
        <v>256</v>
      </c>
      <c r="J14" s="326"/>
      <c r="K14" s="318">
        <f>IF($I$4=Dates1!$B$16,Datapack!B25,IF($I$4=Dates1!$B$17,Datapack!B51,IF($I$4=Dates1!$B$18,Datapack!H51,IF($I$4=Dates1!$B$19,Datapack!N51,IF($I$4=Dates1!$B$20,Datapack!T51)))))</f>
        <v>45</v>
      </c>
      <c r="L14" s="320">
        <f t="shared" si="0"/>
        <v>17.578125</v>
      </c>
      <c r="M14" s="320"/>
      <c r="N14" s="318">
        <f>IF($I$4=Dates1!$B$16,Datapack!C25,IF($I$4=Dates1!$B$17,Datapack!C51,IF($I$4=Dates1!$B$18,Datapack!I51,IF($I$4=Dates1!$B$19,Datapack!O51,IF($I$4=Dates1!$B$20,Datapack!U51)))))</f>
        <v>159</v>
      </c>
      <c r="O14" s="320">
        <f t="shared" si="1"/>
        <v>62.109375</v>
      </c>
      <c r="P14" s="320"/>
      <c r="Q14" s="318">
        <f>IF($I$4=Dates1!$B$16,Datapack!D25,IF($I$4=Dates1!$B$17,Datapack!D51,IF($I$4=Dates1!$B$18,Datapack!J51,IF($I$4=Dates1!$B$19,Datapack!P51,IF($I$4=Dates1!$B$20,Datapack!V51)))))</f>
        <v>50</v>
      </c>
      <c r="R14" s="320">
        <f t="shared" si="2"/>
        <v>19.53125</v>
      </c>
      <c r="S14" s="320"/>
      <c r="T14" s="318">
        <f>IF($I$4=Dates1!$B$16,Datapack!E25,IF($I$4=Dates1!$B$17,Datapack!E51,IF($I$4=Dates1!$B$18,Datapack!K51,IF($I$4=Dates1!$B$19,Datapack!Q51,IF($I$4=Dates1!$B$20,Datapack!W51)))))</f>
        <v>2</v>
      </c>
      <c r="U14" s="320">
        <f t="shared" si="3"/>
        <v>0.78125</v>
      </c>
    </row>
    <row r="15" spans="2:21" ht="34.5" customHeight="1">
      <c r="B15" s="349" t="s">
        <v>85</v>
      </c>
      <c r="C15" s="349"/>
      <c r="D15" s="349"/>
      <c r="E15" s="349"/>
      <c r="F15" s="349"/>
      <c r="G15" s="349"/>
      <c r="H15" s="80"/>
      <c r="I15" s="318">
        <f>IF($I$4=Dates1!$B$16,Datapack!F26,IF($I$4=Dates1!$B$17,Datapack!F52,IF($I$4=Dates1!$B$18,Datapack!L52,IF($I$4=Dates1!$B$19,Datapack!R52,IF($I$4=Dates1!$B$20,Datapack!X52)))))</f>
        <v>256</v>
      </c>
      <c r="J15" s="326"/>
      <c r="K15" s="318">
        <f>IF($I$4=Dates1!$B$16,Datapack!B26,IF($I$4=Dates1!$B$17,Datapack!B52,IF($I$4=Dates1!$B$18,Datapack!H52,IF($I$4=Dates1!$B$19,Datapack!N52,IF($I$4=Dates1!$B$20,Datapack!T52)))))</f>
        <v>49</v>
      </c>
      <c r="L15" s="320">
        <f t="shared" si="0"/>
        <v>19.140625</v>
      </c>
      <c r="M15" s="320"/>
      <c r="N15" s="318">
        <f>IF($I$4=Dates1!$B$16,Datapack!C26,IF($I$4=Dates1!$B$17,Datapack!C52,IF($I$4=Dates1!$B$18,Datapack!I52,IF($I$4=Dates1!$B$19,Datapack!O52,IF($I$4=Dates1!$B$20,Datapack!U52)))))</f>
        <v>142</v>
      </c>
      <c r="O15" s="320">
        <f t="shared" si="1"/>
        <v>55.46875</v>
      </c>
      <c r="P15" s="320"/>
      <c r="Q15" s="318">
        <f>IF($I$4=Dates1!$B$16,Datapack!D26,IF($I$4=Dates1!$B$17,Datapack!D52,IF($I$4=Dates1!$B$18,Datapack!J52,IF($I$4=Dates1!$B$19,Datapack!P52,IF($I$4=Dates1!$B$20,Datapack!V52)))))</f>
        <v>61</v>
      </c>
      <c r="R15" s="320">
        <f t="shared" si="2"/>
        <v>23.828125</v>
      </c>
      <c r="S15" s="320"/>
      <c r="T15" s="318">
        <f>IF($I$4=Dates1!$B$16,Datapack!E26,IF($I$4=Dates1!$B$17,Datapack!E52,IF($I$4=Dates1!$B$18,Datapack!K52,IF($I$4=Dates1!$B$19,Datapack!Q52,IF($I$4=Dates1!$B$20,Datapack!W52)))))</f>
        <v>4</v>
      </c>
      <c r="U15" s="320">
        <f t="shared" si="3"/>
        <v>1.5625</v>
      </c>
    </row>
    <row r="16" spans="2:21" ht="34.5" customHeight="1">
      <c r="B16" s="349" t="s">
        <v>86</v>
      </c>
      <c r="C16" s="349"/>
      <c r="D16" s="349"/>
      <c r="E16" s="349"/>
      <c r="F16" s="349"/>
      <c r="G16" s="349"/>
      <c r="H16" s="80"/>
      <c r="I16" s="318">
        <f>IF($I$4=Dates1!$B$16,Datapack!F27,IF($I$4=Dates1!$B$17,Datapack!F53,IF($I$4=Dates1!$B$18,Datapack!L53,IF($I$4=Dates1!$B$19,Datapack!R53,IF($I$4=Dates1!$B$20,Datapack!X53)))))</f>
        <v>256</v>
      </c>
      <c r="J16" s="326"/>
      <c r="K16" s="318">
        <f>IF($I$4=Dates1!$B$16,Datapack!B27,IF($I$4=Dates1!$B$17,Datapack!B53,IF($I$4=Dates1!$B$18,Datapack!H53,IF($I$4=Dates1!$B$19,Datapack!N53,IF($I$4=Dates1!$B$20,Datapack!T53)))))</f>
        <v>30</v>
      </c>
      <c r="L16" s="320">
        <f t="shared" si="0"/>
        <v>11.71875</v>
      </c>
      <c r="M16" s="320"/>
      <c r="N16" s="318">
        <f>IF($I$4=Dates1!$B$16,Datapack!C27,IF($I$4=Dates1!$B$17,Datapack!C53,IF($I$4=Dates1!$B$18,Datapack!I53,IF($I$4=Dates1!$B$19,Datapack!O53,IF($I$4=Dates1!$B$20,Datapack!U53)))))</f>
        <v>138</v>
      </c>
      <c r="O16" s="320">
        <f t="shared" si="1"/>
        <v>53.90625</v>
      </c>
      <c r="P16" s="320"/>
      <c r="Q16" s="318">
        <f>IF($I$4=Dates1!$B$16,Datapack!D27,IF($I$4=Dates1!$B$17,Datapack!D53,IF($I$4=Dates1!$B$18,Datapack!J53,IF($I$4=Dates1!$B$19,Datapack!P53,IF($I$4=Dates1!$B$20,Datapack!V53)))))</f>
        <v>86</v>
      </c>
      <c r="R16" s="320">
        <f t="shared" si="2"/>
        <v>33.59375</v>
      </c>
      <c r="S16" s="320"/>
      <c r="T16" s="318">
        <f>IF($I$4=Dates1!$B$16,Datapack!E27,IF($I$4=Dates1!$B$17,Datapack!E53,IF($I$4=Dates1!$B$18,Datapack!K53,IF($I$4=Dates1!$B$19,Datapack!Q53,IF($I$4=Dates1!$B$20,Datapack!W53)))))</f>
        <v>2</v>
      </c>
      <c r="U16" s="320">
        <f t="shared" si="3"/>
        <v>0.78125</v>
      </c>
    </row>
    <row r="17" spans="2:21" ht="34.5" customHeight="1">
      <c r="B17" s="348" t="s">
        <v>87</v>
      </c>
      <c r="C17" s="348"/>
      <c r="D17" s="348"/>
      <c r="E17" s="348"/>
      <c r="F17" s="348"/>
      <c r="G17" s="348"/>
      <c r="H17" s="80"/>
      <c r="I17" s="315">
        <f>IF($I$4=Dates1!$B$16,Datapack!F28,IF($I$4=Dates1!$B$17,Datapack!F54,IF($I$4=Dates1!$B$18,Datapack!L54,IF($I$4=Dates1!$B$19,Datapack!R54,IF($I$4=Dates1!$B$20,Datapack!X54)))))</f>
        <v>256</v>
      </c>
      <c r="J17" s="325"/>
      <c r="K17" s="315">
        <f>IF($I$4=Dates1!$B$16,Datapack!B28,IF($I$4=Dates1!$B$17,Datapack!B54,IF($I$4=Dates1!$B$18,Datapack!H54,IF($I$4=Dates1!$B$19,Datapack!N54,IF($I$4=Dates1!$B$20,Datapack!T54)))))</f>
        <v>46</v>
      </c>
      <c r="L17" s="317">
        <f t="shared" si="0"/>
        <v>17.96875</v>
      </c>
      <c r="M17" s="317"/>
      <c r="N17" s="315">
        <f>IF($I$4=Dates1!$B$16,Datapack!C28,IF($I$4=Dates1!$B$17,Datapack!C54,IF($I$4=Dates1!$B$18,Datapack!I54,IF($I$4=Dates1!$B$19,Datapack!O54,IF($I$4=Dates1!$B$20,Datapack!U54)))))</f>
        <v>153</v>
      </c>
      <c r="O17" s="317">
        <f t="shared" si="1"/>
        <v>59.765625</v>
      </c>
      <c r="P17" s="317"/>
      <c r="Q17" s="315">
        <f>IF($I$4=Dates1!$B$16,Datapack!D28,IF($I$4=Dates1!$B$17,Datapack!D54,IF($I$4=Dates1!$B$18,Datapack!J54,IF($I$4=Dates1!$B$19,Datapack!P54,IF($I$4=Dates1!$B$20,Datapack!V54)))))</f>
        <v>55</v>
      </c>
      <c r="R17" s="317">
        <f t="shared" si="2"/>
        <v>21.484375</v>
      </c>
      <c r="S17" s="317"/>
      <c r="T17" s="315">
        <f>IF($I$4=Dates1!$B$16,Datapack!E28,IF($I$4=Dates1!$B$17,Datapack!E54,IF($I$4=Dates1!$B$18,Datapack!K54,IF($I$4=Dates1!$B$19,Datapack!Q54,IF($I$4=Dates1!$B$20,Datapack!W54)))))</f>
        <v>2</v>
      </c>
      <c r="U17" s="317">
        <f t="shared" si="3"/>
        <v>0.78125</v>
      </c>
    </row>
    <row r="18" spans="2:21" ht="34.5" customHeight="1">
      <c r="B18" s="349" t="s">
        <v>88</v>
      </c>
      <c r="C18" s="349"/>
      <c r="D18" s="349"/>
      <c r="E18" s="349"/>
      <c r="F18" s="349"/>
      <c r="G18" s="349"/>
      <c r="H18" s="80"/>
      <c r="I18" s="318">
        <f>IF($I$4=Dates1!$B$16,Datapack!F29,IF($I$4=Dates1!$B$17,Datapack!F55,IF($I$4=Dates1!$B$18,Datapack!L55,IF($I$4=Dates1!$B$19,Datapack!R55,IF($I$4=Dates1!$B$20,Datapack!X55)))))</f>
        <v>256</v>
      </c>
      <c r="J18" s="326"/>
      <c r="K18" s="318">
        <f>IF($I$4=Dates1!$B$16,Datapack!B29,IF($I$4=Dates1!$B$17,Datapack!B55,IF($I$4=Dates1!$B$18,Datapack!H55,IF($I$4=Dates1!$B$19,Datapack!N55,IF($I$4=Dates1!$B$20,Datapack!T55)))))</f>
        <v>66</v>
      </c>
      <c r="L18" s="320">
        <f t="shared" si="0"/>
        <v>25.78125</v>
      </c>
      <c r="M18" s="320"/>
      <c r="N18" s="318">
        <f>IF($I$4=Dates1!$B$16,Datapack!C29,IF($I$4=Dates1!$B$17,Datapack!C55,IF($I$4=Dates1!$B$18,Datapack!I55,IF($I$4=Dates1!$B$19,Datapack!O55,IF($I$4=Dates1!$B$20,Datapack!U55)))))</f>
        <v>132</v>
      </c>
      <c r="O18" s="320">
        <f t="shared" si="1"/>
        <v>51.5625</v>
      </c>
      <c r="P18" s="320"/>
      <c r="Q18" s="318">
        <f>IF($I$4=Dates1!$B$16,Datapack!D29,IF($I$4=Dates1!$B$17,Datapack!D55,IF($I$4=Dates1!$B$18,Datapack!J55,IF($I$4=Dates1!$B$19,Datapack!P55,IF($I$4=Dates1!$B$20,Datapack!V55)))))</f>
        <v>55</v>
      </c>
      <c r="R18" s="320">
        <f t="shared" si="2"/>
        <v>21.484375</v>
      </c>
      <c r="S18" s="320"/>
      <c r="T18" s="318">
        <f>IF($I$4=Dates1!$B$16,Datapack!E29,IF($I$4=Dates1!$B$17,Datapack!E55,IF($I$4=Dates1!$B$18,Datapack!K55,IF($I$4=Dates1!$B$19,Datapack!Q55,IF($I$4=Dates1!$B$20,Datapack!W55)))))</f>
        <v>3</v>
      </c>
      <c r="U18" s="320">
        <f t="shared" si="3"/>
        <v>1.171875</v>
      </c>
    </row>
    <row r="19" spans="2:21" ht="34.5" customHeight="1">
      <c r="B19" s="349" t="s">
        <v>89</v>
      </c>
      <c r="C19" s="349"/>
      <c r="D19" s="349"/>
      <c r="E19" s="349"/>
      <c r="F19" s="349"/>
      <c r="G19" s="349"/>
      <c r="H19" s="80"/>
      <c r="I19" s="318">
        <f>IF($I$4=Dates1!$B$16,Datapack!F30,IF($I$4=Dates1!$B$17,Datapack!F56,IF($I$4=Dates1!$B$18,Datapack!L56,IF($I$4=Dates1!$B$19,Datapack!R56,IF($I$4=Dates1!$B$20,Datapack!X56)))))</f>
        <v>256</v>
      </c>
      <c r="J19" s="326"/>
      <c r="K19" s="318">
        <f>IF($I$4=Dates1!$B$16,Datapack!B30,IF($I$4=Dates1!$B$17,Datapack!B56,IF($I$4=Dates1!$B$18,Datapack!H56,IF($I$4=Dates1!$B$19,Datapack!N56,IF($I$4=Dates1!$B$20,Datapack!T56)))))</f>
        <v>42</v>
      </c>
      <c r="L19" s="320">
        <f t="shared" si="0"/>
        <v>16.40625</v>
      </c>
      <c r="M19" s="320"/>
      <c r="N19" s="318">
        <f>IF($I$4=Dates1!$B$16,Datapack!C30,IF($I$4=Dates1!$B$17,Datapack!C56,IF($I$4=Dates1!$B$18,Datapack!I56,IF($I$4=Dates1!$B$19,Datapack!O56,IF($I$4=Dates1!$B$20,Datapack!U56)))))</f>
        <v>161</v>
      </c>
      <c r="O19" s="320">
        <f t="shared" si="1"/>
        <v>62.890625</v>
      </c>
      <c r="P19" s="320"/>
      <c r="Q19" s="318">
        <f>IF($I$4=Dates1!$B$16,Datapack!D30,IF($I$4=Dates1!$B$17,Datapack!D56,IF($I$4=Dates1!$B$18,Datapack!J56,IF($I$4=Dates1!$B$19,Datapack!P56,IF($I$4=Dates1!$B$20,Datapack!V56)))))</f>
        <v>51</v>
      </c>
      <c r="R19" s="320">
        <f t="shared" si="2"/>
        <v>19.921875</v>
      </c>
      <c r="S19" s="320"/>
      <c r="T19" s="318">
        <f>IF($I$4=Dates1!$B$16,Datapack!E30,IF($I$4=Dates1!$B$17,Datapack!E56,IF($I$4=Dates1!$B$18,Datapack!K56,IF($I$4=Dates1!$B$19,Datapack!Q56,IF($I$4=Dates1!$B$20,Datapack!W56)))))</f>
        <v>2</v>
      </c>
      <c r="U19" s="320">
        <f t="shared" si="3"/>
        <v>0.78125</v>
      </c>
    </row>
    <row r="20" spans="2:21" ht="34.5" customHeight="1">
      <c r="B20" s="349" t="s">
        <v>90</v>
      </c>
      <c r="C20" s="349"/>
      <c r="D20" s="349"/>
      <c r="E20" s="349"/>
      <c r="F20" s="349"/>
      <c r="G20" s="349"/>
      <c r="H20" s="81"/>
      <c r="I20" s="318">
        <f>IF($I$4=Dates1!$B$16,Datapack!F31,IF($I$4=Dates1!$B$17,Datapack!F57,IF($I$4=Dates1!$B$18,Datapack!L57,IF($I$4=Dates1!$B$19,Datapack!R57,IF($I$4=Dates1!$B$20,Datapack!X57)))))</f>
        <v>256</v>
      </c>
      <c r="J20" s="326"/>
      <c r="K20" s="318">
        <f>IF($I$4=Dates1!$B$16,Datapack!B31,IF($I$4=Dates1!$B$17,Datapack!B57,IF($I$4=Dates1!$B$18,Datapack!H57,IF($I$4=Dates1!$B$19,Datapack!N57,IF($I$4=Dates1!$B$20,Datapack!T57)))))</f>
        <v>46</v>
      </c>
      <c r="L20" s="320">
        <f t="shared" si="0"/>
        <v>17.96875</v>
      </c>
      <c r="M20" s="320"/>
      <c r="N20" s="318">
        <f>IF($I$4=Dates1!$B$16,Datapack!C31,IF($I$4=Dates1!$B$17,Datapack!C57,IF($I$4=Dates1!$B$18,Datapack!I57,IF($I$4=Dates1!$B$19,Datapack!O57,IF($I$4=Dates1!$B$20,Datapack!U57)))))</f>
        <v>145</v>
      </c>
      <c r="O20" s="320">
        <f t="shared" si="1"/>
        <v>56.640625</v>
      </c>
      <c r="P20" s="320"/>
      <c r="Q20" s="318">
        <f>IF($I$4=Dates1!$B$16,Datapack!D31,IF($I$4=Dates1!$B$17,Datapack!D57,IF($I$4=Dates1!$B$18,Datapack!J57,IF($I$4=Dates1!$B$19,Datapack!P57,IF($I$4=Dates1!$B$20,Datapack!V57)))))</f>
        <v>63</v>
      </c>
      <c r="R20" s="320">
        <f t="shared" si="2"/>
        <v>24.609375</v>
      </c>
      <c r="S20" s="320"/>
      <c r="T20" s="318">
        <f>IF($I$4=Dates1!$B$16,Datapack!E31,IF($I$4=Dates1!$B$17,Datapack!E57,IF($I$4=Dates1!$B$18,Datapack!K57,IF($I$4=Dates1!$B$19,Datapack!Q57,IF($I$4=Dates1!$B$20,Datapack!W57)))))</f>
        <v>2</v>
      </c>
      <c r="U20" s="320">
        <f t="shared" si="3"/>
        <v>0.78125</v>
      </c>
    </row>
    <row r="21" spans="2:21" ht="34.5" customHeight="1">
      <c r="B21" s="349" t="s">
        <v>91</v>
      </c>
      <c r="C21" s="349"/>
      <c r="D21" s="349"/>
      <c r="E21" s="349"/>
      <c r="F21" s="349"/>
      <c r="G21" s="349"/>
      <c r="H21" s="81"/>
      <c r="I21" s="318">
        <f>IF($I$4=Dates1!$B$16,Datapack!F32,IF($I$4=Dates1!$B$17,Datapack!F58,IF($I$4=Dates1!$B$18,Datapack!L58,IF($I$4=Dates1!$B$19,Datapack!R58,IF($I$4=Dates1!$B$20,Datapack!X58)))))</f>
        <v>256</v>
      </c>
      <c r="J21" s="326"/>
      <c r="K21" s="318">
        <f>IF($I$4=Dates1!$B$16,Datapack!B32,IF($I$4=Dates1!$B$17,Datapack!B58,IF($I$4=Dates1!$B$18,Datapack!H58,IF($I$4=Dates1!$B$19,Datapack!N58,IF($I$4=Dates1!$B$20,Datapack!T58)))))</f>
        <v>89</v>
      </c>
      <c r="L21" s="320">
        <f t="shared" si="0"/>
        <v>34.765625</v>
      </c>
      <c r="M21" s="320"/>
      <c r="N21" s="318">
        <f>IF($I$4=Dates1!$B$16,Datapack!C32,IF($I$4=Dates1!$B$17,Datapack!C58,IF($I$4=Dates1!$B$18,Datapack!I58,IF($I$4=Dates1!$B$19,Datapack!O58,IF($I$4=Dates1!$B$20,Datapack!U58)))))</f>
        <v>140</v>
      </c>
      <c r="O21" s="320">
        <f t="shared" si="1"/>
        <v>54.6875</v>
      </c>
      <c r="P21" s="320"/>
      <c r="Q21" s="318">
        <f>IF($I$4=Dates1!$B$16,Datapack!D32,IF($I$4=Dates1!$B$17,Datapack!D58,IF($I$4=Dates1!$B$18,Datapack!J58,IF($I$4=Dates1!$B$19,Datapack!P58,IF($I$4=Dates1!$B$20,Datapack!V58)))))</f>
        <v>27</v>
      </c>
      <c r="R21" s="320">
        <f t="shared" si="2"/>
        <v>10.546875</v>
      </c>
      <c r="S21" s="320"/>
      <c r="T21" s="318">
        <f>IF($I$4=Dates1!$B$16,Datapack!E32,IF($I$4=Dates1!$B$17,Datapack!E58,IF($I$4=Dates1!$B$18,Datapack!K58,IF($I$4=Dates1!$B$19,Datapack!Q58,IF($I$4=Dates1!$B$20,Datapack!W58)))))</f>
        <v>0</v>
      </c>
      <c r="U21" s="320">
        <f t="shared" si="3"/>
        <v>0</v>
      </c>
    </row>
    <row r="22" spans="2:21" ht="34.5" customHeight="1">
      <c r="B22" s="348" t="s">
        <v>92</v>
      </c>
      <c r="C22" s="348"/>
      <c r="D22" s="348"/>
      <c r="E22" s="348"/>
      <c r="F22" s="348"/>
      <c r="G22" s="348"/>
      <c r="H22" s="80"/>
      <c r="I22" s="315">
        <f>IF($I$4=Dates1!$B$16,Datapack!F33,IF($I$4=Dates1!$B$17,Datapack!F59,IF($I$4=Dates1!$B$18,Datapack!L59,IF($I$4=Dates1!$B$19,Datapack!R59,IF($I$4=Dates1!$B$20,Datapack!X59)))))</f>
        <v>256</v>
      </c>
      <c r="J22" s="325"/>
      <c r="K22" s="315">
        <f>IF($I$4=Dates1!$B$16,Datapack!B33,IF($I$4=Dates1!$B$17,Datapack!B59,IF($I$4=Dates1!$B$18,Datapack!H59,IF($I$4=Dates1!$B$19,Datapack!N59,IF($I$4=Dates1!$B$20,Datapack!T59)))))</f>
        <v>42</v>
      </c>
      <c r="L22" s="317">
        <f t="shared" si="0"/>
        <v>16.40625</v>
      </c>
      <c r="M22" s="317"/>
      <c r="N22" s="315">
        <f>IF($I$4=Dates1!$B$16,Datapack!C33,IF($I$4=Dates1!$B$17,Datapack!C59,IF($I$4=Dates1!$B$18,Datapack!I59,IF($I$4=Dates1!$B$19,Datapack!O59,IF($I$4=Dates1!$B$20,Datapack!U59)))))</f>
        <v>154</v>
      </c>
      <c r="O22" s="317">
        <f t="shared" si="1"/>
        <v>60.15625</v>
      </c>
      <c r="P22" s="317"/>
      <c r="Q22" s="315">
        <f>IF($I$4=Dates1!$B$16,Datapack!D33,IF($I$4=Dates1!$B$17,Datapack!D59,IF($I$4=Dates1!$B$18,Datapack!J59,IF($I$4=Dates1!$B$19,Datapack!P59,IF($I$4=Dates1!$B$20,Datapack!V59)))))</f>
        <v>55</v>
      </c>
      <c r="R22" s="317">
        <f t="shared" si="2"/>
        <v>21.484375</v>
      </c>
      <c r="S22" s="317"/>
      <c r="T22" s="315">
        <f>IF($I$4=Dates1!$B$16,Datapack!E33,IF($I$4=Dates1!$B$17,Datapack!E59,IF($I$4=Dates1!$B$18,Datapack!K59,IF($I$4=Dates1!$B$19,Datapack!Q59,IF($I$4=Dates1!$B$20,Datapack!W59)))))</f>
        <v>5</v>
      </c>
      <c r="U22" s="317">
        <f t="shared" si="3"/>
        <v>1.953125</v>
      </c>
    </row>
    <row r="23" spans="2:21" ht="34.5" customHeight="1">
      <c r="B23" s="349" t="s">
        <v>93</v>
      </c>
      <c r="C23" s="349"/>
      <c r="D23" s="349"/>
      <c r="E23" s="349"/>
      <c r="F23" s="349"/>
      <c r="G23" s="349"/>
      <c r="H23" s="80"/>
      <c r="I23" s="318">
        <f>IF($I$4=Dates1!$B$16,Datapack!F34,IF($I$4=Dates1!$B$17,Datapack!F60,IF($I$4=Dates1!$B$18,Datapack!L60,IF($I$4=Dates1!$B$19,Datapack!R60,IF($I$4=Dates1!$B$20,Datapack!X60)))))</f>
        <v>256</v>
      </c>
      <c r="J23" s="326"/>
      <c r="K23" s="318">
        <f>IF($I$4=Dates1!$B$16,Datapack!B34,IF($I$4=Dates1!$B$17,Datapack!B60,IF($I$4=Dates1!$B$18,Datapack!H60,IF($I$4=Dates1!$B$19,Datapack!N60,IF($I$4=Dates1!$B$20,Datapack!T60)))))</f>
        <v>45</v>
      </c>
      <c r="L23" s="320">
        <f t="shared" si="0"/>
        <v>17.578125</v>
      </c>
      <c r="M23" s="320"/>
      <c r="N23" s="318">
        <f>IF($I$4=Dates1!$B$16,Datapack!C34,IF($I$4=Dates1!$B$17,Datapack!C60,IF($I$4=Dates1!$B$18,Datapack!I60,IF($I$4=Dates1!$B$19,Datapack!O60,IF($I$4=Dates1!$B$20,Datapack!U60)))))</f>
        <v>141</v>
      </c>
      <c r="O23" s="320">
        <f t="shared" si="1"/>
        <v>55.078125</v>
      </c>
      <c r="P23" s="320"/>
      <c r="Q23" s="318">
        <f>IF($I$4=Dates1!$B$16,Datapack!D34,IF($I$4=Dates1!$B$17,Datapack!D60,IF($I$4=Dates1!$B$18,Datapack!J60,IF($I$4=Dates1!$B$19,Datapack!P60,IF($I$4=Dates1!$B$20,Datapack!V60)))))</f>
        <v>65</v>
      </c>
      <c r="R23" s="320">
        <f t="shared" si="2"/>
        <v>25.390625</v>
      </c>
      <c r="S23" s="320"/>
      <c r="T23" s="318">
        <f>IF($I$4=Dates1!$B$16,Datapack!E34,IF($I$4=Dates1!$B$17,Datapack!E60,IF($I$4=Dates1!$B$18,Datapack!K60,IF($I$4=Dates1!$B$19,Datapack!Q60,IF($I$4=Dates1!$B$20,Datapack!W60)))))</f>
        <v>5</v>
      </c>
      <c r="U23" s="320">
        <f t="shared" si="3"/>
        <v>1.953125</v>
      </c>
    </row>
    <row r="24" spans="2:21" ht="34.5" customHeight="1">
      <c r="B24" s="349" t="s">
        <v>94</v>
      </c>
      <c r="C24" s="349"/>
      <c r="D24" s="349"/>
      <c r="E24" s="349"/>
      <c r="F24" s="349"/>
      <c r="G24" s="349"/>
      <c r="H24" s="80"/>
      <c r="I24" s="318">
        <f>IF($I$4=Dates1!$B$16,Datapack!F35,IF($I$4=Dates1!$B$17,Datapack!F61,IF($I$4=Dates1!$B$18,Datapack!L61,IF($I$4=Dates1!$B$19,Datapack!R61,IF($I$4=Dates1!$B$20,Datapack!X61)))))</f>
        <v>256</v>
      </c>
      <c r="J24" s="326"/>
      <c r="K24" s="318">
        <f>IF($I$4=Dates1!$B$16,Datapack!B35,IF($I$4=Dates1!$B$17,Datapack!B61,IF($I$4=Dates1!$B$18,Datapack!H61,IF($I$4=Dates1!$B$19,Datapack!N61,IF($I$4=Dates1!$B$20,Datapack!T61)))))</f>
        <v>44</v>
      </c>
      <c r="L24" s="320">
        <f t="shared" si="0"/>
        <v>17.1875</v>
      </c>
      <c r="M24" s="320"/>
      <c r="N24" s="318">
        <f>IF($I$4=Dates1!$B$16,Datapack!C35,IF($I$4=Dates1!$B$17,Datapack!C61,IF($I$4=Dates1!$B$18,Datapack!I61,IF($I$4=Dates1!$B$19,Datapack!O61,IF($I$4=Dates1!$B$20,Datapack!U61)))))</f>
        <v>138</v>
      </c>
      <c r="O24" s="320">
        <f t="shared" si="1"/>
        <v>53.90625</v>
      </c>
      <c r="P24" s="320"/>
      <c r="Q24" s="318">
        <f>IF($I$4=Dates1!$B$16,Datapack!D35,IF($I$4=Dates1!$B$17,Datapack!D61,IF($I$4=Dates1!$B$18,Datapack!J61,IF($I$4=Dates1!$B$19,Datapack!P61,IF($I$4=Dates1!$B$20,Datapack!V61)))))</f>
        <v>67</v>
      </c>
      <c r="R24" s="320">
        <f t="shared" si="2"/>
        <v>26.171875</v>
      </c>
      <c r="S24" s="320"/>
      <c r="T24" s="318">
        <f>IF($I$4=Dates1!$B$16,Datapack!E35,IF($I$4=Dates1!$B$17,Datapack!E61,IF($I$4=Dates1!$B$18,Datapack!K61,IF($I$4=Dates1!$B$19,Datapack!Q61,IF($I$4=Dates1!$B$20,Datapack!W61)))))</f>
        <v>7</v>
      </c>
      <c r="U24" s="320">
        <f t="shared" si="3"/>
        <v>2.734375</v>
      </c>
    </row>
    <row r="25" spans="2:21" ht="34.5" customHeight="1">
      <c r="B25" s="349" t="s">
        <v>95</v>
      </c>
      <c r="C25" s="349"/>
      <c r="D25" s="349"/>
      <c r="E25" s="349"/>
      <c r="F25" s="349"/>
      <c r="G25" s="349"/>
      <c r="H25" s="80"/>
      <c r="I25" s="318">
        <f>IF($I$4=Dates1!$B$16,Datapack!F36,IF($I$4=Dates1!$B$17,Datapack!F62,IF($I$4=Dates1!$B$18,Datapack!L62,IF($I$4=Dates1!$B$19,Datapack!R62,IF($I$4=Dates1!$B$20,Datapack!X62)))))</f>
        <v>256</v>
      </c>
      <c r="J25" s="326"/>
      <c r="K25" s="318">
        <f>IF($I$4=Dates1!$B$16,Datapack!B36,IF($I$4=Dates1!$B$17,Datapack!B62,IF($I$4=Dates1!$B$18,Datapack!H62,IF($I$4=Dates1!$B$19,Datapack!N62,IF($I$4=Dates1!$B$20,Datapack!T62)))))</f>
        <v>50</v>
      </c>
      <c r="L25" s="320">
        <f t="shared" si="0"/>
        <v>19.53125</v>
      </c>
      <c r="M25" s="320"/>
      <c r="N25" s="318">
        <f>IF($I$4=Dates1!$B$16,Datapack!C36,IF($I$4=Dates1!$B$17,Datapack!C62,IF($I$4=Dates1!$B$18,Datapack!I62,IF($I$4=Dates1!$B$19,Datapack!O62,IF($I$4=Dates1!$B$20,Datapack!U62)))))</f>
        <v>144</v>
      </c>
      <c r="O25" s="320">
        <f t="shared" si="1"/>
        <v>56.25</v>
      </c>
      <c r="P25" s="320"/>
      <c r="Q25" s="318">
        <f>IF($I$4=Dates1!$B$16,Datapack!D36,IF($I$4=Dates1!$B$17,Datapack!D62,IF($I$4=Dates1!$B$18,Datapack!J62,IF($I$4=Dates1!$B$19,Datapack!P62,IF($I$4=Dates1!$B$20,Datapack!V62)))))</f>
        <v>57</v>
      </c>
      <c r="R25" s="320">
        <f t="shared" si="2"/>
        <v>22.265625</v>
      </c>
      <c r="S25" s="320"/>
      <c r="T25" s="318">
        <f>IF($I$4=Dates1!$B$16,Datapack!E36,IF($I$4=Dates1!$B$17,Datapack!E62,IF($I$4=Dates1!$B$18,Datapack!K62,IF($I$4=Dates1!$B$19,Datapack!Q62,IF($I$4=Dates1!$B$20,Datapack!W62)))))</f>
        <v>5</v>
      </c>
      <c r="U25" s="320">
        <f t="shared" si="3"/>
        <v>1.953125</v>
      </c>
    </row>
    <row r="26" spans="2:21" ht="34.5" customHeight="1">
      <c r="B26" s="349" t="s">
        <v>96</v>
      </c>
      <c r="C26" s="349"/>
      <c r="D26" s="349"/>
      <c r="E26" s="349"/>
      <c r="F26" s="349"/>
      <c r="G26" s="349"/>
      <c r="H26" s="80"/>
      <c r="I26" s="318">
        <f>IF($I$4=Dates1!$B$16,Datapack!F37,IF($I$4=Dates1!$B$17,Datapack!F63,IF($I$4=Dates1!$B$18,Datapack!L63,IF($I$4=Dates1!$B$19,Datapack!R63,IF($I$4=Dates1!$B$20,Datapack!X63)))))</f>
        <v>256</v>
      </c>
      <c r="J26" s="326"/>
      <c r="K26" s="318">
        <f>IF($I$4=Dates1!$B$16,Datapack!B37,IF($I$4=Dates1!$B$17,Datapack!B63,IF($I$4=Dates1!$B$18,Datapack!H63,IF($I$4=Dates1!$B$19,Datapack!N63,IF($I$4=Dates1!$B$20,Datapack!T63)))))</f>
        <v>39</v>
      </c>
      <c r="L26" s="320">
        <f t="shared" si="0"/>
        <v>15.234375</v>
      </c>
      <c r="M26" s="320"/>
      <c r="N26" s="318">
        <f>IF($I$4=Dates1!$B$16,Datapack!C37,IF($I$4=Dates1!$B$17,Datapack!C63,IF($I$4=Dates1!$B$18,Datapack!I63,IF($I$4=Dates1!$B$19,Datapack!O63,IF($I$4=Dates1!$B$20,Datapack!U63)))))</f>
        <v>145</v>
      </c>
      <c r="O26" s="320">
        <f t="shared" si="1"/>
        <v>56.640625</v>
      </c>
      <c r="P26" s="320"/>
      <c r="Q26" s="318">
        <f>IF($I$4=Dates1!$B$16,Datapack!D37,IF($I$4=Dates1!$B$17,Datapack!D63,IF($I$4=Dates1!$B$18,Datapack!J63,IF($I$4=Dates1!$B$19,Datapack!P63,IF($I$4=Dates1!$B$20,Datapack!V63)))))</f>
        <v>70</v>
      </c>
      <c r="R26" s="320">
        <f t="shared" si="2"/>
        <v>27.34375</v>
      </c>
      <c r="S26" s="320"/>
      <c r="T26" s="318">
        <f>IF($I$4=Dates1!$B$16,Datapack!E37,IF($I$4=Dates1!$B$17,Datapack!E63,IF($I$4=Dates1!$B$18,Datapack!K63,IF($I$4=Dates1!$B$19,Datapack!Q63,IF($I$4=Dates1!$B$20,Datapack!W63)))))</f>
        <v>2</v>
      </c>
      <c r="U26" s="320">
        <f t="shared" si="3"/>
        <v>0.78125</v>
      </c>
    </row>
    <row r="27" spans="2:21" ht="34.5" customHeight="1">
      <c r="B27" s="349" t="s">
        <v>97</v>
      </c>
      <c r="C27" s="349"/>
      <c r="D27" s="349"/>
      <c r="E27" s="349"/>
      <c r="F27" s="349"/>
      <c r="G27" s="349"/>
      <c r="H27" s="80"/>
      <c r="I27" s="318">
        <f>IF($I$4=Dates1!$B$16,Datapack!F38,IF($I$4=Dates1!$B$17,Datapack!F64,IF($I$4=Dates1!$B$18,Datapack!L64,IF($I$4=Dates1!$B$19,Datapack!R64,IF($I$4=Dates1!$B$20,Datapack!X64)))))</f>
        <v>256</v>
      </c>
      <c r="J27" s="326"/>
      <c r="K27" s="318">
        <f>IF($I$4=Dates1!$B$16,Datapack!B38,IF($I$4=Dates1!$B$17,Datapack!B64,IF($I$4=Dates1!$B$18,Datapack!H64,IF($I$4=Dates1!$B$19,Datapack!N64,IF($I$4=Dates1!$B$20,Datapack!T64)))))</f>
        <v>67</v>
      </c>
      <c r="L27" s="320">
        <f t="shared" si="0"/>
        <v>26.171875</v>
      </c>
      <c r="M27" s="320"/>
      <c r="N27" s="318">
        <f>IF($I$4=Dates1!$B$16,Datapack!C38,IF($I$4=Dates1!$B$17,Datapack!C64,IF($I$4=Dates1!$B$18,Datapack!I64,IF($I$4=Dates1!$B$19,Datapack!O64,IF($I$4=Dates1!$B$20,Datapack!U64)))))</f>
        <v>156</v>
      </c>
      <c r="O27" s="320">
        <f t="shared" si="1"/>
        <v>60.9375</v>
      </c>
      <c r="P27" s="320"/>
      <c r="Q27" s="318">
        <f>IF($I$4=Dates1!$B$16,Datapack!D38,IF($I$4=Dates1!$B$17,Datapack!D64,IF($I$4=Dates1!$B$18,Datapack!J64,IF($I$4=Dates1!$B$19,Datapack!P64,IF($I$4=Dates1!$B$20,Datapack!V64)))))</f>
        <v>32</v>
      </c>
      <c r="R27" s="320">
        <f t="shared" si="2"/>
        <v>12.5</v>
      </c>
      <c r="S27" s="320"/>
      <c r="T27" s="318">
        <f>IF($I$4=Dates1!$B$16,Datapack!E38,IF($I$4=Dates1!$B$17,Datapack!E64,IF($I$4=Dates1!$B$18,Datapack!K64,IF($I$4=Dates1!$B$19,Datapack!Q64,IF($I$4=Dates1!$B$20,Datapack!W64)))))</f>
        <v>1</v>
      </c>
      <c r="U27" s="320">
        <f t="shared" si="3"/>
        <v>0.390625</v>
      </c>
    </row>
    <row r="28" spans="2:21" ht="34.5" customHeight="1">
      <c r="B28" s="349" t="s">
        <v>98</v>
      </c>
      <c r="C28" s="349"/>
      <c r="D28" s="349"/>
      <c r="E28" s="349"/>
      <c r="F28" s="349"/>
      <c r="G28" s="349"/>
      <c r="H28" s="81"/>
      <c r="I28" s="318">
        <f>IF($I$4=Dates1!$B$16,Datapack!F39,IF($I$4=Dates1!$B$17,Datapack!F65,IF($I$4=Dates1!$B$18,Datapack!L65,IF($I$4=Dates1!$B$19,Datapack!R65,IF($I$4=Dates1!$B$20,Datapack!X65)))))</f>
        <v>256</v>
      </c>
      <c r="J28" s="326"/>
      <c r="K28" s="318">
        <f>IF($I$4=Dates1!$B$16,Datapack!B39,IF($I$4=Dates1!$B$17,Datapack!B65,IF($I$4=Dates1!$B$18,Datapack!H65,IF($I$4=Dates1!$B$19,Datapack!N65,IF($I$4=Dates1!$B$20,Datapack!T65)))))</f>
        <v>33</v>
      </c>
      <c r="L28" s="320">
        <f t="shared" si="0"/>
        <v>12.890625</v>
      </c>
      <c r="M28" s="320"/>
      <c r="N28" s="318">
        <f>IF($I$4=Dates1!$B$16,Datapack!C39,IF($I$4=Dates1!$B$17,Datapack!C65,IF($I$4=Dates1!$B$18,Datapack!I65,IF($I$4=Dates1!$B$19,Datapack!O65,IF($I$4=Dates1!$B$20,Datapack!U65)))))</f>
        <v>119</v>
      </c>
      <c r="O28" s="320">
        <f t="shared" si="1"/>
        <v>46.484375</v>
      </c>
      <c r="P28" s="320"/>
      <c r="Q28" s="318">
        <f>IF($I$4=Dates1!$B$16,Datapack!D39,IF($I$4=Dates1!$B$17,Datapack!D65,IF($I$4=Dates1!$B$18,Datapack!J65,IF($I$4=Dates1!$B$19,Datapack!P65,IF($I$4=Dates1!$B$20,Datapack!V65)))))</f>
        <v>97</v>
      </c>
      <c r="R28" s="320">
        <f t="shared" si="2"/>
        <v>37.890625</v>
      </c>
      <c r="S28" s="320"/>
      <c r="T28" s="318">
        <f>IF($I$4=Dates1!$B$16,Datapack!E39,IF($I$4=Dates1!$B$17,Datapack!E65,IF($I$4=Dates1!$B$18,Datapack!K65,IF($I$4=Dates1!$B$19,Datapack!Q65,IF($I$4=Dates1!$B$20,Datapack!W65)))))</f>
        <v>7</v>
      </c>
      <c r="U28" s="320">
        <f t="shared" si="3"/>
        <v>2.734375</v>
      </c>
    </row>
    <row r="29" spans="2:21" ht="34.5" customHeight="1">
      <c r="B29" s="349" t="s">
        <v>99</v>
      </c>
      <c r="C29" s="349"/>
      <c r="D29" s="349"/>
      <c r="E29" s="349"/>
      <c r="F29" s="349"/>
      <c r="G29" s="349"/>
      <c r="H29" s="81"/>
      <c r="I29" s="318">
        <f>IF($I$4=Dates1!$B$16,Datapack!F40,IF($I$4=Dates1!$B$17,Datapack!F66,IF($I$4=Dates1!$B$18,Datapack!L66,IF($I$4=Dates1!$B$19,Datapack!R66,IF($I$4=Dates1!$B$20,Datapack!X66)))))</f>
        <v>256</v>
      </c>
      <c r="J29" s="326"/>
      <c r="K29" s="318">
        <f>IF($I$4=Dates1!$B$16,Datapack!B40,IF($I$4=Dates1!$B$17,Datapack!B66,IF($I$4=Dates1!$B$18,Datapack!H66,IF($I$4=Dates1!$B$19,Datapack!N66,IF($I$4=Dates1!$B$20,Datapack!T66)))))</f>
        <v>78</v>
      </c>
      <c r="L29" s="320">
        <f t="shared" si="0"/>
        <v>30.46875</v>
      </c>
      <c r="M29" s="320"/>
      <c r="N29" s="318">
        <f>IF($I$4=Dates1!$B$16,Datapack!C40,IF($I$4=Dates1!$B$17,Datapack!C66,IF($I$4=Dates1!$B$18,Datapack!I66,IF($I$4=Dates1!$B$19,Datapack!O66,IF($I$4=Dates1!$B$20,Datapack!U66)))))</f>
        <v>130</v>
      </c>
      <c r="O29" s="320">
        <f t="shared" si="1"/>
        <v>50.78125</v>
      </c>
      <c r="P29" s="320"/>
      <c r="Q29" s="318">
        <f>IF($I$4=Dates1!$B$16,Datapack!D40,IF($I$4=Dates1!$B$17,Datapack!D66,IF($I$4=Dates1!$B$18,Datapack!J66,IF($I$4=Dates1!$B$19,Datapack!P66,IF($I$4=Dates1!$B$20,Datapack!V66)))))</f>
        <v>46</v>
      </c>
      <c r="R29" s="320">
        <f t="shared" si="2"/>
        <v>17.96875</v>
      </c>
      <c r="S29" s="320"/>
      <c r="T29" s="318">
        <f>IF($I$4=Dates1!$B$16,Datapack!E40,IF($I$4=Dates1!$B$17,Datapack!E66,IF($I$4=Dates1!$B$18,Datapack!K66,IF($I$4=Dates1!$B$19,Datapack!Q66,IF($I$4=Dates1!$B$20,Datapack!W66)))))</f>
        <v>2</v>
      </c>
      <c r="U29" s="320">
        <f t="shared" si="3"/>
        <v>0.78125</v>
      </c>
    </row>
    <row r="30" spans="2:21" ht="34.5" customHeight="1">
      <c r="B30" s="350" t="s">
        <v>100</v>
      </c>
      <c r="C30" s="350"/>
      <c r="D30" s="350"/>
      <c r="E30" s="350"/>
      <c r="F30" s="350"/>
      <c r="G30" s="350"/>
      <c r="H30" s="82"/>
      <c r="I30" s="321">
        <f>IF($I$4=Dates1!$B$16,Datapack!F41,IF($I$4=Dates1!$B$17,Datapack!F67,IF($I$4=Dates1!$B$18,Datapack!L67,IF($I$4=Dates1!$B$19,Datapack!R67,IF($I$4=Dates1!$B$20,Datapack!X67)))))</f>
        <v>256</v>
      </c>
      <c r="J30" s="327"/>
      <c r="K30" s="321">
        <f>IF($I$4=Dates1!$B$16,Datapack!B41,IF($I$4=Dates1!$B$17,Datapack!B67,IF($I$4=Dates1!$B$18,Datapack!H67,IF($I$4=Dates1!$B$19,Datapack!N67,IF($I$4=Dates1!$B$20,Datapack!T67)))))</f>
        <v>46</v>
      </c>
      <c r="L30" s="323">
        <f t="shared" si="0"/>
        <v>17.96875</v>
      </c>
      <c r="M30" s="323"/>
      <c r="N30" s="321">
        <f>IF($I$4=Dates1!$B$16,Datapack!C41,IF($I$4=Dates1!$B$17,Datapack!C67,IF($I$4=Dates1!$B$18,Datapack!I67,IF($I$4=Dates1!$B$19,Datapack!O67,IF($I$4=Dates1!$B$20,Datapack!U67)))))</f>
        <v>138</v>
      </c>
      <c r="O30" s="323">
        <f t="shared" si="1"/>
        <v>53.90625</v>
      </c>
      <c r="P30" s="323"/>
      <c r="Q30" s="321">
        <f>IF($I$4=Dates1!$B$16,Datapack!D41,IF($I$4=Dates1!$B$17,Datapack!D67,IF($I$4=Dates1!$B$18,Datapack!J67,IF($I$4=Dates1!$B$19,Datapack!P67,IF($I$4=Dates1!$B$20,Datapack!V67)))))</f>
        <v>67</v>
      </c>
      <c r="R30" s="323">
        <f t="shared" si="2"/>
        <v>26.171875</v>
      </c>
      <c r="S30" s="323"/>
      <c r="T30" s="321">
        <f>IF($I$4=Dates1!$B$16,Datapack!E41,IF($I$4=Dates1!$B$17,Datapack!E67,IF($I$4=Dates1!$B$18,Datapack!K67,IF($I$4=Dates1!$B$19,Datapack!Q67,IF($I$4=Dates1!$B$20,Datapack!W67)))))</f>
        <v>5</v>
      </c>
      <c r="U30" s="323">
        <f t="shared" si="3"/>
        <v>1.953125</v>
      </c>
    </row>
    <row r="31" spans="2:21">
      <c r="B31" s="132"/>
      <c r="C31" s="132"/>
      <c r="D31" s="132"/>
      <c r="E31" s="132"/>
      <c r="F31" s="132"/>
      <c r="G31" s="132"/>
      <c r="H31" s="21"/>
      <c r="I31" s="133"/>
      <c r="J31" s="31"/>
      <c r="K31" s="19"/>
      <c r="L31" s="20"/>
      <c r="M31" s="20"/>
      <c r="N31" s="19"/>
      <c r="O31" s="20"/>
      <c r="P31" s="20"/>
      <c r="Q31" s="19"/>
      <c r="R31" s="341" t="s">
        <v>222</v>
      </c>
      <c r="S31" s="341"/>
      <c r="T31" s="341"/>
      <c r="U31" s="341"/>
    </row>
    <row r="32" spans="2:21">
      <c r="B32" s="16" t="s">
        <v>180</v>
      </c>
    </row>
    <row r="33" spans="2:2">
      <c r="B33" s="16" t="s">
        <v>296</v>
      </c>
    </row>
    <row r="34" spans="2:2" ht="24" customHeight="1"/>
    <row r="35" spans="2:2" ht="24" customHeight="1"/>
    <row r="36" spans="2:2" ht="24" customHeight="1"/>
    <row r="37" spans="2:2" ht="24" customHeight="1"/>
    <row r="38" spans="2:2" ht="15" customHeight="1"/>
  </sheetData>
  <sheetProtection sheet="1" objects="1" scenarios="1"/>
  <mergeCells count="31">
    <mergeCell ref="R31:U31"/>
    <mergeCell ref="B25:G25"/>
    <mergeCell ref="B26:G26"/>
    <mergeCell ref="B27:G27"/>
    <mergeCell ref="B28:G28"/>
    <mergeCell ref="B21:G21"/>
    <mergeCell ref="B22:G22"/>
    <mergeCell ref="B23:G23"/>
    <mergeCell ref="B24:G24"/>
    <mergeCell ref="B29:G29"/>
    <mergeCell ref="B30:G30"/>
    <mergeCell ref="B15:G15"/>
    <mergeCell ref="B16:G16"/>
    <mergeCell ref="B17:G17"/>
    <mergeCell ref="B18:G18"/>
    <mergeCell ref="B19:G19"/>
    <mergeCell ref="B20:G20"/>
    <mergeCell ref="B9:G9"/>
    <mergeCell ref="B10:G10"/>
    <mergeCell ref="B11:G11"/>
    <mergeCell ref="B12:G12"/>
    <mergeCell ref="B13:G13"/>
    <mergeCell ref="B14:G14"/>
    <mergeCell ref="N6:O6"/>
    <mergeCell ref="Q6:R6"/>
    <mergeCell ref="T6:U6"/>
    <mergeCell ref="B2:R2"/>
    <mergeCell ref="F4:G4"/>
    <mergeCell ref="I4:M4"/>
    <mergeCell ref="I6:I7"/>
    <mergeCell ref="K6:L6"/>
  </mergeCells>
  <phoneticPr fontId="18" type="noConversion"/>
  <dataValidations count="1">
    <dataValidation type="list" allowBlank="1" showInputMessage="1" showErrorMessage="1" sqref="I4:M4">
      <formula1>Revised1</formula1>
    </dataValidation>
  </dataValidations>
  <pageMargins left="0.75" right="0.75" top="1" bottom="1" header="0.5" footer="0.5"/>
  <pageSetup paperSize="8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B2:U37"/>
  <sheetViews>
    <sheetView showRowColHeaders="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1.8554687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4" customWidth="1"/>
    <col min="21" max="21" width="7.5703125" style="18" customWidth="1"/>
    <col min="22" max="16384" width="9.140625" style="8"/>
  </cols>
  <sheetData>
    <row r="2" spans="2:21" ht="14.25" customHeight="1">
      <c r="B2" s="338" t="str">
        <f>"Table 4: Inspection outcomes of children's centres inspected between 1 April 2010 and 30 June 2011"&amp;" (provisional)"&amp;CHAR(185)</f>
        <v>Table 4: Inspection outcomes of children's centres inspected between 1 April 2010 and 30 June 2011 (provisional)¹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8"/>
    </row>
    <row r="3" spans="2:21" ht="14.25" customHeight="1">
      <c r="C3" s="98"/>
      <c r="D3" s="98"/>
      <c r="E3" s="98"/>
      <c r="F3" s="98"/>
      <c r="G3" s="98"/>
      <c r="H3" s="98"/>
      <c r="I3" s="298"/>
      <c r="J3" s="98"/>
      <c r="K3" s="98"/>
      <c r="L3" s="98"/>
      <c r="M3" s="98"/>
      <c r="N3" s="98"/>
      <c r="T3" s="8"/>
      <c r="U3" s="8"/>
    </row>
    <row r="4" spans="2:21" ht="12.75" customHeight="1">
      <c r="B4" s="23"/>
      <c r="C4" s="23"/>
      <c r="D4" s="23"/>
      <c r="E4" s="23"/>
      <c r="F4" s="23"/>
      <c r="G4" s="23"/>
      <c r="H4" s="23"/>
      <c r="I4" s="297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21" ht="15" customHeight="1">
      <c r="H5" s="69"/>
      <c r="I5" s="345" t="s">
        <v>228</v>
      </c>
      <c r="J5" s="70"/>
      <c r="K5" s="339" t="s">
        <v>207</v>
      </c>
      <c r="L5" s="339"/>
      <c r="M5" s="70"/>
      <c r="N5" s="339" t="s">
        <v>208</v>
      </c>
      <c r="O5" s="339"/>
      <c r="P5" s="70"/>
      <c r="Q5" s="339" t="s">
        <v>209</v>
      </c>
      <c r="R5" s="339"/>
      <c r="S5" s="70"/>
      <c r="T5" s="339" t="s">
        <v>210</v>
      </c>
      <c r="U5" s="339"/>
    </row>
    <row r="6" spans="2:21" ht="14.25" customHeight="1">
      <c r="B6" s="71"/>
      <c r="C6" s="71"/>
      <c r="D6" s="71"/>
      <c r="E6" s="71"/>
      <c r="F6" s="71"/>
      <c r="G6" s="71"/>
      <c r="H6" s="71"/>
      <c r="I6" s="346"/>
      <c r="J6" s="70"/>
      <c r="K6" s="70" t="s">
        <v>132</v>
      </c>
      <c r="L6" s="73" t="s">
        <v>101</v>
      </c>
      <c r="M6" s="73"/>
      <c r="N6" s="73" t="s">
        <v>132</v>
      </c>
      <c r="O6" s="73" t="s">
        <v>101</v>
      </c>
      <c r="P6" s="73"/>
      <c r="Q6" s="73" t="s">
        <v>132</v>
      </c>
      <c r="R6" s="73" t="s">
        <v>101</v>
      </c>
      <c r="S6" s="70"/>
      <c r="T6" s="72" t="s">
        <v>132</v>
      </c>
      <c r="U6" s="74" t="s">
        <v>101</v>
      </c>
    </row>
    <row r="7" spans="2:21" ht="4.5" customHeight="1">
      <c r="B7" s="76"/>
      <c r="C7" s="76"/>
      <c r="D7" s="76"/>
      <c r="E7" s="76"/>
      <c r="F7" s="76"/>
      <c r="G7" s="76"/>
      <c r="H7" s="76"/>
      <c r="I7" s="268"/>
      <c r="J7" s="268"/>
      <c r="K7" s="76"/>
      <c r="L7" s="76"/>
      <c r="M7" s="76"/>
      <c r="N7" s="76"/>
      <c r="O7" s="76"/>
      <c r="P7" s="76"/>
      <c r="Q7" s="76"/>
      <c r="R7" s="76"/>
      <c r="S7" s="76"/>
      <c r="T7" s="76"/>
      <c r="U7" s="269"/>
    </row>
    <row r="8" spans="2:21" ht="34.5" customHeight="1">
      <c r="B8" s="348" t="s">
        <v>79</v>
      </c>
      <c r="C8" s="348"/>
      <c r="D8" s="348"/>
      <c r="E8" s="348"/>
      <c r="F8" s="348"/>
      <c r="G8" s="348"/>
      <c r="H8" s="78"/>
      <c r="I8" s="259">
        <f>Datapack!F20</f>
        <v>651</v>
      </c>
      <c r="J8" s="261"/>
      <c r="K8" s="259">
        <f>Datapack!B20</f>
        <v>91</v>
      </c>
      <c r="L8" s="260">
        <f>IF(I8&lt;100, "", K8/$I$8*100)</f>
        <v>13.978494623655912</v>
      </c>
      <c r="M8" s="260"/>
      <c r="N8" s="259">
        <f>Datapack!C20</f>
        <v>380</v>
      </c>
      <c r="O8" s="260">
        <f>IF(I8 &lt;100, "", N8/$I$8*100)</f>
        <v>58.371735791090629</v>
      </c>
      <c r="P8" s="260"/>
      <c r="Q8" s="259">
        <f>Datapack!D20</f>
        <v>167</v>
      </c>
      <c r="R8" s="260">
        <f>IF(I8 &lt;100, " ",Q8/$I$8*100)</f>
        <v>25.652841781874042</v>
      </c>
      <c r="S8" s="260"/>
      <c r="T8" s="259">
        <f>Datapack!E20</f>
        <v>13</v>
      </c>
      <c r="U8" s="260">
        <f>IF(I8 &lt;100, " ",T8/I8*100)</f>
        <v>1.9969278033794162</v>
      </c>
    </row>
    <row r="9" spans="2:21" s="22" customFormat="1" ht="34.5" customHeight="1">
      <c r="B9" s="349" t="s">
        <v>80</v>
      </c>
      <c r="C9" s="349"/>
      <c r="D9" s="349"/>
      <c r="E9" s="349"/>
      <c r="F9" s="349"/>
      <c r="G9" s="349"/>
      <c r="H9" s="80"/>
      <c r="I9" s="264">
        <f>Datapack!F21</f>
        <v>651</v>
      </c>
      <c r="J9" s="270"/>
      <c r="K9" s="264">
        <f>Datapack!B21</f>
        <v>105</v>
      </c>
      <c r="L9" s="265">
        <f t="shared" ref="L9:L29" si="0">IF(I9&lt;100, "", K9/$I$8*100)</f>
        <v>16.129032258064516</v>
      </c>
      <c r="M9" s="265"/>
      <c r="N9" s="264">
        <f>Datapack!C21</f>
        <v>377</v>
      </c>
      <c r="O9" s="265">
        <f t="shared" ref="O9:O29" si="1">IF(I9 &lt;100, "", N9/$I$8*100)</f>
        <v>57.91090629800307</v>
      </c>
      <c r="P9" s="265"/>
      <c r="Q9" s="264">
        <f>Datapack!D21</f>
        <v>155</v>
      </c>
      <c r="R9" s="265">
        <f t="shared" ref="R9:R29" si="2">IF(I9 &lt;100, " ",Q9/$I$8*100)</f>
        <v>23.809523809523807</v>
      </c>
      <c r="S9" s="265"/>
      <c r="T9" s="264">
        <f>Datapack!E21</f>
        <v>14</v>
      </c>
      <c r="U9" s="265">
        <f t="shared" ref="U9:U29" si="3">IF(I9 &lt;100, " ",T9/I9*100)</f>
        <v>2.1505376344086025</v>
      </c>
    </row>
    <row r="10" spans="2:21" ht="34.5" customHeight="1">
      <c r="B10" s="348" t="s">
        <v>81</v>
      </c>
      <c r="C10" s="348"/>
      <c r="D10" s="348"/>
      <c r="E10" s="348"/>
      <c r="F10" s="348"/>
      <c r="G10" s="348"/>
      <c r="H10" s="80"/>
      <c r="I10" s="259">
        <f>Datapack!F22</f>
        <v>651</v>
      </c>
      <c r="J10" s="261"/>
      <c r="K10" s="259">
        <f>Datapack!B22</f>
        <v>88</v>
      </c>
      <c r="L10" s="260">
        <f t="shared" si="0"/>
        <v>13.517665130568357</v>
      </c>
      <c r="M10" s="260"/>
      <c r="N10" s="259">
        <f>Datapack!C22</f>
        <v>408</v>
      </c>
      <c r="O10" s="260">
        <f t="shared" si="1"/>
        <v>62.672811059907829</v>
      </c>
      <c r="P10" s="260"/>
      <c r="Q10" s="259">
        <f>Datapack!D22</f>
        <v>148</v>
      </c>
      <c r="R10" s="260">
        <f t="shared" si="2"/>
        <v>22.734254992319507</v>
      </c>
      <c r="S10" s="260"/>
      <c r="T10" s="259">
        <f>Datapack!E22</f>
        <v>7</v>
      </c>
      <c r="U10" s="260">
        <f t="shared" si="3"/>
        <v>1.0752688172043012</v>
      </c>
    </row>
    <row r="11" spans="2:21" ht="34.5" customHeight="1">
      <c r="B11" s="349" t="s">
        <v>82</v>
      </c>
      <c r="C11" s="349"/>
      <c r="D11" s="349"/>
      <c r="E11" s="349"/>
      <c r="F11" s="349"/>
      <c r="G11" s="349"/>
      <c r="H11" s="80"/>
      <c r="I11" s="264">
        <f>Datapack!F23</f>
        <v>651</v>
      </c>
      <c r="J11" s="270"/>
      <c r="K11" s="264">
        <f>Datapack!B23</f>
        <v>106</v>
      </c>
      <c r="L11" s="265">
        <f t="shared" si="0"/>
        <v>16.282642089093702</v>
      </c>
      <c r="M11" s="265"/>
      <c r="N11" s="264">
        <f>Datapack!C23</f>
        <v>396</v>
      </c>
      <c r="O11" s="265">
        <f t="shared" si="1"/>
        <v>60.829493087557609</v>
      </c>
      <c r="P11" s="265"/>
      <c r="Q11" s="264">
        <f>Datapack!D23</f>
        <v>148</v>
      </c>
      <c r="R11" s="265">
        <f t="shared" si="2"/>
        <v>22.734254992319507</v>
      </c>
      <c r="S11" s="265"/>
      <c r="T11" s="264">
        <f>Datapack!E23</f>
        <v>1</v>
      </c>
      <c r="U11" s="265">
        <f t="shared" si="3"/>
        <v>0.15360983102918588</v>
      </c>
    </row>
    <row r="12" spans="2:21" ht="34.5" customHeight="1">
      <c r="B12" s="349" t="s">
        <v>83</v>
      </c>
      <c r="C12" s="349"/>
      <c r="D12" s="349"/>
      <c r="E12" s="349"/>
      <c r="F12" s="349"/>
      <c r="G12" s="349"/>
      <c r="H12" s="80"/>
      <c r="I12" s="264">
        <f>Datapack!F24</f>
        <v>651</v>
      </c>
      <c r="J12" s="270"/>
      <c r="K12" s="264">
        <f>Datapack!B24</f>
        <v>158</v>
      </c>
      <c r="L12" s="265">
        <f t="shared" si="0"/>
        <v>24.270353302611365</v>
      </c>
      <c r="M12" s="265"/>
      <c r="N12" s="264">
        <f>Datapack!C24</f>
        <v>409</v>
      </c>
      <c r="O12" s="265">
        <f t="shared" si="1"/>
        <v>62.826420890937015</v>
      </c>
      <c r="P12" s="265"/>
      <c r="Q12" s="264">
        <f>Datapack!D24</f>
        <v>81</v>
      </c>
      <c r="R12" s="265">
        <f t="shared" si="2"/>
        <v>12.442396313364055</v>
      </c>
      <c r="S12" s="265"/>
      <c r="T12" s="264">
        <f>Datapack!E24</f>
        <v>3</v>
      </c>
      <c r="U12" s="265">
        <f t="shared" si="3"/>
        <v>0.46082949308755761</v>
      </c>
    </row>
    <row r="13" spans="2:21" ht="34.5" customHeight="1">
      <c r="B13" s="349" t="s">
        <v>84</v>
      </c>
      <c r="C13" s="349"/>
      <c r="D13" s="349"/>
      <c r="E13" s="349"/>
      <c r="F13" s="349"/>
      <c r="G13" s="349"/>
      <c r="H13" s="80"/>
      <c r="I13" s="264">
        <f>Datapack!F25</f>
        <v>651</v>
      </c>
      <c r="J13" s="270"/>
      <c r="K13" s="264">
        <f>Datapack!B25</f>
        <v>106</v>
      </c>
      <c r="L13" s="265">
        <f t="shared" si="0"/>
        <v>16.282642089093702</v>
      </c>
      <c r="M13" s="265"/>
      <c r="N13" s="264">
        <f>Datapack!C25</f>
        <v>413</v>
      </c>
      <c r="O13" s="265">
        <f t="shared" si="1"/>
        <v>63.44086021505376</v>
      </c>
      <c r="P13" s="265"/>
      <c r="Q13" s="264">
        <f>Datapack!D25</f>
        <v>128</v>
      </c>
      <c r="R13" s="265">
        <f t="shared" si="2"/>
        <v>19.662058371735792</v>
      </c>
      <c r="S13" s="265"/>
      <c r="T13" s="264">
        <f>Datapack!E25</f>
        <v>4</v>
      </c>
      <c r="U13" s="265">
        <f t="shared" si="3"/>
        <v>0.61443932411674351</v>
      </c>
    </row>
    <row r="14" spans="2:21" ht="34.5" customHeight="1">
      <c r="B14" s="349" t="s">
        <v>85</v>
      </c>
      <c r="C14" s="349"/>
      <c r="D14" s="349"/>
      <c r="E14" s="349"/>
      <c r="F14" s="349"/>
      <c r="G14" s="349"/>
      <c r="H14" s="80"/>
      <c r="I14" s="264">
        <f>Datapack!F26</f>
        <v>651</v>
      </c>
      <c r="J14" s="270"/>
      <c r="K14" s="264">
        <f>Datapack!B26</f>
        <v>119</v>
      </c>
      <c r="L14" s="265">
        <f t="shared" si="0"/>
        <v>18.27956989247312</v>
      </c>
      <c r="M14" s="265"/>
      <c r="N14" s="264">
        <f>Datapack!C26</f>
        <v>358</v>
      </c>
      <c r="O14" s="265">
        <f t="shared" si="1"/>
        <v>54.992319508448539</v>
      </c>
      <c r="P14" s="265"/>
      <c r="Q14" s="264">
        <f>Datapack!D26</f>
        <v>167</v>
      </c>
      <c r="R14" s="265">
        <f t="shared" si="2"/>
        <v>25.652841781874042</v>
      </c>
      <c r="S14" s="265"/>
      <c r="T14" s="264">
        <f>Datapack!E26</f>
        <v>7</v>
      </c>
      <c r="U14" s="265">
        <f t="shared" si="3"/>
        <v>1.0752688172043012</v>
      </c>
    </row>
    <row r="15" spans="2:21" ht="34.5" customHeight="1">
      <c r="B15" s="349" t="s">
        <v>86</v>
      </c>
      <c r="C15" s="349"/>
      <c r="D15" s="349"/>
      <c r="E15" s="349"/>
      <c r="F15" s="349"/>
      <c r="G15" s="349"/>
      <c r="H15" s="80"/>
      <c r="I15" s="264">
        <f>Datapack!F27</f>
        <v>651</v>
      </c>
      <c r="J15" s="270"/>
      <c r="K15" s="264">
        <f>Datapack!B27</f>
        <v>70</v>
      </c>
      <c r="L15" s="265">
        <f t="shared" si="0"/>
        <v>10.75268817204301</v>
      </c>
      <c r="M15" s="265"/>
      <c r="N15" s="264">
        <f>Datapack!C27</f>
        <v>356</v>
      </c>
      <c r="O15" s="265">
        <f t="shared" si="1"/>
        <v>54.685099846390173</v>
      </c>
      <c r="P15" s="265"/>
      <c r="Q15" s="264">
        <f>Datapack!D27</f>
        <v>219</v>
      </c>
      <c r="R15" s="265">
        <f t="shared" si="2"/>
        <v>33.640552995391701</v>
      </c>
      <c r="S15" s="265"/>
      <c r="T15" s="264">
        <f>Datapack!E27</f>
        <v>6</v>
      </c>
      <c r="U15" s="265">
        <f t="shared" si="3"/>
        <v>0.92165898617511521</v>
      </c>
    </row>
    <row r="16" spans="2:21" ht="34.5" customHeight="1">
      <c r="B16" s="348" t="s">
        <v>87</v>
      </c>
      <c r="C16" s="348"/>
      <c r="D16" s="348"/>
      <c r="E16" s="348"/>
      <c r="F16" s="348"/>
      <c r="G16" s="348"/>
      <c r="H16" s="80"/>
      <c r="I16" s="259">
        <f>Datapack!F28</f>
        <v>651</v>
      </c>
      <c r="J16" s="261"/>
      <c r="K16" s="259">
        <f>Datapack!B28</f>
        <v>108</v>
      </c>
      <c r="L16" s="260">
        <f t="shared" si="0"/>
        <v>16.589861751152075</v>
      </c>
      <c r="M16" s="260"/>
      <c r="N16" s="259">
        <f>Datapack!C28</f>
        <v>388</v>
      </c>
      <c r="O16" s="260">
        <f t="shared" si="1"/>
        <v>59.600614439324119</v>
      </c>
      <c r="P16" s="260"/>
      <c r="Q16" s="259">
        <f>Datapack!D28</f>
        <v>148</v>
      </c>
      <c r="R16" s="260">
        <f t="shared" si="2"/>
        <v>22.734254992319507</v>
      </c>
      <c r="S16" s="260"/>
      <c r="T16" s="259">
        <f>Datapack!E28</f>
        <v>7</v>
      </c>
      <c r="U16" s="260">
        <f t="shared" si="3"/>
        <v>1.0752688172043012</v>
      </c>
    </row>
    <row r="17" spans="2:21" ht="34.5" customHeight="1">
      <c r="B17" s="349" t="s">
        <v>88</v>
      </c>
      <c r="C17" s="349"/>
      <c r="D17" s="349"/>
      <c r="E17" s="349"/>
      <c r="F17" s="349"/>
      <c r="G17" s="349"/>
      <c r="H17" s="80"/>
      <c r="I17" s="264">
        <f>Datapack!F29</f>
        <v>651</v>
      </c>
      <c r="J17" s="270"/>
      <c r="K17" s="264">
        <f>Datapack!B29</f>
        <v>148</v>
      </c>
      <c r="L17" s="265">
        <f t="shared" si="0"/>
        <v>22.734254992319507</v>
      </c>
      <c r="M17" s="265"/>
      <c r="N17" s="264">
        <f>Datapack!C29</f>
        <v>349</v>
      </c>
      <c r="O17" s="265">
        <f t="shared" si="1"/>
        <v>53.60983102918587</v>
      </c>
      <c r="P17" s="265"/>
      <c r="Q17" s="264">
        <f>Datapack!D29</f>
        <v>147</v>
      </c>
      <c r="R17" s="265">
        <f t="shared" si="2"/>
        <v>22.58064516129032</v>
      </c>
      <c r="S17" s="265"/>
      <c r="T17" s="264">
        <f>Datapack!E29</f>
        <v>7</v>
      </c>
      <c r="U17" s="265">
        <f t="shared" si="3"/>
        <v>1.0752688172043012</v>
      </c>
    </row>
    <row r="18" spans="2:21" ht="34.5" customHeight="1">
      <c r="B18" s="349" t="s">
        <v>89</v>
      </c>
      <c r="C18" s="349"/>
      <c r="D18" s="349"/>
      <c r="E18" s="349"/>
      <c r="F18" s="349"/>
      <c r="G18" s="349"/>
      <c r="H18" s="80"/>
      <c r="I18" s="264">
        <f>Datapack!F30</f>
        <v>651</v>
      </c>
      <c r="J18" s="270"/>
      <c r="K18" s="264">
        <f>Datapack!B30</f>
        <v>100</v>
      </c>
      <c r="L18" s="265">
        <f t="shared" si="0"/>
        <v>15.360983102918588</v>
      </c>
      <c r="M18" s="265"/>
      <c r="N18" s="264">
        <f>Datapack!C30</f>
        <v>416</v>
      </c>
      <c r="O18" s="265">
        <f t="shared" si="1"/>
        <v>63.901689708141319</v>
      </c>
      <c r="P18" s="265"/>
      <c r="Q18" s="264">
        <f>Datapack!D30</f>
        <v>130</v>
      </c>
      <c r="R18" s="265">
        <f t="shared" si="2"/>
        <v>19.969278033794165</v>
      </c>
      <c r="S18" s="265"/>
      <c r="T18" s="264">
        <f>Datapack!E30</f>
        <v>5</v>
      </c>
      <c r="U18" s="265">
        <f t="shared" si="3"/>
        <v>0.76804915514592931</v>
      </c>
    </row>
    <row r="19" spans="2:21" ht="34.5" customHeight="1">
      <c r="B19" s="349" t="s">
        <v>90</v>
      </c>
      <c r="C19" s="349"/>
      <c r="D19" s="349"/>
      <c r="E19" s="349"/>
      <c r="F19" s="349"/>
      <c r="G19" s="349"/>
      <c r="H19" s="81"/>
      <c r="I19" s="264">
        <f>Datapack!F31</f>
        <v>651</v>
      </c>
      <c r="J19" s="270"/>
      <c r="K19" s="264">
        <f>Datapack!B31</f>
        <v>108</v>
      </c>
      <c r="L19" s="265">
        <f t="shared" si="0"/>
        <v>16.589861751152075</v>
      </c>
      <c r="M19" s="265"/>
      <c r="N19" s="264">
        <f>Datapack!C31</f>
        <v>357</v>
      </c>
      <c r="O19" s="265">
        <f t="shared" si="1"/>
        <v>54.838709677419352</v>
      </c>
      <c r="P19" s="265"/>
      <c r="Q19" s="264">
        <f>Datapack!D31</f>
        <v>178</v>
      </c>
      <c r="R19" s="265">
        <f t="shared" si="2"/>
        <v>27.342549923195087</v>
      </c>
      <c r="S19" s="265"/>
      <c r="T19" s="264">
        <f>Datapack!E31</f>
        <v>8</v>
      </c>
      <c r="U19" s="265">
        <f t="shared" si="3"/>
        <v>1.228878648233487</v>
      </c>
    </row>
    <row r="20" spans="2:21" ht="34.5" customHeight="1">
      <c r="B20" s="349" t="s">
        <v>91</v>
      </c>
      <c r="C20" s="349"/>
      <c r="D20" s="349"/>
      <c r="E20" s="349"/>
      <c r="F20" s="349"/>
      <c r="G20" s="349"/>
      <c r="H20" s="81"/>
      <c r="I20" s="264">
        <f>Datapack!F32</f>
        <v>651</v>
      </c>
      <c r="J20" s="270"/>
      <c r="K20" s="264">
        <f>Datapack!B32</f>
        <v>229</v>
      </c>
      <c r="L20" s="265">
        <f t="shared" si="0"/>
        <v>35.176651305683563</v>
      </c>
      <c r="M20" s="265"/>
      <c r="N20" s="264">
        <f>Datapack!C32</f>
        <v>343</v>
      </c>
      <c r="O20" s="265">
        <f t="shared" si="1"/>
        <v>52.688172043010752</v>
      </c>
      <c r="P20" s="265"/>
      <c r="Q20" s="264">
        <f>Datapack!D32</f>
        <v>76</v>
      </c>
      <c r="R20" s="265">
        <f t="shared" si="2"/>
        <v>11.674347158218126</v>
      </c>
      <c r="S20" s="265"/>
      <c r="T20" s="264">
        <f>Datapack!E32</f>
        <v>3</v>
      </c>
      <c r="U20" s="265">
        <f t="shared" si="3"/>
        <v>0.46082949308755761</v>
      </c>
    </row>
    <row r="21" spans="2:21" ht="34.5" customHeight="1">
      <c r="B21" s="348" t="s">
        <v>92</v>
      </c>
      <c r="C21" s="348"/>
      <c r="D21" s="348"/>
      <c r="E21" s="348"/>
      <c r="F21" s="348"/>
      <c r="G21" s="348"/>
      <c r="H21" s="80"/>
      <c r="I21" s="259">
        <f>Datapack!F33</f>
        <v>651</v>
      </c>
      <c r="J21" s="261"/>
      <c r="K21" s="259">
        <f>Datapack!B33</f>
        <v>103</v>
      </c>
      <c r="L21" s="260">
        <f t="shared" si="0"/>
        <v>15.821812596006144</v>
      </c>
      <c r="M21" s="260"/>
      <c r="N21" s="259">
        <f>Datapack!C33</f>
        <v>378</v>
      </c>
      <c r="O21" s="260">
        <f t="shared" si="1"/>
        <v>58.064516129032263</v>
      </c>
      <c r="P21" s="260"/>
      <c r="Q21" s="259">
        <f>Datapack!D33</f>
        <v>158</v>
      </c>
      <c r="R21" s="260">
        <f t="shared" si="2"/>
        <v>24.270353302611365</v>
      </c>
      <c r="S21" s="260"/>
      <c r="T21" s="259">
        <f>Datapack!E33</f>
        <v>12</v>
      </c>
      <c r="U21" s="260">
        <f t="shared" si="3"/>
        <v>1.8433179723502304</v>
      </c>
    </row>
    <row r="22" spans="2:21" ht="34.5" customHeight="1">
      <c r="B22" s="349" t="s">
        <v>93</v>
      </c>
      <c r="C22" s="349"/>
      <c r="D22" s="349"/>
      <c r="E22" s="349"/>
      <c r="F22" s="349"/>
      <c r="G22" s="349"/>
      <c r="H22" s="80"/>
      <c r="I22" s="264">
        <f>Datapack!F34</f>
        <v>651</v>
      </c>
      <c r="J22" s="270"/>
      <c r="K22" s="264">
        <f>Datapack!B34</f>
        <v>106</v>
      </c>
      <c r="L22" s="265">
        <f t="shared" si="0"/>
        <v>16.282642089093702</v>
      </c>
      <c r="M22" s="265"/>
      <c r="N22" s="264">
        <f>Datapack!C34</f>
        <v>353</v>
      </c>
      <c r="O22" s="265">
        <f t="shared" si="1"/>
        <v>54.224270353302607</v>
      </c>
      <c r="P22" s="265"/>
      <c r="Q22" s="264">
        <f>Datapack!D34</f>
        <v>177</v>
      </c>
      <c r="R22" s="265">
        <f t="shared" si="2"/>
        <v>27.188940092165897</v>
      </c>
      <c r="S22" s="265"/>
      <c r="T22" s="264">
        <f>Datapack!E34</f>
        <v>15</v>
      </c>
      <c r="U22" s="265">
        <f t="shared" si="3"/>
        <v>2.3041474654377883</v>
      </c>
    </row>
    <row r="23" spans="2:21" ht="34.5" customHeight="1">
      <c r="B23" s="349" t="s">
        <v>94</v>
      </c>
      <c r="C23" s="349"/>
      <c r="D23" s="349"/>
      <c r="E23" s="349"/>
      <c r="F23" s="349"/>
      <c r="G23" s="349"/>
      <c r="H23" s="80"/>
      <c r="I23" s="264">
        <f>Datapack!F35</f>
        <v>651</v>
      </c>
      <c r="J23" s="270"/>
      <c r="K23" s="264">
        <f>Datapack!B35</f>
        <v>115</v>
      </c>
      <c r="L23" s="265">
        <f t="shared" si="0"/>
        <v>17.665130568356375</v>
      </c>
      <c r="M23" s="265"/>
      <c r="N23" s="264">
        <f>Datapack!C35</f>
        <v>338</v>
      </c>
      <c r="O23" s="265">
        <f t="shared" si="1"/>
        <v>51.920122887864828</v>
      </c>
      <c r="P23" s="265"/>
      <c r="Q23" s="264">
        <f>Datapack!D35</f>
        <v>183</v>
      </c>
      <c r="R23" s="265">
        <f t="shared" si="2"/>
        <v>28.110599078341014</v>
      </c>
      <c r="S23" s="265"/>
      <c r="T23" s="264">
        <f>Datapack!E35</f>
        <v>15</v>
      </c>
      <c r="U23" s="265">
        <f t="shared" si="3"/>
        <v>2.3041474654377883</v>
      </c>
    </row>
    <row r="24" spans="2:21" ht="34.5" customHeight="1">
      <c r="B24" s="349" t="s">
        <v>95</v>
      </c>
      <c r="C24" s="349"/>
      <c r="D24" s="349"/>
      <c r="E24" s="349"/>
      <c r="F24" s="349"/>
      <c r="G24" s="349"/>
      <c r="H24" s="80"/>
      <c r="I24" s="264">
        <f>Datapack!F36</f>
        <v>651</v>
      </c>
      <c r="J24" s="270"/>
      <c r="K24" s="264">
        <f>Datapack!B36</f>
        <v>119</v>
      </c>
      <c r="L24" s="265">
        <f t="shared" si="0"/>
        <v>18.27956989247312</v>
      </c>
      <c r="M24" s="265"/>
      <c r="N24" s="264">
        <f>Datapack!C36</f>
        <v>364</v>
      </c>
      <c r="O24" s="265">
        <f t="shared" si="1"/>
        <v>55.913978494623649</v>
      </c>
      <c r="P24" s="265"/>
      <c r="Q24" s="264">
        <f>Datapack!D36</f>
        <v>159</v>
      </c>
      <c r="R24" s="265">
        <f t="shared" si="2"/>
        <v>24.423963133640552</v>
      </c>
      <c r="S24" s="265"/>
      <c r="T24" s="264">
        <f>Datapack!E36</f>
        <v>9</v>
      </c>
      <c r="U24" s="265">
        <f t="shared" si="3"/>
        <v>1.3824884792626728</v>
      </c>
    </row>
    <row r="25" spans="2:21" ht="34.5" customHeight="1">
      <c r="B25" s="349" t="s">
        <v>96</v>
      </c>
      <c r="C25" s="349"/>
      <c r="D25" s="349"/>
      <c r="E25" s="349"/>
      <c r="F25" s="349"/>
      <c r="G25" s="349"/>
      <c r="H25" s="80"/>
      <c r="I25" s="264">
        <f>Datapack!F37</f>
        <v>651</v>
      </c>
      <c r="J25" s="270"/>
      <c r="K25" s="264">
        <f>Datapack!B37</f>
        <v>101</v>
      </c>
      <c r="L25" s="265">
        <f t="shared" si="0"/>
        <v>15.514592933947775</v>
      </c>
      <c r="M25" s="265"/>
      <c r="N25" s="264">
        <f>Datapack!C37</f>
        <v>373</v>
      </c>
      <c r="O25" s="265">
        <f t="shared" si="1"/>
        <v>57.296466973886325</v>
      </c>
      <c r="P25" s="265"/>
      <c r="Q25" s="264">
        <f>Datapack!D37</f>
        <v>171</v>
      </c>
      <c r="R25" s="265">
        <f t="shared" si="2"/>
        <v>26.267281105990779</v>
      </c>
      <c r="S25" s="265"/>
      <c r="T25" s="264">
        <f>Datapack!E37</f>
        <v>6</v>
      </c>
      <c r="U25" s="265">
        <f t="shared" si="3"/>
        <v>0.92165898617511521</v>
      </c>
    </row>
    <row r="26" spans="2:21" ht="34.5" customHeight="1">
      <c r="B26" s="349" t="s">
        <v>97</v>
      </c>
      <c r="C26" s="349"/>
      <c r="D26" s="349"/>
      <c r="E26" s="349"/>
      <c r="F26" s="349"/>
      <c r="G26" s="349"/>
      <c r="H26" s="80"/>
      <c r="I26" s="264">
        <f>Datapack!F38</f>
        <v>651</v>
      </c>
      <c r="J26" s="270"/>
      <c r="K26" s="264">
        <f>Datapack!B38</f>
        <v>174</v>
      </c>
      <c r="L26" s="265">
        <f t="shared" si="0"/>
        <v>26.728110599078342</v>
      </c>
      <c r="M26" s="265"/>
      <c r="N26" s="264">
        <f>Datapack!C38</f>
        <v>385</v>
      </c>
      <c r="O26" s="265">
        <f t="shared" si="1"/>
        <v>59.13978494623656</v>
      </c>
      <c r="P26" s="265"/>
      <c r="Q26" s="264">
        <f>Datapack!D38</f>
        <v>87</v>
      </c>
      <c r="R26" s="265">
        <f t="shared" si="2"/>
        <v>13.364055299539171</v>
      </c>
      <c r="S26" s="265"/>
      <c r="T26" s="264">
        <f>Datapack!E38</f>
        <v>5</v>
      </c>
      <c r="U26" s="265">
        <f t="shared" si="3"/>
        <v>0.76804915514592931</v>
      </c>
    </row>
    <row r="27" spans="2:21" ht="34.5" customHeight="1">
      <c r="B27" s="349" t="s">
        <v>98</v>
      </c>
      <c r="C27" s="349"/>
      <c r="D27" s="349"/>
      <c r="E27" s="349"/>
      <c r="F27" s="349"/>
      <c r="G27" s="349"/>
      <c r="H27" s="81"/>
      <c r="I27" s="264">
        <f>Datapack!F39</f>
        <v>651</v>
      </c>
      <c r="J27" s="270"/>
      <c r="K27" s="264">
        <f>Datapack!B39</f>
        <v>86</v>
      </c>
      <c r="L27" s="265">
        <f t="shared" si="0"/>
        <v>13.210445468509985</v>
      </c>
      <c r="M27" s="265"/>
      <c r="N27" s="264">
        <f>Datapack!C39</f>
        <v>299</v>
      </c>
      <c r="O27" s="265">
        <f t="shared" si="1"/>
        <v>45.929339477726572</v>
      </c>
      <c r="P27" s="265"/>
      <c r="Q27" s="264">
        <f>Datapack!D39</f>
        <v>248</v>
      </c>
      <c r="R27" s="265">
        <f t="shared" si="2"/>
        <v>38.095238095238095</v>
      </c>
      <c r="S27" s="265"/>
      <c r="T27" s="264">
        <f>Datapack!E39</f>
        <v>18</v>
      </c>
      <c r="U27" s="265">
        <f t="shared" si="3"/>
        <v>2.7649769585253456</v>
      </c>
    </row>
    <row r="28" spans="2:21" ht="34.5" customHeight="1">
      <c r="B28" s="349" t="s">
        <v>99</v>
      </c>
      <c r="C28" s="349"/>
      <c r="D28" s="349"/>
      <c r="E28" s="349"/>
      <c r="F28" s="349"/>
      <c r="G28" s="349"/>
      <c r="H28" s="81"/>
      <c r="I28" s="264">
        <f>Datapack!F40</f>
        <v>651</v>
      </c>
      <c r="J28" s="270"/>
      <c r="K28" s="264">
        <f>Datapack!B40</f>
        <v>204</v>
      </c>
      <c r="L28" s="265">
        <f t="shared" si="0"/>
        <v>31.336405529953915</v>
      </c>
      <c r="M28" s="265"/>
      <c r="N28" s="264">
        <f>Datapack!C40</f>
        <v>316</v>
      </c>
      <c r="O28" s="265">
        <f t="shared" si="1"/>
        <v>48.540706605222731</v>
      </c>
      <c r="P28" s="265"/>
      <c r="Q28" s="264">
        <f>Datapack!D40</f>
        <v>126</v>
      </c>
      <c r="R28" s="265">
        <f t="shared" si="2"/>
        <v>19.35483870967742</v>
      </c>
      <c r="S28" s="265"/>
      <c r="T28" s="264">
        <f>Datapack!E40</f>
        <v>5</v>
      </c>
      <c r="U28" s="265">
        <f t="shared" si="3"/>
        <v>0.76804915514592931</v>
      </c>
    </row>
    <row r="29" spans="2:21" ht="34.5" customHeight="1">
      <c r="B29" s="350" t="s">
        <v>100</v>
      </c>
      <c r="C29" s="350"/>
      <c r="D29" s="350"/>
      <c r="E29" s="350"/>
      <c r="F29" s="350"/>
      <c r="G29" s="350"/>
      <c r="H29" s="82"/>
      <c r="I29" s="266">
        <f>Datapack!F41</f>
        <v>651</v>
      </c>
      <c r="J29" s="271"/>
      <c r="K29" s="266">
        <f>Datapack!B41</f>
        <v>108</v>
      </c>
      <c r="L29" s="267">
        <f t="shared" si="0"/>
        <v>16.589861751152075</v>
      </c>
      <c r="M29" s="267"/>
      <c r="N29" s="266">
        <f>Datapack!C41</f>
        <v>349</v>
      </c>
      <c r="O29" s="267">
        <f t="shared" si="1"/>
        <v>53.60983102918587</v>
      </c>
      <c r="P29" s="267"/>
      <c r="Q29" s="266">
        <f>Datapack!D41</f>
        <v>182</v>
      </c>
      <c r="R29" s="267">
        <f t="shared" si="2"/>
        <v>27.956989247311824</v>
      </c>
      <c r="S29" s="267"/>
      <c r="T29" s="266">
        <f>Datapack!E41</f>
        <v>12</v>
      </c>
      <c r="U29" s="267">
        <f t="shared" si="3"/>
        <v>1.8433179723502304</v>
      </c>
    </row>
    <row r="30" spans="2:21">
      <c r="B30" s="132"/>
      <c r="C30" s="132"/>
      <c r="D30" s="132"/>
      <c r="E30" s="132"/>
      <c r="F30" s="132"/>
      <c r="G30" s="132"/>
      <c r="H30" s="21"/>
      <c r="I30" s="133"/>
      <c r="J30" s="31"/>
      <c r="K30" s="19"/>
      <c r="L30" s="20"/>
      <c r="M30" s="20"/>
      <c r="N30" s="19"/>
      <c r="O30" s="20"/>
      <c r="P30" s="20"/>
      <c r="Q30" s="19"/>
      <c r="R30" s="341" t="s">
        <v>222</v>
      </c>
      <c r="S30" s="341"/>
      <c r="T30" s="341"/>
      <c r="U30" s="341"/>
    </row>
    <row r="31" spans="2:21">
      <c r="B31" s="16" t="s">
        <v>180</v>
      </c>
    </row>
    <row r="32" spans="2:21">
      <c r="B32" s="16"/>
    </row>
    <row r="33" ht="24" customHeight="1"/>
    <row r="34" ht="24" customHeight="1"/>
    <row r="35" ht="24" customHeight="1"/>
    <row r="36" ht="24" customHeight="1"/>
    <row r="37" ht="15" customHeight="1"/>
  </sheetData>
  <sheetProtection sheet="1" objects="1" scenarios="1"/>
  <mergeCells count="29">
    <mergeCell ref="T5:U5"/>
    <mergeCell ref="B2:T2"/>
    <mergeCell ref="I5:I6"/>
    <mergeCell ref="K5:L5"/>
    <mergeCell ref="N5:O5"/>
    <mergeCell ref="Q5:R5"/>
    <mergeCell ref="B12:G12"/>
    <mergeCell ref="B13:G13"/>
    <mergeCell ref="B14:G14"/>
    <mergeCell ref="B15:G15"/>
    <mergeCell ref="B8:G8"/>
    <mergeCell ref="B9:G9"/>
    <mergeCell ref="B10:G10"/>
    <mergeCell ref="B11:G11"/>
    <mergeCell ref="B22:G22"/>
    <mergeCell ref="B23:G23"/>
    <mergeCell ref="B16:G16"/>
    <mergeCell ref="B17:G17"/>
    <mergeCell ref="B18:G18"/>
    <mergeCell ref="B19:G19"/>
    <mergeCell ref="B20:G20"/>
    <mergeCell ref="B21:G21"/>
    <mergeCell ref="B28:G28"/>
    <mergeCell ref="B29:G29"/>
    <mergeCell ref="R30:U30"/>
    <mergeCell ref="B24:G24"/>
    <mergeCell ref="B25:G25"/>
    <mergeCell ref="B26:G26"/>
    <mergeCell ref="B27:G27"/>
  </mergeCells>
  <phoneticPr fontId="18" type="noConversion"/>
  <pageMargins left="0.75" right="0.75" top="1" bottom="1" header="0.5" footer="0.5"/>
  <pageSetup paperSize="8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B2:U38"/>
  <sheetViews>
    <sheetView showRowColHeaders="0" zoomScaleNormal="100" workbookViewId="0"/>
  </sheetViews>
  <sheetFormatPr defaultRowHeight="12.75"/>
  <cols>
    <col min="1" max="1" width="3.7109375" style="8" customWidth="1"/>
    <col min="2" max="2" width="8.28515625" style="8" customWidth="1"/>
    <col min="3" max="3" width="8.28515625" style="13" customWidth="1"/>
    <col min="4" max="7" width="8.28515625" style="8" customWidth="1"/>
    <col min="8" max="8" width="1.5703125" style="13" customWidth="1"/>
    <col min="9" max="9" width="11.5703125" style="8" customWidth="1"/>
    <col min="10" max="10" width="1.5703125" style="8" customWidth="1"/>
    <col min="11" max="12" width="7.5703125" style="8" customWidth="1"/>
    <col min="13" max="13" width="1.5703125" style="8" customWidth="1"/>
    <col min="14" max="15" width="7.5703125" style="8" customWidth="1"/>
    <col min="16" max="16" width="1.5703125" style="8" customWidth="1"/>
    <col min="17" max="18" width="7.5703125" style="8" customWidth="1"/>
    <col min="19" max="19" width="1.5703125" style="8" customWidth="1"/>
    <col min="20" max="20" width="7.5703125" style="24" customWidth="1"/>
    <col min="21" max="21" width="7.5703125" style="18" customWidth="1"/>
    <col min="22" max="16384" width="9.140625" style="8"/>
  </cols>
  <sheetData>
    <row r="2" spans="2:21" ht="14.25" customHeight="1">
      <c r="B2" s="352" t="str">
        <f>"Table 5: Most recent inspection outcomes of children's centres inspected between 1 April 2010 and 30 June 2011 (provisional)"&amp;CHAR(185)</f>
        <v>Table 5: Most recent inspection outcomes of children's centres inspected between 1 April 2010 and 30 June 2011 (provisional)¹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</row>
    <row r="3" spans="2:21" ht="14.2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33"/>
      <c r="S3" s="33"/>
      <c r="T3" s="33"/>
      <c r="U3" s="33"/>
    </row>
    <row r="4" spans="2:21" ht="14.25" customHeight="1">
      <c r="B4" s="34"/>
      <c r="C4" s="34"/>
      <c r="D4" s="34"/>
      <c r="E4" s="34"/>
      <c r="F4" s="340"/>
      <c r="G4" s="340"/>
      <c r="H4" s="85"/>
      <c r="I4" s="34"/>
      <c r="J4" s="34"/>
      <c r="K4" s="34"/>
      <c r="L4" s="34"/>
      <c r="M4" s="33"/>
      <c r="N4" s="33"/>
      <c r="O4" s="33"/>
      <c r="P4" s="33"/>
      <c r="T4" s="8"/>
      <c r="U4" s="8"/>
    </row>
    <row r="5" spans="2:21" ht="12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21" ht="15" customHeight="1">
      <c r="H6" s="69"/>
      <c r="I6" s="345" t="s">
        <v>228</v>
      </c>
      <c r="J6" s="70"/>
      <c r="K6" s="339" t="s">
        <v>207</v>
      </c>
      <c r="L6" s="339"/>
      <c r="M6" s="70"/>
      <c r="N6" s="339" t="s">
        <v>208</v>
      </c>
      <c r="O6" s="339"/>
      <c r="P6" s="70"/>
      <c r="Q6" s="339" t="s">
        <v>209</v>
      </c>
      <c r="R6" s="339"/>
      <c r="S6" s="70"/>
      <c r="T6" s="339" t="s">
        <v>210</v>
      </c>
      <c r="U6" s="339"/>
    </row>
    <row r="7" spans="2:21" ht="14.25" customHeight="1">
      <c r="B7" s="71"/>
      <c r="C7" s="71"/>
      <c r="D7" s="71"/>
      <c r="E7" s="71"/>
      <c r="F7" s="71"/>
      <c r="G7" s="71"/>
      <c r="H7" s="71"/>
      <c r="I7" s="346"/>
      <c r="J7" s="70"/>
      <c r="K7" s="70" t="s">
        <v>132</v>
      </c>
      <c r="L7" s="73" t="s">
        <v>101</v>
      </c>
      <c r="M7" s="73"/>
      <c r="N7" s="73" t="s">
        <v>132</v>
      </c>
      <c r="O7" s="73" t="s">
        <v>101</v>
      </c>
      <c r="P7" s="73"/>
      <c r="Q7" s="73" t="s">
        <v>132</v>
      </c>
      <c r="R7" s="73" t="s">
        <v>101</v>
      </c>
      <c r="S7" s="70"/>
      <c r="T7" s="72" t="s">
        <v>132</v>
      </c>
      <c r="U7" s="74" t="s">
        <v>101</v>
      </c>
    </row>
    <row r="8" spans="2:21" ht="4.5" customHeight="1">
      <c r="B8" s="69"/>
      <c r="C8" s="69"/>
      <c r="D8" s="69"/>
      <c r="E8" s="69"/>
      <c r="F8" s="69"/>
      <c r="G8" s="69"/>
      <c r="H8" s="69"/>
      <c r="I8" s="75"/>
      <c r="J8" s="75"/>
      <c r="K8" s="69"/>
      <c r="L8" s="76"/>
      <c r="M8" s="76"/>
      <c r="N8" s="76"/>
      <c r="O8" s="76"/>
      <c r="P8" s="76"/>
      <c r="Q8" s="76"/>
      <c r="R8" s="76"/>
      <c r="S8" s="69"/>
      <c r="T8" s="69"/>
      <c r="U8" s="77"/>
    </row>
    <row r="9" spans="2:21" ht="34.5" customHeight="1">
      <c r="B9" s="348" t="s">
        <v>79</v>
      </c>
      <c r="C9" s="348"/>
      <c r="D9" s="348"/>
      <c r="E9" s="348"/>
      <c r="F9" s="348"/>
      <c r="G9" s="348"/>
      <c r="H9" s="78"/>
      <c r="I9" s="259">
        <f>Datapack!F96</f>
        <v>647</v>
      </c>
      <c r="J9" s="261"/>
      <c r="K9" s="262">
        <f>Datapack!B96</f>
        <v>91</v>
      </c>
      <c r="L9" s="260">
        <f>K9/$I$9*100</f>
        <v>14.064914992272023</v>
      </c>
      <c r="M9" s="260"/>
      <c r="N9" s="263">
        <f>Datapack!C96</f>
        <v>380</v>
      </c>
      <c r="O9" s="260">
        <f>N9/$I$9*100</f>
        <v>58.732612055641418</v>
      </c>
      <c r="P9" s="260"/>
      <c r="Q9" s="259">
        <f>Datapack!D96</f>
        <v>167</v>
      </c>
      <c r="R9" s="260">
        <f>Q9/$I$9*100</f>
        <v>25.811437403400312</v>
      </c>
      <c r="S9" s="260"/>
      <c r="T9" s="259">
        <f>Datapack!E96</f>
        <v>9</v>
      </c>
      <c r="U9" s="260">
        <f>T9/$I$9*100</f>
        <v>1.3910355486862442</v>
      </c>
    </row>
    <row r="10" spans="2:21" s="22" customFormat="1" ht="34.5" customHeight="1">
      <c r="B10" s="349" t="s">
        <v>80</v>
      </c>
      <c r="C10" s="349"/>
      <c r="D10" s="349"/>
      <c r="E10" s="349"/>
      <c r="F10" s="349"/>
      <c r="G10" s="349"/>
      <c r="H10" s="80"/>
      <c r="I10" s="86">
        <f>Datapack!F97</f>
        <v>647</v>
      </c>
      <c r="J10" s="79"/>
      <c r="K10" s="232">
        <f>Datapack!B97</f>
        <v>105</v>
      </c>
      <c r="L10" s="87">
        <f t="shared" ref="L10:L30" si="0">K10/$I$9*100</f>
        <v>16.228748068006183</v>
      </c>
      <c r="M10" s="87"/>
      <c r="N10" s="231">
        <f>Datapack!C97</f>
        <v>377</v>
      </c>
      <c r="O10" s="87">
        <f t="shared" ref="O10:O30" si="1">N10/$I$9*100</f>
        <v>58.268933539412672</v>
      </c>
      <c r="P10" s="87"/>
      <c r="Q10" s="86">
        <f>Datapack!D97</f>
        <v>154</v>
      </c>
      <c r="R10" s="87">
        <f t="shared" ref="R10:R30" si="2">Q10/$I$9*100</f>
        <v>23.802163833075735</v>
      </c>
      <c r="S10" s="87"/>
      <c r="T10" s="86">
        <f>Datapack!E97</f>
        <v>11</v>
      </c>
      <c r="U10" s="87">
        <f t="shared" ref="U10:U30" si="3">T10/$I$9*100</f>
        <v>1.7001545595054095</v>
      </c>
    </row>
    <row r="11" spans="2:21" ht="34.5" customHeight="1">
      <c r="B11" s="348" t="s">
        <v>81</v>
      </c>
      <c r="C11" s="348"/>
      <c r="D11" s="348"/>
      <c r="E11" s="348"/>
      <c r="F11" s="348"/>
      <c r="G11" s="348"/>
      <c r="H11" s="80"/>
      <c r="I11" s="259">
        <f>Datapack!F98</f>
        <v>647</v>
      </c>
      <c r="J11" s="261"/>
      <c r="K11" s="262">
        <f>Datapack!B98</f>
        <v>88</v>
      </c>
      <c r="L11" s="260">
        <f t="shared" si="0"/>
        <v>13.601236476043276</v>
      </c>
      <c r="M11" s="260"/>
      <c r="N11" s="263">
        <f>Datapack!C98</f>
        <v>408</v>
      </c>
      <c r="O11" s="260">
        <f t="shared" si="1"/>
        <v>63.060278207109732</v>
      </c>
      <c r="P11" s="260"/>
      <c r="Q11" s="259">
        <f>Datapack!D98</f>
        <v>146</v>
      </c>
      <c r="R11" s="260">
        <f>Q11/$I$9*100</f>
        <v>22.565687789799071</v>
      </c>
      <c r="S11" s="260"/>
      <c r="T11" s="259">
        <f>Datapack!E98</f>
        <v>5</v>
      </c>
      <c r="U11" s="260">
        <f t="shared" si="3"/>
        <v>0.77279752704791349</v>
      </c>
    </row>
    <row r="12" spans="2:21" ht="34.5" customHeight="1">
      <c r="B12" s="349" t="s">
        <v>82</v>
      </c>
      <c r="C12" s="349"/>
      <c r="D12" s="349"/>
      <c r="E12" s="349"/>
      <c r="F12" s="349"/>
      <c r="G12" s="349"/>
      <c r="H12" s="80"/>
      <c r="I12" s="86">
        <f>Datapack!F99</f>
        <v>647</v>
      </c>
      <c r="J12" s="79"/>
      <c r="K12" s="232">
        <f>Datapack!B99</f>
        <v>106</v>
      </c>
      <c r="L12" s="87">
        <f t="shared" si="0"/>
        <v>16.383307573415763</v>
      </c>
      <c r="M12" s="87"/>
      <c r="N12" s="231">
        <f>Datapack!C99</f>
        <v>396</v>
      </c>
      <c r="O12" s="87">
        <f t="shared" si="1"/>
        <v>61.205564142194746</v>
      </c>
      <c r="P12" s="87"/>
      <c r="Q12" s="86">
        <f>Datapack!D99</f>
        <v>144</v>
      </c>
      <c r="R12" s="87">
        <f t="shared" si="2"/>
        <v>22.256568778979908</v>
      </c>
      <c r="S12" s="87"/>
      <c r="T12" s="86">
        <f>Datapack!E99</f>
        <v>1</v>
      </c>
      <c r="U12" s="87">
        <f t="shared" si="3"/>
        <v>0.15455950540958269</v>
      </c>
    </row>
    <row r="13" spans="2:21" ht="34.5" customHeight="1">
      <c r="B13" s="349" t="s">
        <v>83</v>
      </c>
      <c r="C13" s="349"/>
      <c r="D13" s="349"/>
      <c r="E13" s="349"/>
      <c r="F13" s="349"/>
      <c r="G13" s="349"/>
      <c r="H13" s="80"/>
      <c r="I13" s="86">
        <f>Datapack!F100</f>
        <v>647</v>
      </c>
      <c r="J13" s="79"/>
      <c r="K13" s="232">
        <f>Datapack!B100</f>
        <v>158</v>
      </c>
      <c r="L13" s="87">
        <f t="shared" si="0"/>
        <v>24.420401854714065</v>
      </c>
      <c r="M13" s="87"/>
      <c r="N13" s="231">
        <f>Datapack!C100</f>
        <v>409</v>
      </c>
      <c r="O13" s="87">
        <f t="shared" si="1"/>
        <v>63.214837712519326</v>
      </c>
      <c r="P13" s="87"/>
      <c r="Q13" s="86">
        <f>Datapack!D100</f>
        <v>79</v>
      </c>
      <c r="R13" s="87">
        <f t="shared" si="2"/>
        <v>12.210200927357032</v>
      </c>
      <c r="S13" s="87"/>
      <c r="T13" s="86">
        <f>Datapack!E100</f>
        <v>1</v>
      </c>
      <c r="U13" s="87">
        <f t="shared" si="3"/>
        <v>0.15455950540958269</v>
      </c>
    </row>
    <row r="14" spans="2:21" ht="34.5" customHeight="1">
      <c r="B14" s="349" t="s">
        <v>84</v>
      </c>
      <c r="C14" s="349"/>
      <c r="D14" s="349"/>
      <c r="E14" s="349"/>
      <c r="F14" s="349"/>
      <c r="G14" s="349"/>
      <c r="H14" s="80"/>
      <c r="I14" s="86">
        <f>Datapack!F101</f>
        <v>647</v>
      </c>
      <c r="J14" s="79"/>
      <c r="K14" s="232">
        <f>Datapack!B101</f>
        <v>106</v>
      </c>
      <c r="L14" s="87">
        <f t="shared" si="0"/>
        <v>16.383307573415763</v>
      </c>
      <c r="M14" s="87"/>
      <c r="N14" s="231">
        <f>Datapack!C101</f>
        <v>413</v>
      </c>
      <c r="O14" s="87">
        <f t="shared" si="1"/>
        <v>63.833075734157653</v>
      </c>
      <c r="P14" s="87"/>
      <c r="Q14" s="86">
        <f>Datapack!D101</f>
        <v>124</v>
      </c>
      <c r="R14" s="87">
        <f t="shared" si="2"/>
        <v>19.165378670788254</v>
      </c>
      <c r="S14" s="87"/>
      <c r="T14" s="86">
        <f>Datapack!E101</f>
        <v>4</v>
      </c>
      <c r="U14" s="87">
        <f t="shared" si="3"/>
        <v>0.61823802163833075</v>
      </c>
    </row>
    <row r="15" spans="2:21" ht="34.5" customHeight="1">
      <c r="B15" s="349" t="s">
        <v>85</v>
      </c>
      <c r="C15" s="349"/>
      <c r="D15" s="349"/>
      <c r="E15" s="349"/>
      <c r="F15" s="349"/>
      <c r="G15" s="349"/>
      <c r="H15" s="80"/>
      <c r="I15" s="86">
        <f>Datapack!F102</f>
        <v>647</v>
      </c>
      <c r="J15" s="79"/>
      <c r="K15" s="232">
        <f>Datapack!B102</f>
        <v>119</v>
      </c>
      <c r="L15" s="87">
        <f t="shared" si="0"/>
        <v>18.39258114374034</v>
      </c>
      <c r="M15" s="87"/>
      <c r="N15" s="231">
        <f>Datapack!C102</f>
        <v>358</v>
      </c>
      <c r="O15" s="87">
        <f t="shared" si="1"/>
        <v>55.332302936630605</v>
      </c>
      <c r="P15" s="87"/>
      <c r="Q15" s="86">
        <f>Datapack!D102</f>
        <v>163</v>
      </c>
      <c r="R15" s="87">
        <f t="shared" si="2"/>
        <v>25.193199381761978</v>
      </c>
      <c r="S15" s="87"/>
      <c r="T15" s="86">
        <f>Datapack!E102</f>
        <v>7</v>
      </c>
      <c r="U15" s="87">
        <f t="shared" si="3"/>
        <v>1.0819165378670788</v>
      </c>
    </row>
    <row r="16" spans="2:21" ht="34.5" customHeight="1">
      <c r="B16" s="349" t="s">
        <v>86</v>
      </c>
      <c r="C16" s="349"/>
      <c r="D16" s="349"/>
      <c r="E16" s="349"/>
      <c r="F16" s="349"/>
      <c r="G16" s="349"/>
      <c r="H16" s="80"/>
      <c r="I16" s="86">
        <f>Datapack!F103</f>
        <v>647</v>
      </c>
      <c r="J16" s="79"/>
      <c r="K16" s="232">
        <f>Datapack!B103</f>
        <v>70</v>
      </c>
      <c r="L16" s="87">
        <f t="shared" si="0"/>
        <v>10.819165378670787</v>
      </c>
      <c r="M16" s="87"/>
      <c r="N16" s="231">
        <f>Datapack!C103</f>
        <v>356</v>
      </c>
      <c r="O16" s="87">
        <f t="shared" si="1"/>
        <v>55.023183925811438</v>
      </c>
      <c r="P16" s="87"/>
      <c r="Q16" s="86">
        <f>Datapack!D103</f>
        <v>216</v>
      </c>
      <c r="R16" s="87">
        <f t="shared" si="2"/>
        <v>33.38485316846986</v>
      </c>
      <c r="S16" s="87"/>
      <c r="T16" s="86">
        <f>Datapack!E103</f>
        <v>5</v>
      </c>
      <c r="U16" s="87">
        <f t="shared" si="3"/>
        <v>0.77279752704791349</v>
      </c>
    </row>
    <row r="17" spans="2:21" ht="34.5" customHeight="1">
      <c r="B17" s="348" t="s">
        <v>87</v>
      </c>
      <c r="C17" s="348"/>
      <c r="D17" s="348"/>
      <c r="E17" s="348"/>
      <c r="F17" s="348"/>
      <c r="G17" s="348"/>
      <c r="H17" s="80"/>
      <c r="I17" s="259">
        <f>Datapack!F104</f>
        <v>647</v>
      </c>
      <c r="J17" s="261"/>
      <c r="K17" s="262">
        <f>Datapack!B104</f>
        <v>108</v>
      </c>
      <c r="L17" s="260">
        <f t="shared" si="0"/>
        <v>16.69242658423493</v>
      </c>
      <c r="M17" s="260"/>
      <c r="N17" s="263">
        <f>Datapack!C104</f>
        <v>388</v>
      </c>
      <c r="O17" s="260">
        <f t="shared" si="1"/>
        <v>59.969088098918085</v>
      </c>
      <c r="P17" s="260"/>
      <c r="Q17" s="259">
        <f>Datapack!D104</f>
        <v>145</v>
      </c>
      <c r="R17" s="260">
        <f t="shared" si="2"/>
        <v>22.411128284389488</v>
      </c>
      <c r="S17" s="260"/>
      <c r="T17" s="259">
        <f>Datapack!E104</f>
        <v>6</v>
      </c>
      <c r="U17" s="260">
        <f t="shared" si="3"/>
        <v>0.92735703245749612</v>
      </c>
    </row>
    <row r="18" spans="2:21" ht="34.5" customHeight="1">
      <c r="B18" s="349" t="s">
        <v>88</v>
      </c>
      <c r="C18" s="349"/>
      <c r="D18" s="349"/>
      <c r="E18" s="349"/>
      <c r="F18" s="349"/>
      <c r="G18" s="349"/>
      <c r="H18" s="80"/>
      <c r="I18" s="86">
        <f>Datapack!F105</f>
        <v>647</v>
      </c>
      <c r="J18" s="79"/>
      <c r="K18" s="232">
        <f>Datapack!B105</f>
        <v>148</v>
      </c>
      <c r="L18" s="87">
        <f t="shared" si="0"/>
        <v>22.874806800618238</v>
      </c>
      <c r="M18" s="87"/>
      <c r="N18" s="231">
        <f>Datapack!C105</f>
        <v>349</v>
      </c>
      <c r="O18" s="87">
        <f t="shared" si="1"/>
        <v>53.941267387944357</v>
      </c>
      <c r="P18" s="87"/>
      <c r="Q18" s="86">
        <f>Datapack!D105</f>
        <v>144</v>
      </c>
      <c r="R18" s="87">
        <f t="shared" si="2"/>
        <v>22.256568778979908</v>
      </c>
      <c r="S18" s="87"/>
      <c r="T18" s="86">
        <f>Datapack!E105</f>
        <v>6</v>
      </c>
      <c r="U18" s="87">
        <f t="shared" si="3"/>
        <v>0.92735703245749612</v>
      </c>
    </row>
    <row r="19" spans="2:21" ht="34.5" customHeight="1">
      <c r="B19" s="349" t="s">
        <v>89</v>
      </c>
      <c r="C19" s="349"/>
      <c r="D19" s="349"/>
      <c r="E19" s="349"/>
      <c r="F19" s="349"/>
      <c r="G19" s="349"/>
      <c r="H19" s="80"/>
      <c r="I19" s="86">
        <f>Datapack!F106</f>
        <v>647</v>
      </c>
      <c r="J19" s="79"/>
      <c r="K19" s="232">
        <f>Datapack!B106</f>
        <v>100</v>
      </c>
      <c r="L19" s="87">
        <f t="shared" si="0"/>
        <v>15.455950540958268</v>
      </c>
      <c r="M19" s="87"/>
      <c r="N19" s="231">
        <f>Datapack!C106</f>
        <v>416</v>
      </c>
      <c r="O19" s="87">
        <f t="shared" si="1"/>
        <v>64.2967542503864</v>
      </c>
      <c r="P19" s="87"/>
      <c r="Q19" s="86">
        <f>Datapack!D106</f>
        <v>126</v>
      </c>
      <c r="R19" s="87">
        <f t="shared" si="2"/>
        <v>19.474497681607421</v>
      </c>
      <c r="S19" s="87"/>
      <c r="T19" s="86">
        <f>Datapack!E106</f>
        <v>5</v>
      </c>
      <c r="U19" s="87">
        <f t="shared" si="3"/>
        <v>0.77279752704791349</v>
      </c>
    </row>
    <row r="20" spans="2:21" ht="34.5" customHeight="1">
      <c r="B20" s="349" t="s">
        <v>90</v>
      </c>
      <c r="C20" s="349"/>
      <c r="D20" s="349"/>
      <c r="E20" s="349"/>
      <c r="F20" s="349"/>
      <c r="G20" s="349"/>
      <c r="H20" s="81"/>
      <c r="I20" s="86">
        <f>Datapack!F107</f>
        <v>647</v>
      </c>
      <c r="J20" s="79"/>
      <c r="K20" s="232">
        <f>Datapack!B107</f>
        <v>108</v>
      </c>
      <c r="L20" s="87">
        <f t="shared" si="0"/>
        <v>16.69242658423493</v>
      </c>
      <c r="M20" s="87"/>
      <c r="N20" s="231">
        <f>Datapack!C107</f>
        <v>357</v>
      </c>
      <c r="O20" s="87">
        <f t="shared" si="1"/>
        <v>55.177743431221018</v>
      </c>
      <c r="P20" s="87"/>
      <c r="Q20" s="86">
        <f>Datapack!D107</f>
        <v>176</v>
      </c>
      <c r="R20" s="87">
        <f t="shared" si="2"/>
        <v>27.202472952086552</v>
      </c>
      <c r="S20" s="87"/>
      <c r="T20" s="86">
        <f>Datapack!E107</f>
        <v>6</v>
      </c>
      <c r="U20" s="87">
        <f t="shared" si="3"/>
        <v>0.92735703245749612</v>
      </c>
    </row>
    <row r="21" spans="2:21" ht="34.5" customHeight="1">
      <c r="B21" s="349" t="s">
        <v>91</v>
      </c>
      <c r="C21" s="349"/>
      <c r="D21" s="349"/>
      <c r="E21" s="349"/>
      <c r="F21" s="349"/>
      <c r="G21" s="349"/>
      <c r="H21" s="81"/>
      <c r="I21" s="86">
        <f>Datapack!F108</f>
        <v>647</v>
      </c>
      <c r="J21" s="79"/>
      <c r="K21" s="232">
        <f>Datapack!B108</f>
        <v>229</v>
      </c>
      <c r="L21" s="87">
        <f t="shared" si="0"/>
        <v>35.394126738794434</v>
      </c>
      <c r="M21" s="87"/>
      <c r="N21" s="231">
        <f>Datapack!C108</f>
        <v>343</v>
      </c>
      <c r="O21" s="87">
        <f t="shared" si="1"/>
        <v>53.013910355486857</v>
      </c>
      <c r="P21" s="87"/>
      <c r="Q21" s="86">
        <f>Datapack!D108</f>
        <v>73</v>
      </c>
      <c r="R21" s="87">
        <f t="shared" si="2"/>
        <v>11.282843894899536</v>
      </c>
      <c r="S21" s="87"/>
      <c r="T21" s="86">
        <f>Datapack!E108</f>
        <v>2</v>
      </c>
      <c r="U21" s="87">
        <f t="shared" si="3"/>
        <v>0.30911901081916537</v>
      </c>
    </row>
    <row r="22" spans="2:21" ht="34.5" customHeight="1">
      <c r="B22" s="348" t="s">
        <v>92</v>
      </c>
      <c r="C22" s="348"/>
      <c r="D22" s="348"/>
      <c r="E22" s="348"/>
      <c r="F22" s="348"/>
      <c r="G22" s="348"/>
      <c r="H22" s="80"/>
      <c r="I22" s="259">
        <f>Datapack!F109</f>
        <v>647</v>
      </c>
      <c r="J22" s="261"/>
      <c r="K22" s="262">
        <f>Datapack!B109</f>
        <v>103</v>
      </c>
      <c r="L22" s="260">
        <f t="shared" si="0"/>
        <v>15.919629057187018</v>
      </c>
      <c r="M22" s="260"/>
      <c r="N22" s="263">
        <f>Datapack!C109</f>
        <v>378</v>
      </c>
      <c r="O22" s="260">
        <f t="shared" si="1"/>
        <v>58.423493044822258</v>
      </c>
      <c r="P22" s="260"/>
      <c r="Q22" s="259">
        <f>Datapack!D109</f>
        <v>158</v>
      </c>
      <c r="R22" s="260">
        <f t="shared" si="2"/>
        <v>24.420401854714065</v>
      </c>
      <c r="S22" s="260"/>
      <c r="T22" s="259">
        <f>Datapack!E109</f>
        <v>8</v>
      </c>
      <c r="U22" s="260">
        <f t="shared" si="3"/>
        <v>1.2364760432766615</v>
      </c>
    </row>
    <row r="23" spans="2:21" ht="34.5" customHeight="1">
      <c r="B23" s="349" t="s">
        <v>93</v>
      </c>
      <c r="C23" s="349"/>
      <c r="D23" s="349"/>
      <c r="E23" s="349"/>
      <c r="F23" s="349"/>
      <c r="G23" s="349"/>
      <c r="H23" s="80"/>
      <c r="I23" s="86">
        <f>Datapack!F110</f>
        <v>647</v>
      </c>
      <c r="J23" s="79"/>
      <c r="K23" s="232">
        <f>Datapack!B110</f>
        <v>106</v>
      </c>
      <c r="L23" s="87">
        <f t="shared" si="0"/>
        <v>16.383307573415763</v>
      </c>
      <c r="M23" s="87"/>
      <c r="N23" s="231">
        <f>Datapack!C110</f>
        <v>353</v>
      </c>
      <c r="O23" s="87">
        <f t="shared" si="1"/>
        <v>54.559505409582684</v>
      </c>
      <c r="P23" s="87"/>
      <c r="Q23" s="86">
        <f>Datapack!D110</f>
        <v>177</v>
      </c>
      <c r="R23" s="87">
        <f t="shared" si="2"/>
        <v>27.357032457496139</v>
      </c>
      <c r="S23" s="87"/>
      <c r="T23" s="86">
        <f>Datapack!E110</f>
        <v>11</v>
      </c>
      <c r="U23" s="87">
        <f t="shared" si="3"/>
        <v>1.7001545595054095</v>
      </c>
    </row>
    <row r="24" spans="2:21" ht="34.5" customHeight="1">
      <c r="B24" s="349" t="s">
        <v>94</v>
      </c>
      <c r="C24" s="349"/>
      <c r="D24" s="349"/>
      <c r="E24" s="349"/>
      <c r="F24" s="349"/>
      <c r="G24" s="349"/>
      <c r="H24" s="80"/>
      <c r="I24" s="86">
        <f>Datapack!F111</f>
        <v>647</v>
      </c>
      <c r="J24" s="79"/>
      <c r="K24" s="232">
        <f>Datapack!B111</f>
        <v>115</v>
      </c>
      <c r="L24" s="87">
        <f t="shared" si="0"/>
        <v>17.77434312210201</v>
      </c>
      <c r="M24" s="87"/>
      <c r="N24" s="231">
        <f>Datapack!C111</f>
        <v>338</v>
      </c>
      <c r="O24" s="87">
        <f t="shared" si="1"/>
        <v>52.241112828438951</v>
      </c>
      <c r="P24" s="87"/>
      <c r="Q24" s="86">
        <f>Datapack!D111</f>
        <v>182</v>
      </c>
      <c r="R24" s="87">
        <f t="shared" si="2"/>
        <v>28.129829984544045</v>
      </c>
      <c r="S24" s="87"/>
      <c r="T24" s="86">
        <f>Datapack!E111</f>
        <v>12</v>
      </c>
      <c r="U24" s="87">
        <f t="shared" si="3"/>
        <v>1.8547140649149922</v>
      </c>
    </row>
    <row r="25" spans="2:21" ht="34.5" customHeight="1">
      <c r="B25" s="349" t="s">
        <v>95</v>
      </c>
      <c r="C25" s="349"/>
      <c r="D25" s="349"/>
      <c r="E25" s="349"/>
      <c r="F25" s="349"/>
      <c r="G25" s="349"/>
      <c r="H25" s="80"/>
      <c r="I25" s="86">
        <f>Datapack!F112</f>
        <v>647</v>
      </c>
      <c r="J25" s="79"/>
      <c r="K25" s="232">
        <f>Datapack!B112</f>
        <v>119</v>
      </c>
      <c r="L25" s="87">
        <f t="shared" si="0"/>
        <v>18.39258114374034</v>
      </c>
      <c r="M25" s="87"/>
      <c r="N25" s="231">
        <f>Datapack!C112</f>
        <v>364</v>
      </c>
      <c r="O25" s="87">
        <f t="shared" si="1"/>
        <v>56.259659969088091</v>
      </c>
      <c r="P25" s="87"/>
      <c r="Q25" s="86">
        <f>Datapack!D112</f>
        <v>156</v>
      </c>
      <c r="R25" s="87">
        <f t="shared" si="2"/>
        <v>24.111282843894898</v>
      </c>
      <c r="S25" s="87"/>
      <c r="T25" s="86">
        <f>Datapack!E112</f>
        <v>8</v>
      </c>
      <c r="U25" s="87">
        <f t="shared" si="3"/>
        <v>1.2364760432766615</v>
      </c>
    </row>
    <row r="26" spans="2:21" ht="34.5" customHeight="1">
      <c r="B26" s="349" t="s">
        <v>96</v>
      </c>
      <c r="C26" s="349"/>
      <c r="D26" s="349"/>
      <c r="E26" s="349"/>
      <c r="F26" s="349"/>
      <c r="G26" s="349"/>
      <c r="H26" s="80"/>
      <c r="I26" s="86">
        <f>Datapack!F113</f>
        <v>647</v>
      </c>
      <c r="J26" s="79"/>
      <c r="K26" s="232">
        <f>Datapack!B113</f>
        <v>101</v>
      </c>
      <c r="L26" s="87">
        <f t="shared" si="0"/>
        <v>15.610510046367851</v>
      </c>
      <c r="M26" s="87"/>
      <c r="N26" s="231">
        <f>Datapack!C113</f>
        <v>373</v>
      </c>
      <c r="O26" s="87">
        <f t="shared" si="1"/>
        <v>57.650695517774345</v>
      </c>
      <c r="P26" s="87"/>
      <c r="Q26" s="86">
        <f>Datapack!D113</f>
        <v>169</v>
      </c>
      <c r="R26" s="87">
        <f t="shared" si="2"/>
        <v>26.120556414219475</v>
      </c>
      <c r="S26" s="87"/>
      <c r="T26" s="86">
        <f>Datapack!E113</f>
        <v>4</v>
      </c>
      <c r="U26" s="87">
        <f t="shared" si="3"/>
        <v>0.61823802163833075</v>
      </c>
    </row>
    <row r="27" spans="2:21" ht="34.5" customHeight="1">
      <c r="B27" s="349" t="s">
        <v>97</v>
      </c>
      <c r="C27" s="349"/>
      <c r="D27" s="349"/>
      <c r="E27" s="349"/>
      <c r="F27" s="349"/>
      <c r="G27" s="349"/>
      <c r="H27" s="80"/>
      <c r="I27" s="86">
        <f>Datapack!F114</f>
        <v>647</v>
      </c>
      <c r="J27" s="79"/>
      <c r="K27" s="232">
        <f>Datapack!B114</f>
        <v>174</v>
      </c>
      <c r="L27" s="87">
        <f t="shared" si="0"/>
        <v>26.893353941267389</v>
      </c>
      <c r="M27" s="87"/>
      <c r="N27" s="231">
        <f>Datapack!C114</f>
        <v>385</v>
      </c>
      <c r="O27" s="87">
        <f t="shared" si="1"/>
        <v>59.505409582689339</v>
      </c>
      <c r="P27" s="87"/>
      <c r="Q27" s="86">
        <f>Datapack!D114</f>
        <v>86</v>
      </c>
      <c r="R27" s="87">
        <f t="shared" si="2"/>
        <v>13.292117465224113</v>
      </c>
      <c r="S27" s="87"/>
      <c r="T27" s="86">
        <f>Datapack!E114</f>
        <v>2</v>
      </c>
      <c r="U27" s="87">
        <f t="shared" si="3"/>
        <v>0.30911901081916537</v>
      </c>
    </row>
    <row r="28" spans="2:21" ht="34.5" customHeight="1">
      <c r="B28" s="349" t="s">
        <v>98</v>
      </c>
      <c r="C28" s="349"/>
      <c r="D28" s="349"/>
      <c r="E28" s="349"/>
      <c r="F28" s="349"/>
      <c r="G28" s="349"/>
      <c r="H28" s="81"/>
      <c r="I28" s="86">
        <f>Datapack!F115</f>
        <v>647</v>
      </c>
      <c r="J28" s="79"/>
      <c r="K28" s="232">
        <f>Datapack!B115</f>
        <v>86</v>
      </c>
      <c r="L28" s="87">
        <f t="shared" si="0"/>
        <v>13.292117465224113</v>
      </c>
      <c r="M28" s="87"/>
      <c r="N28" s="231">
        <f>Datapack!C115</f>
        <v>299</v>
      </c>
      <c r="O28" s="87">
        <f t="shared" si="1"/>
        <v>46.21329211746523</v>
      </c>
      <c r="P28" s="87"/>
      <c r="Q28" s="86">
        <f>Datapack!D115</f>
        <v>247</v>
      </c>
      <c r="R28" s="87">
        <f t="shared" si="2"/>
        <v>38.176197836166928</v>
      </c>
      <c r="S28" s="87"/>
      <c r="T28" s="86">
        <f>Datapack!E115</f>
        <v>15</v>
      </c>
      <c r="U28" s="87">
        <f t="shared" si="3"/>
        <v>2.3183925811437405</v>
      </c>
    </row>
    <row r="29" spans="2:21" ht="34.5" customHeight="1">
      <c r="B29" s="349" t="s">
        <v>99</v>
      </c>
      <c r="C29" s="349"/>
      <c r="D29" s="349"/>
      <c r="E29" s="349"/>
      <c r="F29" s="349"/>
      <c r="G29" s="349"/>
      <c r="H29" s="81"/>
      <c r="I29" s="86">
        <f>Datapack!F116</f>
        <v>647</v>
      </c>
      <c r="J29" s="79"/>
      <c r="K29" s="232">
        <f>Datapack!B116</f>
        <v>204</v>
      </c>
      <c r="L29" s="87">
        <f t="shared" si="0"/>
        <v>31.530139103554866</v>
      </c>
      <c r="M29" s="87"/>
      <c r="N29" s="231">
        <f>Datapack!C116</f>
        <v>316</v>
      </c>
      <c r="O29" s="87">
        <f t="shared" si="1"/>
        <v>48.84080370942813</v>
      </c>
      <c r="P29" s="87"/>
      <c r="Q29" s="86">
        <f>Datapack!D116</f>
        <v>122</v>
      </c>
      <c r="R29" s="87">
        <f t="shared" si="2"/>
        <v>18.856259659969087</v>
      </c>
      <c r="S29" s="87"/>
      <c r="T29" s="86">
        <f>Datapack!E116</f>
        <v>5</v>
      </c>
      <c r="U29" s="87">
        <f t="shared" si="3"/>
        <v>0.77279752704791349</v>
      </c>
    </row>
    <row r="30" spans="2:21" ht="34.5" customHeight="1">
      <c r="B30" s="350" t="s">
        <v>100</v>
      </c>
      <c r="C30" s="350"/>
      <c r="D30" s="350"/>
      <c r="E30" s="350"/>
      <c r="F30" s="350"/>
      <c r="G30" s="350"/>
      <c r="H30" s="82"/>
      <c r="I30" s="88">
        <f>Datapack!F117</f>
        <v>647</v>
      </c>
      <c r="J30" s="131"/>
      <c r="K30" s="88">
        <f>Datapack!B117</f>
        <v>108</v>
      </c>
      <c r="L30" s="89">
        <f t="shared" si="0"/>
        <v>16.69242658423493</v>
      </c>
      <c r="M30" s="89"/>
      <c r="N30" s="233">
        <f>Datapack!C117</f>
        <v>349</v>
      </c>
      <c r="O30" s="89">
        <f t="shared" si="1"/>
        <v>53.941267387944357</v>
      </c>
      <c r="P30" s="89"/>
      <c r="Q30" s="88">
        <f>Datapack!D117</f>
        <v>179</v>
      </c>
      <c r="R30" s="89">
        <f t="shared" si="2"/>
        <v>27.666151468315302</v>
      </c>
      <c r="S30" s="89"/>
      <c r="T30" s="88">
        <f>Datapack!E117</f>
        <v>11</v>
      </c>
      <c r="U30" s="89">
        <f t="shared" si="3"/>
        <v>1.7001545595054095</v>
      </c>
    </row>
    <row r="31" spans="2:21">
      <c r="B31" s="132"/>
      <c r="C31" s="132"/>
      <c r="D31" s="132"/>
      <c r="E31" s="132"/>
      <c r="F31" s="132"/>
      <c r="G31" s="132"/>
      <c r="H31" s="21"/>
      <c r="I31" s="133"/>
      <c r="J31" s="133"/>
      <c r="K31" s="19"/>
      <c r="L31" s="20"/>
      <c r="M31" s="20"/>
      <c r="N31" s="19"/>
      <c r="O31" s="20"/>
      <c r="P31" s="20"/>
      <c r="Q31" s="19"/>
      <c r="R31" s="351" t="s">
        <v>222</v>
      </c>
      <c r="S31" s="351"/>
      <c r="T31" s="351"/>
      <c r="U31" s="351"/>
    </row>
    <row r="32" spans="2:21">
      <c r="B32" s="16" t="s">
        <v>180</v>
      </c>
    </row>
    <row r="33" spans="2:2">
      <c r="B33" s="16"/>
    </row>
    <row r="34" spans="2:2" ht="24" customHeight="1"/>
    <row r="35" spans="2:2" ht="24" customHeight="1"/>
    <row r="36" spans="2:2" ht="24" customHeight="1"/>
    <row r="37" spans="2:2" ht="24" customHeight="1"/>
    <row r="38" spans="2:2" ht="15" customHeight="1"/>
  </sheetData>
  <sheetProtection sheet="1" objects="1" scenarios="1"/>
  <mergeCells count="30">
    <mergeCell ref="I6:I7"/>
    <mergeCell ref="T6:U6"/>
    <mergeCell ref="B9:G9"/>
    <mergeCell ref="B10:G10"/>
    <mergeCell ref="B11:G11"/>
    <mergeCell ref="B12:G12"/>
    <mergeCell ref="B13:G13"/>
    <mergeCell ref="B14:G14"/>
    <mergeCell ref="R31:U31"/>
    <mergeCell ref="B2:U2"/>
    <mergeCell ref="F4:G4"/>
    <mergeCell ref="K6:L6"/>
    <mergeCell ref="N6:O6"/>
    <mergeCell ref="Q6:R6"/>
    <mergeCell ref="B19:G19"/>
    <mergeCell ref="B20:G20"/>
    <mergeCell ref="B21:G21"/>
    <mergeCell ref="B22:G22"/>
    <mergeCell ref="B15:G15"/>
    <mergeCell ref="B16:G16"/>
    <mergeCell ref="B17:G17"/>
    <mergeCell ref="B18:G18"/>
    <mergeCell ref="B23:G23"/>
    <mergeCell ref="B28:G28"/>
    <mergeCell ref="B29:G29"/>
    <mergeCell ref="B30:G30"/>
    <mergeCell ref="B24:G24"/>
    <mergeCell ref="B25:G25"/>
    <mergeCell ref="B26:G26"/>
    <mergeCell ref="B27:G27"/>
  </mergeCells>
  <phoneticPr fontId="18" type="noConversion"/>
  <pageMargins left="0.74803149606299213" right="0.74803149606299213" top="0.98425196850393704" bottom="0.98425196850393704" header="0.51181102362204722" footer="0.51181102362204722"/>
  <pageSetup paperSize="8" fitToHeight="2" orientation="portrait" r:id="rId1"/>
  <headerFooter alignWithMargins="0"/>
  <rowBreaks count="1" manualBreakCount="1">
    <brk id="1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fsted Base Document" ma:contentTypeID="0x0101002831F5335B3B439B96E1EFE232D05D0E0041EDC1C27377DD448C241B2C9FE7A36A" ma:contentTypeVersion="" ma:contentTypeDescription="Select the most appropriate document type from the list, if none are relevant, use 'Ofsted Base Document' or ask your Site Administrator to add other options." ma:contentTypeScope="" ma:versionID="30cc5f03373e874b069a820516529178">
  <xsd:schema xmlns:xsd="http://www.w3.org/2001/XMLSchema" xmlns:p="http://schemas.microsoft.com/office/2006/metadata/properties" xmlns:ns1="http://schemas.microsoft.com/sharepoint/v3" xmlns:ns2="8e5d50da-1286-43a8-878e-ce8f4fbfdde4" xmlns:ns3="http://schemas.microsoft.com/sharepoint/v3/fields" xmlns:ns4="19dcc6b0-78a0-489b-9582-c8937fc8bb05" targetNamespace="http://schemas.microsoft.com/office/2006/metadata/properties" ma:root="true" ma:fieldsID="d17b9e71a86b9f5c3ea3e5c72fc58ae1" ns1:_="" ns2:_="" ns3:_="" ns4:_="">
    <xsd:import namespace="http://schemas.microsoft.com/sharepoint/v3"/>
    <xsd:import namespace="8e5d50da-1286-43a8-878e-ce8f4fbfdde4"/>
    <xsd:import namespace="http://schemas.microsoft.com/sharepoint/v3/fields"/>
    <xsd:import namespace="19dcc6b0-78a0-489b-9582-c8937fc8bb05"/>
    <xsd:element name="properties">
      <xsd:complexType>
        <xsd:sequence>
          <xsd:element name="documentManagement">
            <xsd:complexType>
              <xsd:all>
                <xsd:element ref="ns2:DatePublished"/>
                <xsd:element ref="ns2:RetentionPolicy"/>
                <xsd:element ref="ns2:RightsManagementText"/>
                <xsd:element ref="ns1:BCS_List"/>
                <xsd:element ref="ns1:Language"/>
                <xsd:element ref="ns3:_DCDateCreated" minOccurs="0"/>
                <xsd:element ref="ns3:_DCDateModified" minOccurs="0"/>
                <xsd:element ref="ns1:Author" minOccurs="0"/>
                <xsd:element ref="ns1:Editor" minOccurs="0"/>
                <xsd:element ref="ns4:Statistical_x0020_content"/>
                <xsd:element ref="ns4:Quarter"/>
                <xsd:element ref="ns4:Document_x0020_type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BCS_List" ma:index="11" ma:displayName="Business Classification" ma:default="" ma:description="A broad category for documents - for more information about what falls within each type, see http://teams/sites/help/lists/documents/BCS-Example-documents.xls" ma:internalName="BCS_List">
      <xsd:simpleType>
        <xsd:restriction base="dms:Choice">
          <xsd:enumeration value="Register Providers: Process Applications"/>
          <xsd:enumeration value="Register Providers: Complete Checks"/>
          <xsd:enumeration value="Inspect and Regulate Providers: Develop Framework, Policy and Guidance"/>
          <xsd:enumeration value="Inspect and Regulate Providers: Selection"/>
          <xsd:enumeration value="Inspect and Regulate Providers: Pre-Inspection"/>
          <xsd:enumeration value="Inspect and Regulate Providers: Inspection"/>
          <xsd:enumeration value="Inspect and Regulate Providers: Regulation"/>
          <xsd:enumeration value="Inspect and Regulate Providers: Post Inspection"/>
          <xsd:enumeration value="Inspect and Regulate Providers: Quality Assurance Procedures"/>
          <xsd:enumeration value="Manage Requests, Enquiries and Complaints"/>
          <xsd:enumeration value="Advise on Policy"/>
          <xsd:enumeration value="Gather and Disseminate Knowledge: Inspection and Regulation"/>
          <xsd:enumeration value="Gather and Disseminate Knowledge: Surveys"/>
          <xsd:enumeration value="Gather and Disseminate Knowledge: HMCI Annual Report"/>
          <xsd:enumeration value="Manage the Business: Manage Finance and Procurement"/>
          <xsd:enumeration value="Manage the Business: Manage IS"/>
          <xsd:enumeration value="Manage the Business: Manage HR"/>
          <xsd:enumeration value="Manage the Business: Manage Staff"/>
          <xsd:enumeration value="Manage the Business: Manage and Review Work"/>
          <xsd:enumeration value="Manage the Business: Deliver Projects and Programmes"/>
          <xsd:enumeration value="Manage the Business: Government Statistical Service"/>
        </xsd:restriction>
      </xsd:simpleType>
    </xsd:element>
    <xsd:element name="Language" ma:index="12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  <xsd:element name="Author" ma:index="15" nillable="true" ma:displayName="Creator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e5d50da-1286-43a8-878e-ce8f4fbfdde4" elementFormDefault="qualified">
    <xsd:import namespace="http://schemas.microsoft.com/office/2006/documentManagement/types"/>
    <xsd:element name="DatePublished" ma:index="8" ma:displayName="Date Published" ma:description="This is the most relevant date to the document, can be the date of a meeting for an Agenda" ma:internalName="DatePublished">
      <xsd:simpleType>
        <xsd:restriction base="dms:DateTime"/>
      </xsd:simpleType>
    </xsd:element>
    <xsd:element name="RetentionPolicy" ma:index="9" ma:displayName="Retention Policy" ma:default="3" ma:description="The retention period in years - does not automatically delete" ma:format="Dropdown" ma:internalName="RetentionPolicy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</xsd:restriction>
      </xsd:simpleType>
    </xsd:element>
    <xsd:element name="RightsManagementText" ma:index="10" ma:displayName="Rights" ma:default="NOT PROTECTIVELY MARKED" ma:description="Information about rights held in or over this resource" ma:format="Dropdown" ma:internalName="RightsManagementText">
      <xsd:simpleType>
        <xsd:restriction base="dms:Choice">
          <xsd:enumeration value="NOT PROTECTIVELY MARKED"/>
          <xsd:enumeration value="PROTECT"/>
          <xsd:enumeration value="RESTRICTED"/>
          <xsd:enumeration value="PROTECT - APPOINTMENTS"/>
          <xsd:enumeration value="PROTECT - COMMERCIAL"/>
          <xsd:enumeration value="PROTECT - CONTRACTS"/>
          <xsd:enumeration value="PROTECT - DEPARTMENTAL"/>
          <xsd:enumeration value="PROTECT - HONOURS"/>
          <xsd:enumeration value="PROTECT - INSPECTION"/>
          <xsd:enumeration value="PROTECT - INVESTIGATION"/>
          <xsd:enumeration value="PROTECT - LOCSEN"/>
          <xsd:enumeration value="PROTECT - MANAGEMENT"/>
          <xsd:enumeration value="PROTECT - MEDICAL"/>
          <xsd:enumeration value="PROTECT - PERSONAL"/>
          <xsd:enumeration value="PROTECT - PRIVATE"/>
          <xsd:enumeration value="PROTECT - REGULATORY"/>
          <xsd:enumeration value="PROTECT - STAFF"/>
          <xsd:enumeration value="RESTRICTED - COMMERCIAL"/>
          <xsd:enumeration value="RESTRICTED - CONTRACTS"/>
          <xsd:enumeration value="RESTRICTED - INVESTIGATION"/>
          <xsd:enumeration value="RESTRICTED - PRIVATE"/>
        </xsd:restriction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DCDateCreated" ma:index="13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14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19dcc6b0-78a0-489b-9582-c8937fc8bb05" elementFormDefault="qualified">
    <xsd:import namespace="http://schemas.microsoft.com/office/2006/documentManagement/types"/>
    <xsd:element name="Statistical_x0020_content" ma:index="17" ma:displayName="Statistical content" ma:format="Dropdown" ma:internalName="Statistical_x0020_content">
      <xsd:simpleType>
        <xsd:restriction base="dms:Choice">
          <xsd:enumeration value="Children's centres"/>
          <xsd:enumeration value="EY inspection outcomes"/>
          <xsd:enumeration value="EY provider and places"/>
          <xsd:enumeration value="N/A"/>
        </xsd:restriction>
      </xsd:simpleType>
    </xsd:element>
    <xsd:element name="Quarter" ma:index="18" ma:displayName="Quarter" ma:internalName="Quarter">
      <xsd:simpleType>
        <xsd:restriction base="dms:Text">
          <xsd:maxLength value="255"/>
        </xsd:restriction>
      </xsd:simpleType>
    </xsd:element>
    <xsd:element name="Document_x0020_type" ma:index="19" ma:displayName="Document type" ma:format="Dropdown" ma:internalName="Document_x0020_type">
      <xsd:simpleType>
        <xsd:restriction base="dms:Choice">
          <xsd:enumeration value="Admin documents"/>
          <xsd:enumeration value="Briefing paper"/>
          <xsd:enumeration value="Desk instructions"/>
          <xsd:enumeration value="Mangement information"/>
          <xsd:enumeration value="Other data"/>
          <xsd:enumeration value="Press Q&amp;A"/>
          <xsd:enumeration value="Pre-release data"/>
          <xsd:enumeration value="QA proforma"/>
          <xsd:enumeration value="Published data"/>
          <xsd:enumeration value="Sign-off briefing"/>
          <xsd:enumeration value="Templ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Language xmlns="http://schemas.microsoft.com/sharepoint/v3">English</Language>
    <Document_x0020_type xmlns="19dcc6b0-78a0-489b-9582-c8937fc8bb05">Published data</Document_x0020_type>
    <_DCDateModified xmlns="http://schemas.microsoft.com/sharepoint/v3/fields" xsi:nil="true"/>
    <Statistical_x0020_content xmlns="19dcc6b0-78a0-489b-9582-c8937fc8bb05">Children's centres</Statistical_x0020_content>
    <BCS_List xmlns="http://schemas.microsoft.com/sharepoint/v3">Gather and Disseminate Knowledge: Inspection and Regulation</BCS_List>
    <RetentionPolicy xmlns="8e5d50da-1286-43a8-878e-ce8f4fbfdde4">3</RetentionPolicy>
    <DatePublished xmlns="8e5d50da-1286-43a8-878e-ce8f4fbfdde4">2011-07-06T00:00:00+00:00</DatePublished>
    <Quarter xmlns="19dcc6b0-78a0-489b-9582-c8937fc8bb05">30 June 2011</Quarter>
    <RightsManagementText xmlns="8e5d50da-1286-43a8-878e-ce8f4fbfdde4">NOT PROTECTIVELY MARKED</RightsManagementText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A2DE058-A422-4553-97AC-D94A301DC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DF2064-E23B-4CA3-BE36-F9B9DC897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5d50da-1286-43a8-878e-ce8f4fbfdde4"/>
    <ds:schemaRef ds:uri="http://schemas.microsoft.com/sharepoint/v3/fields"/>
    <ds:schemaRef ds:uri="19dcc6b0-78a0-489b-9582-c8937fc8bb0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3E7E193-9B2A-49B6-A8EE-C693944C3D3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8D23459-B5F4-4644-A2A9-1E9E2C7AF457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18</vt:i4>
      </vt:variant>
    </vt:vector>
  </HeadingPairs>
  <TitlesOfParts>
    <vt:vector size="32" baseType="lpstr">
      <vt:lpstr>Covers</vt:lpstr>
      <vt:lpstr>Contents</vt:lpstr>
      <vt:lpstr>Dates1</vt:lpstr>
      <vt:lpstr>Datapack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Chart 1</vt:lpstr>
      <vt:lpstr>All_Dates</vt:lpstr>
      <vt:lpstr>Current</vt:lpstr>
      <vt:lpstr>Date</vt:lpstr>
      <vt:lpstr>Dates</vt:lpstr>
      <vt:lpstr>Dates1</vt:lpstr>
      <vt:lpstr>Dates2</vt:lpstr>
      <vt:lpstr>Entire</vt:lpstr>
      <vt:lpstr>Entire1</vt:lpstr>
      <vt:lpstr>'Chart 1'!Print_Area</vt:lpstr>
      <vt:lpstr>Contents!Print_Area</vt:lpstr>
      <vt:lpstr>Covers!Print_Area</vt:lpstr>
      <vt:lpstr>'Table 2'!Print_Area</vt:lpstr>
      <vt:lpstr>'Table 3'!Print_Area</vt:lpstr>
      <vt:lpstr>'Table 5'!Print_Area</vt:lpstr>
      <vt:lpstr>'Table 6'!Print_Area</vt:lpstr>
      <vt:lpstr>Revised</vt:lpstr>
      <vt:lpstr>Revised1</vt:lpstr>
      <vt:lpstr>Thisperiod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Children's Centres Inspections and Outcomes summary (provisional)</dc:title>
  <dc:creator>Emma Allison</dc:creator>
  <cp:lastModifiedBy>ICS</cp:lastModifiedBy>
  <cp:lastPrinted>2011-09-06T15:35:01Z</cp:lastPrinted>
  <dcterms:created xsi:type="dcterms:W3CDTF">2011-07-05T12:58:08Z</dcterms:created>
  <dcterms:modified xsi:type="dcterms:W3CDTF">2011-11-24T11:18:11Z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Ofsted Base 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/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</Properties>
</file>