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hidePivotFieldList="1" defaultThemeVersion="124226"/>
  <bookViews>
    <workbookView xWindow="90" yWindow="1680" windowWidth="18930" windowHeight="6735" tabRatio="905"/>
  </bookViews>
  <sheets>
    <sheet name="Cover" sheetId="57" r:id="rId1"/>
    <sheet name="Contents" sheetId="33" r:id="rId2"/>
    <sheet name="DataPack" sheetId="49" state="hidden" r:id="rId3"/>
    <sheet name="Dates" sheetId="40" state="hidden" r:id="rId4"/>
    <sheet name="Table 1" sheetId="35" r:id="rId5"/>
    <sheet name="Table 2" sheetId="32" r:id="rId6"/>
    <sheet name="Table 2a" sheetId="59" r:id="rId7"/>
    <sheet name="Table 2b" sheetId="60" r:id="rId8"/>
    <sheet name="Table 2c" sheetId="61" r:id="rId9"/>
    <sheet name="Table 2d" sheetId="62" r:id="rId10"/>
    <sheet name="Table 2e" sheetId="63" r:id="rId11"/>
    <sheet name="Table 3" sheetId="7" r:id="rId12"/>
    <sheet name="Table 4" sheetId="38" r:id="rId13"/>
    <sheet name="Table 5" sheetId="68" r:id="rId14"/>
    <sheet name="Table 5a" sheetId="64" r:id="rId15"/>
    <sheet name="Table 5b" sheetId="69" r:id="rId16"/>
    <sheet name="Table 5c" sheetId="71" r:id="rId17"/>
    <sheet name="Table 5d" sheetId="72" r:id="rId18"/>
    <sheet name="Table 6" sheetId="34" r:id="rId19"/>
    <sheet name="Chart 1" sheetId="83" r:id="rId20"/>
    <sheet name="Chart 2" sheetId="74" r:id="rId21"/>
    <sheet name="Chart 3" sheetId="75" r:id="rId22"/>
    <sheet name="Chart 4" sheetId="76" r:id="rId23"/>
    <sheet name="Chart 5" sheetId="82" r:id="rId24"/>
  </sheets>
  <definedNames>
    <definedName name="_xlnm._FilterDatabase" localSheetId="2" hidden="1">DataPack!$BB$422:$BF$422</definedName>
    <definedName name="Chart1">'Chart 2'!$C$4:$E$4</definedName>
    <definedName name="Chart1x">'Chart 1'!$B$2</definedName>
    <definedName name="Chart2">'Chart 3'!$C$4</definedName>
    <definedName name="Chart3" localSheetId="19">'Chart 1'!$B$3</definedName>
    <definedName name="Chart3">'Chart 4'!$B$3</definedName>
    <definedName name="Chart4" localSheetId="23">'Chart 5'!$B$3</definedName>
    <definedName name="Date" localSheetId="23">Dates!$E$3:$E$6</definedName>
    <definedName name="Date">Dates!$E$3:$E$6</definedName>
    <definedName name="enddates" localSheetId="23">Dates!$G$4:$G$6</definedName>
    <definedName name="enddates">Dates!$G$4:$G$6</definedName>
    <definedName name="_xlnm.Print_Area" localSheetId="19">'Chart 1'!$A$1:$J$36</definedName>
    <definedName name="_xlnm.Print_Area" localSheetId="20">'Chart 2'!$A$1:$M$37</definedName>
    <definedName name="_xlnm.Print_Area" localSheetId="21">'Chart 3'!$A$1:$I$37</definedName>
    <definedName name="_xlnm.Print_Area" localSheetId="22">'Chart 4'!$A$1:$K$36</definedName>
    <definedName name="_xlnm.Print_Area" localSheetId="23">'Chart 5'!$A$1:$K$43</definedName>
    <definedName name="_xlnm.Print_Area" localSheetId="0">Cover!$A$1:$C$38</definedName>
    <definedName name="_xlnm.Print_Area" localSheetId="7">'Table 2b'!$A$1:$L$53</definedName>
    <definedName name="_xlnm.Print_Area" localSheetId="8">'Table 2c'!$A$1:$L$53</definedName>
    <definedName name="_xlnm.Print_Area" localSheetId="11">'Table 3'!$A$1:$Q$59</definedName>
    <definedName name="_xlnm.Print_Area" localSheetId="12">'Table 4'!$A$1:$M$18</definedName>
    <definedName name="_xlnm.Print_Area" localSheetId="13">'Table 5'!$A$1:$L$35</definedName>
    <definedName name="_xlnm.Print_Area" localSheetId="14">'Table 5a'!$A$1:$G$277</definedName>
    <definedName name="_xlnm.Print_Area" localSheetId="15">'Table 5b'!$A$1:$G$177</definedName>
    <definedName name="_xlnm.Print_Area" localSheetId="16">'Table 5c'!$A$1:$G$67</definedName>
    <definedName name="_xlnm.Print_Area" localSheetId="17">'Table 5d'!$A$1:$G$58</definedName>
    <definedName name="_xlnm.Print_Area" localSheetId="18">'Table 6'!$A$1:$N$175</definedName>
    <definedName name="Table1">'Table 1'!$C$4</definedName>
    <definedName name="Table2">'Table 2'!$B$6</definedName>
    <definedName name="Table2a">'Table 2a'!$B$6</definedName>
    <definedName name="Table2b">'Table 2b'!$B$6</definedName>
    <definedName name="Table2c">'Table 2c'!$B$6</definedName>
    <definedName name="Table2d">'Table 2d'!$B$6</definedName>
    <definedName name="Table2e">'Table 2e'!$B$6</definedName>
    <definedName name="Table3">'Table 3'!$B$5:$C$5</definedName>
    <definedName name="Table4">'Table 4'!$B$5:$D$5</definedName>
    <definedName name="Table5">'Table 5'!$C$4:$E$4</definedName>
    <definedName name="Table5a">'Table 5a'!$C$4</definedName>
    <definedName name="Table5b">'Table 5b'!$C$4</definedName>
    <definedName name="Table5c">'Table 5c'!$C$4</definedName>
    <definedName name="Table5d">'Table 5d'!$C$4</definedName>
    <definedName name="Table6">'Table 6'!$B$5</definedName>
  </definedNames>
  <calcPr calcId="125725"/>
</workbook>
</file>

<file path=xl/calcChain.xml><?xml version="1.0" encoding="utf-8"?>
<calcChain xmlns="http://schemas.openxmlformats.org/spreadsheetml/2006/main">
  <c r="B2" i="34"/>
  <c r="B2" i="69"/>
  <c r="B2" i="64"/>
  <c r="B2" i="38"/>
  <c r="B2" i="74"/>
  <c r="E52" i="72"/>
  <c r="M87" i="34"/>
  <c r="L87"/>
  <c r="K87"/>
  <c r="J87"/>
  <c r="I87"/>
  <c r="H87"/>
  <c r="G87"/>
  <c r="F87"/>
  <c r="E87"/>
  <c r="E88"/>
  <c r="F88"/>
  <c r="G88"/>
  <c r="H88"/>
  <c r="I88"/>
  <c r="J88"/>
  <c r="K88"/>
  <c r="L88"/>
  <c r="M88"/>
  <c r="E89"/>
  <c r="F89"/>
  <c r="G89"/>
  <c r="H89"/>
  <c r="I89"/>
  <c r="J89"/>
  <c r="K89"/>
  <c r="L89"/>
  <c r="M89"/>
  <c r="E90"/>
  <c r="F90"/>
  <c r="G90"/>
  <c r="H90"/>
  <c r="I90"/>
  <c r="J90"/>
  <c r="K90"/>
  <c r="L90"/>
  <c r="M90"/>
  <c r="E91"/>
  <c r="F91"/>
  <c r="G91"/>
  <c r="H91"/>
  <c r="I91"/>
  <c r="J91"/>
  <c r="K91"/>
  <c r="L91"/>
  <c r="M91"/>
  <c r="E92"/>
  <c r="F92"/>
  <c r="G92"/>
  <c r="H92"/>
  <c r="I92"/>
  <c r="J92"/>
  <c r="K92"/>
  <c r="L92"/>
  <c r="M92"/>
  <c r="E93"/>
  <c r="F93"/>
  <c r="G93"/>
  <c r="H93"/>
  <c r="I93"/>
  <c r="J93"/>
  <c r="K93"/>
  <c r="L93"/>
  <c r="M93"/>
  <c r="E94"/>
  <c r="F94"/>
  <c r="G94"/>
  <c r="H94"/>
  <c r="I94"/>
  <c r="J94"/>
  <c r="K94"/>
  <c r="L94"/>
  <c r="M94"/>
  <c r="E95"/>
  <c r="F95"/>
  <c r="G95"/>
  <c r="H95"/>
  <c r="I95"/>
  <c r="J95"/>
  <c r="K95"/>
  <c r="L95"/>
  <c r="M95"/>
  <c r="E96"/>
  <c r="F96"/>
  <c r="G96"/>
  <c r="H96"/>
  <c r="I96"/>
  <c r="J96"/>
  <c r="K96"/>
  <c r="L96"/>
  <c r="M96"/>
  <c r="E97"/>
  <c r="F97"/>
  <c r="G97"/>
  <c r="H97"/>
  <c r="I97"/>
  <c r="J97"/>
  <c r="K97"/>
  <c r="L97"/>
  <c r="M97"/>
  <c r="E98"/>
  <c r="F98"/>
  <c r="G98"/>
  <c r="H98"/>
  <c r="I98"/>
  <c r="J98"/>
  <c r="K98"/>
  <c r="L98"/>
  <c r="M98"/>
  <c r="E99"/>
  <c r="F99"/>
  <c r="G99"/>
  <c r="H99"/>
  <c r="I99"/>
  <c r="J99"/>
  <c r="K99"/>
  <c r="L99"/>
  <c r="M99"/>
  <c r="E100"/>
  <c r="F100"/>
  <c r="G100"/>
  <c r="H100"/>
  <c r="I100"/>
  <c r="J100"/>
  <c r="K100"/>
  <c r="L100"/>
  <c r="M100"/>
  <c r="E101"/>
  <c r="F101"/>
  <c r="G101"/>
  <c r="H101"/>
  <c r="I101"/>
  <c r="J101"/>
  <c r="K101"/>
  <c r="L101"/>
  <c r="M101"/>
  <c r="E102"/>
  <c r="F102"/>
  <c r="G102"/>
  <c r="H102"/>
  <c r="I102"/>
  <c r="J102"/>
  <c r="K102"/>
  <c r="L102"/>
  <c r="M102"/>
  <c r="E103"/>
  <c r="F103"/>
  <c r="G103"/>
  <c r="H103"/>
  <c r="I103"/>
  <c r="J103"/>
  <c r="K103"/>
  <c r="L103"/>
  <c r="M103"/>
  <c r="E104"/>
  <c r="F104"/>
  <c r="G104"/>
  <c r="H104"/>
  <c r="I104"/>
  <c r="J104"/>
  <c r="K104"/>
  <c r="L104"/>
  <c r="M104"/>
  <c r="E105"/>
  <c r="F105"/>
  <c r="G105"/>
  <c r="H105"/>
  <c r="I105"/>
  <c r="J105"/>
  <c r="K105"/>
  <c r="L105"/>
  <c r="M105"/>
  <c r="E106"/>
  <c r="F106"/>
  <c r="G106"/>
  <c r="H106"/>
  <c r="I106"/>
  <c r="J106"/>
  <c r="K106"/>
  <c r="L106"/>
  <c r="M106"/>
  <c r="E107"/>
  <c r="F107"/>
  <c r="G107"/>
  <c r="H107"/>
  <c r="I107"/>
  <c r="J107"/>
  <c r="K107"/>
  <c r="L107"/>
  <c r="M107"/>
  <c r="E108"/>
  <c r="F108"/>
  <c r="G108"/>
  <c r="H108"/>
  <c r="I108"/>
  <c r="J108"/>
  <c r="K108"/>
  <c r="L108"/>
  <c r="M108"/>
  <c r="E109"/>
  <c r="F109"/>
  <c r="G109"/>
  <c r="H109"/>
  <c r="I109"/>
  <c r="J109"/>
  <c r="K109"/>
  <c r="L109"/>
  <c r="M109"/>
  <c r="E110"/>
  <c r="F110"/>
  <c r="G110"/>
  <c r="H110"/>
  <c r="I110"/>
  <c r="J110"/>
  <c r="K110"/>
  <c r="L110"/>
  <c r="M110"/>
  <c r="E111"/>
  <c r="F111"/>
  <c r="G111"/>
  <c r="H111"/>
  <c r="I111"/>
  <c r="J111"/>
  <c r="K111"/>
  <c r="L111"/>
  <c r="M111"/>
  <c r="E112"/>
  <c r="F112"/>
  <c r="G112"/>
  <c r="H112"/>
  <c r="I112"/>
  <c r="J112"/>
  <c r="K112"/>
  <c r="L112"/>
  <c r="M112"/>
  <c r="E113"/>
  <c r="F113"/>
  <c r="G113"/>
  <c r="H113"/>
  <c r="I113"/>
  <c r="J113"/>
  <c r="K113"/>
  <c r="L113"/>
  <c r="M113"/>
  <c r="E114"/>
  <c r="F114"/>
  <c r="G114"/>
  <c r="H114"/>
  <c r="I114"/>
  <c r="J114"/>
  <c r="K114"/>
  <c r="L114"/>
  <c r="M114"/>
  <c r="E115"/>
  <c r="F115"/>
  <c r="G115"/>
  <c r="H115"/>
  <c r="I115"/>
  <c r="J115"/>
  <c r="K115"/>
  <c r="L115"/>
  <c r="M115"/>
  <c r="E116"/>
  <c r="F116"/>
  <c r="G116"/>
  <c r="H116"/>
  <c r="I116"/>
  <c r="J116"/>
  <c r="K116"/>
  <c r="L116"/>
  <c r="M116"/>
  <c r="E117"/>
  <c r="F117"/>
  <c r="G117"/>
  <c r="H117"/>
  <c r="I117"/>
  <c r="J117"/>
  <c r="K117"/>
  <c r="L117"/>
  <c r="M117"/>
  <c r="E118"/>
  <c r="F118"/>
  <c r="G118"/>
  <c r="H118"/>
  <c r="I118"/>
  <c r="J118"/>
  <c r="K118"/>
  <c r="L118"/>
  <c r="M118"/>
  <c r="E119"/>
  <c r="F119"/>
  <c r="G119"/>
  <c r="H119"/>
  <c r="I119"/>
  <c r="J119"/>
  <c r="K119"/>
  <c r="L119"/>
  <c r="M119"/>
  <c r="E120"/>
  <c r="F120"/>
  <c r="G120"/>
  <c r="H120"/>
  <c r="I120"/>
  <c r="J120"/>
  <c r="K120"/>
  <c r="L120"/>
  <c r="M120"/>
  <c r="E121"/>
  <c r="F121"/>
  <c r="G121"/>
  <c r="H121"/>
  <c r="I121"/>
  <c r="J121"/>
  <c r="K121"/>
  <c r="L121"/>
  <c r="M121"/>
  <c r="E122"/>
  <c r="F122"/>
  <c r="G122"/>
  <c r="H122"/>
  <c r="I122"/>
  <c r="J122"/>
  <c r="K122"/>
  <c r="L122"/>
  <c r="M122"/>
  <c r="E123"/>
  <c r="F123"/>
  <c r="G123"/>
  <c r="H123"/>
  <c r="I123"/>
  <c r="J123"/>
  <c r="K123"/>
  <c r="L123"/>
  <c r="M123"/>
  <c r="E124"/>
  <c r="F124"/>
  <c r="G124"/>
  <c r="H124"/>
  <c r="I124"/>
  <c r="J124"/>
  <c r="K124"/>
  <c r="L124"/>
  <c r="M124"/>
  <c r="E125"/>
  <c r="F125"/>
  <c r="G125"/>
  <c r="H125"/>
  <c r="I125"/>
  <c r="J125"/>
  <c r="K125"/>
  <c r="L125"/>
  <c r="M125"/>
  <c r="E126"/>
  <c r="F126"/>
  <c r="G126"/>
  <c r="H126"/>
  <c r="I126"/>
  <c r="J126"/>
  <c r="K126"/>
  <c r="L126"/>
  <c r="M126"/>
  <c r="E127"/>
  <c r="F127"/>
  <c r="G127"/>
  <c r="H127"/>
  <c r="I127"/>
  <c r="J127"/>
  <c r="K127"/>
  <c r="L127"/>
  <c r="M127"/>
  <c r="E128"/>
  <c r="F128"/>
  <c r="G128"/>
  <c r="H128"/>
  <c r="I128"/>
  <c r="J128"/>
  <c r="K128"/>
  <c r="L128"/>
  <c r="M128"/>
  <c r="E129"/>
  <c r="F129"/>
  <c r="G129"/>
  <c r="H129"/>
  <c r="I129"/>
  <c r="J129"/>
  <c r="K129"/>
  <c r="L129"/>
  <c r="M129"/>
  <c r="E130"/>
  <c r="F130"/>
  <c r="G130"/>
  <c r="H130"/>
  <c r="I130"/>
  <c r="J130"/>
  <c r="K130"/>
  <c r="L130"/>
  <c r="M130"/>
  <c r="E131"/>
  <c r="F131"/>
  <c r="G131"/>
  <c r="H131"/>
  <c r="I131"/>
  <c r="J131"/>
  <c r="K131"/>
  <c r="L131"/>
  <c r="M131"/>
  <c r="E132"/>
  <c r="F132"/>
  <c r="G132"/>
  <c r="H132"/>
  <c r="I132"/>
  <c r="J132"/>
  <c r="K132"/>
  <c r="L132"/>
  <c r="M132"/>
  <c r="E133"/>
  <c r="F133"/>
  <c r="G133"/>
  <c r="H133"/>
  <c r="I133"/>
  <c r="J133"/>
  <c r="K133"/>
  <c r="L133"/>
  <c r="M133"/>
  <c r="E134"/>
  <c r="F134"/>
  <c r="G134"/>
  <c r="H134"/>
  <c r="I134"/>
  <c r="J134"/>
  <c r="K134"/>
  <c r="L134"/>
  <c r="M134"/>
  <c r="E135"/>
  <c r="F135"/>
  <c r="G135"/>
  <c r="H135"/>
  <c r="I135"/>
  <c r="J135"/>
  <c r="K135"/>
  <c r="L135"/>
  <c r="M135"/>
  <c r="E136"/>
  <c r="F136"/>
  <c r="G136"/>
  <c r="H136"/>
  <c r="I136"/>
  <c r="J136"/>
  <c r="K136"/>
  <c r="L136"/>
  <c r="M136"/>
  <c r="E137"/>
  <c r="F137"/>
  <c r="G137"/>
  <c r="H137"/>
  <c r="I137"/>
  <c r="J137"/>
  <c r="K137"/>
  <c r="L137"/>
  <c r="M137"/>
  <c r="E138"/>
  <c r="F138"/>
  <c r="G138"/>
  <c r="H138"/>
  <c r="I138"/>
  <c r="J138"/>
  <c r="K138"/>
  <c r="L138"/>
  <c r="M138"/>
  <c r="E139"/>
  <c r="F139"/>
  <c r="G139"/>
  <c r="H139"/>
  <c r="I139"/>
  <c r="J139"/>
  <c r="K139"/>
  <c r="L139"/>
  <c r="M139"/>
  <c r="E140"/>
  <c r="F140"/>
  <c r="G140"/>
  <c r="H140"/>
  <c r="I140"/>
  <c r="J140"/>
  <c r="K140"/>
  <c r="L140"/>
  <c r="M140"/>
  <c r="E141"/>
  <c r="F141"/>
  <c r="G141"/>
  <c r="H141"/>
  <c r="I141"/>
  <c r="J141"/>
  <c r="K141"/>
  <c r="L141"/>
  <c r="M141"/>
  <c r="E142"/>
  <c r="F142"/>
  <c r="G142"/>
  <c r="H142"/>
  <c r="I142"/>
  <c r="J142"/>
  <c r="K142"/>
  <c r="L142"/>
  <c r="M142"/>
  <c r="E143"/>
  <c r="F143"/>
  <c r="G143"/>
  <c r="H143"/>
  <c r="I143"/>
  <c r="J143"/>
  <c r="K143"/>
  <c r="L143"/>
  <c r="M143"/>
  <c r="E144"/>
  <c r="F144"/>
  <c r="G144"/>
  <c r="H144"/>
  <c r="I144"/>
  <c r="J144"/>
  <c r="K144"/>
  <c r="L144"/>
  <c r="M144"/>
  <c r="E145"/>
  <c r="F145"/>
  <c r="G145"/>
  <c r="H145"/>
  <c r="I145"/>
  <c r="J145"/>
  <c r="K145"/>
  <c r="L145"/>
  <c r="M145"/>
  <c r="E146"/>
  <c r="F146"/>
  <c r="G146"/>
  <c r="H146"/>
  <c r="I146"/>
  <c r="J146"/>
  <c r="K146"/>
  <c r="L146"/>
  <c r="M146"/>
  <c r="E147"/>
  <c r="F147"/>
  <c r="G147"/>
  <c r="H147"/>
  <c r="I147"/>
  <c r="J147"/>
  <c r="K147"/>
  <c r="L147"/>
  <c r="M147"/>
  <c r="E148"/>
  <c r="F148"/>
  <c r="G148"/>
  <c r="H148"/>
  <c r="I148"/>
  <c r="J148"/>
  <c r="K148"/>
  <c r="L148"/>
  <c r="M148"/>
  <c r="E149"/>
  <c r="F149"/>
  <c r="G149"/>
  <c r="H149"/>
  <c r="I149"/>
  <c r="J149"/>
  <c r="K149"/>
  <c r="L149"/>
  <c r="M149"/>
  <c r="E150"/>
  <c r="F150"/>
  <c r="G150"/>
  <c r="H150"/>
  <c r="I150"/>
  <c r="J150"/>
  <c r="K150"/>
  <c r="L150"/>
  <c r="M150"/>
  <c r="E151"/>
  <c r="F151"/>
  <c r="G151"/>
  <c r="H151"/>
  <c r="I151"/>
  <c r="J151"/>
  <c r="K151"/>
  <c r="L151"/>
  <c r="M151"/>
  <c r="E152"/>
  <c r="F152"/>
  <c r="G152"/>
  <c r="H152"/>
  <c r="I152"/>
  <c r="J152"/>
  <c r="K152"/>
  <c r="L152"/>
  <c r="M152"/>
  <c r="E153"/>
  <c r="F153"/>
  <c r="G153"/>
  <c r="H153"/>
  <c r="I153"/>
  <c r="J153"/>
  <c r="K153"/>
  <c r="L153"/>
  <c r="M153"/>
  <c r="E154"/>
  <c r="F154"/>
  <c r="G154"/>
  <c r="H154"/>
  <c r="I154"/>
  <c r="J154"/>
  <c r="K154"/>
  <c r="L154"/>
  <c r="M154"/>
  <c r="E155"/>
  <c r="F155"/>
  <c r="G155"/>
  <c r="H155"/>
  <c r="I155"/>
  <c r="J155"/>
  <c r="K155"/>
  <c r="L155"/>
  <c r="M155"/>
  <c r="E156"/>
  <c r="F156"/>
  <c r="G156"/>
  <c r="H156"/>
  <c r="I156"/>
  <c r="J156"/>
  <c r="K156"/>
  <c r="L156"/>
  <c r="M156"/>
  <c r="E157"/>
  <c r="F157"/>
  <c r="G157"/>
  <c r="H157"/>
  <c r="I157"/>
  <c r="J157"/>
  <c r="K157"/>
  <c r="L157"/>
  <c r="M157"/>
  <c r="E158"/>
  <c r="F158"/>
  <c r="G158"/>
  <c r="H158"/>
  <c r="I158"/>
  <c r="J158"/>
  <c r="K158"/>
  <c r="L158"/>
  <c r="M158"/>
  <c r="E159"/>
  <c r="F159"/>
  <c r="G159"/>
  <c r="H159"/>
  <c r="I159"/>
  <c r="J159"/>
  <c r="K159"/>
  <c r="L159"/>
  <c r="M159"/>
  <c r="E160"/>
  <c r="F160"/>
  <c r="G160"/>
  <c r="H160"/>
  <c r="I160"/>
  <c r="J160"/>
  <c r="K160"/>
  <c r="L160"/>
  <c r="M160"/>
  <c r="E161"/>
  <c r="F161"/>
  <c r="G161"/>
  <c r="H161"/>
  <c r="I161"/>
  <c r="J161"/>
  <c r="K161"/>
  <c r="L161"/>
  <c r="M161"/>
  <c r="E162"/>
  <c r="F162"/>
  <c r="G162"/>
  <c r="H162"/>
  <c r="I162"/>
  <c r="J162"/>
  <c r="K162"/>
  <c r="L162"/>
  <c r="M162"/>
  <c r="E163"/>
  <c r="F163"/>
  <c r="G163"/>
  <c r="H163"/>
  <c r="I163"/>
  <c r="J163"/>
  <c r="K163"/>
  <c r="L163"/>
  <c r="M163"/>
  <c r="E164"/>
  <c r="F164"/>
  <c r="G164"/>
  <c r="H164"/>
  <c r="I164"/>
  <c r="J164"/>
  <c r="K164"/>
  <c r="L164"/>
  <c r="M164"/>
  <c r="E165"/>
  <c r="F165"/>
  <c r="G165"/>
  <c r="H165"/>
  <c r="I165"/>
  <c r="J165"/>
  <c r="K165"/>
  <c r="L165"/>
  <c r="M165"/>
  <c r="E166"/>
  <c r="F166"/>
  <c r="G166"/>
  <c r="H166"/>
  <c r="I166"/>
  <c r="J166"/>
  <c r="K166"/>
  <c r="L166"/>
  <c r="M166"/>
  <c r="E167"/>
  <c r="F167"/>
  <c r="G167"/>
  <c r="H167"/>
  <c r="I167"/>
  <c r="J167"/>
  <c r="K167"/>
  <c r="L167"/>
  <c r="M167"/>
  <c r="E168"/>
  <c r="F168"/>
  <c r="G168"/>
  <c r="H168"/>
  <c r="I168"/>
  <c r="J168"/>
  <c r="K168"/>
  <c r="L168"/>
  <c r="M168"/>
  <c r="E169"/>
  <c r="F169"/>
  <c r="G169"/>
  <c r="H169"/>
  <c r="I169"/>
  <c r="J169"/>
  <c r="K169"/>
  <c r="L169"/>
  <c r="M169"/>
  <c r="B6" i="68"/>
  <c r="B16"/>
  <c r="B2"/>
  <c r="B2" i="76"/>
  <c r="D13" i="83"/>
  <c r="M7" s="1"/>
  <c r="E13"/>
  <c r="F13"/>
  <c r="O7" s="1"/>
  <c r="G13"/>
  <c r="K7" s="1"/>
  <c r="C13"/>
  <c r="L7" s="1"/>
  <c r="D12"/>
  <c r="E12"/>
  <c r="F12"/>
  <c r="G12"/>
  <c r="K8" s="1"/>
  <c r="C12"/>
  <c r="D11"/>
  <c r="M9" s="1"/>
  <c r="E11"/>
  <c r="F11"/>
  <c r="O9" s="1"/>
  <c r="G11"/>
  <c r="K9" s="1"/>
  <c r="C11"/>
  <c r="L9" s="1"/>
  <c r="D10"/>
  <c r="E10"/>
  <c r="F10"/>
  <c r="G10"/>
  <c r="K10" s="1"/>
  <c r="C10"/>
  <c r="D9"/>
  <c r="M11" s="1"/>
  <c r="E9"/>
  <c r="F9"/>
  <c r="O11" s="1"/>
  <c r="G9"/>
  <c r="K11" s="1"/>
  <c r="C9"/>
  <c r="L11" s="1"/>
  <c r="D8"/>
  <c r="E8"/>
  <c r="F8"/>
  <c r="G8"/>
  <c r="K12" s="1"/>
  <c r="C8"/>
  <c r="D7"/>
  <c r="M13" s="1"/>
  <c r="E7"/>
  <c r="F7"/>
  <c r="O13" s="1"/>
  <c r="G7"/>
  <c r="K13" s="1"/>
  <c r="C7"/>
  <c r="L13" s="1"/>
  <c r="B2" i="75"/>
  <c r="B2" i="63"/>
  <c r="B2" i="61"/>
  <c r="G55" i="72"/>
  <c r="F55"/>
  <c r="E55"/>
  <c r="D55"/>
  <c r="C55"/>
  <c r="B55"/>
  <c r="G54"/>
  <c r="F54"/>
  <c r="E54"/>
  <c r="D54"/>
  <c r="C54"/>
  <c r="B54"/>
  <c r="G53"/>
  <c r="F53"/>
  <c r="E53"/>
  <c r="D53"/>
  <c r="C53"/>
  <c r="B53"/>
  <c r="G52"/>
  <c r="F52"/>
  <c r="D52"/>
  <c r="C52"/>
  <c r="B52"/>
  <c r="G51"/>
  <c r="F51"/>
  <c r="E51"/>
  <c r="D51"/>
  <c r="C51"/>
  <c r="B51"/>
  <c r="G50"/>
  <c r="F50"/>
  <c r="E50"/>
  <c r="D50"/>
  <c r="C50"/>
  <c r="B50"/>
  <c r="G49"/>
  <c r="F49"/>
  <c r="E49"/>
  <c r="D49"/>
  <c r="C49"/>
  <c r="B49"/>
  <c r="G48"/>
  <c r="F48"/>
  <c r="E48"/>
  <c r="D48"/>
  <c r="C48"/>
  <c r="B48"/>
  <c r="G47"/>
  <c r="F47"/>
  <c r="E47"/>
  <c r="D47"/>
  <c r="C47"/>
  <c r="B47"/>
  <c r="G46"/>
  <c r="F46"/>
  <c r="E46"/>
  <c r="D46"/>
  <c r="C46"/>
  <c r="B46"/>
  <c r="G45"/>
  <c r="F45"/>
  <c r="E45"/>
  <c r="D45"/>
  <c r="C45"/>
  <c r="B45"/>
  <c r="G44"/>
  <c r="F44"/>
  <c r="E44"/>
  <c r="D44"/>
  <c r="C44"/>
  <c r="B44"/>
  <c r="G43"/>
  <c r="F43"/>
  <c r="E43"/>
  <c r="D43"/>
  <c r="C43"/>
  <c r="B43"/>
  <c r="G42"/>
  <c r="F42"/>
  <c r="E42"/>
  <c r="D42"/>
  <c r="C42"/>
  <c r="B42"/>
  <c r="G41"/>
  <c r="F41"/>
  <c r="E41"/>
  <c r="D41"/>
  <c r="C41"/>
  <c r="B41"/>
  <c r="G40"/>
  <c r="F40"/>
  <c r="E40"/>
  <c r="D40"/>
  <c r="C40"/>
  <c r="B40"/>
  <c r="G39"/>
  <c r="F39"/>
  <c r="E39"/>
  <c r="D39"/>
  <c r="C39"/>
  <c r="B39"/>
  <c r="G38"/>
  <c r="F38"/>
  <c r="E38"/>
  <c r="D38"/>
  <c r="C38"/>
  <c r="B38"/>
  <c r="G37"/>
  <c r="F37"/>
  <c r="E37"/>
  <c r="D37"/>
  <c r="C37"/>
  <c r="B37"/>
  <c r="G36"/>
  <c r="F36"/>
  <c r="E36"/>
  <c r="D36"/>
  <c r="C36"/>
  <c r="B36"/>
  <c r="G35"/>
  <c r="F35"/>
  <c r="E35"/>
  <c r="D35"/>
  <c r="C35"/>
  <c r="B35"/>
  <c r="G34"/>
  <c r="F34"/>
  <c r="E34"/>
  <c r="D34"/>
  <c r="C34"/>
  <c r="B34"/>
  <c r="G33"/>
  <c r="F33"/>
  <c r="E33"/>
  <c r="D33"/>
  <c r="C33"/>
  <c r="B33"/>
  <c r="G32"/>
  <c r="F32"/>
  <c r="E32"/>
  <c r="D32"/>
  <c r="C32"/>
  <c r="B32"/>
  <c r="G31"/>
  <c r="F31"/>
  <c r="E31"/>
  <c r="D31"/>
  <c r="C31"/>
  <c r="B31"/>
  <c r="G30"/>
  <c r="F30"/>
  <c r="E30"/>
  <c r="D30"/>
  <c r="C30"/>
  <c r="B30"/>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B10"/>
  <c r="G9"/>
  <c r="F9"/>
  <c r="E9"/>
  <c r="D9"/>
  <c r="C9"/>
  <c r="B9"/>
  <c r="G8"/>
  <c r="F8"/>
  <c r="E8"/>
  <c r="D8"/>
  <c r="C8"/>
  <c r="B8"/>
  <c r="B9" i="71"/>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C8"/>
  <c r="D8"/>
  <c r="E8"/>
  <c r="F8"/>
  <c r="G8"/>
  <c r="B8"/>
  <c r="B187" i="69"/>
  <c r="C187"/>
  <c r="D187"/>
  <c r="E187"/>
  <c r="F187"/>
  <c r="G187"/>
  <c r="B188"/>
  <c r="C188"/>
  <c r="D188"/>
  <c r="E188"/>
  <c r="F188"/>
  <c r="G188"/>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C8"/>
  <c r="D8"/>
  <c r="E8"/>
  <c r="F8"/>
  <c r="G8"/>
  <c r="B8"/>
  <c r="F298" i="64"/>
  <c r="F299"/>
  <c r="B9"/>
  <c r="C9"/>
  <c r="D9"/>
  <c r="E9"/>
  <c r="F9"/>
  <c r="G9"/>
  <c r="B10"/>
  <c r="C10"/>
  <c r="D10"/>
  <c r="E10"/>
  <c r="F10"/>
  <c r="G10"/>
  <c r="B11"/>
  <c r="C11"/>
  <c r="D11"/>
  <c r="E11"/>
  <c r="F11"/>
  <c r="G11"/>
  <c r="B12"/>
  <c r="C12"/>
  <c r="D12"/>
  <c r="E12"/>
  <c r="F12"/>
  <c r="G12"/>
  <c r="B13"/>
  <c r="C13"/>
  <c r="D13"/>
  <c r="E13"/>
  <c r="F13"/>
  <c r="G13"/>
  <c r="B14"/>
  <c r="C14"/>
  <c r="D14"/>
  <c r="E14"/>
  <c r="F14"/>
  <c r="G14"/>
  <c r="B15"/>
  <c r="C15"/>
  <c r="D15"/>
  <c r="E15"/>
  <c r="F15"/>
  <c r="G15"/>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B32"/>
  <c r="C32"/>
  <c r="D32"/>
  <c r="E32"/>
  <c r="F32"/>
  <c r="G32"/>
  <c r="B33"/>
  <c r="C33"/>
  <c r="D33"/>
  <c r="E33"/>
  <c r="F33"/>
  <c r="G33"/>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B51"/>
  <c r="C51"/>
  <c r="D51"/>
  <c r="E51"/>
  <c r="F51"/>
  <c r="G51"/>
  <c r="B52"/>
  <c r="C52"/>
  <c r="D52"/>
  <c r="E52"/>
  <c r="F52"/>
  <c r="G52"/>
  <c r="B53"/>
  <c r="C53"/>
  <c r="D53"/>
  <c r="E53"/>
  <c r="F53"/>
  <c r="G53"/>
  <c r="B54"/>
  <c r="C54"/>
  <c r="D54"/>
  <c r="E54"/>
  <c r="F54"/>
  <c r="G54"/>
  <c r="B55"/>
  <c r="C55"/>
  <c r="D55"/>
  <c r="E55"/>
  <c r="F55"/>
  <c r="G55"/>
  <c r="B56"/>
  <c r="C56"/>
  <c r="D56"/>
  <c r="E56"/>
  <c r="F56"/>
  <c r="G56"/>
  <c r="B57"/>
  <c r="C57"/>
  <c r="D57"/>
  <c r="E57"/>
  <c r="F57"/>
  <c r="G57"/>
  <c r="B58"/>
  <c r="C58"/>
  <c r="D58"/>
  <c r="E58"/>
  <c r="F58"/>
  <c r="G58"/>
  <c r="B59"/>
  <c r="C59"/>
  <c r="D59"/>
  <c r="E59"/>
  <c r="F59"/>
  <c r="G59"/>
  <c r="B60"/>
  <c r="C60"/>
  <c r="D60"/>
  <c r="E60"/>
  <c r="F60"/>
  <c r="G60"/>
  <c r="B61"/>
  <c r="C61"/>
  <c r="D61"/>
  <c r="E61"/>
  <c r="F61"/>
  <c r="G61"/>
  <c r="B62"/>
  <c r="C62"/>
  <c r="D62"/>
  <c r="E62"/>
  <c r="F62"/>
  <c r="G62"/>
  <c r="B63"/>
  <c r="C63"/>
  <c r="D63"/>
  <c r="E63"/>
  <c r="F63"/>
  <c r="G63"/>
  <c r="B64"/>
  <c r="C64"/>
  <c r="D64"/>
  <c r="E64"/>
  <c r="F64"/>
  <c r="G64"/>
  <c r="B65"/>
  <c r="C65"/>
  <c r="D65"/>
  <c r="E65"/>
  <c r="F65"/>
  <c r="G65"/>
  <c r="B66"/>
  <c r="C66"/>
  <c r="D66"/>
  <c r="E66"/>
  <c r="F66"/>
  <c r="G66"/>
  <c r="B67"/>
  <c r="C67"/>
  <c r="D67"/>
  <c r="E67"/>
  <c r="F67"/>
  <c r="G67"/>
  <c r="B68"/>
  <c r="C68"/>
  <c r="D68"/>
  <c r="E68"/>
  <c r="F68"/>
  <c r="G68"/>
  <c r="B69"/>
  <c r="C69"/>
  <c r="D69"/>
  <c r="E69"/>
  <c r="F69"/>
  <c r="G69"/>
  <c r="B70"/>
  <c r="C70"/>
  <c r="D70"/>
  <c r="E70"/>
  <c r="F70"/>
  <c r="G70"/>
  <c r="B71"/>
  <c r="C71"/>
  <c r="D71"/>
  <c r="E71"/>
  <c r="F71"/>
  <c r="G71"/>
  <c r="B72"/>
  <c r="C72"/>
  <c r="D72"/>
  <c r="E72"/>
  <c r="F72"/>
  <c r="G72"/>
  <c r="B73"/>
  <c r="C73"/>
  <c r="D73"/>
  <c r="E73"/>
  <c r="F73"/>
  <c r="G73"/>
  <c r="B74"/>
  <c r="C74"/>
  <c r="D74"/>
  <c r="E74"/>
  <c r="F74"/>
  <c r="G74"/>
  <c r="B75"/>
  <c r="C75"/>
  <c r="D75"/>
  <c r="E75"/>
  <c r="F75"/>
  <c r="G75"/>
  <c r="B76"/>
  <c r="C76"/>
  <c r="D76"/>
  <c r="E76"/>
  <c r="F76"/>
  <c r="G76"/>
  <c r="B77"/>
  <c r="C77"/>
  <c r="D77"/>
  <c r="E77"/>
  <c r="F77"/>
  <c r="G77"/>
  <c r="B78"/>
  <c r="C78"/>
  <c r="D78"/>
  <c r="E78"/>
  <c r="F78"/>
  <c r="G78"/>
  <c r="B79"/>
  <c r="C79"/>
  <c r="D79"/>
  <c r="E79"/>
  <c r="F79"/>
  <c r="G79"/>
  <c r="B80"/>
  <c r="C80"/>
  <c r="D80"/>
  <c r="E80"/>
  <c r="F80"/>
  <c r="G80"/>
  <c r="B81"/>
  <c r="C81"/>
  <c r="D81"/>
  <c r="E81"/>
  <c r="F81"/>
  <c r="G81"/>
  <c r="B82"/>
  <c r="C82"/>
  <c r="D82"/>
  <c r="E82"/>
  <c r="F82"/>
  <c r="G82"/>
  <c r="B83"/>
  <c r="C83"/>
  <c r="D83"/>
  <c r="E83"/>
  <c r="F83"/>
  <c r="G83"/>
  <c r="B84"/>
  <c r="C84"/>
  <c r="D84"/>
  <c r="E84"/>
  <c r="F84"/>
  <c r="G84"/>
  <c r="B85"/>
  <c r="C85"/>
  <c r="D85"/>
  <c r="E85"/>
  <c r="F85"/>
  <c r="G85"/>
  <c r="B86"/>
  <c r="C86"/>
  <c r="D86"/>
  <c r="E86"/>
  <c r="F86"/>
  <c r="G86"/>
  <c r="B87"/>
  <c r="C87"/>
  <c r="D87"/>
  <c r="E87"/>
  <c r="F87"/>
  <c r="G87"/>
  <c r="B88"/>
  <c r="C88"/>
  <c r="D88"/>
  <c r="E88"/>
  <c r="F88"/>
  <c r="G88"/>
  <c r="B89"/>
  <c r="C89"/>
  <c r="D89"/>
  <c r="E89"/>
  <c r="F89"/>
  <c r="G89"/>
  <c r="B90"/>
  <c r="C90"/>
  <c r="D90"/>
  <c r="E90"/>
  <c r="F90"/>
  <c r="G90"/>
  <c r="B91"/>
  <c r="C91"/>
  <c r="D91"/>
  <c r="E91"/>
  <c r="F91"/>
  <c r="G91"/>
  <c r="B92"/>
  <c r="C92"/>
  <c r="D92"/>
  <c r="E92"/>
  <c r="F92"/>
  <c r="G92"/>
  <c r="B93"/>
  <c r="C93"/>
  <c r="D93"/>
  <c r="E93"/>
  <c r="F93"/>
  <c r="G93"/>
  <c r="B94"/>
  <c r="C94"/>
  <c r="D94"/>
  <c r="E94"/>
  <c r="F94"/>
  <c r="G94"/>
  <c r="B95"/>
  <c r="C95"/>
  <c r="D95"/>
  <c r="E95"/>
  <c r="F95"/>
  <c r="G95"/>
  <c r="B96"/>
  <c r="C96"/>
  <c r="D96"/>
  <c r="E96"/>
  <c r="F96"/>
  <c r="G96"/>
  <c r="B97"/>
  <c r="C97"/>
  <c r="D97"/>
  <c r="E97"/>
  <c r="F97"/>
  <c r="G97"/>
  <c r="B98"/>
  <c r="C98"/>
  <c r="D98"/>
  <c r="E98"/>
  <c r="F98"/>
  <c r="G98"/>
  <c r="B99"/>
  <c r="C99"/>
  <c r="D99"/>
  <c r="E99"/>
  <c r="F99"/>
  <c r="G99"/>
  <c r="B100"/>
  <c r="C100"/>
  <c r="D100"/>
  <c r="E100"/>
  <c r="F100"/>
  <c r="G100"/>
  <c r="B101"/>
  <c r="C101"/>
  <c r="D101"/>
  <c r="E101"/>
  <c r="F101"/>
  <c r="G101"/>
  <c r="B102"/>
  <c r="C102"/>
  <c r="D102"/>
  <c r="E102"/>
  <c r="F102"/>
  <c r="G102"/>
  <c r="B103"/>
  <c r="C103"/>
  <c r="D103"/>
  <c r="E103"/>
  <c r="F103"/>
  <c r="G103"/>
  <c r="B104"/>
  <c r="C104"/>
  <c r="D104"/>
  <c r="E104"/>
  <c r="F104"/>
  <c r="G104"/>
  <c r="B105"/>
  <c r="C105"/>
  <c r="D105"/>
  <c r="E105"/>
  <c r="F105"/>
  <c r="G105"/>
  <c r="B106"/>
  <c r="C106"/>
  <c r="D106"/>
  <c r="E106"/>
  <c r="F106"/>
  <c r="G106"/>
  <c r="B107"/>
  <c r="C107"/>
  <c r="D107"/>
  <c r="E107"/>
  <c r="F107"/>
  <c r="G107"/>
  <c r="B108"/>
  <c r="C108"/>
  <c r="D108"/>
  <c r="E108"/>
  <c r="F108"/>
  <c r="G108"/>
  <c r="B109"/>
  <c r="C109"/>
  <c r="D109"/>
  <c r="E109"/>
  <c r="F109"/>
  <c r="G109"/>
  <c r="B110"/>
  <c r="C110"/>
  <c r="D110"/>
  <c r="E110"/>
  <c r="F110"/>
  <c r="G110"/>
  <c r="B111"/>
  <c r="C111"/>
  <c r="D111"/>
  <c r="E111"/>
  <c r="F111"/>
  <c r="G111"/>
  <c r="B112"/>
  <c r="C112"/>
  <c r="D112"/>
  <c r="E112"/>
  <c r="F112"/>
  <c r="G112"/>
  <c r="B113"/>
  <c r="C113"/>
  <c r="D113"/>
  <c r="E113"/>
  <c r="F113"/>
  <c r="G113"/>
  <c r="B114"/>
  <c r="C114"/>
  <c r="D114"/>
  <c r="E114"/>
  <c r="F114"/>
  <c r="G114"/>
  <c r="B115"/>
  <c r="C115"/>
  <c r="D115"/>
  <c r="E115"/>
  <c r="F115"/>
  <c r="G115"/>
  <c r="B116"/>
  <c r="C116"/>
  <c r="D116"/>
  <c r="E116"/>
  <c r="F116"/>
  <c r="G116"/>
  <c r="B117"/>
  <c r="C117"/>
  <c r="D117"/>
  <c r="E117"/>
  <c r="F117"/>
  <c r="G117"/>
  <c r="B118"/>
  <c r="C118"/>
  <c r="D118"/>
  <c r="E118"/>
  <c r="F118"/>
  <c r="G118"/>
  <c r="B119"/>
  <c r="C119"/>
  <c r="D119"/>
  <c r="E119"/>
  <c r="F119"/>
  <c r="G119"/>
  <c r="B120"/>
  <c r="C120"/>
  <c r="D120"/>
  <c r="E120"/>
  <c r="F120"/>
  <c r="G120"/>
  <c r="B121"/>
  <c r="C121"/>
  <c r="D121"/>
  <c r="E121"/>
  <c r="F121"/>
  <c r="G121"/>
  <c r="B122"/>
  <c r="C122"/>
  <c r="D122"/>
  <c r="E122"/>
  <c r="F122"/>
  <c r="G122"/>
  <c r="B123"/>
  <c r="C123"/>
  <c r="D123"/>
  <c r="E123"/>
  <c r="F123"/>
  <c r="G123"/>
  <c r="B124"/>
  <c r="C124"/>
  <c r="D124"/>
  <c r="E124"/>
  <c r="F124"/>
  <c r="G124"/>
  <c r="B125"/>
  <c r="C125"/>
  <c r="D125"/>
  <c r="E125"/>
  <c r="F125"/>
  <c r="G125"/>
  <c r="B126"/>
  <c r="C126"/>
  <c r="D126"/>
  <c r="E126"/>
  <c r="F126"/>
  <c r="G126"/>
  <c r="B127"/>
  <c r="C127"/>
  <c r="D127"/>
  <c r="E127"/>
  <c r="F127"/>
  <c r="G127"/>
  <c r="B128"/>
  <c r="C128"/>
  <c r="D128"/>
  <c r="E128"/>
  <c r="F128"/>
  <c r="G128"/>
  <c r="B129"/>
  <c r="C129"/>
  <c r="D129"/>
  <c r="E129"/>
  <c r="F129"/>
  <c r="G129"/>
  <c r="B130"/>
  <c r="C130"/>
  <c r="D130"/>
  <c r="E130"/>
  <c r="F130"/>
  <c r="G130"/>
  <c r="B131"/>
  <c r="C131"/>
  <c r="D131"/>
  <c r="E131"/>
  <c r="F131"/>
  <c r="G131"/>
  <c r="B132"/>
  <c r="C132"/>
  <c r="D132"/>
  <c r="E132"/>
  <c r="F132"/>
  <c r="G132"/>
  <c r="B133"/>
  <c r="C133"/>
  <c r="D133"/>
  <c r="E133"/>
  <c r="F133"/>
  <c r="G133"/>
  <c r="B134"/>
  <c r="C134"/>
  <c r="D134"/>
  <c r="E134"/>
  <c r="F134"/>
  <c r="G134"/>
  <c r="B135"/>
  <c r="C135"/>
  <c r="D135"/>
  <c r="E135"/>
  <c r="F135"/>
  <c r="G135"/>
  <c r="B136"/>
  <c r="C136"/>
  <c r="D136"/>
  <c r="E136"/>
  <c r="F136"/>
  <c r="G136"/>
  <c r="B137"/>
  <c r="C137"/>
  <c r="D137"/>
  <c r="E137"/>
  <c r="F137"/>
  <c r="G137"/>
  <c r="B138"/>
  <c r="C138"/>
  <c r="D138"/>
  <c r="E138"/>
  <c r="F138"/>
  <c r="G138"/>
  <c r="B139"/>
  <c r="C139"/>
  <c r="D139"/>
  <c r="E139"/>
  <c r="F139"/>
  <c r="G139"/>
  <c r="B140"/>
  <c r="C140"/>
  <c r="D140"/>
  <c r="E140"/>
  <c r="F140"/>
  <c r="G140"/>
  <c r="B141"/>
  <c r="C141"/>
  <c r="D141"/>
  <c r="E141"/>
  <c r="F141"/>
  <c r="G141"/>
  <c r="B142"/>
  <c r="C142"/>
  <c r="D142"/>
  <c r="E142"/>
  <c r="F142"/>
  <c r="G142"/>
  <c r="B143"/>
  <c r="C143"/>
  <c r="D143"/>
  <c r="E143"/>
  <c r="F143"/>
  <c r="G143"/>
  <c r="B144"/>
  <c r="C144"/>
  <c r="D144"/>
  <c r="E144"/>
  <c r="F144"/>
  <c r="G144"/>
  <c r="B145"/>
  <c r="C145"/>
  <c r="D145"/>
  <c r="E145"/>
  <c r="F145"/>
  <c r="G145"/>
  <c r="B146"/>
  <c r="C146"/>
  <c r="D146"/>
  <c r="E146"/>
  <c r="F146"/>
  <c r="G146"/>
  <c r="B147"/>
  <c r="C147"/>
  <c r="D147"/>
  <c r="E147"/>
  <c r="F147"/>
  <c r="G147"/>
  <c r="B148"/>
  <c r="C148"/>
  <c r="D148"/>
  <c r="E148"/>
  <c r="F148"/>
  <c r="G148"/>
  <c r="B149"/>
  <c r="C149"/>
  <c r="D149"/>
  <c r="E149"/>
  <c r="F149"/>
  <c r="G149"/>
  <c r="B150"/>
  <c r="C150"/>
  <c r="D150"/>
  <c r="E150"/>
  <c r="F150"/>
  <c r="G150"/>
  <c r="B151"/>
  <c r="C151"/>
  <c r="D151"/>
  <c r="E151"/>
  <c r="F151"/>
  <c r="G151"/>
  <c r="B152"/>
  <c r="C152"/>
  <c r="D152"/>
  <c r="E152"/>
  <c r="F152"/>
  <c r="G152"/>
  <c r="B153"/>
  <c r="C153"/>
  <c r="D153"/>
  <c r="E153"/>
  <c r="F153"/>
  <c r="G153"/>
  <c r="B154"/>
  <c r="C154"/>
  <c r="D154"/>
  <c r="E154"/>
  <c r="F154"/>
  <c r="G154"/>
  <c r="B155"/>
  <c r="C155"/>
  <c r="D155"/>
  <c r="E155"/>
  <c r="F155"/>
  <c r="G155"/>
  <c r="B156"/>
  <c r="C156"/>
  <c r="D156"/>
  <c r="E156"/>
  <c r="F156"/>
  <c r="G156"/>
  <c r="B157"/>
  <c r="C157"/>
  <c r="D157"/>
  <c r="E157"/>
  <c r="F157"/>
  <c r="G157"/>
  <c r="B158"/>
  <c r="C158"/>
  <c r="D158"/>
  <c r="E158"/>
  <c r="F158"/>
  <c r="G158"/>
  <c r="B159"/>
  <c r="C159"/>
  <c r="D159"/>
  <c r="E159"/>
  <c r="F159"/>
  <c r="G159"/>
  <c r="B160"/>
  <c r="C160"/>
  <c r="D160"/>
  <c r="E160"/>
  <c r="F160"/>
  <c r="G160"/>
  <c r="B161"/>
  <c r="C161"/>
  <c r="D161"/>
  <c r="E161"/>
  <c r="F161"/>
  <c r="G161"/>
  <c r="B162"/>
  <c r="C162"/>
  <c r="D162"/>
  <c r="E162"/>
  <c r="F162"/>
  <c r="G162"/>
  <c r="B163"/>
  <c r="C163"/>
  <c r="D163"/>
  <c r="E163"/>
  <c r="F163"/>
  <c r="G163"/>
  <c r="B164"/>
  <c r="C164"/>
  <c r="D164"/>
  <c r="E164"/>
  <c r="F164"/>
  <c r="G164"/>
  <c r="B165"/>
  <c r="C165"/>
  <c r="D165"/>
  <c r="E165"/>
  <c r="F165"/>
  <c r="G165"/>
  <c r="B166"/>
  <c r="C166"/>
  <c r="D166"/>
  <c r="E166"/>
  <c r="F166"/>
  <c r="G166"/>
  <c r="B167"/>
  <c r="C167"/>
  <c r="D167"/>
  <c r="E167"/>
  <c r="F167"/>
  <c r="G167"/>
  <c r="B168"/>
  <c r="C168"/>
  <c r="D168"/>
  <c r="E168"/>
  <c r="F168"/>
  <c r="G168"/>
  <c r="B169"/>
  <c r="C169"/>
  <c r="D169"/>
  <c r="E169"/>
  <c r="F169"/>
  <c r="G169"/>
  <c r="B170"/>
  <c r="C170"/>
  <c r="D170"/>
  <c r="E170"/>
  <c r="F170"/>
  <c r="G170"/>
  <c r="B171"/>
  <c r="C171"/>
  <c r="D171"/>
  <c r="E171"/>
  <c r="F171"/>
  <c r="G171"/>
  <c r="B172"/>
  <c r="C172"/>
  <c r="D172"/>
  <c r="E172"/>
  <c r="F172"/>
  <c r="G172"/>
  <c r="B173"/>
  <c r="C173"/>
  <c r="D173"/>
  <c r="E173"/>
  <c r="F173"/>
  <c r="G173"/>
  <c r="B174"/>
  <c r="C174"/>
  <c r="D174"/>
  <c r="E174"/>
  <c r="F174"/>
  <c r="G174"/>
  <c r="B175"/>
  <c r="C175"/>
  <c r="D175"/>
  <c r="E175"/>
  <c r="F175"/>
  <c r="G175"/>
  <c r="B176"/>
  <c r="C176"/>
  <c r="D176"/>
  <c r="E176"/>
  <c r="F176"/>
  <c r="G176"/>
  <c r="B177"/>
  <c r="C177"/>
  <c r="D177"/>
  <c r="E177"/>
  <c r="F177"/>
  <c r="G177"/>
  <c r="B178"/>
  <c r="C178"/>
  <c r="D178"/>
  <c r="E178"/>
  <c r="F178"/>
  <c r="G178"/>
  <c r="B179"/>
  <c r="C179"/>
  <c r="D179"/>
  <c r="E179"/>
  <c r="F179"/>
  <c r="G179"/>
  <c r="B180"/>
  <c r="C180"/>
  <c r="D180"/>
  <c r="E180"/>
  <c r="F180"/>
  <c r="G180"/>
  <c r="B181"/>
  <c r="C181"/>
  <c r="D181"/>
  <c r="E181"/>
  <c r="F181"/>
  <c r="G181"/>
  <c r="B182"/>
  <c r="C182"/>
  <c r="D182"/>
  <c r="E182"/>
  <c r="F182"/>
  <c r="G182"/>
  <c r="B183"/>
  <c r="C183"/>
  <c r="D183"/>
  <c r="E183"/>
  <c r="F183"/>
  <c r="G183"/>
  <c r="B184"/>
  <c r="C184"/>
  <c r="D184"/>
  <c r="E184"/>
  <c r="F184"/>
  <c r="G184"/>
  <c r="B185"/>
  <c r="C185"/>
  <c r="D185"/>
  <c r="E185"/>
  <c r="F185"/>
  <c r="G185"/>
  <c r="B186"/>
  <c r="C186"/>
  <c r="D186"/>
  <c r="E186"/>
  <c r="F186"/>
  <c r="G186"/>
  <c r="B187"/>
  <c r="C187"/>
  <c r="D187"/>
  <c r="E187"/>
  <c r="F187"/>
  <c r="G187"/>
  <c r="B188"/>
  <c r="C188"/>
  <c r="D188"/>
  <c r="E188"/>
  <c r="F188"/>
  <c r="G188"/>
  <c r="B189"/>
  <c r="C189"/>
  <c r="D189"/>
  <c r="E189"/>
  <c r="F189"/>
  <c r="G189"/>
  <c r="B190"/>
  <c r="C190"/>
  <c r="D190"/>
  <c r="E190"/>
  <c r="F190"/>
  <c r="G190"/>
  <c r="B191"/>
  <c r="C191"/>
  <c r="D191"/>
  <c r="E191"/>
  <c r="F191"/>
  <c r="G191"/>
  <c r="B192"/>
  <c r="C192"/>
  <c r="D192"/>
  <c r="E192"/>
  <c r="F192"/>
  <c r="G192"/>
  <c r="B193"/>
  <c r="C193"/>
  <c r="D193"/>
  <c r="E193"/>
  <c r="F193"/>
  <c r="G193"/>
  <c r="B194"/>
  <c r="C194"/>
  <c r="D194"/>
  <c r="E194"/>
  <c r="F194"/>
  <c r="G194"/>
  <c r="B195"/>
  <c r="C195"/>
  <c r="D195"/>
  <c r="E195"/>
  <c r="F195"/>
  <c r="G195"/>
  <c r="B196"/>
  <c r="C196"/>
  <c r="D196"/>
  <c r="E196"/>
  <c r="F196"/>
  <c r="G196"/>
  <c r="B197"/>
  <c r="C197"/>
  <c r="D197"/>
  <c r="E197"/>
  <c r="F197"/>
  <c r="G197"/>
  <c r="B198"/>
  <c r="C198"/>
  <c r="D198"/>
  <c r="E198"/>
  <c r="F198"/>
  <c r="G198"/>
  <c r="B199"/>
  <c r="C199"/>
  <c r="D199"/>
  <c r="E199"/>
  <c r="F199"/>
  <c r="G199"/>
  <c r="B200"/>
  <c r="C200"/>
  <c r="D200"/>
  <c r="E200"/>
  <c r="F200"/>
  <c r="G200"/>
  <c r="B201"/>
  <c r="C201"/>
  <c r="D201"/>
  <c r="E201"/>
  <c r="F201"/>
  <c r="G201"/>
  <c r="B202"/>
  <c r="C202"/>
  <c r="D202"/>
  <c r="E202"/>
  <c r="F202"/>
  <c r="G202"/>
  <c r="B203"/>
  <c r="C203"/>
  <c r="D203"/>
  <c r="E203"/>
  <c r="F203"/>
  <c r="G203"/>
  <c r="B204"/>
  <c r="C204"/>
  <c r="D204"/>
  <c r="E204"/>
  <c r="F204"/>
  <c r="G204"/>
  <c r="B205"/>
  <c r="C205"/>
  <c r="D205"/>
  <c r="E205"/>
  <c r="F205"/>
  <c r="G205"/>
  <c r="B206"/>
  <c r="C206"/>
  <c r="D206"/>
  <c r="E206"/>
  <c r="F206"/>
  <c r="G206"/>
  <c r="B207"/>
  <c r="C207"/>
  <c r="D207"/>
  <c r="E207"/>
  <c r="F207"/>
  <c r="G207"/>
  <c r="B208"/>
  <c r="C208"/>
  <c r="D208"/>
  <c r="E208"/>
  <c r="F208"/>
  <c r="G208"/>
  <c r="B209"/>
  <c r="C209"/>
  <c r="D209"/>
  <c r="E209"/>
  <c r="F209"/>
  <c r="G209"/>
  <c r="B210"/>
  <c r="C210"/>
  <c r="D210"/>
  <c r="E210"/>
  <c r="F210"/>
  <c r="G210"/>
  <c r="B211"/>
  <c r="C211"/>
  <c r="D211"/>
  <c r="E211"/>
  <c r="F211"/>
  <c r="G211"/>
  <c r="B212"/>
  <c r="C212"/>
  <c r="D212"/>
  <c r="E212"/>
  <c r="F212"/>
  <c r="G212"/>
  <c r="B213"/>
  <c r="C213"/>
  <c r="D213"/>
  <c r="E213"/>
  <c r="F213"/>
  <c r="G213"/>
  <c r="B214"/>
  <c r="C214"/>
  <c r="D214"/>
  <c r="E214"/>
  <c r="F214"/>
  <c r="G214"/>
  <c r="B215"/>
  <c r="C215"/>
  <c r="D215"/>
  <c r="E215"/>
  <c r="F215"/>
  <c r="G215"/>
  <c r="B216"/>
  <c r="C216"/>
  <c r="D216"/>
  <c r="E216"/>
  <c r="F216"/>
  <c r="G216"/>
  <c r="B217"/>
  <c r="C217"/>
  <c r="D217"/>
  <c r="E217"/>
  <c r="F217"/>
  <c r="G217"/>
  <c r="B218"/>
  <c r="C218"/>
  <c r="D218"/>
  <c r="E218"/>
  <c r="F218"/>
  <c r="G218"/>
  <c r="B219"/>
  <c r="C219"/>
  <c r="D219"/>
  <c r="E219"/>
  <c r="F219"/>
  <c r="G219"/>
  <c r="B220"/>
  <c r="C220"/>
  <c r="D220"/>
  <c r="E220"/>
  <c r="F220"/>
  <c r="G220"/>
  <c r="B221"/>
  <c r="C221"/>
  <c r="D221"/>
  <c r="E221"/>
  <c r="F221"/>
  <c r="G221"/>
  <c r="B222"/>
  <c r="C222"/>
  <c r="D222"/>
  <c r="E222"/>
  <c r="F222"/>
  <c r="G222"/>
  <c r="B223"/>
  <c r="C223"/>
  <c r="D223"/>
  <c r="E223"/>
  <c r="F223"/>
  <c r="G223"/>
  <c r="B224"/>
  <c r="C224"/>
  <c r="D224"/>
  <c r="E224"/>
  <c r="F224"/>
  <c r="G224"/>
  <c r="B225"/>
  <c r="C225"/>
  <c r="D225"/>
  <c r="E225"/>
  <c r="F225"/>
  <c r="G225"/>
  <c r="B226"/>
  <c r="C226"/>
  <c r="D226"/>
  <c r="E226"/>
  <c r="F226"/>
  <c r="G226"/>
  <c r="B227"/>
  <c r="C227"/>
  <c r="D227"/>
  <c r="E227"/>
  <c r="F227"/>
  <c r="G227"/>
  <c r="B228"/>
  <c r="C228"/>
  <c r="D228"/>
  <c r="E228"/>
  <c r="F228"/>
  <c r="G228"/>
  <c r="B229"/>
  <c r="C229"/>
  <c r="D229"/>
  <c r="E229"/>
  <c r="F229"/>
  <c r="G229"/>
  <c r="B230"/>
  <c r="C230"/>
  <c r="D230"/>
  <c r="E230"/>
  <c r="F230"/>
  <c r="G230"/>
  <c r="B231"/>
  <c r="C231"/>
  <c r="D231"/>
  <c r="E231"/>
  <c r="F231"/>
  <c r="G231"/>
  <c r="B232"/>
  <c r="C232"/>
  <c r="D232"/>
  <c r="E232"/>
  <c r="F232"/>
  <c r="G232"/>
  <c r="B233"/>
  <c r="C233"/>
  <c r="D233"/>
  <c r="E233"/>
  <c r="F233"/>
  <c r="G233"/>
  <c r="B234"/>
  <c r="C234"/>
  <c r="D234"/>
  <c r="E234"/>
  <c r="F234"/>
  <c r="G234"/>
  <c r="B235"/>
  <c r="C235"/>
  <c r="D235"/>
  <c r="E235"/>
  <c r="F235"/>
  <c r="G235"/>
  <c r="B236"/>
  <c r="C236"/>
  <c r="D236"/>
  <c r="E236"/>
  <c r="F236"/>
  <c r="G236"/>
  <c r="B237"/>
  <c r="C237"/>
  <c r="D237"/>
  <c r="E237"/>
  <c r="F237"/>
  <c r="G237"/>
  <c r="B238"/>
  <c r="C238"/>
  <c r="D238"/>
  <c r="E238"/>
  <c r="F238"/>
  <c r="G238"/>
  <c r="B239"/>
  <c r="C239"/>
  <c r="D239"/>
  <c r="E239"/>
  <c r="F239"/>
  <c r="G239"/>
  <c r="B240"/>
  <c r="C240"/>
  <c r="D240"/>
  <c r="E240"/>
  <c r="F240"/>
  <c r="G240"/>
  <c r="B241"/>
  <c r="C241"/>
  <c r="D241"/>
  <c r="E241"/>
  <c r="F241"/>
  <c r="G241"/>
  <c r="B242"/>
  <c r="C242"/>
  <c r="D242"/>
  <c r="E242"/>
  <c r="F242"/>
  <c r="G242"/>
  <c r="B243"/>
  <c r="C243"/>
  <c r="D243"/>
  <c r="E243"/>
  <c r="F243"/>
  <c r="G243"/>
  <c r="B244"/>
  <c r="C244"/>
  <c r="D244"/>
  <c r="E244"/>
  <c r="F244"/>
  <c r="G244"/>
  <c r="B245"/>
  <c r="C245"/>
  <c r="D245"/>
  <c r="E245"/>
  <c r="F245"/>
  <c r="G245"/>
  <c r="B246"/>
  <c r="C246"/>
  <c r="D246"/>
  <c r="E246"/>
  <c r="F246"/>
  <c r="G246"/>
  <c r="B247"/>
  <c r="C247"/>
  <c r="D247"/>
  <c r="E247"/>
  <c r="F247"/>
  <c r="G247"/>
  <c r="B248"/>
  <c r="C248"/>
  <c r="D248"/>
  <c r="E248"/>
  <c r="F248"/>
  <c r="G248"/>
  <c r="B249"/>
  <c r="C249"/>
  <c r="D249"/>
  <c r="E249"/>
  <c r="F249"/>
  <c r="G249"/>
  <c r="B250"/>
  <c r="C250"/>
  <c r="D250"/>
  <c r="E250"/>
  <c r="F250"/>
  <c r="G250"/>
  <c r="B251"/>
  <c r="C251"/>
  <c r="D251"/>
  <c r="E251"/>
  <c r="F251"/>
  <c r="G251"/>
  <c r="B252"/>
  <c r="C252"/>
  <c r="D252"/>
  <c r="E252"/>
  <c r="F252"/>
  <c r="G252"/>
  <c r="B253"/>
  <c r="C253"/>
  <c r="D253"/>
  <c r="E253"/>
  <c r="F253"/>
  <c r="G253"/>
  <c r="B254"/>
  <c r="C254"/>
  <c r="D254"/>
  <c r="E254"/>
  <c r="F254"/>
  <c r="G254"/>
  <c r="B255"/>
  <c r="C255"/>
  <c r="D255"/>
  <c r="E255"/>
  <c r="F255"/>
  <c r="G255"/>
  <c r="B256"/>
  <c r="C256"/>
  <c r="D256"/>
  <c r="E256"/>
  <c r="F256"/>
  <c r="G256"/>
  <c r="B257"/>
  <c r="C257"/>
  <c r="D257"/>
  <c r="E257"/>
  <c r="F257"/>
  <c r="G257"/>
  <c r="B258"/>
  <c r="C258"/>
  <c r="D258"/>
  <c r="E258"/>
  <c r="F258"/>
  <c r="G258"/>
  <c r="B259"/>
  <c r="C259"/>
  <c r="D259"/>
  <c r="E259"/>
  <c r="F259"/>
  <c r="G259"/>
  <c r="B260"/>
  <c r="C260"/>
  <c r="D260"/>
  <c r="E260"/>
  <c r="F260"/>
  <c r="G260"/>
  <c r="B261"/>
  <c r="C261"/>
  <c r="D261"/>
  <c r="E261"/>
  <c r="F261"/>
  <c r="G261"/>
  <c r="B262"/>
  <c r="C262"/>
  <c r="D262"/>
  <c r="E262"/>
  <c r="F262"/>
  <c r="G262"/>
  <c r="B263"/>
  <c r="C263"/>
  <c r="D263"/>
  <c r="E263"/>
  <c r="F263"/>
  <c r="G263"/>
  <c r="B264"/>
  <c r="C264"/>
  <c r="D264"/>
  <c r="E264"/>
  <c r="F264"/>
  <c r="G264"/>
  <c r="B265"/>
  <c r="C265"/>
  <c r="D265"/>
  <c r="E265"/>
  <c r="F265"/>
  <c r="G265"/>
  <c r="B266"/>
  <c r="C266"/>
  <c r="D266"/>
  <c r="E266"/>
  <c r="F266"/>
  <c r="G266"/>
  <c r="B267"/>
  <c r="C267"/>
  <c r="D267"/>
  <c r="E267"/>
  <c r="F267"/>
  <c r="G267"/>
  <c r="B268"/>
  <c r="C268"/>
  <c r="D268"/>
  <c r="E268"/>
  <c r="F268"/>
  <c r="G268"/>
  <c r="B269"/>
  <c r="C269"/>
  <c r="D269"/>
  <c r="E269"/>
  <c r="F269"/>
  <c r="G269"/>
  <c r="B270"/>
  <c r="C270"/>
  <c r="D270"/>
  <c r="E270"/>
  <c r="F270"/>
  <c r="G270"/>
  <c r="B271"/>
  <c r="C271"/>
  <c r="D271"/>
  <c r="E271"/>
  <c r="F271"/>
  <c r="G271"/>
  <c r="B272"/>
  <c r="C272"/>
  <c r="D272"/>
  <c r="E272"/>
  <c r="F272"/>
  <c r="G272"/>
  <c r="B273"/>
  <c r="C273"/>
  <c r="D273"/>
  <c r="E273"/>
  <c r="F273"/>
  <c r="G273"/>
  <c r="B274"/>
  <c r="C274"/>
  <c r="D274"/>
  <c r="E274"/>
  <c r="F274"/>
  <c r="G274"/>
  <c r="B275"/>
  <c r="C275"/>
  <c r="D275"/>
  <c r="E275"/>
  <c r="F275"/>
  <c r="G275"/>
  <c r="B276"/>
  <c r="C276"/>
  <c r="D276"/>
  <c r="E276"/>
  <c r="F276"/>
  <c r="G276"/>
  <c r="B277"/>
  <c r="C277"/>
  <c r="D277"/>
  <c r="E277"/>
  <c r="F277"/>
  <c r="G277"/>
  <c r="B278"/>
  <c r="C278"/>
  <c r="D278"/>
  <c r="E278"/>
  <c r="F278"/>
  <c r="G278"/>
  <c r="B279"/>
  <c r="C279"/>
  <c r="D279"/>
  <c r="E279"/>
  <c r="F279"/>
  <c r="G279"/>
  <c r="B280"/>
  <c r="C280"/>
  <c r="D280"/>
  <c r="E280"/>
  <c r="F280"/>
  <c r="G280"/>
  <c r="B281"/>
  <c r="C281"/>
  <c r="D281"/>
  <c r="E281"/>
  <c r="F281"/>
  <c r="G281"/>
  <c r="B282"/>
  <c r="C282"/>
  <c r="D282"/>
  <c r="E282"/>
  <c r="F282"/>
  <c r="G282"/>
  <c r="B283"/>
  <c r="C283"/>
  <c r="D283"/>
  <c r="E283"/>
  <c r="F283"/>
  <c r="G283"/>
  <c r="B284"/>
  <c r="C284"/>
  <c r="D284"/>
  <c r="E284"/>
  <c r="F284"/>
  <c r="G284"/>
  <c r="B285"/>
  <c r="C285"/>
  <c r="D285"/>
  <c r="E285"/>
  <c r="F285"/>
  <c r="G285"/>
  <c r="B286"/>
  <c r="C286"/>
  <c r="D286"/>
  <c r="E286"/>
  <c r="F286"/>
  <c r="G286"/>
  <c r="B287"/>
  <c r="C287"/>
  <c r="D287"/>
  <c r="E287"/>
  <c r="F287"/>
  <c r="G287"/>
  <c r="B288"/>
  <c r="C288"/>
  <c r="D288"/>
  <c r="E288"/>
  <c r="F288"/>
  <c r="G288"/>
  <c r="B289"/>
  <c r="C289"/>
  <c r="D289"/>
  <c r="E289"/>
  <c r="F289"/>
  <c r="G289"/>
  <c r="B290"/>
  <c r="C290"/>
  <c r="D290"/>
  <c r="E290"/>
  <c r="F290"/>
  <c r="G290"/>
  <c r="B291"/>
  <c r="C291"/>
  <c r="D291"/>
  <c r="E291"/>
  <c r="F291"/>
  <c r="G291"/>
  <c r="B292"/>
  <c r="C292"/>
  <c r="D292"/>
  <c r="E292"/>
  <c r="F292"/>
  <c r="G292"/>
  <c r="B293"/>
  <c r="C293"/>
  <c r="D293"/>
  <c r="E293"/>
  <c r="F293"/>
  <c r="G293"/>
  <c r="B294"/>
  <c r="C294"/>
  <c r="D294"/>
  <c r="E294"/>
  <c r="F294"/>
  <c r="G294"/>
  <c r="B295"/>
  <c r="C295"/>
  <c r="D295"/>
  <c r="E295"/>
  <c r="F295"/>
  <c r="G295"/>
  <c r="B296"/>
  <c r="C296"/>
  <c r="D296"/>
  <c r="E296"/>
  <c r="F296"/>
  <c r="G296"/>
  <c r="B297"/>
  <c r="C297"/>
  <c r="D297"/>
  <c r="E297"/>
  <c r="F297"/>
  <c r="G297"/>
  <c r="C8"/>
  <c r="D8"/>
  <c r="E8"/>
  <c r="F8"/>
  <c r="G8"/>
  <c r="B8"/>
  <c r="D8" i="35"/>
  <c r="E8"/>
  <c r="F8"/>
  <c r="G8"/>
  <c r="H8"/>
  <c r="I8"/>
  <c r="D9"/>
  <c r="E9"/>
  <c r="F9"/>
  <c r="G9"/>
  <c r="H9"/>
  <c r="I9"/>
  <c r="D12"/>
  <c r="E12"/>
  <c r="F12"/>
  <c r="G12"/>
  <c r="H12"/>
  <c r="I12"/>
  <c r="D13"/>
  <c r="E13"/>
  <c r="F13"/>
  <c r="G13"/>
  <c r="H13"/>
  <c r="I13"/>
  <c r="D14"/>
  <c r="E14"/>
  <c r="F14"/>
  <c r="G14"/>
  <c r="H14"/>
  <c r="I14"/>
  <c r="D15"/>
  <c r="E15"/>
  <c r="F15"/>
  <c r="G15"/>
  <c r="H15"/>
  <c r="I15"/>
  <c r="L45" i="62"/>
  <c r="L46"/>
  <c r="L47"/>
  <c r="L48"/>
  <c r="L48" i="63"/>
  <c r="L47"/>
  <c r="L46"/>
  <c r="L45"/>
  <c r="L44" i="59"/>
  <c r="L45"/>
  <c r="L46"/>
  <c r="L47"/>
  <c r="L48"/>
  <c r="D45" i="32"/>
  <c r="E45"/>
  <c r="F45"/>
  <c r="G45"/>
  <c r="H45"/>
  <c r="I45"/>
  <c r="J45"/>
  <c r="K45"/>
  <c r="L45"/>
  <c r="D46"/>
  <c r="E46"/>
  <c r="F46"/>
  <c r="G46"/>
  <c r="H46"/>
  <c r="I46"/>
  <c r="J46"/>
  <c r="K46"/>
  <c r="L46"/>
  <c r="D47"/>
  <c r="E47"/>
  <c r="F47"/>
  <c r="G47"/>
  <c r="H47"/>
  <c r="I47"/>
  <c r="J47"/>
  <c r="K47"/>
  <c r="L47"/>
  <c r="D48"/>
  <c r="E48"/>
  <c r="F48"/>
  <c r="G48"/>
  <c r="H48"/>
  <c r="I48"/>
  <c r="J48"/>
  <c r="K48"/>
  <c r="L48"/>
  <c r="D44" i="59"/>
  <c r="E44"/>
  <c r="F44"/>
  <c r="G44"/>
  <c r="H44"/>
  <c r="I44"/>
  <c r="J44"/>
  <c r="K44"/>
  <c r="D45"/>
  <c r="E45"/>
  <c r="F45"/>
  <c r="G45"/>
  <c r="H45"/>
  <c r="I45"/>
  <c r="J45"/>
  <c r="K45"/>
  <c r="D46"/>
  <c r="E46"/>
  <c r="F46"/>
  <c r="G46"/>
  <c r="H46"/>
  <c r="I46"/>
  <c r="J46"/>
  <c r="K46"/>
  <c r="D47"/>
  <c r="E47"/>
  <c r="F47"/>
  <c r="G47"/>
  <c r="H47"/>
  <c r="I47"/>
  <c r="J47"/>
  <c r="K47"/>
  <c r="D48"/>
  <c r="E48"/>
  <c r="F48"/>
  <c r="G48"/>
  <c r="H48"/>
  <c r="I48"/>
  <c r="J48"/>
  <c r="K48"/>
  <c r="D45" i="60"/>
  <c r="E45"/>
  <c r="F45"/>
  <c r="G45"/>
  <c r="H45"/>
  <c r="I45"/>
  <c r="J45"/>
  <c r="K45"/>
  <c r="L45"/>
  <c r="D46"/>
  <c r="E46"/>
  <c r="F46"/>
  <c r="G46"/>
  <c r="H46"/>
  <c r="I46"/>
  <c r="J46"/>
  <c r="K46"/>
  <c r="L46"/>
  <c r="D47"/>
  <c r="E47"/>
  <c r="F47"/>
  <c r="G47"/>
  <c r="H47"/>
  <c r="I47"/>
  <c r="J47"/>
  <c r="K47"/>
  <c r="L47"/>
  <c r="D48"/>
  <c r="E48"/>
  <c r="F48"/>
  <c r="G48"/>
  <c r="H48"/>
  <c r="I48"/>
  <c r="J48"/>
  <c r="K48"/>
  <c r="L48"/>
  <c r="D45" i="61"/>
  <c r="E45"/>
  <c r="F45"/>
  <c r="G45"/>
  <c r="H45"/>
  <c r="I45"/>
  <c r="J45"/>
  <c r="K45"/>
  <c r="L45"/>
  <c r="D46"/>
  <c r="E46"/>
  <c r="F46"/>
  <c r="G46"/>
  <c r="H46"/>
  <c r="I46"/>
  <c r="J46"/>
  <c r="K46"/>
  <c r="L46"/>
  <c r="D47"/>
  <c r="E47"/>
  <c r="F47"/>
  <c r="G47"/>
  <c r="H47"/>
  <c r="I47"/>
  <c r="J47"/>
  <c r="K47"/>
  <c r="L47"/>
  <c r="D48"/>
  <c r="E48"/>
  <c r="F48"/>
  <c r="G48"/>
  <c r="H48"/>
  <c r="I48"/>
  <c r="J48"/>
  <c r="K48"/>
  <c r="L48"/>
  <c r="D45" i="62"/>
  <c r="E45"/>
  <c r="F45"/>
  <c r="G45"/>
  <c r="H45"/>
  <c r="I45"/>
  <c r="J45"/>
  <c r="K45"/>
  <c r="D46"/>
  <c r="E46"/>
  <c r="F46"/>
  <c r="G46"/>
  <c r="H46"/>
  <c r="I46"/>
  <c r="J46"/>
  <c r="K46"/>
  <c r="D47"/>
  <c r="E47"/>
  <c r="F47"/>
  <c r="G47"/>
  <c r="H47"/>
  <c r="I47"/>
  <c r="J47"/>
  <c r="K47"/>
  <c r="D48"/>
  <c r="E48"/>
  <c r="F48"/>
  <c r="G48"/>
  <c r="H48"/>
  <c r="I48"/>
  <c r="J48"/>
  <c r="K48"/>
  <c r="D45" i="63"/>
  <c r="E45"/>
  <c r="F45"/>
  <c r="G45"/>
  <c r="H45"/>
  <c r="I45"/>
  <c r="J45"/>
  <c r="K45"/>
  <c r="D46"/>
  <c r="E46"/>
  <c r="F46"/>
  <c r="G46"/>
  <c r="H46"/>
  <c r="I46"/>
  <c r="J46"/>
  <c r="K46"/>
  <c r="D47"/>
  <c r="E47"/>
  <c r="F47"/>
  <c r="G47"/>
  <c r="H47"/>
  <c r="I47"/>
  <c r="J47"/>
  <c r="K47"/>
  <c r="D48"/>
  <c r="E48"/>
  <c r="F48"/>
  <c r="G48"/>
  <c r="H48"/>
  <c r="I48"/>
  <c r="J48"/>
  <c r="K48"/>
  <c r="B298" i="64"/>
  <c r="C298"/>
  <c r="D298"/>
  <c r="E298"/>
  <c r="G298"/>
  <c r="B299"/>
  <c r="C299"/>
  <c r="D299"/>
  <c r="E299"/>
  <c r="G299"/>
  <c r="H9" i="38"/>
  <c r="I9"/>
  <c r="J9"/>
  <c r="K9"/>
  <c r="L9"/>
  <c r="H10"/>
  <c r="I10"/>
  <c r="J10"/>
  <c r="K10"/>
  <c r="L10"/>
  <c r="H11"/>
  <c r="I11"/>
  <c r="J11"/>
  <c r="K11"/>
  <c r="L11"/>
  <c r="H12"/>
  <c r="I12"/>
  <c r="J12"/>
  <c r="K12"/>
  <c r="L12"/>
  <c r="I8"/>
  <c r="J8"/>
  <c r="K8"/>
  <c r="L8"/>
  <c r="H8"/>
  <c r="G10" i="82"/>
  <c r="N8"/>
  <c r="F10"/>
  <c r="E10"/>
  <c r="D10"/>
  <c r="C10"/>
  <c r="O8" s="1"/>
  <c r="G9"/>
  <c r="N9" s="1"/>
  <c r="F9"/>
  <c r="R9" s="1"/>
  <c r="E9"/>
  <c r="D9"/>
  <c r="P9" s="1"/>
  <c r="C9"/>
  <c r="O9"/>
  <c r="G8"/>
  <c r="N10"/>
  <c r="F8"/>
  <c r="R10"/>
  <c r="E8"/>
  <c r="D8"/>
  <c r="P10" s="1"/>
  <c r="C8"/>
  <c r="O10" s="1"/>
  <c r="G7"/>
  <c r="N11" s="1"/>
  <c r="F7"/>
  <c r="E7"/>
  <c r="D7"/>
  <c r="C7"/>
  <c r="O11" s="1"/>
  <c r="K8" i="76"/>
  <c r="K9"/>
  <c r="K10"/>
  <c r="K11"/>
  <c r="K12"/>
  <c r="K7"/>
  <c r="F12"/>
  <c r="E12"/>
  <c r="D12"/>
  <c r="C12"/>
  <c r="G12" s="1"/>
  <c r="F11"/>
  <c r="E11"/>
  <c r="D11"/>
  <c r="C11"/>
  <c r="G11" s="1"/>
  <c r="F10"/>
  <c r="E10"/>
  <c r="N10" s="1"/>
  <c r="D10"/>
  <c r="C10"/>
  <c r="L10" s="1"/>
  <c r="F9"/>
  <c r="E9"/>
  <c r="D9"/>
  <c r="C9"/>
  <c r="L9" s="1"/>
  <c r="F8"/>
  <c r="E8"/>
  <c r="N8" s="1"/>
  <c r="D8"/>
  <c r="C8"/>
  <c r="L8" s="1"/>
  <c r="F7"/>
  <c r="E7"/>
  <c r="D7"/>
  <c r="C7"/>
  <c r="B2" i="7"/>
  <c r="B2" i="62"/>
  <c r="B2" i="60"/>
  <c r="B2" i="59"/>
  <c r="B2" i="32"/>
  <c r="Q29" i="7"/>
  <c r="Q27"/>
  <c r="P26"/>
  <c r="N28"/>
  <c r="N27"/>
  <c r="L27"/>
  <c r="J30"/>
  <c r="J27"/>
  <c r="J26"/>
  <c r="I28"/>
  <c r="H27"/>
  <c r="I26"/>
  <c r="G30"/>
  <c r="F27"/>
  <c r="F26"/>
  <c r="N30"/>
  <c r="M30"/>
  <c r="L30"/>
  <c r="P29"/>
  <c r="N29"/>
  <c r="L29"/>
  <c r="J29"/>
  <c r="H29"/>
  <c r="F29"/>
  <c r="P28"/>
  <c r="L28"/>
  <c r="J28"/>
  <c r="H28"/>
  <c r="F28"/>
  <c r="P27"/>
  <c r="N26"/>
  <c r="L26"/>
  <c r="H26"/>
  <c r="Q24"/>
  <c r="P24"/>
  <c r="O24"/>
  <c r="N24"/>
  <c r="M24"/>
  <c r="L24"/>
  <c r="K24"/>
  <c r="J24"/>
  <c r="I24"/>
  <c r="H24"/>
  <c r="G24"/>
  <c r="F24"/>
  <c r="Q23"/>
  <c r="P23"/>
  <c r="O23"/>
  <c r="N23"/>
  <c r="M23"/>
  <c r="L23"/>
  <c r="K23"/>
  <c r="J23"/>
  <c r="I23"/>
  <c r="H23"/>
  <c r="G23"/>
  <c r="F23"/>
  <c r="Q22"/>
  <c r="P22"/>
  <c r="O22"/>
  <c r="N22"/>
  <c r="M22"/>
  <c r="L22"/>
  <c r="K22"/>
  <c r="J22"/>
  <c r="I22"/>
  <c r="H22"/>
  <c r="G22"/>
  <c r="F22"/>
  <c r="Q21"/>
  <c r="P21"/>
  <c r="O21"/>
  <c r="N21"/>
  <c r="M21"/>
  <c r="L21"/>
  <c r="K21"/>
  <c r="J21"/>
  <c r="I21"/>
  <c r="H21"/>
  <c r="G21"/>
  <c r="F21"/>
  <c r="Q20"/>
  <c r="P20"/>
  <c r="O20"/>
  <c r="N20"/>
  <c r="M20"/>
  <c r="L20"/>
  <c r="K20"/>
  <c r="J20"/>
  <c r="I20"/>
  <c r="H20"/>
  <c r="G20"/>
  <c r="F20"/>
  <c r="Q30"/>
  <c r="Q26"/>
  <c r="O30"/>
  <c r="O29"/>
  <c r="O26"/>
  <c r="M29"/>
  <c r="M28"/>
  <c r="M27"/>
  <c r="M26"/>
  <c r="K30"/>
  <c r="K26"/>
  <c r="I29"/>
  <c r="G29"/>
  <c r="G34"/>
  <c r="G35"/>
  <c r="G38"/>
  <c r="G39"/>
  <c r="G42"/>
  <c r="G43"/>
  <c r="G46"/>
  <c r="G47"/>
  <c r="M74" i="34"/>
  <c r="I74"/>
  <c r="E74"/>
  <c r="J73"/>
  <c r="F73"/>
  <c r="K72"/>
  <c r="G72"/>
  <c r="L71"/>
  <c r="H71"/>
  <c r="M70"/>
  <c r="I70"/>
  <c r="E70"/>
  <c r="J69"/>
  <c r="F69"/>
  <c r="K68"/>
  <c r="G68"/>
  <c r="L67"/>
  <c r="H67"/>
  <c r="M66"/>
  <c r="I66"/>
  <c r="E66"/>
  <c r="J65"/>
  <c r="F65"/>
  <c r="K64"/>
  <c r="G64"/>
  <c r="L63"/>
  <c r="H63"/>
  <c r="M62"/>
  <c r="I62"/>
  <c r="E62"/>
  <c r="J61"/>
  <c r="F61"/>
  <c r="K60"/>
  <c r="G60"/>
  <c r="L59"/>
  <c r="H59"/>
  <c r="M58"/>
  <c r="I58"/>
  <c r="E58"/>
  <c r="J57"/>
  <c r="F57"/>
  <c r="K56"/>
  <c r="G56"/>
  <c r="L55"/>
  <c r="H55"/>
  <c r="M54"/>
  <c r="I54"/>
  <c r="E54"/>
  <c r="J53"/>
  <c r="F53"/>
  <c r="K52"/>
  <c r="G52"/>
  <c r="L51"/>
  <c r="H51"/>
  <c r="M50"/>
  <c r="I50"/>
  <c r="E50"/>
  <c r="J49"/>
  <c r="F49"/>
  <c r="K48"/>
  <c r="G48"/>
  <c r="L47"/>
  <c r="H47"/>
  <c r="M46"/>
  <c r="J46"/>
  <c r="I46"/>
  <c r="F46"/>
  <c r="E46"/>
  <c r="K45"/>
  <c r="J45"/>
  <c r="G45"/>
  <c r="F45"/>
  <c r="L44"/>
  <c r="H44"/>
  <c r="G44"/>
  <c r="M43"/>
  <c r="L43"/>
  <c r="I43"/>
  <c r="H43"/>
  <c r="E43"/>
  <c r="M42"/>
  <c r="J42"/>
  <c r="I42"/>
  <c r="F42"/>
  <c r="E42"/>
  <c r="K41"/>
  <c r="J41"/>
  <c r="G41"/>
  <c r="F41"/>
  <c r="L40"/>
  <c r="K40"/>
  <c r="H40"/>
  <c r="G40"/>
  <c r="M39"/>
  <c r="L39"/>
  <c r="I39"/>
  <c r="H39"/>
  <c r="E39"/>
  <c r="M38"/>
  <c r="J38"/>
  <c r="I38"/>
  <c r="F38"/>
  <c r="E38"/>
  <c r="K37"/>
  <c r="G37"/>
  <c r="F37"/>
  <c r="L36"/>
  <c r="K36"/>
  <c r="H36"/>
  <c r="G36"/>
  <c r="M35"/>
  <c r="L35"/>
  <c r="I35"/>
  <c r="H35"/>
  <c r="E35"/>
  <c r="M34"/>
  <c r="J34"/>
  <c r="I34"/>
  <c r="F34"/>
  <c r="E34"/>
  <c r="K33"/>
  <c r="J33"/>
  <c r="G33"/>
  <c r="F33"/>
  <c r="L32"/>
  <c r="K32"/>
  <c r="H32"/>
  <c r="G32"/>
  <c r="M31"/>
  <c r="L31"/>
  <c r="I31"/>
  <c r="H31"/>
  <c r="E31"/>
  <c r="M30"/>
  <c r="J30"/>
  <c r="F30"/>
  <c r="E30"/>
  <c r="K29"/>
  <c r="J29"/>
  <c r="G29"/>
  <c r="F29"/>
  <c r="L28"/>
  <c r="K28"/>
  <c r="H28"/>
  <c r="G28"/>
  <c r="M27"/>
  <c r="L27"/>
  <c r="I27"/>
  <c r="H27"/>
  <c r="E27"/>
  <c r="M26"/>
  <c r="J26"/>
  <c r="I26"/>
  <c r="F26"/>
  <c r="E26"/>
  <c r="K25"/>
  <c r="J25"/>
  <c r="G25"/>
  <c r="F25"/>
  <c r="L24"/>
  <c r="K24"/>
  <c r="H24"/>
  <c r="G24"/>
  <c r="M23"/>
  <c r="L23"/>
  <c r="I23"/>
  <c r="E23"/>
  <c r="M22"/>
  <c r="J22"/>
  <c r="I22"/>
  <c r="F22"/>
  <c r="E22"/>
  <c r="K21"/>
  <c r="J21"/>
  <c r="G21"/>
  <c r="F21"/>
  <c r="L20"/>
  <c r="K20"/>
  <c r="H20"/>
  <c r="G20"/>
  <c r="M19"/>
  <c r="L19"/>
  <c r="I19"/>
  <c r="H19"/>
  <c r="E19"/>
  <c r="M18"/>
  <c r="J18"/>
  <c r="I18"/>
  <c r="F18"/>
  <c r="E18"/>
  <c r="K17"/>
  <c r="J17"/>
  <c r="G17"/>
  <c r="F17"/>
  <c r="L16"/>
  <c r="K16"/>
  <c r="H16"/>
  <c r="M15"/>
  <c r="L15"/>
  <c r="I15"/>
  <c r="H15"/>
  <c r="E15"/>
  <c r="M14"/>
  <c r="J14"/>
  <c r="I14"/>
  <c r="F14"/>
  <c r="E14"/>
  <c r="K13"/>
  <c r="J13"/>
  <c r="G13"/>
  <c r="F13"/>
  <c r="L12"/>
  <c r="K12"/>
  <c r="H12"/>
  <c r="G12"/>
  <c r="M11"/>
  <c r="L11"/>
  <c r="I11"/>
  <c r="H11"/>
  <c r="E11"/>
  <c r="M10"/>
  <c r="J10"/>
  <c r="I10"/>
  <c r="F10"/>
  <c r="E10"/>
  <c r="K9"/>
  <c r="J9"/>
  <c r="G9"/>
  <c r="L8"/>
  <c r="H8"/>
  <c r="G8"/>
  <c r="D18" i="68"/>
  <c r="D8"/>
  <c r="B2" i="35"/>
  <c r="B2" i="72"/>
  <c r="E9" i="34"/>
  <c r="F9"/>
  <c r="H9"/>
  <c r="I9"/>
  <c r="L9"/>
  <c r="M9"/>
  <c r="G10"/>
  <c r="H10"/>
  <c r="K10"/>
  <c r="L10"/>
  <c r="F11"/>
  <c r="G11"/>
  <c r="J11"/>
  <c r="K11"/>
  <c r="E12"/>
  <c r="F12"/>
  <c r="I12"/>
  <c r="J12"/>
  <c r="M12"/>
  <c r="E13"/>
  <c r="H13"/>
  <c r="I13"/>
  <c r="L13"/>
  <c r="M13"/>
  <c r="G14"/>
  <c r="H14"/>
  <c r="K14"/>
  <c r="L14"/>
  <c r="F15"/>
  <c r="G15"/>
  <c r="J15"/>
  <c r="K15"/>
  <c r="E16"/>
  <c r="F16"/>
  <c r="G16"/>
  <c r="I16"/>
  <c r="J16"/>
  <c r="M16"/>
  <c r="E17"/>
  <c r="H17"/>
  <c r="I17"/>
  <c r="L17"/>
  <c r="M17"/>
  <c r="G18"/>
  <c r="H18"/>
  <c r="K18"/>
  <c r="L18"/>
  <c r="F19"/>
  <c r="G19"/>
  <c r="J19"/>
  <c r="K19"/>
  <c r="E20"/>
  <c r="F20"/>
  <c r="I20"/>
  <c r="J20"/>
  <c r="M20"/>
  <c r="E21"/>
  <c r="H21"/>
  <c r="I21"/>
  <c r="L21"/>
  <c r="M21"/>
  <c r="G22"/>
  <c r="H22"/>
  <c r="K22"/>
  <c r="L22"/>
  <c r="F23"/>
  <c r="G23"/>
  <c r="H23"/>
  <c r="J23"/>
  <c r="K23"/>
  <c r="E24"/>
  <c r="F24"/>
  <c r="I24"/>
  <c r="J24"/>
  <c r="M24"/>
  <c r="E25"/>
  <c r="H25"/>
  <c r="I25"/>
  <c r="L25"/>
  <c r="M25"/>
  <c r="G26"/>
  <c r="H26"/>
  <c r="K26"/>
  <c r="L26"/>
  <c r="F27"/>
  <c r="G27"/>
  <c r="J27"/>
  <c r="K27"/>
  <c r="E28"/>
  <c r="F28"/>
  <c r="I28"/>
  <c r="J28"/>
  <c r="M28"/>
  <c r="E29"/>
  <c r="H29"/>
  <c r="I29"/>
  <c r="L29"/>
  <c r="M29"/>
  <c r="G30"/>
  <c r="H30"/>
  <c r="I30"/>
  <c r="K30"/>
  <c r="L30"/>
  <c r="F31"/>
  <c r="G31"/>
  <c r="J31"/>
  <c r="K31"/>
  <c r="E32"/>
  <c r="F32"/>
  <c r="I32"/>
  <c r="J32"/>
  <c r="M32"/>
  <c r="E33"/>
  <c r="H33"/>
  <c r="I33"/>
  <c r="L33"/>
  <c r="M33"/>
  <c r="G34"/>
  <c r="H34"/>
  <c r="K34"/>
  <c r="L34"/>
  <c r="F35"/>
  <c r="G35"/>
  <c r="J35"/>
  <c r="K35"/>
  <c r="E36"/>
  <c r="F36"/>
  <c r="I36"/>
  <c r="J36"/>
  <c r="M36"/>
  <c r="E37"/>
  <c r="H37"/>
  <c r="I37"/>
  <c r="J37"/>
  <c r="L37"/>
  <c r="M37"/>
  <c r="G38"/>
  <c r="H38"/>
  <c r="K38"/>
  <c r="L38"/>
  <c r="F39"/>
  <c r="G39"/>
  <c r="J39"/>
  <c r="K39"/>
  <c r="E40"/>
  <c r="F40"/>
  <c r="I40"/>
  <c r="J40"/>
  <c r="M40"/>
  <c r="E41"/>
  <c r="H41"/>
  <c r="I41"/>
  <c r="L41"/>
  <c r="M41"/>
  <c r="G42"/>
  <c r="H42"/>
  <c r="K42"/>
  <c r="L42"/>
  <c r="F43"/>
  <c r="G43"/>
  <c r="J43"/>
  <c r="K43"/>
  <c r="E44"/>
  <c r="F44"/>
  <c r="I44"/>
  <c r="J44"/>
  <c r="K44"/>
  <c r="M44"/>
  <c r="E45"/>
  <c r="H45"/>
  <c r="I45"/>
  <c r="L45"/>
  <c r="M45"/>
  <c r="G46"/>
  <c r="H46"/>
  <c r="K46"/>
  <c r="L46"/>
  <c r="E47"/>
  <c r="F47"/>
  <c r="G47"/>
  <c r="I47"/>
  <c r="J47"/>
  <c r="K47"/>
  <c r="M47"/>
  <c r="E48"/>
  <c r="F48"/>
  <c r="H48"/>
  <c r="I48"/>
  <c r="J48"/>
  <c r="L48"/>
  <c r="M48"/>
  <c r="E49"/>
  <c r="G49"/>
  <c r="H49"/>
  <c r="I49"/>
  <c r="K49"/>
  <c r="L49"/>
  <c r="M49"/>
  <c r="F50"/>
  <c r="G50"/>
  <c r="H50"/>
  <c r="J50"/>
  <c r="K50"/>
  <c r="L50"/>
  <c r="E51"/>
  <c r="F51"/>
  <c r="G51"/>
  <c r="I51"/>
  <c r="J51"/>
  <c r="K51"/>
  <c r="M51"/>
  <c r="E52"/>
  <c r="F52"/>
  <c r="H52"/>
  <c r="I52"/>
  <c r="J52"/>
  <c r="L52"/>
  <c r="M52"/>
  <c r="E53"/>
  <c r="G53"/>
  <c r="H53"/>
  <c r="I53"/>
  <c r="K53"/>
  <c r="L53"/>
  <c r="M53"/>
  <c r="F54"/>
  <c r="G54"/>
  <c r="H54"/>
  <c r="J54"/>
  <c r="K54"/>
  <c r="L54"/>
  <c r="E55"/>
  <c r="F55"/>
  <c r="G55"/>
  <c r="I55"/>
  <c r="J55"/>
  <c r="K55"/>
  <c r="M55"/>
  <c r="E56"/>
  <c r="F56"/>
  <c r="H56"/>
  <c r="I56"/>
  <c r="J56"/>
  <c r="L56"/>
  <c r="M56"/>
  <c r="E57"/>
  <c r="G57"/>
  <c r="H57"/>
  <c r="I57"/>
  <c r="K57"/>
  <c r="L57"/>
  <c r="M57"/>
  <c r="F58"/>
  <c r="G58"/>
  <c r="H58"/>
  <c r="J58"/>
  <c r="K58"/>
  <c r="L58"/>
  <c r="E59"/>
  <c r="F59"/>
  <c r="G59"/>
  <c r="I59"/>
  <c r="J59"/>
  <c r="K59"/>
  <c r="M59"/>
  <c r="E60"/>
  <c r="F60"/>
  <c r="H60"/>
  <c r="I60"/>
  <c r="J60"/>
  <c r="L60"/>
  <c r="M60"/>
  <c r="E61"/>
  <c r="G61"/>
  <c r="H61"/>
  <c r="I61"/>
  <c r="K61"/>
  <c r="L61"/>
  <c r="M61"/>
  <c r="F62"/>
  <c r="G62"/>
  <c r="H62"/>
  <c r="J62"/>
  <c r="K62"/>
  <c r="L62"/>
  <c r="E63"/>
  <c r="F63"/>
  <c r="G63"/>
  <c r="I63"/>
  <c r="J63"/>
  <c r="K63"/>
  <c r="M63"/>
  <c r="E64"/>
  <c r="F64"/>
  <c r="H64"/>
  <c r="I64"/>
  <c r="J64"/>
  <c r="L64"/>
  <c r="M64"/>
  <c r="E65"/>
  <c r="G65"/>
  <c r="H65"/>
  <c r="I65"/>
  <c r="K65"/>
  <c r="L65"/>
  <c r="M65"/>
  <c r="F66"/>
  <c r="G66"/>
  <c r="H66"/>
  <c r="J66"/>
  <c r="K66"/>
  <c r="L66"/>
  <c r="E67"/>
  <c r="F67"/>
  <c r="G67"/>
  <c r="I67"/>
  <c r="J67"/>
  <c r="K67"/>
  <c r="M67"/>
  <c r="E68"/>
  <c r="F68"/>
  <c r="H68"/>
  <c r="I68"/>
  <c r="J68"/>
  <c r="L68"/>
  <c r="M68"/>
  <c r="E69"/>
  <c r="G69"/>
  <c r="H69"/>
  <c r="I69"/>
  <c r="K69"/>
  <c r="L69"/>
  <c r="M69"/>
  <c r="F70"/>
  <c r="G70"/>
  <c r="H70"/>
  <c r="J70"/>
  <c r="K70"/>
  <c r="L70"/>
  <c r="E71"/>
  <c r="F71"/>
  <c r="G71"/>
  <c r="I71"/>
  <c r="J71"/>
  <c r="K71"/>
  <c r="M71"/>
  <c r="E72"/>
  <c r="F72"/>
  <c r="H72"/>
  <c r="I72"/>
  <c r="J72"/>
  <c r="L72"/>
  <c r="M72"/>
  <c r="E73"/>
  <c r="G73"/>
  <c r="H73"/>
  <c r="I73"/>
  <c r="K73"/>
  <c r="L73"/>
  <c r="M73"/>
  <c r="F74"/>
  <c r="G74"/>
  <c r="H74"/>
  <c r="J74"/>
  <c r="K74"/>
  <c r="L74"/>
  <c r="E75"/>
  <c r="F75"/>
  <c r="G75"/>
  <c r="H75"/>
  <c r="I75"/>
  <c r="J75"/>
  <c r="K75"/>
  <c r="L75"/>
  <c r="M75"/>
  <c r="E76"/>
  <c r="F76"/>
  <c r="G76"/>
  <c r="H76"/>
  <c r="I76"/>
  <c r="J76"/>
  <c r="K76"/>
  <c r="L76"/>
  <c r="M76"/>
  <c r="E77"/>
  <c r="F77"/>
  <c r="G77"/>
  <c r="H77"/>
  <c r="I77"/>
  <c r="J77"/>
  <c r="K77"/>
  <c r="L77"/>
  <c r="M77"/>
  <c r="E78"/>
  <c r="F78"/>
  <c r="G78"/>
  <c r="H78"/>
  <c r="I78"/>
  <c r="J78"/>
  <c r="K78"/>
  <c r="L78"/>
  <c r="M78"/>
  <c r="E79"/>
  <c r="F79"/>
  <c r="G79"/>
  <c r="H79"/>
  <c r="I79"/>
  <c r="J79"/>
  <c r="K79"/>
  <c r="L79"/>
  <c r="M79"/>
  <c r="E80"/>
  <c r="F80"/>
  <c r="G80"/>
  <c r="H80"/>
  <c r="I80"/>
  <c r="J80"/>
  <c r="K80"/>
  <c r="L80"/>
  <c r="M80"/>
  <c r="E81"/>
  <c r="F81"/>
  <c r="G81"/>
  <c r="H81"/>
  <c r="I81"/>
  <c r="J81"/>
  <c r="K81"/>
  <c r="L81"/>
  <c r="M81"/>
  <c r="E82"/>
  <c r="F82"/>
  <c r="G82"/>
  <c r="H82"/>
  <c r="I82"/>
  <c r="J82"/>
  <c r="K82"/>
  <c r="L82"/>
  <c r="M82"/>
  <c r="E83"/>
  <c r="F83"/>
  <c r="G83"/>
  <c r="H83"/>
  <c r="I83"/>
  <c r="J83"/>
  <c r="K83"/>
  <c r="L83"/>
  <c r="M83"/>
  <c r="E84"/>
  <c r="F84"/>
  <c r="G84"/>
  <c r="H84"/>
  <c r="I84"/>
  <c r="J84"/>
  <c r="K84"/>
  <c r="L84"/>
  <c r="M84"/>
  <c r="E85"/>
  <c r="F85"/>
  <c r="G85"/>
  <c r="H85"/>
  <c r="I85"/>
  <c r="J85"/>
  <c r="K85"/>
  <c r="L85"/>
  <c r="M85"/>
  <c r="E86"/>
  <c r="F86"/>
  <c r="G86"/>
  <c r="H86"/>
  <c r="I86"/>
  <c r="J86"/>
  <c r="K86"/>
  <c r="L86"/>
  <c r="M86"/>
  <c r="F8"/>
  <c r="I8"/>
  <c r="J8"/>
  <c r="K8"/>
  <c r="M8"/>
  <c r="E8"/>
  <c r="D10" i="75"/>
  <c r="M21" s="1"/>
  <c r="E10"/>
  <c r="N21" s="1"/>
  <c r="F10"/>
  <c r="O21" s="1"/>
  <c r="G10"/>
  <c r="O10" s="1"/>
  <c r="H10"/>
  <c r="K21"/>
  <c r="K10"/>
  <c r="D11"/>
  <c r="M22" s="1"/>
  <c r="E11"/>
  <c r="F11"/>
  <c r="O22" s="1"/>
  <c r="G11"/>
  <c r="P22" s="1"/>
  <c r="H11"/>
  <c r="K11" s="1"/>
  <c r="K22"/>
  <c r="D12"/>
  <c r="M23"/>
  <c r="E12"/>
  <c r="N23"/>
  <c r="F12"/>
  <c r="O23" s="1"/>
  <c r="G12"/>
  <c r="P23" s="1"/>
  <c r="H12"/>
  <c r="K23" s="1"/>
  <c r="D13"/>
  <c r="M24" s="1"/>
  <c r="E13"/>
  <c r="N24" s="1"/>
  <c r="F13"/>
  <c r="O24" s="1"/>
  <c r="G13"/>
  <c r="P24" s="1"/>
  <c r="H13"/>
  <c r="K13" s="1"/>
  <c r="D14"/>
  <c r="M25" s="1"/>
  <c r="E14"/>
  <c r="N25" s="1"/>
  <c r="F14"/>
  <c r="O25" s="1"/>
  <c r="G14"/>
  <c r="H14"/>
  <c r="K14"/>
  <c r="D15"/>
  <c r="M26"/>
  <c r="E15"/>
  <c r="N26"/>
  <c r="F15"/>
  <c r="O26"/>
  <c r="G15"/>
  <c r="P26"/>
  <c r="H15"/>
  <c r="K15"/>
  <c r="E9"/>
  <c r="N20"/>
  <c r="F9"/>
  <c r="O20"/>
  <c r="G9"/>
  <c r="P20"/>
  <c r="H9"/>
  <c r="K20"/>
  <c r="D9"/>
  <c r="M20"/>
  <c r="B2" i="71"/>
  <c r="C10" i="74"/>
  <c r="D10"/>
  <c r="E10"/>
  <c r="F10"/>
  <c r="G10"/>
  <c r="C11"/>
  <c r="D11"/>
  <c r="E11"/>
  <c r="F11"/>
  <c r="G11"/>
  <c r="C12"/>
  <c r="D12"/>
  <c r="E12"/>
  <c r="F12"/>
  <c r="G12"/>
  <c r="C13"/>
  <c r="D13"/>
  <c r="E13"/>
  <c r="F13"/>
  <c r="G13"/>
  <c r="C14"/>
  <c r="D14"/>
  <c r="E14"/>
  <c r="F14"/>
  <c r="G14"/>
  <c r="D9"/>
  <c r="E9"/>
  <c r="F9"/>
  <c r="G9"/>
  <c r="C9"/>
  <c r="B56" i="72"/>
  <c r="C56"/>
  <c r="D56"/>
  <c r="E56"/>
  <c r="G56"/>
  <c r="D57"/>
  <c r="E57"/>
  <c r="G57"/>
  <c r="B58"/>
  <c r="C58"/>
  <c r="D58"/>
  <c r="E58"/>
  <c r="G58"/>
  <c r="B59"/>
  <c r="C59"/>
  <c r="D59"/>
  <c r="E59"/>
  <c r="G59"/>
  <c r="B60"/>
  <c r="C60"/>
  <c r="D60"/>
  <c r="E60"/>
  <c r="G60"/>
  <c r="B61"/>
  <c r="C61"/>
  <c r="D61"/>
  <c r="E61"/>
  <c r="G61"/>
  <c r="B62"/>
  <c r="C62"/>
  <c r="D62"/>
  <c r="E62"/>
  <c r="G62"/>
  <c r="B63"/>
  <c r="C63"/>
  <c r="D63"/>
  <c r="E63"/>
  <c r="G63"/>
  <c r="B64"/>
  <c r="C64"/>
  <c r="D64"/>
  <c r="E64"/>
  <c r="G64"/>
  <c r="B65"/>
  <c r="C65"/>
  <c r="D65"/>
  <c r="E65"/>
  <c r="G65"/>
  <c r="B66"/>
  <c r="C66"/>
  <c r="D66"/>
  <c r="E66"/>
  <c r="G66"/>
  <c r="B67"/>
  <c r="C67"/>
  <c r="D67"/>
  <c r="E67"/>
  <c r="G67"/>
  <c r="B68"/>
  <c r="C68"/>
  <c r="D68"/>
  <c r="E68"/>
  <c r="G68"/>
  <c r="B69"/>
  <c r="C69"/>
  <c r="D69"/>
  <c r="E69"/>
  <c r="G69"/>
  <c r="B70"/>
  <c r="C70"/>
  <c r="D70"/>
  <c r="E70"/>
  <c r="G70"/>
  <c r="B71"/>
  <c r="C71"/>
  <c r="D71"/>
  <c r="E71"/>
  <c r="G71"/>
  <c r="B72"/>
  <c r="C72"/>
  <c r="D72"/>
  <c r="E72"/>
  <c r="G72"/>
  <c r="B73"/>
  <c r="C73"/>
  <c r="D73"/>
  <c r="E73"/>
  <c r="G73"/>
  <c r="B74"/>
  <c r="C74"/>
  <c r="D74"/>
  <c r="E74"/>
  <c r="G74"/>
  <c r="B75"/>
  <c r="C75"/>
  <c r="D75"/>
  <c r="E75"/>
  <c r="G75"/>
  <c r="B76"/>
  <c r="C76"/>
  <c r="D76"/>
  <c r="E76"/>
  <c r="G76"/>
  <c r="B77"/>
  <c r="C77"/>
  <c r="D77"/>
  <c r="E77"/>
  <c r="G77"/>
  <c r="B78"/>
  <c r="C78"/>
  <c r="D78"/>
  <c r="E78"/>
  <c r="G78"/>
  <c r="B79"/>
  <c r="C79"/>
  <c r="D79"/>
  <c r="E79"/>
  <c r="G79"/>
  <c r="B80"/>
  <c r="C80"/>
  <c r="D80"/>
  <c r="E80"/>
  <c r="G80"/>
  <c r="B81"/>
  <c r="C81"/>
  <c r="D81"/>
  <c r="E81"/>
  <c r="G81"/>
  <c r="B82"/>
  <c r="C82"/>
  <c r="D82"/>
  <c r="E82"/>
  <c r="G82"/>
  <c r="B83"/>
  <c r="C83"/>
  <c r="D83"/>
  <c r="E83"/>
  <c r="G83"/>
  <c r="B84"/>
  <c r="C84"/>
  <c r="D84"/>
  <c r="E84"/>
  <c r="G84"/>
  <c r="B85"/>
  <c r="C85"/>
  <c r="D85"/>
  <c r="E85"/>
  <c r="G85"/>
  <c r="B86"/>
  <c r="C86"/>
  <c r="D86"/>
  <c r="E86"/>
  <c r="G86"/>
  <c r="B87"/>
  <c r="C87"/>
  <c r="D87"/>
  <c r="E87"/>
  <c r="G87"/>
  <c r="B88"/>
  <c r="C88"/>
  <c r="D88"/>
  <c r="E88"/>
  <c r="G88"/>
  <c r="B89"/>
  <c r="C89"/>
  <c r="D89"/>
  <c r="E89"/>
  <c r="G89"/>
  <c r="B90"/>
  <c r="C90"/>
  <c r="D90"/>
  <c r="E90"/>
  <c r="G90"/>
  <c r="B91"/>
  <c r="C91"/>
  <c r="D91"/>
  <c r="E91"/>
  <c r="G91"/>
  <c r="B92"/>
  <c r="C92"/>
  <c r="D92"/>
  <c r="E92"/>
  <c r="G92"/>
  <c r="B93"/>
  <c r="C93"/>
  <c r="D93"/>
  <c r="E93"/>
  <c r="G93"/>
  <c r="B94"/>
  <c r="C94"/>
  <c r="D94"/>
  <c r="E94"/>
  <c r="G94"/>
  <c r="B95"/>
  <c r="C95"/>
  <c r="D95"/>
  <c r="E95"/>
  <c r="G95"/>
  <c r="B96"/>
  <c r="C96"/>
  <c r="D96"/>
  <c r="E96"/>
  <c r="G96"/>
  <c r="B97"/>
  <c r="C97"/>
  <c r="D97"/>
  <c r="E97"/>
  <c r="G97"/>
  <c r="B98"/>
  <c r="C98"/>
  <c r="D98"/>
  <c r="E98"/>
  <c r="G98"/>
  <c r="B99"/>
  <c r="C99"/>
  <c r="D99"/>
  <c r="E99"/>
  <c r="G99"/>
  <c r="B100"/>
  <c r="C100"/>
  <c r="D100"/>
  <c r="E100"/>
  <c r="G100"/>
  <c r="B101"/>
  <c r="C101"/>
  <c r="D101"/>
  <c r="E101"/>
  <c r="G101"/>
  <c r="B102"/>
  <c r="C102"/>
  <c r="D102"/>
  <c r="E102"/>
  <c r="G102"/>
  <c r="B103"/>
  <c r="C103"/>
  <c r="D103"/>
  <c r="E103"/>
  <c r="G103"/>
  <c r="B104"/>
  <c r="C104"/>
  <c r="D104"/>
  <c r="E104"/>
  <c r="G104"/>
  <c r="B105"/>
  <c r="C105"/>
  <c r="D105"/>
  <c r="E105"/>
  <c r="G105"/>
  <c r="B106"/>
  <c r="C106"/>
  <c r="D106"/>
  <c r="E106"/>
  <c r="G106"/>
  <c r="B107"/>
  <c r="C107"/>
  <c r="D107"/>
  <c r="E107"/>
  <c r="G107"/>
  <c r="B108"/>
  <c r="C108"/>
  <c r="D108"/>
  <c r="E108"/>
  <c r="G108"/>
  <c r="B109"/>
  <c r="C109"/>
  <c r="D109"/>
  <c r="E109"/>
  <c r="G109"/>
  <c r="B110"/>
  <c r="C110"/>
  <c r="D110"/>
  <c r="E110"/>
  <c r="G110"/>
  <c r="B111"/>
  <c r="C111"/>
  <c r="D111"/>
  <c r="E111"/>
  <c r="G111"/>
  <c r="B112"/>
  <c r="C112"/>
  <c r="D112"/>
  <c r="E112"/>
  <c r="G112"/>
  <c r="B113"/>
  <c r="C113"/>
  <c r="D113"/>
  <c r="E113"/>
  <c r="G113"/>
  <c r="B114"/>
  <c r="C114"/>
  <c r="D114"/>
  <c r="E114"/>
  <c r="G114"/>
  <c r="B115"/>
  <c r="C115"/>
  <c r="D115"/>
  <c r="E115"/>
  <c r="G115"/>
  <c r="B116"/>
  <c r="C116"/>
  <c r="D116"/>
  <c r="E116"/>
  <c r="G116"/>
  <c r="B117"/>
  <c r="C117"/>
  <c r="D117"/>
  <c r="E117"/>
  <c r="G117"/>
  <c r="B118"/>
  <c r="C118"/>
  <c r="D118"/>
  <c r="E118"/>
  <c r="G118"/>
  <c r="B119"/>
  <c r="C119"/>
  <c r="D119"/>
  <c r="E119"/>
  <c r="G119"/>
  <c r="B120"/>
  <c r="C120"/>
  <c r="D120"/>
  <c r="E120"/>
  <c r="G120"/>
  <c r="B121"/>
  <c r="C121"/>
  <c r="D121"/>
  <c r="E121"/>
  <c r="G121"/>
  <c r="B122"/>
  <c r="C122"/>
  <c r="D122"/>
  <c r="E122"/>
  <c r="G122"/>
  <c r="B123"/>
  <c r="C123"/>
  <c r="D123"/>
  <c r="E123"/>
  <c r="G123"/>
  <c r="B124"/>
  <c r="C124"/>
  <c r="D124"/>
  <c r="E124"/>
  <c r="G124"/>
  <c r="B125"/>
  <c r="C125"/>
  <c r="D125"/>
  <c r="E125"/>
  <c r="G125"/>
  <c r="B126"/>
  <c r="C126"/>
  <c r="D126"/>
  <c r="E126"/>
  <c r="G126"/>
  <c r="B127"/>
  <c r="C127"/>
  <c r="D127"/>
  <c r="E127"/>
  <c r="G127"/>
  <c r="B128"/>
  <c r="C128"/>
  <c r="D128"/>
  <c r="E128"/>
  <c r="G128"/>
  <c r="B129"/>
  <c r="C129"/>
  <c r="D129"/>
  <c r="E129"/>
  <c r="G129"/>
  <c r="B130"/>
  <c r="C130"/>
  <c r="D130"/>
  <c r="E130"/>
  <c r="G130"/>
  <c r="B131"/>
  <c r="C131"/>
  <c r="D131"/>
  <c r="E131"/>
  <c r="G131"/>
  <c r="B132"/>
  <c r="C132"/>
  <c r="D132"/>
  <c r="E132"/>
  <c r="G132"/>
  <c r="B133"/>
  <c r="C133"/>
  <c r="D133"/>
  <c r="E133"/>
  <c r="G133"/>
  <c r="B134"/>
  <c r="C134"/>
  <c r="D134"/>
  <c r="E134"/>
  <c r="G134"/>
  <c r="B135"/>
  <c r="C135"/>
  <c r="D135"/>
  <c r="E135"/>
  <c r="G135"/>
  <c r="B136"/>
  <c r="C136"/>
  <c r="D136"/>
  <c r="E136"/>
  <c r="G136"/>
  <c r="B137"/>
  <c r="C137"/>
  <c r="D137"/>
  <c r="E137"/>
  <c r="G137"/>
  <c r="B138"/>
  <c r="C138"/>
  <c r="D138"/>
  <c r="E138"/>
  <c r="G138"/>
  <c r="B139"/>
  <c r="C139"/>
  <c r="D139"/>
  <c r="E139"/>
  <c r="G139"/>
  <c r="B140"/>
  <c r="C140"/>
  <c r="D140"/>
  <c r="E140"/>
  <c r="G140"/>
  <c r="B141"/>
  <c r="C141"/>
  <c r="D141"/>
  <c r="E141"/>
  <c r="G141"/>
  <c r="B142"/>
  <c r="C142"/>
  <c r="D142"/>
  <c r="E142"/>
  <c r="G142"/>
  <c r="B143"/>
  <c r="C143"/>
  <c r="D143"/>
  <c r="E143"/>
  <c r="G143"/>
  <c r="B144"/>
  <c r="C144"/>
  <c r="D144"/>
  <c r="E144"/>
  <c r="G144"/>
  <c r="B145"/>
  <c r="C145"/>
  <c r="D145"/>
  <c r="E145"/>
  <c r="G145"/>
  <c r="B146"/>
  <c r="C146"/>
  <c r="D146"/>
  <c r="E146"/>
  <c r="G146"/>
  <c r="B147"/>
  <c r="C147"/>
  <c r="D147"/>
  <c r="E147"/>
  <c r="G147"/>
  <c r="B148"/>
  <c r="C148"/>
  <c r="D148"/>
  <c r="E148"/>
  <c r="G148"/>
  <c r="B149"/>
  <c r="C149"/>
  <c r="D149"/>
  <c r="E149"/>
  <c r="G149"/>
  <c r="B150"/>
  <c r="C150"/>
  <c r="D150"/>
  <c r="E150"/>
  <c r="G150"/>
  <c r="B151"/>
  <c r="C151"/>
  <c r="D151"/>
  <c r="E151"/>
  <c r="G151"/>
  <c r="B152"/>
  <c r="C152"/>
  <c r="D152"/>
  <c r="E152"/>
  <c r="G152"/>
  <c r="B153"/>
  <c r="C153"/>
  <c r="D153"/>
  <c r="E153"/>
  <c r="G153"/>
  <c r="B154"/>
  <c r="C154"/>
  <c r="D154"/>
  <c r="E154"/>
  <c r="G154"/>
  <c r="B155"/>
  <c r="C155"/>
  <c r="D155"/>
  <c r="E155"/>
  <c r="G155"/>
  <c r="B156"/>
  <c r="C156"/>
  <c r="D156"/>
  <c r="E156"/>
  <c r="G156"/>
  <c r="B157"/>
  <c r="C157"/>
  <c r="D157"/>
  <c r="E157"/>
  <c r="G157"/>
  <c r="B158"/>
  <c r="C158"/>
  <c r="D158"/>
  <c r="E158"/>
  <c r="G158"/>
  <c r="B159"/>
  <c r="C159"/>
  <c r="D159"/>
  <c r="E159"/>
  <c r="G159"/>
  <c r="B160"/>
  <c r="C160"/>
  <c r="D160"/>
  <c r="E160"/>
  <c r="G160"/>
  <c r="B161"/>
  <c r="C161"/>
  <c r="D161"/>
  <c r="E161"/>
  <c r="G161"/>
  <c r="B162"/>
  <c r="C162"/>
  <c r="D162"/>
  <c r="E162"/>
  <c r="G162"/>
  <c r="B163"/>
  <c r="C163"/>
  <c r="D163"/>
  <c r="E163"/>
  <c r="G163"/>
  <c r="B164"/>
  <c r="C164"/>
  <c r="D164"/>
  <c r="E164"/>
  <c r="G164"/>
  <c r="B165"/>
  <c r="C165"/>
  <c r="D165"/>
  <c r="E165"/>
  <c r="G165"/>
  <c r="B166"/>
  <c r="C166"/>
  <c r="D166"/>
  <c r="E166"/>
  <c r="G166"/>
  <c r="B167"/>
  <c r="C167"/>
  <c r="D167"/>
  <c r="E167"/>
  <c r="G167"/>
  <c r="B168"/>
  <c r="C168"/>
  <c r="D168"/>
  <c r="E168"/>
  <c r="G168"/>
  <c r="B169"/>
  <c r="C169"/>
  <c r="D169"/>
  <c r="E169"/>
  <c r="G169"/>
  <c r="B170"/>
  <c r="C170"/>
  <c r="D170"/>
  <c r="E170"/>
  <c r="G170"/>
  <c r="B171"/>
  <c r="C171"/>
  <c r="D171"/>
  <c r="E171"/>
  <c r="G171"/>
  <c r="B172"/>
  <c r="C172"/>
  <c r="D172"/>
  <c r="E172"/>
  <c r="G172"/>
  <c r="B173"/>
  <c r="C173"/>
  <c r="D173"/>
  <c r="E173"/>
  <c r="G173"/>
  <c r="B174"/>
  <c r="C174"/>
  <c r="D174"/>
  <c r="E174"/>
  <c r="G174"/>
  <c r="B175"/>
  <c r="C175"/>
  <c r="D175"/>
  <c r="E175"/>
  <c r="G175"/>
  <c r="B176"/>
  <c r="C176"/>
  <c r="D176"/>
  <c r="E176"/>
  <c r="G176"/>
  <c r="B177"/>
  <c r="C177"/>
  <c r="D177"/>
  <c r="E177"/>
  <c r="G177"/>
  <c r="B178"/>
  <c r="C178"/>
  <c r="D178"/>
  <c r="E178"/>
  <c r="G178"/>
  <c r="B179"/>
  <c r="C179"/>
  <c r="D179"/>
  <c r="E179"/>
  <c r="G179"/>
  <c r="B180"/>
  <c r="C180"/>
  <c r="D180"/>
  <c r="E180"/>
  <c r="G180"/>
  <c r="B181"/>
  <c r="C181"/>
  <c r="D181"/>
  <c r="E181"/>
  <c r="G181"/>
  <c r="B182"/>
  <c r="C182"/>
  <c r="D182"/>
  <c r="E182"/>
  <c r="G182"/>
  <c r="B183"/>
  <c r="C183"/>
  <c r="D183"/>
  <c r="E183"/>
  <c r="G183"/>
  <c r="B184"/>
  <c r="C184"/>
  <c r="D184"/>
  <c r="E184"/>
  <c r="G184"/>
  <c r="B185"/>
  <c r="C185"/>
  <c r="D185"/>
  <c r="E185"/>
  <c r="G185"/>
  <c r="B186"/>
  <c r="C186"/>
  <c r="D186"/>
  <c r="E186"/>
  <c r="G186"/>
  <c r="B187"/>
  <c r="C187"/>
  <c r="D187"/>
  <c r="E187"/>
  <c r="G187"/>
  <c r="B188"/>
  <c r="C188"/>
  <c r="D188"/>
  <c r="E188"/>
  <c r="G188"/>
  <c r="B189"/>
  <c r="C189"/>
  <c r="D189"/>
  <c r="E189"/>
  <c r="G189"/>
  <c r="B190"/>
  <c r="C190"/>
  <c r="D190"/>
  <c r="E190"/>
  <c r="G190"/>
  <c r="B191"/>
  <c r="C191"/>
  <c r="D191"/>
  <c r="E191"/>
  <c r="G191"/>
  <c r="B192"/>
  <c r="C192"/>
  <c r="D192"/>
  <c r="E192"/>
  <c r="G192"/>
  <c r="B193"/>
  <c r="C193"/>
  <c r="D193"/>
  <c r="E193"/>
  <c r="G193"/>
  <c r="B194"/>
  <c r="C194"/>
  <c r="D194"/>
  <c r="E194"/>
  <c r="G194"/>
  <c r="B195"/>
  <c r="C195"/>
  <c r="D195"/>
  <c r="E195"/>
  <c r="G195"/>
  <c r="B196"/>
  <c r="C196"/>
  <c r="D196"/>
  <c r="E196"/>
  <c r="G196"/>
  <c r="B197"/>
  <c r="C197"/>
  <c r="D197"/>
  <c r="E197"/>
  <c r="G197"/>
  <c r="B198"/>
  <c r="C198"/>
  <c r="D198"/>
  <c r="E198"/>
  <c r="G198"/>
  <c r="B199"/>
  <c r="C199"/>
  <c r="D199"/>
  <c r="E199"/>
  <c r="G199"/>
  <c r="B200"/>
  <c r="C200"/>
  <c r="D200"/>
  <c r="E200"/>
  <c r="G200"/>
  <c r="B201"/>
  <c r="C201"/>
  <c r="D201"/>
  <c r="E201"/>
  <c r="G201"/>
  <c r="B202"/>
  <c r="C202"/>
  <c r="D202"/>
  <c r="E202"/>
  <c r="G202"/>
  <c r="B203"/>
  <c r="C203"/>
  <c r="D203"/>
  <c r="E203"/>
  <c r="G203"/>
  <c r="B204"/>
  <c r="C204"/>
  <c r="D204"/>
  <c r="E204"/>
  <c r="G204"/>
  <c r="B205"/>
  <c r="C205"/>
  <c r="D205"/>
  <c r="E205"/>
  <c r="G205"/>
  <c r="B206"/>
  <c r="C206"/>
  <c r="D206"/>
  <c r="E206"/>
  <c r="G206"/>
  <c r="B207"/>
  <c r="C207"/>
  <c r="D207"/>
  <c r="E207"/>
  <c r="G207"/>
  <c r="B208"/>
  <c r="C208"/>
  <c r="D208"/>
  <c r="E208"/>
  <c r="G208"/>
  <c r="B209"/>
  <c r="C209"/>
  <c r="D209"/>
  <c r="E209"/>
  <c r="G209"/>
  <c r="B210"/>
  <c r="C210"/>
  <c r="D210"/>
  <c r="E210"/>
  <c r="G210"/>
  <c r="B211"/>
  <c r="C211"/>
  <c r="D211"/>
  <c r="E211"/>
  <c r="G211"/>
  <c r="B212"/>
  <c r="C212"/>
  <c r="D212"/>
  <c r="E212"/>
  <c r="G212"/>
  <c r="B213"/>
  <c r="C213"/>
  <c r="D213"/>
  <c r="E213"/>
  <c r="G213"/>
  <c r="B214"/>
  <c r="C214"/>
  <c r="D214"/>
  <c r="E214"/>
  <c r="G214"/>
  <c r="B215"/>
  <c r="C215"/>
  <c r="D215"/>
  <c r="E215"/>
  <c r="G215"/>
  <c r="B216"/>
  <c r="C216"/>
  <c r="D216"/>
  <c r="E216"/>
  <c r="G216"/>
  <c r="B217"/>
  <c r="C217"/>
  <c r="D217"/>
  <c r="E217"/>
  <c r="G217"/>
  <c r="B218"/>
  <c r="C218"/>
  <c r="D218"/>
  <c r="E218"/>
  <c r="G218"/>
  <c r="B219"/>
  <c r="C219"/>
  <c r="D219"/>
  <c r="E219"/>
  <c r="G219"/>
  <c r="B220"/>
  <c r="C220"/>
  <c r="D220"/>
  <c r="E220"/>
  <c r="G220"/>
  <c r="B221"/>
  <c r="C221"/>
  <c r="D221"/>
  <c r="E221"/>
  <c r="G221"/>
  <c r="B222"/>
  <c r="C222"/>
  <c r="D222"/>
  <c r="E222"/>
  <c r="G222"/>
  <c r="B223"/>
  <c r="C223"/>
  <c r="D223"/>
  <c r="E223"/>
  <c r="G223"/>
  <c r="B224"/>
  <c r="C224"/>
  <c r="D224"/>
  <c r="E224"/>
  <c r="G224"/>
  <c r="B225"/>
  <c r="C225"/>
  <c r="D225"/>
  <c r="E225"/>
  <c r="G225"/>
  <c r="B226"/>
  <c r="C226"/>
  <c r="D226"/>
  <c r="E226"/>
  <c r="G226"/>
  <c r="B227"/>
  <c r="C227"/>
  <c r="D227"/>
  <c r="E227"/>
  <c r="G227"/>
  <c r="B228"/>
  <c r="C228"/>
  <c r="D228"/>
  <c r="E228"/>
  <c r="G228"/>
  <c r="B229"/>
  <c r="C229"/>
  <c r="D229"/>
  <c r="E229"/>
  <c r="G229"/>
  <c r="B230"/>
  <c r="C230"/>
  <c r="D230"/>
  <c r="E230"/>
  <c r="G230"/>
  <c r="B231"/>
  <c r="C231"/>
  <c r="D231"/>
  <c r="E231"/>
  <c r="G231"/>
  <c r="B232"/>
  <c r="C232"/>
  <c r="D232"/>
  <c r="E232"/>
  <c r="G232"/>
  <c r="B233"/>
  <c r="C233"/>
  <c r="D233"/>
  <c r="E233"/>
  <c r="G233"/>
  <c r="B234"/>
  <c r="C234"/>
  <c r="D234"/>
  <c r="E234"/>
  <c r="G234"/>
  <c r="B235"/>
  <c r="C235"/>
  <c r="D235"/>
  <c r="E235"/>
  <c r="G235"/>
  <c r="B236"/>
  <c r="C236"/>
  <c r="D236"/>
  <c r="E236"/>
  <c r="G236"/>
  <c r="B237"/>
  <c r="C237"/>
  <c r="D237"/>
  <c r="E237"/>
  <c r="G237"/>
  <c r="B238"/>
  <c r="C238"/>
  <c r="D238"/>
  <c r="E238"/>
  <c r="G238"/>
  <c r="B239"/>
  <c r="C239"/>
  <c r="D239"/>
  <c r="E239"/>
  <c r="G239"/>
  <c r="B240"/>
  <c r="C240"/>
  <c r="D240"/>
  <c r="E240"/>
  <c r="G240"/>
  <c r="B241"/>
  <c r="C241"/>
  <c r="D241"/>
  <c r="E241"/>
  <c r="G241"/>
  <c r="B242"/>
  <c r="C242"/>
  <c r="D242"/>
  <c r="E242"/>
  <c r="G242"/>
  <c r="B243"/>
  <c r="C243"/>
  <c r="D243"/>
  <c r="E243"/>
  <c r="G243"/>
  <c r="B244"/>
  <c r="C244"/>
  <c r="D244"/>
  <c r="E244"/>
  <c r="G244"/>
  <c r="B245"/>
  <c r="C245"/>
  <c r="D245"/>
  <c r="E245"/>
  <c r="G245"/>
  <c r="B246"/>
  <c r="C246"/>
  <c r="D246"/>
  <c r="E246"/>
  <c r="G246"/>
  <c r="B247"/>
  <c r="C247"/>
  <c r="D247"/>
  <c r="E247"/>
  <c r="G247"/>
  <c r="B248"/>
  <c r="C248"/>
  <c r="D248"/>
  <c r="E248"/>
  <c r="G248"/>
  <c r="B249"/>
  <c r="C249"/>
  <c r="D249"/>
  <c r="E249"/>
  <c r="G249"/>
  <c r="B250"/>
  <c r="C250"/>
  <c r="D250"/>
  <c r="E250"/>
  <c r="G250"/>
  <c r="B251"/>
  <c r="C251"/>
  <c r="D251"/>
  <c r="E251"/>
  <c r="G251"/>
  <c r="B252"/>
  <c r="C252"/>
  <c r="D252"/>
  <c r="E252"/>
  <c r="G252"/>
  <c r="B253"/>
  <c r="C253"/>
  <c r="D253"/>
  <c r="E253"/>
  <c r="G253"/>
  <c r="B254"/>
  <c r="C254"/>
  <c r="D254"/>
  <c r="E254"/>
  <c r="G254"/>
  <c r="B255"/>
  <c r="C255"/>
  <c r="D255"/>
  <c r="E255"/>
  <c r="G255"/>
  <c r="B256"/>
  <c r="C256"/>
  <c r="D256"/>
  <c r="E256"/>
  <c r="G256"/>
  <c r="B257"/>
  <c r="C257"/>
  <c r="D257"/>
  <c r="E257"/>
  <c r="G257"/>
  <c r="B258"/>
  <c r="C258"/>
  <c r="D258"/>
  <c r="E258"/>
  <c r="G258"/>
  <c r="B259"/>
  <c r="C259"/>
  <c r="D259"/>
  <c r="E259"/>
  <c r="G259"/>
  <c r="B260"/>
  <c r="C260"/>
  <c r="D260"/>
  <c r="E260"/>
  <c r="G260"/>
  <c r="B261"/>
  <c r="C261"/>
  <c r="D261"/>
  <c r="E261"/>
  <c r="G261"/>
  <c r="B262"/>
  <c r="C262"/>
  <c r="D262"/>
  <c r="E262"/>
  <c r="G262"/>
  <c r="B263"/>
  <c r="C263"/>
  <c r="D263"/>
  <c r="E263"/>
  <c r="G263"/>
  <c r="B264"/>
  <c r="C264"/>
  <c r="D264"/>
  <c r="E264"/>
  <c r="G264"/>
  <c r="B265"/>
  <c r="C265"/>
  <c r="D265"/>
  <c r="E265"/>
  <c r="G265"/>
  <c r="B266"/>
  <c r="C266"/>
  <c r="D266"/>
  <c r="E266"/>
  <c r="G266"/>
  <c r="B267"/>
  <c r="C267"/>
  <c r="D267"/>
  <c r="E267"/>
  <c r="G267"/>
  <c r="B268"/>
  <c r="C268"/>
  <c r="D268"/>
  <c r="E268"/>
  <c r="G268"/>
  <c r="B269"/>
  <c r="C269"/>
  <c r="D269"/>
  <c r="E269"/>
  <c r="G269"/>
  <c r="B270"/>
  <c r="C270"/>
  <c r="D270"/>
  <c r="E270"/>
  <c r="G270"/>
  <c r="B271"/>
  <c r="C271"/>
  <c r="D271"/>
  <c r="E271"/>
  <c r="G271"/>
  <c r="B272"/>
  <c r="C272"/>
  <c r="D272"/>
  <c r="E272"/>
  <c r="G272"/>
  <c r="B273"/>
  <c r="C273"/>
  <c r="D273"/>
  <c r="E273"/>
  <c r="G273"/>
  <c r="B274"/>
  <c r="C274"/>
  <c r="D274"/>
  <c r="E274"/>
  <c r="G274"/>
  <c r="B275"/>
  <c r="C275"/>
  <c r="D275"/>
  <c r="E275"/>
  <c r="G275"/>
  <c r="B276"/>
  <c r="C276"/>
  <c r="D276"/>
  <c r="E276"/>
  <c r="G276"/>
  <c r="B277"/>
  <c r="C277"/>
  <c r="D277"/>
  <c r="E277"/>
  <c r="G277"/>
  <c r="B278"/>
  <c r="C278"/>
  <c r="D278"/>
  <c r="E278"/>
  <c r="G278"/>
  <c r="B279"/>
  <c r="C279"/>
  <c r="D279"/>
  <c r="E279"/>
  <c r="G279"/>
  <c r="B280"/>
  <c r="C280"/>
  <c r="D280"/>
  <c r="E280"/>
  <c r="G280"/>
  <c r="B281"/>
  <c r="C281"/>
  <c r="D281"/>
  <c r="E281"/>
  <c r="G281"/>
  <c r="B282"/>
  <c r="C282"/>
  <c r="D282"/>
  <c r="E282"/>
  <c r="G282"/>
  <c r="B283"/>
  <c r="C283"/>
  <c r="D283"/>
  <c r="E283"/>
  <c r="G283"/>
  <c r="B284"/>
  <c r="C284"/>
  <c r="D284"/>
  <c r="E284"/>
  <c r="G284"/>
  <c r="B285"/>
  <c r="C285"/>
  <c r="D285"/>
  <c r="E285"/>
  <c r="G285"/>
  <c r="B286"/>
  <c r="C286"/>
  <c r="D286"/>
  <c r="E286"/>
  <c r="G286"/>
  <c r="B287"/>
  <c r="C287"/>
  <c r="D287"/>
  <c r="E287"/>
  <c r="G287"/>
  <c r="B288"/>
  <c r="C288"/>
  <c r="D288"/>
  <c r="E288"/>
  <c r="G288"/>
  <c r="B289"/>
  <c r="C289"/>
  <c r="D289"/>
  <c r="E289"/>
  <c r="G289"/>
  <c r="B290"/>
  <c r="C290"/>
  <c r="D290"/>
  <c r="E290"/>
  <c r="G290"/>
  <c r="B291"/>
  <c r="C291"/>
  <c r="D291"/>
  <c r="E291"/>
  <c r="G291"/>
  <c r="B292"/>
  <c r="C292"/>
  <c r="D292"/>
  <c r="E292"/>
  <c r="G292"/>
  <c r="B293"/>
  <c r="C293"/>
  <c r="D293"/>
  <c r="E293"/>
  <c r="G293"/>
  <c r="B294"/>
  <c r="C294"/>
  <c r="D294"/>
  <c r="E294"/>
  <c r="G294"/>
  <c r="B295"/>
  <c r="C295"/>
  <c r="D295"/>
  <c r="E295"/>
  <c r="G295"/>
  <c r="B296"/>
  <c r="C296"/>
  <c r="D296"/>
  <c r="E296"/>
  <c r="G296"/>
  <c r="B297"/>
  <c r="C297"/>
  <c r="D297"/>
  <c r="E297"/>
  <c r="G297"/>
  <c r="B298"/>
  <c r="C298"/>
  <c r="D298"/>
  <c r="E298"/>
  <c r="G298"/>
  <c r="B299"/>
  <c r="C299"/>
  <c r="D299"/>
  <c r="E299"/>
  <c r="G299"/>
  <c r="B300"/>
  <c r="C300"/>
  <c r="D300"/>
  <c r="E300"/>
  <c r="G300"/>
  <c r="B301"/>
  <c r="C301"/>
  <c r="D301"/>
  <c r="E301"/>
  <c r="G301"/>
  <c r="B302"/>
  <c r="C302"/>
  <c r="D302"/>
  <c r="E302"/>
  <c r="G302"/>
  <c r="B303"/>
  <c r="C303"/>
  <c r="D303"/>
  <c r="E303"/>
  <c r="G303"/>
  <c r="B304"/>
  <c r="C304"/>
  <c r="D304"/>
  <c r="E304"/>
  <c r="G304"/>
  <c r="B305"/>
  <c r="C305"/>
  <c r="D305"/>
  <c r="E305"/>
  <c r="G305"/>
  <c r="B306"/>
  <c r="C306"/>
  <c r="D306"/>
  <c r="E306"/>
  <c r="G306"/>
  <c r="B307"/>
  <c r="C307"/>
  <c r="D307"/>
  <c r="E307"/>
  <c r="G307"/>
  <c r="B308"/>
  <c r="C308"/>
  <c r="D308"/>
  <c r="E308"/>
  <c r="G308"/>
  <c r="B309"/>
  <c r="C309"/>
  <c r="D309"/>
  <c r="E309"/>
  <c r="G309"/>
  <c r="B310"/>
  <c r="C310"/>
  <c r="D310"/>
  <c r="E310"/>
  <c r="G310"/>
  <c r="B311"/>
  <c r="C311"/>
  <c r="D311"/>
  <c r="E311"/>
  <c r="G311"/>
  <c r="B312"/>
  <c r="C312"/>
  <c r="D312"/>
  <c r="E312"/>
  <c r="G312"/>
  <c r="B313"/>
  <c r="C313"/>
  <c r="D313"/>
  <c r="E313"/>
  <c r="G313"/>
  <c r="B314"/>
  <c r="C314"/>
  <c r="D314"/>
  <c r="E314"/>
  <c r="G314"/>
  <c r="B315"/>
  <c r="C315"/>
  <c r="D315"/>
  <c r="E315"/>
  <c r="G315"/>
  <c r="B316"/>
  <c r="C316"/>
  <c r="D316"/>
  <c r="E316"/>
  <c r="G316"/>
  <c r="B317"/>
  <c r="C317"/>
  <c r="D317"/>
  <c r="E317"/>
  <c r="G317"/>
  <c r="B318"/>
  <c r="C318"/>
  <c r="D318"/>
  <c r="E318"/>
  <c r="G318"/>
  <c r="B319"/>
  <c r="C319"/>
  <c r="D319"/>
  <c r="E319"/>
  <c r="G319"/>
  <c r="B320"/>
  <c r="C320"/>
  <c r="D320"/>
  <c r="E320"/>
  <c r="G320"/>
  <c r="B321"/>
  <c r="C321"/>
  <c r="D321"/>
  <c r="E321"/>
  <c r="G321"/>
  <c r="B322"/>
  <c r="C322"/>
  <c r="D322"/>
  <c r="E322"/>
  <c r="G322"/>
  <c r="B323"/>
  <c r="C323"/>
  <c r="D323"/>
  <c r="E323"/>
  <c r="G323"/>
  <c r="B324"/>
  <c r="C324"/>
  <c r="D324"/>
  <c r="E324"/>
  <c r="G324"/>
  <c r="B325"/>
  <c r="C325"/>
  <c r="D325"/>
  <c r="E325"/>
  <c r="G325"/>
  <c r="B326"/>
  <c r="C326"/>
  <c r="D326"/>
  <c r="E326"/>
  <c r="G326"/>
  <c r="B327"/>
  <c r="C327"/>
  <c r="D327"/>
  <c r="E327"/>
  <c r="G327"/>
  <c r="B328"/>
  <c r="C328"/>
  <c r="D328"/>
  <c r="E328"/>
  <c r="G328"/>
  <c r="B329"/>
  <c r="C329"/>
  <c r="D329"/>
  <c r="E329"/>
  <c r="G329"/>
  <c r="B330"/>
  <c r="C330"/>
  <c r="D330"/>
  <c r="E330"/>
  <c r="G330"/>
  <c r="B331"/>
  <c r="C331"/>
  <c r="D331"/>
  <c r="E331"/>
  <c r="G331"/>
  <c r="B332"/>
  <c r="C332"/>
  <c r="D332"/>
  <c r="E332"/>
  <c r="G332"/>
  <c r="B333"/>
  <c r="C333"/>
  <c r="D333"/>
  <c r="E333"/>
  <c r="G333"/>
  <c r="B334"/>
  <c r="C334"/>
  <c r="D334"/>
  <c r="E334"/>
  <c r="G334"/>
  <c r="B335"/>
  <c r="C335"/>
  <c r="D335"/>
  <c r="E335"/>
  <c r="G335"/>
  <c r="B336"/>
  <c r="C336"/>
  <c r="D336"/>
  <c r="E336"/>
  <c r="G336"/>
  <c r="B337"/>
  <c r="C337"/>
  <c r="D337"/>
  <c r="E337"/>
  <c r="G337"/>
  <c r="B338"/>
  <c r="C338"/>
  <c r="D338"/>
  <c r="E338"/>
  <c r="G338"/>
  <c r="B339"/>
  <c r="C339"/>
  <c r="D339"/>
  <c r="E339"/>
  <c r="G339"/>
  <c r="B340"/>
  <c r="C340"/>
  <c r="D340"/>
  <c r="E340"/>
  <c r="G340"/>
  <c r="B341"/>
  <c r="C341"/>
  <c r="D341"/>
  <c r="E341"/>
  <c r="G341"/>
  <c r="B342"/>
  <c r="C342"/>
  <c r="D342"/>
  <c r="E342"/>
  <c r="G342"/>
  <c r="B343"/>
  <c r="C343"/>
  <c r="D343"/>
  <c r="E343"/>
  <c r="G343"/>
  <c r="B344"/>
  <c r="C344"/>
  <c r="D344"/>
  <c r="E344"/>
  <c r="G344"/>
  <c r="B345"/>
  <c r="C345"/>
  <c r="D345"/>
  <c r="E345"/>
  <c r="G345"/>
  <c r="B346"/>
  <c r="C346"/>
  <c r="D346"/>
  <c r="E346"/>
  <c r="G346"/>
  <c r="B347"/>
  <c r="C347"/>
  <c r="D347"/>
  <c r="E347"/>
  <c r="G347"/>
  <c r="B348"/>
  <c r="C348"/>
  <c r="D348"/>
  <c r="E348"/>
  <c r="G348"/>
  <c r="B349"/>
  <c r="C349"/>
  <c r="D349"/>
  <c r="E349"/>
  <c r="G349"/>
  <c r="B350"/>
  <c r="C350"/>
  <c r="D350"/>
  <c r="E350"/>
  <c r="G350"/>
  <c r="B351"/>
  <c r="C351"/>
  <c r="D351"/>
  <c r="E351"/>
  <c r="G351"/>
  <c r="B352"/>
  <c r="C352"/>
  <c r="D352"/>
  <c r="E352"/>
  <c r="G352"/>
  <c r="B353"/>
  <c r="C353"/>
  <c r="D353"/>
  <c r="E353"/>
  <c r="G353"/>
  <c r="B354"/>
  <c r="C354"/>
  <c r="D354"/>
  <c r="E354"/>
  <c r="G354"/>
  <c r="B355"/>
  <c r="C355"/>
  <c r="D355"/>
  <c r="E355"/>
  <c r="G355"/>
  <c r="B356"/>
  <c r="C356"/>
  <c r="D356"/>
  <c r="E356"/>
  <c r="G356"/>
  <c r="B357"/>
  <c r="C357"/>
  <c r="D357"/>
  <c r="E357"/>
  <c r="G357"/>
  <c r="B358"/>
  <c r="C358"/>
  <c r="D358"/>
  <c r="E358"/>
  <c r="G358"/>
  <c r="B359"/>
  <c r="C359"/>
  <c r="D359"/>
  <c r="E359"/>
  <c r="G359"/>
  <c r="B360"/>
  <c r="C360"/>
  <c r="D360"/>
  <c r="E360"/>
  <c r="G360"/>
  <c r="B361"/>
  <c r="C361"/>
  <c r="D361"/>
  <c r="E361"/>
  <c r="G361"/>
  <c r="B362"/>
  <c r="C362"/>
  <c r="D362"/>
  <c r="E362"/>
  <c r="G362"/>
  <c r="B363"/>
  <c r="C363"/>
  <c r="D363"/>
  <c r="E363"/>
  <c r="G363"/>
  <c r="B364"/>
  <c r="C364"/>
  <c r="D364"/>
  <c r="E364"/>
  <c r="G364"/>
  <c r="B365"/>
  <c r="C365"/>
  <c r="D365"/>
  <c r="E365"/>
  <c r="G365"/>
  <c r="B366"/>
  <c r="C366"/>
  <c r="D366"/>
  <c r="E366"/>
  <c r="G366"/>
  <c r="B367"/>
  <c r="C367"/>
  <c r="D367"/>
  <c r="E367"/>
  <c r="G367"/>
  <c r="B368"/>
  <c r="C368"/>
  <c r="D368"/>
  <c r="E368"/>
  <c r="G368"/>
  <c r="B369"/>
  <c r="C369"/>
  <c r="D369"/>
  <c r="E369"/>
  <c r="G369"/>
  <c r="B370"/>
  <c r="C370"/>
  <c r="D370"/>
  <c r="E370"/>
  <c r="G370"/>
  <c r="B371"/>
  <c r="C371"/>
  <c r="D371"/>
  <c r="E371"/>
  <c r="G371"/>
  <c r="B372"/>
  <c r="C372"/>
  <c r="D372"/>
  <c r="E372"/>
  <c r="G372"/>
  <c r="B373"/>
  <c r="C373"/>
  <c r="D373"/>
  <c r="E373"/>
  <c r="G373"/>
  <c r="B374"/>
  <c r="C374"/>
  <c r="D374"/>
  <c r="E374"/>
  <c r="G374"/>
  <c r="B375"/>
  <c r="C375"/>
  <c r="D375"/>
  <c r="E375"/>
  <c r="G375"/>
  <c r="B376"/>
  <c r="C376"/>
  <c r="D376"/>
  <c r="E376"/>
  <c r="G376"/>
  <c r="B377"/>
  <c r="C377"/>
  <c r="D377"/>
  <c r="E377"/>
  <c r="G377"/>
  <c r="B378"/>
  <c r="C378"/>
  <c r="D378"/>
  <c r="E378"/>
  <c r="G378"/>
  <c r="B379"/>
  <c r="C379"/>
  <c r="D379"/>
  <c r="E379"/>
  <c r="G379"/>
  <c r="B380"/>
  <c r="C380"/>
  <c r="D380"/>
  <c r="E380"/>
  <c r="G380"/>
  <c r="B381"/>
  <c r="C381"/>
  <c r="D381"/>
  <c r="E381"/>
  <c r="G381"/>
  <c r="B382"/>
  <c r="C382"/>
  <c r="D382"/>
  <c r="E382"/>
  <c r="G382"/>
  <c r="B383"/>
  <c r="C383"/>
  <c r="D383"/>
  <c r="E383"/>
  <c r="G383"/>
  <c r="B384"/>
  <c r="C384"/>
  <c r="D384"/>
  <c r="E384"/>
  <c r="G384"/>
  <c r="B385"/>
  <c r="C385"/>
  <c r="D385"/>
  <c r="E385"/>
  <c r="G385"/>
  <c r="B386"/>
  <c r="C386"/>
  <c r="D386"/>
  <c r="E386"/>
  <c r="G386"/>
  <c r="B387"/>
  <c r="C387"/>
  <c r="D387"/>
  <c r="E387"/>
  <c r="G387"/>
  <c r="B388"/>
  <c r="C388"/>
  <c r="D388"/>
  <c r="E388"/>
  <c r="G388"/>
  <c r="B389"/>
  <c r="C389"/>
  <c r="D389"/>
  <c r="E389"/>
  <c r="G389"/>
  <c r="B390"/>
  <c r="C390"/>
  <c r="D390"/>
  <c r="E390"/>
  <c r="G390"/>
  <c r="B391"/>
  <c r="C391"/>
  <c r="D391"/>
  <c r="E391"/>
  <c r="G391"/>
  <c r="B392"/>
  <c r="C392"/>
  <c r="D392"/>
  <c r="E392"/>
  <c r="G392"/>
  <c r="B393"/>
  <c r="C393"/>
  <c r="D393"/>
  <c r="E393"/>
  <c r="G393"/>
  <c r="B394"/>
  <c r="C394"/>
  <c r="D394"/>
  <c r="E394"/>
  <c r="G394"/>
  <c r="B395"/>
  <c r="C395"/>
  <c r="D395"/>
  <c r="E395"/>
  <c r="G395"/>
  <c r="B396"/>
  <c r="C396"/>
  <c r="D396"/>
  <c r="E396"/>
  <c r="G396"/>
  <c r="B397"/>
  <c r="C397"/>
  <c r="D397"/>
  <c r="E397"/>
  <c r="G397"/>
  <c r="B398"/>
  <c r="C398"/>
  <c r="D398"/>
  <c r="E398"/>
  <c r="G398"/>
  <c r="B399"/>
  <c r="C399"/>
  <c r="D399"/>
  <c r="E399"/>
  <c r="G399"/>
  <c r="B400"/>
  <c r="C400"/>
  <c r="D400"/>
  <c r="E400"/>
  <c r="G400"/>
  <c r="B401"/>
  <c r="C401"/>
  <c r="D401"/>
  <c r="E401"/>
  <c r="G401"/>
  <c r="B402"/>
  <c r="C402"/>
  <c r="D402"/>
  <c r="E402"/>
  <c r="G402"/>
  <c r="B403"/>
  <c r="C403"/>
  <c r="D403"/>
  <c r="E403"/>
  <c r="G403"/>
  <c r="B404"/>
  <c r="C404"/>
  <c r="D404"/>
  <c r="E404"/>
  <c r="G404"/>
  <c r="B405"/>
  <c r="C405"/>
  <c r="D405"/>
  <c r="E405"/>
  <c r="G405"/>
  <c r="B406"/>
  <c r="C406"/>
  <c r="D406"/>
  <c r="E406"/>
  <c r="G406"/>
  <c r="B407"/>
  <c r="C407"/>
  <c r="D407"/>
  <c r="E407"/>
  <c r="G407"/>
  <c r="B408"/>
  <c r="C408"/>
  <c r="D408"/>
  <c r="E408"/>
  <c r="G408"/>
  <c r="B409"/>
  <c r="C409"/>
  <c r="D409"/>
  <c r="E409"/>
  <c r="G409"/>
  <c r="B410"/>
  <c r="C410"/>
  <c r="D410"/>
  <c r="E410"/>
  <c r="G410"/>
  <c r="B411"/>
  <c r="C411"/>
  <c r="D411"/>
  <c r="E411"/>
  <c r="G411"/>
  <c r="B412"/>
  <c r="C412"/>
  <c r="D412"/>
  <c r="E412"/>
  <c r="G412"/>
  <c r="B413"/>
  <c r="C413"/>
  <c r="D413"/>
  <c r="E413"/>
  <c r="G413"/>
  <c r="B414"/>
  <c r="C414"/>
  <c r="D414"/>
  <c r="E414"/>
  <c r="G414"/>
  <c r="B415"/>
  <c r="C415"/>
  <c r="D415"/>
  <c r="E415"/>
  <c r="G415"/>
  <c r="B416"/>
  <c r="C416"/>
  <c r="D416"/>
  <c r="E416"/>
  <c r="G416"/>
  <c r="B417"/>
  <c r="C417"/>
  <c r="D417"/>
  <c r="E417"/>
  <c r="G417"/>
  <c r="B418"/>
  <c r="C418"/>
  <c r="D418"/>
  <c r="E418"/>
  <c r="G418"/>
  <c r="B419"/>
  <c r="C419"/>
  <c r="D419"/>
  <c r="E419"/>
  <c r="G419"/>
  <c r="B420"/>
  <c r="C420"/>
  <c r="D420"/>
  <c r="E420"/>
  <c r="G420"/>
  <c r="B421"/>
  <c r="C421"/>
  <c r="D421"/>
  <c r="E421"/>
  <c r="G421"/>
  <c r="B422"/>
  <c r="C422"/>
  <c r="D422"/>
  <c r="E422"/>
  <c r="G422"/>
  <c r="B423"/>
  <c r="C423"/>
  <c r="D423"/>
  <c r="E423"/>
  <c r="G423"/>
  <c r="B424"/>
  <c r="C424"/>
  <c r="D424"/>
  <c r="E424"/>
  <c r="G424"/>
  <c r="B425"/>
  <c r="C425"/>
  <c r="D425"/>
  <c r="E425"/>
  <c r="G425"/>
  <c r="B426"/>
  <c r="C426"/>
  <c r="D426"/>
  <c r="E426"/>
  <c r="G426"/>
  <c r="B427"/>
  <c r="C427"/>
  <c r="D427"/>
  <c r="E427"/>
  <c r="G427"/>
  <c r="B428"/>
  <c r="C428"/>
  <c r="D428"/>
  <c r="E428"/>
  <c r="G428"/>
  <c r="B429"/>
  <c r="C429"/>
  <c r="D429"/>
  <c r="E429"/>
  <c r="G429"/>
  <c r="B430"/>
  <c r="C430"/>
  <c r="D430"/>
  <c r="E430"/>
  <c r="G430"/>
  <c r="B431"/>
  <c r="C431"/>
  <c r="D431"/>
  <c r="E431"/>
  <c r="G431"/>
  <c r="B432"/>
  <c r="C432"/>
  <c r="D432"/>
  <c r="E432"/>
  <c r="G432"/>
  <c r="B433"/>
  <c r="C433"/>
  <c r="D433"/>
  <c r="E433"/>
  <c r="G433"/>
  <c r="B434"/>
  <c r="C434"/>
  <c r="D434"/>
  <c r="E434"/>
  <c r="G434"/>
  <c r="B435"/>
  <c r="C435"/>
  <c r="D435"/>
  <c r="E435"/>
  <c r="G435"/>
  <c r="B436"/>
  <c r="C436"/>
  <c r="D436"/>
  <c r="E436"/>
  <c r="G436"/>
  <c r="B437"/>
  <c r="C437"/>
  <c r="D437"/>
  <c r="E437"/>
  <c r="G437"/>
  <c r="B438"/>
  <c r="C438"/>
  <c r="D438"/>
  <c r="E438"/>
  <c r="G438"/>
  <c r="B439"/>
  <c r="C439"/>
  <c r="D439"/>
  <c r="E439"/>
  <c r="G439"/>
  <c r="B440"/>
  <c r="C440"/>
  <c r="D440"/>
  <c r="E440"/>
  <c r="G440"/>
  <c r="B441"/>
  <c r="C441"/>
  <c r="D441"/>
  <c r="E441"/>
  <c r="G441"/>
  <c r="B442"/>
  <c r="C442"/>
  <c r="D442"/>
  <c r="E442"/>
  <c r="G442"/>
  <c r="B443"/>
  <c r="C443"/>
  <c r="D443"/>
  <c r="E443"/>
  <c r="G443"/>
  <c r="B444"/>
  <c r="C444"/>
  <c r="D444"/>
  <c r="E444"/>
  <c r="G444"/>
  <c r="B445"/>
  <c r="C445"/>
  <c r="D445"/>
  <c r="E445"/>
  <c r="G445"/>
  <c r="B446"/>
  <c r="C446"/>
  <c r="D446"/>
  <c r="E446"/>
  <c r="G446"/>
  <c r="B447"/>
  <c r="C447"/>
  <c r="D447"/>
  <c r="E447"/>
  <c r="G447"/>
  <c r="B448"/>
  <c r="C448"/>
  <c r="D448"/>
  <c r="E448"/>
  <c r="G448"/>
  <c r="B449"/>
  <c r="C449"/>
  <c r="D449"/>
  <c r="E449"/>
  <c r="G449"/>
  <c r="B450"/>
  <c r="C450"/>
  <c r="D450"/>
  <c r="E450"/>
  <c r="G450"/>
  <c r="B451"/>
  <c r="C451"/>
  <c r="D451"/>
  <c r="E451"/>
  <c r="G451"/>
  <c r="B452"/>
  <c r="C452"/>
  <c r="D452"/>
  <c r="E452"/>
  <c r="G452"/>
  <c r="B453"/>
  <c r="C453"/>
  <c r="D453"/>
  <c r="E453"/>
  <c r="G453"/>
  <c r="B454"/>
  <c r="C454"/>
  <c r="D454"/>
  <c r="E454"/>
  <c r="G454"/>
  <c r="B455"/>
  <c r="C455"/>
  <c r="D455"/>
  <c r="E455"/>
  <c r="G455"/>
  <c r="B456"/>
  <c r="C456"/>
  <c r="D456"/>
  <c r="E456"/>
  <c r="G456"/>
  <c r="B457"/>
  <c r="C457"/>
  <c r="D457"/>
  <c r="E457"/>
  <c r="G457"/>
  <c r="B458"/>
  <c r="C458"/>
  <c r="D458"/>
  <c r="E458"/>
  <c r="G458"/>
  <c r="B459"/>
  <c r="C459"/>
  <c r="D459"/>
  <c r="E459"/>
  <c r="G459"/>
  <c r="B460"/>
  <c r="C460"/>
  <c r="D460"/>
  <c r="E460"/>
  <c r="G460"/>
  <c r="B461"/>
  <c r="C461"/>
  <c r="D461"/>
  <c r="E461"/>
  <c r="G461"/>
  <c r="B462"/>
  <c r="C462"/>
  <c r="D462"/>
  <c r="E462"/>
  <c r="G462"/>
  <c r="B463"/>
  <c r="C463"/>
  <c r="D463"/>
  <c r="E463"/>
  <c r="G463"/>
  <c r="B464"/>
  <c r="C464"/>
  <c r="D464"/>
  <c r="E464"/>
  <c r="G464"/>
  <c r="B465"/>
  <c r="C465"/>
  <c r="D465"/>
  <c r="E465"/>
  <c r="G465"/>
  <c r="B466"/>
  <c r="C466"/>
  <c r="D466"/>
  <c r="E466"/>
  <c r="G466"/>
  <c r="B467"/>
  <c r="C467"/>
  <c r="D467"/>
  <c r="E467"/>
  <c r="G467"/>
  <c r="B468"/>
  <c r="C468"/>
  <c r="D468"/>
  <c r="E468"/>
  <c r="G468"/>
  <c r="B469"/>
  <c r="C469"/>
  <c r="D469"/>
  <c r="E469"/>
  <c r="G469"/>
  <c r="B470"/>
  <c r="C470"/>
  <c r="D470"/>
  <c r="E470"/>
  <c r="G470"/>
  <c r="B471"/>
  <c r="C471"/>
  <c r="D471"/>
  <c r="E471"/>
  <c r="G471"/>
  <c r="B472"/>
  <c r="C472"/>
  <c r="D472"/>
  <c r="E472"/>
  <c r="G472"/>
  <c r="B473"/>
  <c r="C473"/>
  <c r="D473"/>
  <c r="E473"/>
  <c r="G473"/>
  <c r="B474"/>
  <c r="C474"/>
  <c r="D474"/>
  <c r="E474"/>
  <c r="G474"/>
  <c r="B475"/>
  <c r="C475"/>
  <c r="D475"/>
  <c r="E475"/>
  <c r="G475"/>
  <c r="B476"/>
  <c r="C476"/>
  <c r="D476"/>
  <c r="E476"/>
  <c r="G476"/>
  <c r="B477"/>
  <c r="C477"/>
  <c r="D477"/>
  <c r="E477"/>
  <c r="G477"/>
  <c r="B478"/>
  <c r="C478"/>
  <c r="D478"/>
  <c r="E478"/>
  <c r="G478"/>
  <c r="B479"/>
  <c r="C479"/>
  <c r="D479"/>
  <c r="E479"/>
  <c r="G479"/>
  <c r="B480"/>
  <c r="C480"/>
  <c r="D480"/>
  <c r="E480"/>
  <c r="G480"/>
  <c r="B481"/>
  <c r="C481"/>
  <c r="D481"/>
  <c r="E481"/>
  <c r="G481"/>
  <c r="B482"/>
  <c r="C482"/>
  <c r="D482"/>
  <c r="E482"/>
  <c r="G482"/>
  <c r="B483"/>
  <c r="C483"/>
  <c r="D483"/>
  <c r="E483"/>
  <c r="G483"/>
  <c r="B484"/>
  <c r="C484"/>
  <c r="D484"/>
  <c r="E484"/>
  <c r="G484"/>
  <c r="B485"/>
  <c r="C485"/>
  <c r="D485"/>
  <c r="E485"/>
  <c r="G485"/>
  <c r="B486"/>
  <c r="C486"/>
  <c r="D486"/>
  <c r="E486"/>
  <c r="G486"/>
  <c r="B487"/>
  <c r="C487"/>
  <c r="D487"/>
  <c r="E487"/>
  <c r="G487"/>
  <c r="B488"/>
  <c r="C488"/>
  <c r="D488"/>
  <c r="E488"/>
  <c r="G488"/>
  <c r="B489"/>
  <c r="C489"/>
  <c r="D489"/>
  <c r="E489"/>
  <c r="G489"/>
  <c r="B490"/>
  <c r="C490"/>
  <c r="D490"/>
  <c r="E490"/>
  <c r="G490"/>
  <c r="B491"/>
  <c r="C491"/>
  <c r="D491"/>
  <c r="E491"/>
  <c r="G491"/>
  <c r="B492"/>
  <c r="C492"/>
  <c r="D492"/>
  <c r="E492"/>
  <c r="G492"/>
  <c r="B493"/>
  <c r="C493"/>
  <c r="D493"/>
  <c r="E493"/>
  <c r="G493"/>
  <c r="B494"/>
  <c r="C494"/>
  <c r="D494"/>
  <c r="E494"/>
  <c r="G494"/>
  <c r="B495"/>
  <c r="C495"/>
  <c r="D495"/>
  <c r="E495"/>
  <c r="G495"/>
  <c r="B496"/>
  <c r="C496"/>
  <c r="D496"/>
  <c r="E496"/>
  <c r="G496"/>
  <c r="B497"/>
  <c r="C497"/>
  <c r="D497"/>
  <c r="E497"/>
  <c r="G497"/>
  <c r="B498"/>
  <c r="C498"/>
  <c r="D498"/>
  <c r="E498"/>
  <c r="G498"/>
  <c r="B499"/>
  <c r="C499"/>
  <c r="D499"/>
  <c r="E499"/>
  <c r="G499"/>
  <c r="B500"/>
  <c r="C500"/>
  <c r="D500"/>
  <c r="E500"/>
  <c r="G500"/>
  <c r="B501"/>
  <c r="C501"/>
  <c r="D501"/>
  <c r="E501"/>
  <c r="G501"/>
  <c r="B502"/>
  <c r="C502"/>
  <c r="D502"/>
  <c r="E502"/>
  <c r="G502"/>
  <c r="B503"/>
  <c r="C503"/>
  <c r="D503"/>
  <c r="E503"/>
  <c r="G503"/>
  <c r="B504"/>
  <c r="C504"/>
  <c r="D504"/>
  <c r="E504"/>
  <c r="G504"/>
  <c r="B505"/>
  <c r="C505"/>
  <c r="D505"/>
  <c r="E505"/>
  <c r="G505"/>
  <c r="B506"/>
  <c r="C506"/>
  <c r="D506"/>
  <c r="E506"/>
  <c r="G506"/>
  <c r="B507"/>
  <c r="C507"/>
  <c r="D507"/>
  <c r="E507"/>
  <c r="G507"/>
  <c r="B508"/>
  <c r="C508"/>
  <c r="D508"/>
  <c r="E508"/>
  <c r="G508"/>
  <c r="B509"/>
  <c r="C509"/>
  <c r="D509"/>
  <c r="E509"/>
  <c r="G509"/>
  <c r="B510"/>
  <c r="C510"/>
  <c r="D510"/>
  <c r="E510"/>
  <c r="G510"/>
  <c r="B511"/>
  <c r="C511"/>
  <c r="D511"/>
  <c r="E511"/>
  <c r="G511"/>
  <c r="B512"/>
  <c r="C512"/>
  <c r="D512"/>
  <c r="E512"/>
  <c r="G512"/>
  <c r="B513"/>
  <c r="C513"/>
  <c r="D513"/>
  <c r="E513"/>
  <c r="G513"/>
  <c r="B514"/>
  <c r="C514"/>
  <c r="D514"/>
  <c r="E514"/>
  <c r="G514"/>
  <c r="B515"/>
  <c r="C515"/>
  <c r="D515"/>
  <c r="E515"/>
  <c r="G515"/>
  <c r="B516"/>
  <c r="C516"/>
  <c r="D516"/>
  <c r="E516"/>
  <c r="G516"/>
  <c r="B517"/>
  <c r="C517"/>
  <c r="D517"/>
  <c r="E517"/>
  <c r="G517"/>
  <c r="B518"/>
  <c r="C518"/>
  <c r="D518"/>
  <c r="E518"/>
  <c r="G518"/>
  <c r="B519"/>
  <c r="C519"/>
  <c r="D519"/>
  <c r="E519"/>
  <c r="G519"/>
  <c r="B520"/>
  <c r="C520"/>
  <c r="D520"/>
  <c r="E520"/>
  <c r="G520"/>
  <c r="B521"/>
  <c r="C521"/>
  <c r="D521"/>
  <c r="E521"/>
  <c r="G521"/>
  <c r="B522"/>
  <c r="C522"/>
  <c r="D522"/>
  <c r="E522"/>
  <c r="G522"/>
  <c r="B523"/>
  <c r="C523"/>
  <c r="D523"/>
  <c r="E523"/>
  <c r="G523"/>
  <c r="B524"/>
  <c r="C524"/>
  <c r="D524"/>
  <c r="E524"/>
  <c r="G524"/>
  <c r="B525"/>
  <c r="C525"/>
  <c r="D525"/>
  <c r="E525"/>
  <c r="G525"/>
  <c r="B526"/>
  <c r="C526"/>
  <c r="D526"/>
  <c r="E526"/>
  <c r="G526"/>
  <c r="B527"/>
  <c r="C527"/>
  <c r="D527"/>
  <c r="E527"/>
  <c r="G527"/>
  <c r="B528"/>
  <c r="C528"/>
  <c r="D528"/>
  <c r="E528"/>
  <c r="G528"/>
  <c r="B529"/>
  <c r="C529"/>
  <c r="D529"/>
  <c r="E529"/>
  <c r="G529"/>
  <c r="B530"/>
  <c r="C530"/>
  <c r="D530"/>
  <c r="E530"/>
  <c r="G530"/>
  <c r="B531"/>
  <c r="C531"/>
  <c r="D531"/>
  <c r="E531"/>
  <c r="G531"/>
  <c r="B532"/>
  <c r="C532"/>
  <c r="D532"/>
  <c r="E532"/>
  <c r="G532"/>
  <c r="B533"/>
  <c r="C533"/>
  <c r="D533"/>
  <c r="E533"/>
  <c r="G533"/>
  <c r="B534"/>
  <c r="C534"/>
  <c r="D534"/>
  <c r="E534"/>
  <c r="G534"/>
  <c r="B535"/>
  <c r="C535"/>
  <c r="D535"/>
  <c r="E535"/>
  <c r="G535"/>
  <c r="B536"/>
  <c r="C536"/>
  <c r="D536"/>
  <c r="E536"/>
  <c r="G536"/>
  <c r="B537"/>
  <c r="C537"/>
  <c r="D537"/>
  <c r="E537"/>
  <c r="G537"/>
  <c r="B538"/>
  <c r="C538"/>
  <c r="D538"/>
  <c r="E538"/>
  <c r="G538"/>
  <c r="B539"/>
  <c r="C539"/>
  <c r="D539"/>
  <c r="E539"/>
  <c r="G539"/>
  <c r="B540"/>
  <c r="C540"/>
  <c r="D540"/>
  <c r="E540"/>
  <c r="G540"/>
  <c r="B541"/>
  <c r="C541"/>
  <c r="D541"/>
  <c r="E541"/>
  <c r="G541"/>
  <c r="B542"/>
  <c r="C542"/>
  <c r="D542"/>
  <c r="E542"/>
  <c r="G542"/>
  <c r="B543"/>
  <c r="C543"/>
  <c r="D543"/>
  <c r="E543"/>
  <c r="G543"/>
  <c r="B544"/>
  <c r="C544"/>
  <c r="D544"/>
  <c r="E544"/>
  <c r="G544"/>
  <c r="B545"/>
  <c r="C545"/>
  <c r="D545"/>
  <c r="E545"/>
  <c r="G545"/>
  <c r="B546"/>
  <c r="C546"/>
  <c r="D546"/>
  <c r="E546"/>
  <c r="G546"/>
  <c r="B547"/>
  <c r="C547"/>
  <c r="D547"/>
  <c r="E547"/>
  <c r="G547"/>
  <c r="B548"/>
  <c r="C548"/>
  <c r="D548"/>
  <c r="E548"/>
  <c r="G548"/>
  <c r="B549"/>
  <c r="C549"/>
  <c r="D549"/>
  <c r="E549"/>
  <c r="G549"/>
  <c r="G2"/>
  <c r="E2"/>
  <c r="D2"/>
  <c r="C2"/>
  <c r="G2" i="71"/>
  <c r="E2"/>
  <c r="D2"/>
  <c r="C2"/>
  <c r="G2" i="69"/>
  <c r="E2"/>
  <c r="D2"/>
  <c r="C2"/>
  <c r="G2" i="64"/>
  <c r="E2"/>
  <c r="D2"/>
  <c r="C2"/>
  <c r="D20" i="68"/>
  <c r="E20"/>
  <c r="F20"/>
  <c r="G20"/>
  <c r="H20"/>
  <c r="D21"/>
  <c r="E21"/>
  <c r="F21"/>
  <c r="G21"/>
  <c r="H21"/>
  <c r="D22"/>
  <c r="E22"/>
  <c r="F22"/>
  <c r="G22"/>
  <c r="H22"/>
  <c r="D23"/>
  <c r="E23"/>
  <c r="F23"/>
  <c r="G23"/>
  <c r="H23"/>
  <c r="D24"/>
  <c r="E24"/>
  <c r="F24"/>
  <c r="G24"/>
  <c r="H24"/>
  <c r="E19"/>
  <c r="F19"/>
  <c r="G19"/>
  <c r="H19"/>
  <c r="D19"/>
  <c r="D10"/>
  <c r="E10"/>
  <c r="F10"/>
  <c r="G10"/>
  <c r="H10"/>
  <c r="D11"/>
  <c r="E11"/>
  <c r="F11"/>
  <c r="G11"/>
  <c r="H11"/>
  <c r="D12"/>
  <c r="E12"/>
  <c r="F12"/>
  <c r="G12"/>
  <c r="H12"/>
  <c r="D13"/>
  <c r="E13"/>
  <c r="F13"/>
  <c r="G13"/>
  <c r="H13"/>
  <c r="D14"/>
  <c r="E14"/>
  <c r="F14"/>
  <c r="G14"/>
  <c r="H14"/>
  <c r="E9"/>
  <c r="F9"/>
  <c r="G9"/>
  <c r="H9"/>
  <c r="D9"/>
  <c r="H18"/>
  <c r="F18"/>
  <c r="H8"/>
  <c r="G9" i="38"/>
  <c r="G10"/>
  <c r="G11"/>
  <c r="G12"/>
  <c r="G8"/>
  <c r="F8" i="68"/>
  <c r="F13" i="7"/>
  <c r="G13"/>
  <c r="H13"/>
  <c r="I13"/>
  <c r="J13"/>
  <c r="K13"/>
  <c r="L13"/>
  <c r="M13"/>
  <c r="N13"/>
  <c r="O13"/>
  <c r="P13"/>
  <c r="Q13"/>
  <c r="F14"/>
  <c r="G14"/>
  <c r="H14"/>
  <c r="I14"/>
  <c r="J14"/>
  <c r="K14"/>
  <c r="L14"/>
  <c r="M14"/>
  <c r="N14"/>
  <c r="O14"/>
  <c r="P14"/>
  <c r="Q14"/>
  <c r="F15"/>
  <c r="G15"/>
  <c r="H15"/>
  <c r="I15"/>
  <c r="J15"/>
  <c r="K15"/>
  <c r="L15"/>
  <c r="M15"/>
  <c r="N15"/>
  <c r="O15"/>
  <c r="P15"/>
  <c r="Q15"/>
  <c r="F16"/>
  <c r="G16"/>
  <c r="H16"/>
  <c r="I16"/>
  <c r="J16"/>
  <c r="K16"/>
  <c r="L16"/>
  <c r="M16"/>
  <c r="N16"/>
  <c r="O16"/>
  <c r="P16"/>
  <c r="Q16"/>
  <c r="F17"/>
  <c r="G17"/>
  <c r="H17"/>
  <c r="I17"/>
  <c r="J17"/>
  <c r="K17"/>
  <c r="L17"/>
  <c r="M17"/>
  <c r="N17"/>
  <c r="O17"/>
  <c r="P17"/>
  <c r="Q17"/>
  <c r="F18"/>
  <c r="G18"/>
  <c r="H18"/>
  <c r="I18"/>
  <c r="J18"/>
  <c r="K18"/>
  <c r="L18"/>
  <c r="M18"/>
  <c r="N18"/>
  <c r="O18"/>
  <c r="P18"/>
  <c r="Q18"/>
  <c r="F32"/>
  <c r="G32"/>
  <c r="H32"/>
  <c r="I32"/>
  <c r="J32"/>
  <c r="K32"/>
  <c r="L32"/>
  <c r="M32"/>
  <c r="N32"/>
  <c r="O32"/>
  <c r="P32"/>
  <c r="Q32"/>
  <c r="F33"/>
  <c r="G33"/>
  <c r="H33"/>
  <c r="I33"/>
  <c r="J33"/>
  <c r="K33"/>
  <c r="L33"/>
  <c r="M33"/>
  <c r="N33"/>
  <c r="O33"/>
  <c r="P33"/>
  <c r="Q33"/>
  <c r="F34"/>
  <c r="H34"/>
  <c r="I34"/>
  <c r="J34"/>
  <c r="K34"/>
  <c r="L34"/>
  <c r="M34"/>
  <c r="N34"/>
  <c r="O34"/>
  <c r="P34"/>
  <c r="Q34"/>
  <c r="F35"/>
  <c r="H35"/>
  <c r="I35"/>
  <c r="J35"/>
  <c r="K35"/>
  <c r="L35"/>
  <c r="M35"/>
  <c r="N35"/>
  <c r="O35"/>
  <c r="P35"/>
  <c r="Q35"/>
  <c r="F36"/>
  <c r="G36"/>
  <c r="H36"/>
  <c r="I36"/>
  <c r="J36"/>
  <c r="K36"/>
  <c r="L36"/>
  <c r="M36"/>
  <c r="N36"/>
  <c r="O36"/>
  <c r="P36"/>
  <c r="Q36"/>
  <c r="F37"/>
  <c r="G37"/>
  <c r="H37"/>
  <c r="I37"/>
  <c r="J37"/>
  <c r="K37"/>
  <c r="L37"/>
  <c r="M37"/>
  <c r="N37"/>
  <c r="O37"/>
  <c r="P37"/>
  <c r="Q37"/>
  <c r="F38"/>
  <c r="H38"/>
  <c r="I38"/>
  <c r="J38"/>
  <c r="K38"/>
  <c r="L38"/>
  <c r="M38"/>
  <c r="N38"/>
  <c r="O38"/>
  <c r="P38"/>
  <c r="Q38"/>
  <c r="F39"/>
  <c r="H39"/>
  <c r="I39"/>
  <c r="J39"/>
  <c r="K39"/>
  <c r="L39"/>
  <c r="M39"/>
  <c r="N39"/>
  <c r="O39"/>
  <c r="P39"/>
  <c r="Q39"/>
  <c r="F40"/>
  <c r="G40"/>
  <c r="H40"/>
  <c r="I40"/>
  <c r="J40"/>
  <c r="K40"/>
  <c r="L40"/>
  <c r="M40"/>
  <c r="N40"/>
  <c r="O40"/>
  <c r="P40"/>
  <c r="Q40"/>
  <c r="F41"/>
  <c r="G41"/>
  <c r="H41"/>
  <c r="I41"/>
  <c r="J41"/>
  <c r="K41"/>
  <c r="L41"/>
  <c r="M41"/>
  <c r="N41"/>
  <c r="O41"/>
  <c r="P41"/>
  <c r="Q41"/>
  <c r="F42"/>
  <c r="H42"/>
  <c r="I42"/>
  <c r="J42"/>
  <c r="K42"/>
  <c r="L42"/>
  <c r="M42"/>
  <c r="N42"/>
  <c r="O42"/>
  <c r="P42"/>
  <c r="Q42"/>
  <c r="F43"/>
  <c r="H43"/>
  <c r="I43"/>
  <c r="J43"/>
  <c r="K43"/>
  <c r="L43"/>
  <c r="M43"/>
  <c r="N43"/>
  <c r="O43"/>
  <c r="P43"/>
  <c r="Q43"/>
  <c r="F44"/>
  <c r="G44"/>
  <c r="H44"/>
  <c r="I44"/>
  <c r="J44"/>
  <c r="K44"/>
  <c r="L44"/>
  <c r="M44"/>
  <c r="N44"/>
  <c r="O44"/>
  <c r="P44"/>
  <c r="Q44"/>
  <c r="F45"/>
  <c r="G45"/>
  <c r="H45"/>
  <c r="I45"/>
  <c r="J45"/>
  <c r="K45"/>
  <c r="L45"/>
  <c r="M45"/>
  <c r="N45"/>
  <c r="O45"/>
  <c r="P45"/>
  <c r="Q45"/>
  <c r="F46"/>
  <c r="H46"/>
  <c r="I46"/>
  <c r="J46"/>
  <c r="K46"/>
  <c r="L46"/>
  <c r="M46"/>
  <c r="N46"/>
  <c r="O46"/>
  <c r="P46"/>
  <c r="Q46"/>
  <c r="F47"/>
  <c r="H47"/>
  <c r="I47"/>
  <c r="J47"/>
  <c r="K47"/>
  <c r="L47"/>
  <c r="M47"/>
  <c r="N47"/>
  <c r="O47"/>
  <c r="P47"/>
  <c r="Q47"/>
  <c r="F48"/>
  <c r="G48"/>
  <c r="H48"/>
  <c r="I48"/>
  <c r="J48"/>
  <c r="K48"/>
  <c r="L48"/>
  <c r="M48"/>
  <c r="N48"/>
  <c r="O48"/>
  <c r="P48"/>
  <c r="Q48"/>
  <c r="P8"/>
  <c r="Q8"/>
  <c r="P9"/>
  <c r="Q9"/>
  <c r="P10"/>
  <c r="Q10"/>
  <c r="P11"/>
  <c r="Q11"/>
  <c r="P12"/>
  <c r="Q12"/>
  <c r="G8"/>
  <c r="H8"/>
  <c r="I8"/>
  <c r="J8"/>
  <c r="K8"/>
  <c r="L8"/>
  <c r="M8"/>
  <c r="N8"/>
  <c r="O8"/>
  <c r="G9"/>
  <c r="H9"/>
  <c r="I9"/>
  <c r="J9"/>
  <c r="K9"/>
  <c r="L9"/>
  <c r="M9"/>
  <c r="N9"/>
  <c r="O9"/>
  <c r="G10"/>
  <c r="H10"/>
  <c r="I10"/>
  <c r="J10"/>
  <c r="K10"/>
  <c r="L10"/>
  <c r="M10"/>
  <c r="N10"/>
  <c r="O10"/>
  <c r="G11"/>
  <c r="H11"/>
  <c r="I11"/>
  <c r="J11"/>
  <c r="K11"/>
  <c r="L11"/>
  <c r="M11"/>
  <c r="N11"/>
  <c r="O11"/>
  <c r="G12"/>
  <c r="H12"/>
  <c r="I12"/>
  <c r="J12"/>
  <c r="K12"/>
  <c r="L12"/>
  <c r="M12"/>
  <c r="N12"/>
  <c r="O12"/>
  <c r="F9"/>
  <c r="F10"/>
  <c r="F11"/>
  <c r="F12"/>
  <c r="F8"/>
  <c r="D10" i="63"/>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L9"/>
  <c r="K9"/>
  <c r="J9"/>
  <c r="I9"/>
  <c r="H9"/>
  <c r="G9"/>
  <c r="F9"/>
  <c r="E9"/>
  <c r="D9"/>
  <c r="D10" i="62"/>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L9"/>
  <c r="K9"/>
  <c r="J9"/>
  <c r="I9"/>
  <c r="H9"/>
  <c r="G9"/>
  <c r="F9"/>
  <c r="E9"/>
  <c r="D9"/>
  <c r="D10" i="61"/>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L9"/>
  <c r="K9"/>
  <c r="J9"/>
  <c r="I9"/>
  <c r="H9"/>
  <c r="G9"/>
  <c r="F9"/>
  <c r="E9"/>
  <c r="D9"/>
  <c r="D10" i="60"/>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L9"/>
  <c r="K9"/>
  <c r="J9"/>
  <c r="I9"/>
  <c r="H9"/>
  <c r="G9"/>
  <c r="F9"/>
  <c r="E9"/>
  <c r="D9"/>
  <c r="D10" i="59"/>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L9"/>
  <c r="K9"/>
  <c r="J9"/>
  <c r="I9"/>
  <c r="H9"/>
  <c r="G9"/>
  <c r="F9"/>
  <c r="E9"/>
  <c r="D9"/>
  <c r="D10" i="32"/>
  <c r="E10"/>
  <c r="F10"/>
  <c r="G10"/>
  <c r="H10"/>
  <c r="I10"/>
  <c r="J10"/>
  <c r="K10"/>
  <c r="L10"/>
  <c r="D11"/>
  <c r="E11"/>
  <c r="F11"/>
  <c r="G11"/>
  <c r="H11"/>
  <c r="I11"/>
  <c r="J11"/>
  <c r="K11"/>
  <c r="L11"/>
  <c r="D12"/>
  <c r="E12"/>
  <c r="F12"/>
  <c r="G12"/>
  <c r="H12"/>
  <c r="I12"/>
  <c r="J12"/>
  <c r="K12"/>
  <c r="L12"/>
  <c r="D13"/>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D24"/>
  <c r="E24"/>
  <c r="F24"/>
  <c r="G24"/>
  <c r="H24"/>
  <c r="I24"/>
  <c r="J24"/>
  <c r="K24"/>
  <c r="L24"/>
  <c r="D25"/>
  <c r="E25"/>
  <c r="F25"/>
  <c r="G25"/>
  <c r="H25"/>
  <c r="I25"/>
  <c r="J25"/>
  <c r="K25"/>
  <c r="L25"/>
  <c r="D26"/>
  <c r="E26"/>
  <c r="F26"/>
  <c r="G26"/>
  <c r="H26"/>
  <c r="I26"/>
  <c r="J26"/>
  <c r="K26"/>
  <c r="L26"/>
  <c r="D27"/>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D40"/>
  <c r="E40"/>
  <c r="F40"/>
  <c r="G40"/>
  <c r="H40"/>
  <c r="I40"/>
  <c r="J40"/>
  <c r="K40"/>
  <c r="L40"/>
  <c r="D41"/>
  <c r="E41"/>
  <c r="F41"/>
  <c r="G41"/>
  <c r="H41"/>
  <c r="I41"/>
  <c r="J41"/>
  <c r="K41"/>
  <c r="L41"/>
  <c r="D42"/>
  <c r="E42"/>
  <c r="F42"/>
  <c r="G42"/>
  <c r="H42"/>
  <c r="I42"/>
  <c r="J42"/>
  <c r="K42"/>
  <c r="L42"/>
  <c r="D43"/>
  <c r="E43"/>
  <c r="F43"/>
  <c r="G43"/>
  <c r="H43"/>
  <c r="I43"/>
  <c r="J43"/>
  <c r="K43"/>
  <c r="L43"/>
  <c r="D44"/>
  <c r="E44"/>
  <c r="F44"/>
  <c r="G44"/>
  <c r="H44"/>
  <c r="I44"/>
  <c r="J44"/>
  <c r="K44"/>
  <c r="L44"/>
  <c r="E9"/>
  <c r="F9"/>
  <c r="G9"/>
  <c r="H9"/>
  <c r="I9"/>
  <c r="J9"/>
  <c r="K9"/>
  <c r="L9"/>
  <c r="D9"/>
  <c r="Q28" i="7"/>
  <c r="P30"/>
  <c r="O27"/>
  <c r="O28"/>
  <c r="K28"/>
  <c r="K27"/>
  <c r="K29"/>
  <c r="I30"/>
  <c r="I27"/>
  <c r="H30"/>
  <c r="G26"/>
  <c r="G27"/>
  <c r="F30"/>
  <c r="G28"/>
  <c r="R11" i="82"/>
  <c r="L10" i="75"/>
  <c r="K12"/>
  <c r="M10"/>
  <c r="R8" i="82"/>
  <c r="Q11"/>
  <c r="O13" i="75"/>
  <c r="G7" i="76"/>
  <c r="M7" s="1"/>
  <c r="G8"/>
  <c r="O8" s="1"/>
  <c r="G9"/>
  <c r="M9" s="1"/>
  <c r="G10"/>
  <c r="Q10" i="82"/>
  <c r="K9" i="75"/>
  <c r="N7" i="76"/>
  <c r="P8" i="82"/>
  <c r="Q8"/>
  <c r="O10" i="76"/>
  <c r="M10"/>
  <c r="L11" i="75"/>
  <c r="Q9" i="82"/>
  <c r="N9" i="76"/>
  <c r="L7"/>
  <c r="M8"/>
  <c r="N15" i="75"/>
  <c r="L14"/>
  <c r="K26"/>
  <c r="L15"/>
  <c r="O9"/>
  <c r="O15"/>
  <c r="L9"/>
  <c r="M15"/>
  <c r="N14"/>
  <c r="M9"/>
  <c r="N9"/>
  <c r="O14"/>
  <c r="L12"/>
  <c r="N10"/>
  <c r="K25"/>
  <c r="M14"/>
  <c r="N12"/>
  <c r="P25"/>
  <c r="N22"/>
  <c r="N13"/>
  <c r="N11" i="76" l="1"/>
  <c r="M11"/>
  <c r="O11"/>
  <c r="N12" i="83"/>
  <c r="N10"/>
  <c r="N8"/>
  <c r="L13" i="75"/>
  <c r="O12"/>
  <c r="M11"/>
  <c r="K24"/>
  <c r="M13"/>
  <c r="L11" i="76"/>
  <c r="O9"/>
  <c r="N11" i="75"/>
  <c r="P21"/>
  <c r="O11"/>
  <c r="P11" i="82"/>
  <c r="N13" i="83"/>
  <c r="L12"/>
  <c r="O12"/>
  <c r="M12"/>
  <c r="N11"/>
  <c r="L10"/>
  <c r="O10"/>
  <c r="M10"/>
  <c r="N9"/>
  <c r="L8"/>
  <c r="O8"/>
  <c r="M8"/>
  <c r="N7"/>
  <c r="M12" i="76"/>
  <c r="O12"/>
  <c r="N12"/>
  <c r="L12"/>
  <c r="M12" i="75"/>
</calcChain>
</file>

<file path=xl/comments1.xml><?xml version="1.0" encoding="utf-8"?>
<comments xmlns="http://schemas.openxmlformats.org/spreadsheetml/2006/main">
  <authors>
    <author>Weichao Wang</author>
  </authors>
  <commentList>
    <comment ref="A1" authorId="0">
      <text>
        <r>
          <rPr>
            <b/>
            <sz val="9"/>
            <color indexed="81"/>
            <rFont val="Tahoma"/>
            <family val="2"/>
          </rPr>
          <t>Weichao Wang:</t>
        </r>
        <r>
          <rPr>
            <sz val="9"/>
            <color indexed="81"/>
            <rFont val="Tahoma"/>
            <family val="2"/>
          </rPr>
          <t xml:space="preserve">
Done 06/02/2012</t>
        </r>
      </text>
    </comment>
  </commentList>
</comments>
</file>

<file path=xl/sharedStrings.xml><?xml version="1.0" encoding="utf-8"?>
<sst xmlns="http://schemas.openxmlformats.org/spreadsheetml/2006/main" count="9590" uniqueCount="1080">
  <si>
    <t>Pupil referral unit (387)</t>
  </si>
  <si>
    <t>1. Secondary schools include secondary academy converters, sponsor-led academies and city technology colleges.</t>
  </si>
  <si>
    <r>
      <t xml:space="preserve">Pupils' attainment </t>
    </r>
    <r>
      <rPr>
        <vertAlign val="superscript"/>
        <sz val="8"/>
        <color indexed="8"/>
        <rFont val="Tahoma"/>
        <family val="2"/>
      </rPr>
      <t>3 4</t>
    </r>
  </si>
  <si>
    <t>4. Not all special schools are given an attainment grade due to insufficient evidence.</t>
  </si>
  <si>
    <t>2. Data includes the most recent judgements for predecessor schools of academy converters that has not been inspected as an academy converter.</t>
  </si>
  <si>
    <t>2. Special schools include special academy converters and non-maintained special schools.</t>
  </si>
  <si>
    <t>www.ofsted.gov.uk/resources/official-statistics-maintained-school-inspections-and-outcomes</t>
  </si>
  <si>
    <t>Latest inspection at:</t>
  </si>
  <si>
    <t>The effectiveness of leadership and management in embedding ambition and driving improvement</t>
  </si>
  <si>
    <t>Tameside</t>
  </si>
  <si>
    <t>Harrow</t>
  </si>
  <si>
    <t>Wirral</t>
  </si>
  <si>
    <t>St. Helens</t>
  </si>
  <si>
    <t>Gateshead</t>
  </si>
  <si>
    <t>Devon</t>
  </si>
  <si>
    <t>Thurrock</t>
  </si>
  <si>
    <t>Redbridge</t>
  </si>
  <si>
    <t>Richmond upon Thames</t>
  </si>
  <si>
    <t>Wandsworth</t>
  </si>
  <si>
    <t>PRU</t>
  </si>
  <si>
    <t>Westminster</t>
  </si>
  <si>
    <t>Month1</t>
  </si>
  <si>
    <t>Month2</t>
  </si>
  <si>
    <t>Month3</t>
  </si>
  <si>
    <t>Quarter</t>
  </si>
  <si>
    <t>Table2</t>
  </si>
  <si>
    <t>Isle of Wight</t>
  </si>
  <si>
    <t>Surrey</t>
  </si>
  <si>
    <t>The Phoenix Centre</t>
  </si>
  <si>
    <t>The John Loughborough School</t>
  </si>
  <si>
    <t>Source: Ofsted inspections</t>
  </si>
  <si>
    <t>Phase</t>
  </si>
  <si>
    <t>Bath and North East Somerset</t>
  </si>
  <si>
    <t>South Gloucestershire</t>
  </si>
  <si>
    <t>Education, children's services and skills</t>
  </si>
  <si>
    <t>Quarterly</t>
  </si>
  <si>
    <t>Rotherham</t>
  </si>
  <si>
    <t>Sheffield</t>
  </si>
  <si>
    <t>Leicestershire</t>
  </si>
  <si>
    <t>Leicester</t>
  </si>
  <si>
    <t>Rutland</t>
  </si>
  <si>
    <t>Lincolnshire</t>
  </si>
  <si>
    <t>Pupils' achievement and the extent to which they enjoy their learning</t>
  </si>
  <si>
    <t>Or write to the Information Policy Team, The National Archives, Kew, London, TW9 4DU</t>
  </si>
  <si>
    <t>Or email:</t>
  </si>
  <si>
    <t>psi@nationalarchives.gsi.gov.uk</t>
  </si>
  <si>
    <t>Hackney</t>
  </si>
  <si>
    <t>Hammersmith and Fulham</t>
  </si>
  <si>
    <t>Leigh Primary School</t>
  </si>
  <si>
    <t>Trafford</t>
  </si>
  <si>
    <t>Solihull</t>
  </si>
  <si>
    <t>Coventry</t>
  </si>
  <si>
    <t>Ealing</t>
  </si>
  <si>
    <t>St Mary's Farnham Royal CofE Primary School</t>
  </si>
  <si>
    <t>Contents</t>
  </si>
  <si>
    <t xml:space="preserve">Special </t>
  </si>
  <si>
    <t>Sunderland</t>
  </si>
  <si>
    <t>Select period:</t>
  </si>
  <si>
    <t>Portland School</t>
  </si>
  <si>
    <t>Bexley</t>
  </si>
  <si>
    <t>Havering</t>
  </si>
  <si>
    <t>Hillingdon</t>
  </si>
  <si>
    <t>Manchester</t>
  </si>
  <si>
    <t>Wolverhampton</t>
  </si>
  <si>
    <t>Outstanding</t>
  </si>
  <si>
    <t>Good</t>
  </si>
  <si>
    <t>Satisfactory</t>
  </si>
  <si>
    <t>Inadequate</t>
  </si>
  <si>
    <t xml:space="preserve">Number </t>
  </si>
  <si>
    <t>Total</t>
  </si>
  <si>
    <t>Rochdale</t>
  </si>
  <si>
    <t>Dudley</t>
  </si>
  <si>
    <t>Salford</t>
  </si>
  <si>
    <t>Northumberland</t>
  </si>
  <si>
    <t>East Riding of Yorkshire</t>
  </si>
  <si>
    <t>Newcastle upon Tyne</t>
  </si>
  <si>
    <t>Camden</t>
  </si>
  <si>
    <t>Kingsley College</t>
  </si>
  <si>
    <t>Cecil Jones College</t>
  </si>
  <si>
    <t>Allenton Community Primary School</t>
  </si>
  <si>
    <t>Crawford Primary School</t>
  </si>
  <si>
    <t>The Willows Primary School</t>
  </si>
  <si>
    <t>Linden Primary School</t>
  </si>
  <si>
    <t>Pells Church of England Primary School</t>
  </si>
  <si>
    <t>Perry Wood Primary and Nursery School</t>
  </si>
  <si>
    <t>Langley Primary School</t>
  </si>
  <si>
    <t>Spinnens Acre Community Junior School</t>
  </si>
  <si>
    <t>Heyworth Primary School</t>
  </si>
  <si>
    <t>1 September 2011</t>
  </si>
  <si>
    <t>30 September 2011</t>
  </si>
  <si>
    <t>1 October 2011</t>
  </si>
  <si>
    <t>31 October 2011</t>
  </si>
  <si>
    <t>1 November 2011</t>
  </si>
  <si>
    <t>30 November 2011</t>
  </si>
  <si>
    <t>1 December 2011</t>
  </si>
  <si>
    <t>31 December 2011</t>
  </si>
  <si>
    <t>1 January 2012</t>
  </si>
  <si>
    <t>31 January 2012</t>
  </si>
  <si>
    <t>1 February 2012</t>
  </si>
  <si>
    <t>28 February 2012</t>
  </si>
  <si>
    <t>1 March 2012</t>
  </si>
  <si>
    <t>31 March 2012</t>
  </si>
  <si>
    <t>1 April 2012</t>
  </si>
  <si>
    <t>30 April 2012</t>
  </si>
  <si>
    <t>1 May 2012</t>
  </si>
  <si>
    <t>31 May 2012</t>
  </si>
  <si>
    <t>1 June 2012</t>
  </si>
  <si>
    <t>30 June 2012</t>
  </si>
  <si>
    <t>1 July 2012</t>
  </si>
  <si>
    <t>31 July 2012</t>
  </si>
  <si>
    <t>1 August 2012</t>
  </si>
  <si>
    <t>31 August 2012</t>
  </si>
  <si>
    <t>1 September 2012</t>
  </si>
  <si>
    <t>30 September 2012</t>
  </si>
  <si>
    <t>Table 4</t>
  </si>
  <si>
    <t>Chart 1</t>
  </si>
  <si>
    <t>Chart 2</t>
  </si>
  <si>
    <t>Chart 3</t>
  </si>
  <si>
    <t>Foxhole Primary School</t>
  </si>
  <si>
    <t>St Clement's Church of England Primary School</t>
  </si>
  <si>
    <t>Birch Hill Primary School</t>
  </si>
  <si>
    <t>Offa's Mead Primary School</t>
  </si>
  <si>
    <t>Endeavour High School</t>
  </si>
  <si>
    <t>Thameside Primary School</t>
  </si>
  <si>
    <t>Cumbria</t>
  </si>
  <si>
    <t>Lings Primary School</t>
  </si>
  <si>
    <t>East Sussex</t>
  </si>
  <si>
    <t>Gloucestershire</t>
  </si>
  <si>
    <t>Kent</t>
  </si>
  <si>
    <t>Suffolk</t>
  </si>
  <si>
    <t>OE</t>
  </si>
  <si>
    <t>Number</t>
  </si>
  <si>
    <t xml:space="preserve">ENGLAND </t>
  </si>
  <si>
    <t xml:space="preserve">NORTH EAST </t>
  </si>
  <si>
    <t>Iqra Slough Islamic Primary School</t>
  </si>
  <si>
    <t>Norfolk</t>
  </si>
  <si>
    <t>North Tyneside</t>
  </si>
  <si>
    <t>Stockport</t>
  </si>
  <si>
    <t>Islington</t>
  </si>
  <si>
    <t>Wokingham</t>
  </si>
  <si>
    <t>Sandwell</t>
  </si>
  <si>
    <t>Timbertree Primary School</t>
  </si>
  <si>
    <t>Walsall</t>
  </si>
  <si>
    <t>St Michael's CofE Junior and Infant School</t>
  </si>
  <si>
    <t>Herefordshire</t>
  </si>
  <si>
    <t>Worcestershire</t>
  </si>
  <si>
    <t>NORTH WEST</t>
  </si>
  <si>
    <t>YORKSHIRE AND THE HUMBER</t>
  </si>
  <si>
    <t>Leeds</t>
  </si>
  <si>
    <t>Wakefield</t>
  </si>
  <si>
    <t>Halfway Junior School</t>
  </si>
  <si>
    <t>Brenchley and Matfield Church of England Voluntary Aided Primary School</t>
  </si>
  <si>
    <t>Great Coates Primary School</t>
  </si>
  <si>
    <t>Westcott Primary School</t>
  </si>
  <si>
    <t>All Saints Church of England Voluntary Controlled Infant School, Hessle</t>
  </si>
  <si>
    <t>Bristol City of</t>
  </si>
  <si>
    <t>Nottinghamshire</t>
  </si>
  <si>
    <t>Nottingham</t>
  </si>
  <si>
    <t>Central Bedfordshire</t>
  </si>
  <si>
    <t>Bedford</t>
  </si>
  <si>
    <t>Luton</t>
  </si>
  <si>
    <t>Buckinghamshire</t>
  </si>
  <si>
    <t>Milton Keynes</t>
  </si>
  <si>
    <t>Hillside Primary School</t>
  </si>
  <si>
    <t>Halton</t>
  </si>
  <si>
    <t>Cheshire West and Chester</t>
  </si>
  <si>
    <t>Cheshire East</t>
  </si>
  <si>
    <t>Charts</t>
  </si>
  <si>
    <t>Derby</t>
  </si>
  <si>
    <t>Hampshire</t>
  </si>
  <si>
    <t>Lancashire</t>
  </si>
  <si>
    <t>Northamptonshire</t>
  </si>
  <si>
    <t>Somerset</t>
  </si>
  <si>
    <t>Derbyshire</t>
  </si>
  <si>
    <t>Field View Primary School</t>
  </si>
  <si>
    <t>Warrington</t>
  </si>
  <si>
    <t>St Patrick's Catholic Primary School</t>
  </si>
  <si>
    <t>Earby Springfield Primary School</t>
  </si>
  <si>
    <t>Bradford</t>
  </si>
  <si>
    <t>Cambridgeshire</t>
  </si>
  <si>
    <t>Peterborough</t>
  </si>
  <si>
    <t>Hounslow</t>
  </si>
  <si>
    <t>Kingston upon Thames</t>
  </si>
  <si>
    <t>Newham</t>
  </si>
  <si>
    <t>Sutton</t>
  </si>
  <si>
    <t>Waltham Forest</t>
  </si>
  <si>
    <t>Birmingham</t>
  </si>
  <si>
    <t>Southwark</t>
  </si>
  <si>
    <t>Tables</t>
  </si>
  <si>
    <t>Official Statistics Release</t>
  </si>
  <si>
    <t>Policy area:</t>
  </si>
  <si>
    <t>Theme:</t>
  </si>
  <si>
    <t>Published on:</t>
  </si>
  <si>
    <t>Coverage:</t>
  </si>
  <si>
    <t>England</t>
  </si>
  <si>
    <t>Period covered:</t>
  </si>
  <si>
    <t>Status:</t>
  </si>
  <si>
    <t>Responsible director:</t>
  </si>
  <si>
    <t>enquiries@ofsted.gov.uk</t>
  </si>
  <si>
    <t>%</t>
  </si>
  <si>
    <t>West Berkshire</t>
  </si>
  <si>
    <t>Slough</t>
  </si>
  <si>
    <t>Bracknell Forest</t>
  </si>
  <si>
    <t>Windsor and Maidenhead</t>
  </si>
  <si>
    <t>Telford and Wrekin</t>
  </si>
  <si>
    <t>Darlington</t>
  </si>
  <si>
    <t>Shropshire</t>
  </si>
  <si>
    <t>North East Lincolnshire</t>
  </si>
  <si>
    <t>Doncaster</t>
  </si>
  <si>
    <t>North Yorkshire</t>
  </si>
  <si>
    <t>Greenwich</t>
  </si>
  <si>
    <t>Bromley</t>
  </si>
  <si>
    <t>Haringey</t>
  </si>
  <si>
    <t>Reading</t>
  </si>
  <si>
    <t>Brighton and Hove</t>
  </si>
  <si>
    <t>St James' CofE Primary School</t>
  </si>
  <si>
    <t>Southampton</t>
  </si>
  <si>
    <t>Stoke-on-Trent</t>
  </si>
  <si>
    <t>Cutteslowe Primary School</t>
  </si>
  <si>
    <t>Ellacombe School</t>
  </si>
  <si>
    <t>St Patrick's RC Primary School</t>
  </si>
  <si>
    <t>Issued by:</t>
  </si>
  <si>
    <t>Public enquiries:</t>
  </si>
  <si>
    <t>Press enquiries:</t>
  </si>
  <si>
    <t>Link to official statistics release web page:</t>
  </si>
  <si>
    <t>Publication medium:</t>
  </si>
  <si>
    <t>Publication frequency:</t>
  </si>
  <si>
    <t>Next publication date:</t>
  </si>
  <si>
    <t>Shinfield St Mary's CofE Junior School</t>
  </si>
  <si>
    <t>The John Henry Newman CofE (A) Primary School</t>
  </si>
  <si>
    <t>Statistician:</t>
  </si>
  <si>
    <t>North Somerset</t>
  </si>
  <si>
    <t>Blaise Primary and Nursery School</t>
  </si>
  <si>
    <t>Oxfordshire</t>
  </si>
  <si>
    <t>Cornwall</t>
  </si>
  <si>
    <t>LA</t>
  </si>
  <si>
    <t>City of London</t>
  </si>
  <si>
    <t>Dorset</t>
  </si>
  <si>
    <t>Poole</t>
  </si>
  <si>
    <t>Bournemouth</t>
  </si>
  <si>
    <t>Sefton</t>
  </si>
  <si>
    <t>Blackburn with Darwen</t>
  </si>
  <si>
    <t>Merton</t>
  </si>
  <si>
    <t>Calderdale</t>
  </si>
  <si>
    <t>York</t>
  </si>
  <si>
    <t>Kirklees</t>
  </si>
  <si>
    <t>Pupil Referral Unit</t>
  </si>
  <si>
    <t>Luttons Community Primary School</t>
  </si>
  <si>
    <t>Overall effectiveness: how good is the school</t>
  </si>
  <si>
    <t>Overall effectiveness of the sixth form</t>
  </si>
  <si>
    <t>Overall effectiveness of the Early Years Foundation stage</t>
  </si>
  <si>
    <t>EAST MIDLANDS</t>
  </si>
  <si>
    <t>WEST MIDLANDS</t>
  </si>
  <si>
    <t>EAST OF ENGLAND</t>
  </si>
  <si>
    <t>LONDON</t>
  </si>
  <si>
    <t>SOUTH EAST</t>
  </si>
  <si>
    <t>SOUTH WEST</t>
  </si>
  <si>
    <t>Outcome</t>
  </si>
  <si>
    <t>Hartlepool</t>
  </si>
  <si>
    <t>Stockton-on-Tees</t>
  </si>
  <si>
    <t>Middlesbrough</t>
  </si>
  <si>
    <t>Redcar and Cleveland</t>
  </si>
  <si>
    <t>URN</t>
  </si>
  <si>
    <t>The Kilburn Park School Foundation</t>
  </si>
  <si>
    <t>Enfield</t>
  </si>
  <si>
    <t>Hertfordshire</t>
  </si>
  <si>
    <t>Kingston upon Hull City of</t>
  </si>
  <si>
    <t>North Lincolnshire</t>
  </si>
  <si>
    <t>Wollescote Primary School</t>
  </si>
  <si>
    <t>Kensington and Chelsea</t>
  </si>
  <si>
    <t>Nursery</t>
  </si>
  <si>
    <t>Primary</t>
  </si>
  <si>
    <t>Secondary</t>
  </si>
  <si>
    <t>Special</t>
  </si>
  <si>
    <t>Lambeth</t>
  </si>
  <si>
    <t>Lewisham</t>
  </si>
  <si>
    <t>St Peter's Church of England Primary School</t>
  </si>
  <si>
    <t>Warwickshire</t>
  </si>
  <si>
    <t>Spinney Infant School</t>
  </si>
  <si>
    <t>Callands Primary School</t>
  </si>
  <si>
    <t>Southery Primary School</t>
  </si>
  <si>
    <t>Denaby Main Primary School</t>
  </si>
  <si>
    <t>Ridge Hill Primary School and Nursery</t>
  </si>
  <si>
    <t>Andrew Marvell Business and Enterprise College</t>
  </si>
  <si>
    <t>Morehall Primary School</t>
  </si>
  <si>
    <t>Shepton Mallet Infants' School</t>
  </si>
  <si>
    <t>Portfield Community Primary School</t>
  </si>
  <si>
    <t>Broom Valley Community School</t>
  </si>
  <si>
    <t>Meath Green Junior School</t>
  </si>
  <si>
    <t>Slater Primary School</t>
  </si>
  <si>
    <t>Larkholme Primary School</t>
  </si>
  <si>
    <t>Weston Favell School</t>
  </si>
  <si>
    <t>Cleves Primary School</t>
  </si>
  <si>
    <t>Bell Wood Community Primary School</t>
  </si>
  <si>
    <t>Dukesgate Primary School</t>
  </si>
  <si>
    <t>Hallgate Primary School Cottingham</t>
  </si>
  <si>
    <t>Staffordshire</t>
  </si>
  <si>
    <t>Durham</t>
  </si>
  <si>
    <t>Knowsley</t>
  </si>
  <si>
    <t>Liverpool</t>
  </si>
  <si>
    <t>Oldham</t>
  </si>
  <si>
    <t>Kingsway Primary School</t>
  </si>
  <si>
    <t>Wigan</t>
  </si>
  <si>
    <t>Blackpool</t>
  </si>
  <si>
    <t>Bury</t>
  </si>
  <si>
    <t>St Stephen's CofE Primary School</t>
  </si>
  <si>
    <t>Barnsley</t>
  </si>
  <si>
    <t>Oak Trees Community School</t>
  </si>
  <si>
    <t>Tavistock College</t>
  </si>
  <si>
    <t>Brockworth Enterprise School</t>
  </si>
  <si>
    <t>Isles Of Scilly</t>
  </si>
  <si>
    <t>Croydon</t>
  </si>
  <si>
    <t>Portsmouth</t>
  </si>
  <si>
    <t>Tower Hamlets</t>
  </si>
  <si>
    <t>Walbottle Village Primary School</t>
  </si>
  <si>
    <t>Barking and Dagenham</t>
  </si>
  <si>
    <t>Cambell Junior School</t>
  </si>
  <si>
    <t>Barnet</t>
  </si>
  <si>
    <t>http://www.nationalarchives.gov.uk/doc/open-government-licence/</t>
  </si>
  <si>
    <t>To view this licence, visit:</t>
  </si>
  <si>
    <t>South Tyneside</t>
  </si>
  <si>
    <t>Bolton</t>
  </si>
  <si>
    <t>Brent</t>
  </si>
  <si>
    <t>Swindon</t>
  </si>
  <si>
    <t>Medway</t>
  </si>
  <si>
    <t>Wiltshire</t>
  </si>
  <si>
    <t>Plymouth</t>
  </si>
  <si>
    <t>West Sussex</t>
  </si>
  <si>
    <t>Torbay</t>
  </si>
  <si>
    <t>Essex</t>
  </si>
  <si>
    <t>Southend-on-Sea</t>
  </si>
  <si>
    <t>Maintained schools inspections and outcomes</t>
  </si>
  <si>
    <t>Office for Standards in Education, Children’s Services and Skills (Ofsted)
125 Kingsway
London
WC2B 6SE</t>
  </si>
  <si>
    <t>Jean Humphrys</t>
  </si>
  <si>
    <t>Anita Patel</t>
  </si>
  <si>
    <t>pressenquiries@ofsted.gov.uk</t>
  </si>
  <si>
    <t>Special measures monitoring visit</t>
  </si>
  <si>
    <t>Notice to improve monitoring visit</t>
  </si>
  <si>
    <t>Grade 3 monitoring visit</t>
  </si>
  <si>
    <t>Academy monitoring visit</t>
  </si>
  <si>
    <t>Section 5 inspection</t>
  </si>
  <si>
    <t>Section 8 deemed section 5 inspection</t>
  </si>
  <si>
    <t>All phases</t>
  </si>
  <si>
    <t>Pupil referral unit</t>
  </si>
  <si>
    <t>Section 8 no formal designation visit</t>
  </si>
  <si>
    <t>Source: Ofsted</t>
  </si>
  <si>
    <t>1. Primary, secondary and special academy converters included with primary, secondary and special phases respectively.</t>
  </si>
  <si>
    <t>2. Secondary includes sponsor-led academies and city technology colleges.</t>
  </si>
  <si>
    <t>All Phases</t>
  </si>
  <si>
    <t>Outcomes for individuals and groups of pupils/children</t>
  </si>
  <si>
    <t>The school's capacity for sustained improvement</t>
  </si>
  <si>
    <t>Pupils' attainment</t>
  </si>
  <si>
    <t>The quality of pupils' learning and their progress</t>
  </si>
  <si>
    <t>The quality of learning for pupils with special educational needs and/or disabilities and their progress</t>
  </si>
  <si>
    <t>The extent to which pupils feel safe</t>
  </si>
  <si>
    <t>Pupils' behaviour</t>
  </si>
  <si>
    <t>The extent to which pupils adopt healthy lifestyles</t>
  </si>
  <si>
    <t>The extent to which pupils contribute to the school and wider community</t>
  </si>
  <si>
    <t>The extent to which pupils develop workplace and other skills that will contribute to their future economic well-being</t>
  </si>
  <si>
    <t>Pupils' attendance</t>
  </si>
  <si>
    <t>The extent of pupils' spiritual, moral, social and cultural development</t>
  </si>
  <si>
    <t>The quality of teaching</t>
  </si>
  <si>
    <t>The use of assessment to support learning</t>
  </si>
  <si>
    <t>The extent to which the curriculum meets pupils' needs, including, where relevant, through partnerships</t>
  </si>
  <si>
    <t>The effectiveness of care, guidance and support</t>
  </si>
  <si>
    <t>The leadership and management of teaching and learning</t>
  </si>
  <si>
    <t>The effectiveness of the governing body in challenging and supporting the school so that weaknesses are tackled decisively and statutory responsibilities met</t>
  </si>
  <si>
    <t>The effectiveness of the school's engagement with parents and carers</t>
  </si>
  <si>
    <t>The effectiveness of partnerships in promoting learning and well-being</t>
  </si>
  <si>
    <t>The effectiveness with which the school promotes equality of opportunity and tackles discrimination</t>
  </si>
  <si>
    <t>The effectiveness of safeguarding procedures</t>
  </si>
  <si>
    <t>The effectiveness with which the school promotes community cohesion</t>
  </si>
  <si>
    <t>The effectiveness with which the school deploys resources to achieve value for money</t>
  </si>
  <si>
    <t>Outcomes for children in the Early Years Foundation Stage</t>
  </si>
  <si>
    <t>The quality of provision in the Early Years Foundation Stage</t>
  </si>
  <si>
    <t>The effectiveness of leadership and management of the Early Years Foundation Stage</t>
  </si>
  <si>
    <t xml:space="preserve">Outcomes for students in the sixth form </t>
  </si>
  <si>
    <t>The quality of provision in the sixth form</t>
  </si>
  <si>
    <t>The effectiveness of leadership and management of the sixth form</t>
  </si>
  <si>
    <t>Outstanding%</t>
  </si>
  <si>
    <t>Good%</t>
  </si>
  <si>
    <t>Satisfactory%</t>
  </si>
  <si>
    <t>Indadequate%</t>
  </si>
  <si>
    <t>3. Percentages are rounded and may not add to 100.</t>
  </si>
  <si>
    <t>2. Percentages are rounded and may not add to 100.</t>
  </si>
  <si>
    <t>All</t>
  </si>
  <si>
    <t>All%</t>
  </si>
  <si>
    <t>Nursery%</t>
  </si>
  <si>
    <t>Primary%</t>
  </si>
  <si>
    <t>Secondary%</t>
  </si>
  <si>
    <t>Special%</t>
  </si>
  <si>
    <t>PRU%</t>
  </si>
  <si>
    <t/>
  </si>
  <si>
    <t>Phase of Education</t>
  </si>
  <si>
    <t>2. Schools subject to special measures are those that, when inspected, were failing to give their pupils an acceptable standard of education and in which the persons responsible for leading, managing or governing the school were not demonstrating the capacity to secure the necessary improvement in the school.</t>
  </si>
  <si>
    <t>3. Schools requiring significant improvement are those that, when inspected, although not requiring special measures, were performing significantly less well than they might in all the circumstances reasonably be expected to perform. Ofsted issues such schools with a notice to improve.</t>
  </si>
  <si>
    <t>Grand Total</t>
  </si>
  <si>
    <t>Overall effectiveness</t>
  </si>
  <si>
    <t>SM Start</t>
  </si>
  <si>
    <t>SM In</t>
  </si>
  <si>
    <t>SM Out</t>
  </si>
  <si>
    <t>SM Close</t>
  </si>
  <si>
    <t>SM End</t>
  </si>
  <si>
    <t>NTI
 Start</t>
  </si>
  <si>
    <t>NTI
 In</t>
  </si>
  <si>
    <t>NTI
 Out</t>
  </si>
  <si>
    <t>NTI
 Close</t>
  </si>
  <si>
    <t>NTI
 End</t>
  </si>
  <si>
    <t>School Name</t>
  </si>
  <si>
    <t>Date Placed into category</t>
  </si>
  <si>
    <t>Brockley Primary School</t>
  </si>
  <si>
    <t>St Paul with St Luke CofE Primary School</t>
  </si>
  <si>
    <t>Applegarth Junior School</t>
  </si>
  <si>
    <t>The Eltham Foundation School</t>
  </si>
  <si>
    <t>Gloucester School</t>
  </si>
  <si>
    <t>Abbotsfield School</t>
  </si>
  <si>
    <t>William Morris Primary School</t>
  </si>
  <si>
    <t>Broadford Primary School</t>
  </si>
  <si>
    <t>Crowlands Primary School</t>
  </si>
  <si>
    <t>St.Saviour's Church of England Primary School</t>
  </si>
  <si>
    <t>Willow Brook Primary School</t>
  </si>
  <si>
    <t>Kings Rise Community Primary School</t>
  </si>
  <si>
    <t>Hawkesley CofE/Methodist Primary School</t>
  </si>
  <si>
    <t>Billesley Primary School</t>
  </si>
  <si>
    <t>Clifford Bridge Primary School</t>
  </si>
  <si>
    <t>St George's CofE Junior and  Infant School</t>
  </si>
  <si>
    <t>William Morris School</t>
  </si>
  <si>
    <t>Blakenhale Infant School</t>
  </si>
  <si>
    <t>Thorns Community College</t>
  </si>
  <si>
    <t>Woodlands Junior School</t>
  </si>
  <si>
    <t>Castleway Primary School</t>
  </si>
  <si>
    <t>Hainault Forest High School</t>
  </si>
  <si>
    <t>Eaton Valley Primary School</t>
  </si>
  <si>
    <t>Lodge Primary School</t>
  </si>
  <si>
    <t>Southern Cross School</t>
  </si>
  <si>
    <t>Abbey Hey Primary School</t>
  </si>
  <si>
    <t>St Damian's RC Science College</t>
  </si>
  <si>
    <t>Woodland Community Primary School</t>
  </si>
  <si>
    <t>St Wilfrid's Catholic High School</t>
  </si>
  <si>
    <t>Gooseacre Primary School</t>
  </si>
  <si>
    <t>Egerton High School</t>
  </si>
  <si>
    <t>Hanson School</t>
  </si>
  <si>
    <t>Darfield Valley Primary School</t>
  </si>
  <si>
    <t>Hindley Surestart Nursery</t>
  </si>
  <si>
    <t>Intake Primary School</t>
  </si>
  <si>
    <t>Marshland Primary School</t>
  </si>
  <si>
    <t>Peel Park Primary School</t>
  </si>
  <si>
    <t>Victoria Avenue Community Primary School</t>
  </si>
  <si>
    <t>Darfield, All Saints, Church of England (Voluntary Controlled) Primary School</t>
  </si>
  <si>
    <t>Darfield Foulstone School of Creative Arts</t>
  </si>
  <si>
    <t>Wombwell High - A Humanities College</t>
  </si>
  <si>
    <t>Ashbrow Junior School</t>
  </si>
  <si>
    <t>Thornbury Primary School</t>
  </si>
  <si>
    <t>Cobblers Lane Primary School</t>
  </si>
  <si>
    <t>Thurcroft Junior School</t>
  </si>
  <si>
    <t>Maltby Redwood Junior and Infant School</t>
  </si>
  <si>
    <t>Mexborough School</t>
  </si>
  <si>
    <t>Sowerby Village CofE VC Primary School</t>
  </si>
  <si>
    <t>Field Lane Primary School</t>
  </si>
  <si>
    <t>Luddenden Dene CofE (VC) Junior Infant and Nursery School</t>
  </si>
  <si>
    <t>Infant School Moorthorpe Primary (J and I ) School</t>
  </si>
  <si>
    <t>Hindley Green St John's Junior and Infant School</t>
  </si>
  <si>
    <t>Windhill CofE Primary School</t>
  </si>
  <si>
    <t>Pontefract Orchard Head Junior and Infant School</t>
  </si>
  <si>
    <t>The Rookeries Carleton Junior and Infant School: With Hearing Impairment Resource</t>
  </si>
  <si>
    <t>Pontefract St Giles Church of England Voluntary Aided Junior and Infant School</t>
  </si>
  <si>
    <t>Washington School</t>
  </si>
  <si>
    <t>Feversham Primary School</t>
  </si>
  <si>
    <t>Notton House School</t>
  </si>
  <si>
    <t>Stanbridge Primary School</t>
  </si>
  <si>
    <t>Hasting Hill Primary School</t>
  </si>
  <si>
    <t>Ilminster Avenue Primary School</t>
  </si>
  <si>
    <t>Woodlands Primary School</t>
  </si>
  <si>
    <t>Winterton Comprehensive School with Specialist Status in Engineering</t>
  </si>
  <si>
    <t>St Mary Redcliffe Church of England Primary School</t>
  </si>
  <si>
    <t>St Matthias and Dr Bell's CofE VA Primary School</t>
  </si>
  <si>
    <t>St Wilfrid's RC College</t>
  </si>
  <si>
    <t>Bannerman Road Community School and Children's Centre</t>
  </si>
  <si>
    <t>Hilderthorpe Primary School</t>
  </si>
  <si>
    <t>Beverley St Nicholas Community Primary School</t>
  </si>
  <si>
    <t>St George's Primary School</t>
  </si>
  <si>
    <t>Ravensworth Junior School</t>
  </si>
  <si>
    <t>The Market Weighton School</t>
  </si>
  <si>
    <t>Abingdon Primary School</t>
  </si>
  <si>
    <t>Tilbury Primary School</t>
  </si>
  <si>
    <t>Bristol Gateway School</t>
  </si>
  <si>
    <t>Sigglesthorne Church of England Voluntary Controlled Primary School</t>
  </si>
  <si>
    <t>The Misbourne School</t>
  </si>
  <si>
    <t>Burnham Upper School</t>
  </si>
  <si>
    <t>Marlpool Junior School</t>
  </si>
  <si>
    <t>Pickhill Church of England Primary School</t>
  </si>
  <si>
    <t>Alvaston Junior School</t>
  </si>
  <si>
    <t>Usworth Grange Primary School</t>
  </si>
  <si>
    <t>Foredyke Primary School</t>
  </si>
  <si>
    <t>Newhall Community Junior School</t>
  </si>
  <si>
    <t>Bradwell Village School</t>
  </si>
  <si>
    <t>Burton Church of England Primary School</t>
  </si>
  <si>
    <t>Ladywood Primary School</t>
  </si>
  <si>
    <t>Talbot Combined School</t>
  </si>
  <si>
    <t>Chiddingly Primary School</t>
  </si>
  <si>
    <t>King Offa Primary School</t>
  </si>
  <si>
    <t>North Wingfield Primary and Nursery School</t>
  </si>
  <si>
    <t>The Vyne Community School</t>
  </si>
  <si>
    <t>Granville Sports College</t>
  </si>
  <si>
    <t>Woodcroft Primary</t>
  </si>
  <si>
    <t>Southdown Junior School</t>
  </si>
  <si>
    <t>Paulsgrove Primary School</t>
  </si>
  <si>
    <t>Winton Arts and Media College</t>
  </si>
  <si>
    <t>Balksbury Junior School</t>
  </si>
  <si>
    <t>Queen's Park Junior School</t>
  </si>
  <si>
    <t>Talavera Infant School</t>
  </si>
  <si>
    <t>The Mark Way School</t>
  </si>
  <si>
    <t>Andover Church of England Primary School</t>
  </si>
  <si>
    <t>Highbury Primary School</t>
  </si>
  <si>
    <t>Belvoirdale Community Primary School</t>
  </si>
  <si>
    <t>Rushey Mead Primary School</t>
  </si>
  <si>
    <t>Gamlingay Village College</t>
  </si>
  <si>
    <t>Brewster Avenue Infant School</t>
  </si>
  <si>
    <t>Holden Lane High School Specialist Sports College</t>
  </si>
  <si>
    <t>Ravensthorpe Primary School</t>
  </si>
  <si>
    <t>Young People's Support Service</t>
  </si>
  <si>
    <t>The Clarendon College</t>
  </si>
  <si>
    <t>Frogwell Primary School</t>
  </si>
  <si>
    <t>Millfield Primary School</t>
  </si>
  <si>
    <t>Western House Primary School</t>
  </si>
  <si>
    <t>James Elliman School</t>
  </si>
  <si>
    <t>Eyres Monsell Primary School</t>
  </si>
  <si>
    <t>Hollywall Primary School</t>
  </si>
  <si>
    <t>Kettlefields Primary School</t>
  </si>
  <si>
    <t>Riverview Primary School</t>
  </si>
  <si>
    <t>Upcroft Primary School</t>
  </si>
  <si>
    <t>Doxey Primary and Nursery School</t>
  </si>
  <si>
    <t>Ranikhet Primary School</t>
  </si>
  <si>
    <t>Heathfields Infant School</t>
  </si>
  <si>
    <t>Walter Daw Primary School</t>
  </si>
  <si>
    <t>Stockton Heath Primary School</t>
  </si>
  <si>
    <t>Combe Martin Primary School</t>
  </si>
  <si>
    <t>Great Torrington Junior School</t>
  </si>
  <si>
    <t>The Chestnut Centre</t>
  </si>
  <si>
    <t>Heybridge Primary School</t>
  </si>
  <si>
    <t>Ernesettle Community School</t>
  </si>
  <si>
    <t>Eastwood Primary School</t>
  </si>
  <si>
    <t>Cippenham Primary School</t>
  </si>
  <si>
    <t xml:space="preserve">Thurrock Pupil Referral Unit </t>
  </si>
  <si>
    <t>Weston Mill Community Primary School</t>
  </si>
  <si>
    <t>The Coach House Short Stay School</t>
  </si>
  <si>
    <t>Sutton Park Community Primary School</t>
  </si>
  <si>
    <t>Briscoe Primary School and Nursery</t>
  </si>
  <si>
    <t>Warndon Primary School</t>
  </si>
  <si>
    <t>Messing-Cum-Inworth Primary School</t>
  </si>
  <si>
    <t>Walmer Science College</t>
  </si>
  <si>
    <t>The Kingfisher School</t>
  </si>
  <si>
    <t>Moorbrook School</t>
  </si>
  <si>
    <t>Hawthorns Junior School</t>
  </si>
  <si>
    <t>Samuel Barlow Primary and Nursery School</t>
  </si>
  <si>
    <t>Dover Road Community Primary School</t>
  </si>
  <si>
    <t>Ramsgate, Christ Church Church of England Junior School</t>
  </si>
  <si>
    <t>Annie Holgate Junior School</t>
  </si>
  <si>
    <t>Edgewood Primary and Nursery School</t>
  </si>
  <si>
    <t>St James' Church of England Voluntary Aided Primary School</t>
  </si>
  <si>
    <t>Kingsmoor Primary School</t>
  </si>
  <si>
    <t>St Stephen's Church of England Primary School</t>
  </si>
  <si>
    <t>Dartford Technology College</t>
  </si>
  <si>
    <t>Blessed Trinity RC College</t>
  </si>
  <si>
    <t>Pilgrims' Way Primary School and Nursery</t>
  </si>
  <si>
    <t>Downsview Community Primary School</t>
  </si>
  <si>
    <t>Chantry Primary School</t>
  </si>
  <si>
    <t>Tregolls School</t>
  </si>
  <si>
    <t>William Booth Primary and Nursery School</t>
  </si>
  <si>
    <t>The Meden School and Technology College</t>
  </si>
  <si>
    <t>Oakefield Primary and Nursery School</t>
  </si>
  <si>
    <t>Parliament Primary School</t>
  </si>
  <si>
    <t>The Queen Elizabeth's (1561) Endowed School</t>
  </si>
  <si>
    <t>Rudheath Community Primary School</t>
  </si>
  <si>
    <t>St Saviours Catholic Primary School</t>
  </si>
  <si>
    <t>Sennen School</t>
  </si>
  <si>
    <t>St Cuthbert's Catholic Community School</t>
  </si>
  <si>
    <t>Dinglewell Infant School</t>
  </si>
  <si>
    <t>Fearnhill School</t>
  </si>
  <si>
    <t>St Thomas More Catholic Primary School</t>
  </si>
  <si>
    <t>St Nicholas Priory CofE VC Junior School</t>
  </si>
  <si>
    <t>Archway School</t>
  </si>
  <si>
    <t>Amberley Ridge School</t>
  </si>
  <si>
    <t>Higham Ferrers Junior School</t>
  </si>
  <si>
    <t>Corby Kingswood Primary School</t>
  </si>
  <si>
    <t>The Saint Thomas' Church of England Primary School, Boston</t>
  </si>
  <si>
    <t>Cheshunt School</t>
  </si>
  <si>
    <t>Tattershall Primary School</t>
  </si>
  <si>
    <t>Greenacre Primary &amp; Nursery School</t>
  </si>
  <si>
    <t>Watton Junior School</t>
  </si>
  <si>
    <t>Thetford Queensway Community Junior School</t>
  </si>
  <si>
    <t>Smithdon High School</t>
  </si>
  <si>
    <t>The Pilgrims' Way School</t>
  </si>
  <si>
    <t>Loseley Fields Primary School</t>
  </si>
  <si>
    <t>Cottingham Church of England School</t>
  </si>
  <si>
    <t>Kingfisher School</t>
  </si>
  <si>
    <t>Chalgrove Community Primary School</t>
  </si>
  <si>
    <t>St Mary and John Church of England Primary School</t>
  </si>
  <si>
    <t>Wellsprings Primary School</t>
  </si>
  <si>
    <t>Horsell CofE Aided Junior School</t>
  </si>
  <si>
    <t>Langer Primary School</t>
  </si>
  <si>
    <t>Oakwood School</t>
  </si>
  <si>
    <t>Houldsworth Valley Primary School</t>
  </si>
  <si>
    <t>Watchetts Junior School</t>
  </si>
  <si>
    <t>Wheatley Church of England (C) Primary School</t>
  </si>
  <si>
    <t>Ravenswood Community Primary School</t>
  </si>
  <si>
    <t>Ash Grange Primary School</t>
  </si>
  <si>
    <t>Leiston Middle School</t>
  </si>
  <si>
    <t>Chesswood Middle School</t>
  </si>
  <si>
    <t>Three Bridges Junior School</t>
  </si>
  <si>
    <t>Warwickshire Pupil Re-Integration Unit</t>
  </si>
  <si>
    <t>School name</t>
  </si>
  <si>
    <t>Phase of education</t>
  </si>
  <si>
    <t>Date placed in category</t>
  </si>
  <si>
    <t>Coleraine Park Primary School</t>
  </si>
  <si>
    <t>St Mary's Lewisham Church of England Primary School</t>
  </si>
  <si>
    <t>Woodside School</t>
  </si>
  <si>
    <t>Downhills Primary School</t>
  </si>
  <si>
    <t>Sedgehill School</t>
  </si>
  <si>
    <t>All Saints CofE Junior School</t>
  </si>
  <si>
    <t>Rotherhithe Primary School</t>
  </si>
  <si>
    <t>All Saints Infant School</t>
  </si>
  <si>
    <t>Gray's Farm Primary School</t>
  </si>
  <si>
    <t>Edgware Junior School</t>
  </si>
  <si>
    <t>Ecclesbourne Primary School</t>
  </si>
  <si>
    <t>John Keble CofE Primary School</t>
  </si>
  <si>
    <t>King Athelstan Primary School</t>
  </si>
  <si>
    <t>Weald Infant and Nursery School</t>
  </si>
  <si>
    <t>Moor Green Primary</t>
  </si>
  <si>
    <t>The Heathfield Foundation Technology College</t>
  </si>
  <si>
    <t>Woodview Primary School</t>
  </si>
  <si>
    <t>Moseley School A Language College</t>
  </si>
  <si>
    <t>Colmers Farm Junior School</t>
  </si>
  <si>
    <t>St John's Ladywood Church of England Primary School</t>
  </si>
  <si>
    <t>Hawbush Primary School</t>
  </si>
  <si>
    <t>Stow Heath Junior School</t>
  </si>
  <si>
    <t>Netherton CofE Primary School</t>
  </si>
  <si>
    <t>Hatherton Primary School</t>
  </si>
  <si>
    <t>The CofE School of St Edmund and St John</t>
  </si>
  <si>
    <t>Christ The King Catholic and Church of England (VA) Centre for Learning</t>
  </si>
  <si>
    <t>Graiseley Primary School</t>
  </si>
  <si>
    <t>Radcliffe Hall Church of England/Methodist Controlled Primary School</t>
  </si>
  <si>
    <t>Aire Valley School</t>
  </si>
  <si>
    <t>Palmers Cross Primary School</t>
  </si>
  <si>
    <t>Park Primary School</t>
  </si>
  <si>
    <t>All Saints CofE Primary School</t>
  </si>
  <si>
    <t>St Cuthbert's Catholic Community College for Business and Enterprise</t>
  </si>
  <si>
    <t>St Margaret's Church of England Primary School</t>
  </si>
  <si>
    <t>Harwood Park Primary School</t>
  </si>
  <si>
    <t>Walkley Primary School</t>
  </si>
  <si>
    <t>Emmanuel Anglican/Methodist Junior School</t>
  </si>
  <si>
    <t>Earlsheaton Technology College</t>
  </si>
  <si>
    <t>Hugh Gaitskell Primary School</t>
  </si>
  <si>
    <t>Shafton Primary School</t>
  </si>
  <si>
    <t>Carlton Community College</t>
  </si>
  <si>
    <t>St Catherine's Catholic High School</t>
  </si>
  <si>
    <t>Swallow Hill Community College</t>
  </si>
  <si>
    <t>Elmete Wood - BESD SILC (Behaviour, Emotional, Social Difficulties Specialist Learning Centre)</t>
  </si>
  <si>
    <t>Middleton St Mary's Church of England Voluntary Controlled Primary School</t>
  </si>
  <si>
    <t>Flanshaw St Michaels CofE (Voluntary Controlled) Primary (NIJ) School</t>
  </si>
  <si>
    <t>Southwick Primary School</t>
  </si>
  <si>
    <t>Academy 360</t>
  </si>
  <si>
    <t>Whiteways Primary School</t>
  </si>
  <si>
    <t>St Patrick's Roman Catholic Voluntary Aided Primary School</t>
  </si>
  <si>
    <t>Abbeywood Community School</t>
  </si>
  <si>
    <t>Alternative Education Service - St Mary's Centre</t>
  </si>
  <si>
    <t>Eston Centre (EOTAS)</t>
  </si>
  <si>
    <t>Bernard Gilpin Primary School</t>
  </si>
  <si>
    <t>Stopsley Community Primary School</t>
  </si>
  <si>
    <t>Cotmanhay Junior School</t>
  </si>
  <si>
    <t>Brayton High School</t>
  </si>
  <si>
    <t>Robert Bruce Middle School</t>
  </si>
  <si>
    <t>Hannah Ball Infant School</t>
  </si>
  <si>
    <t>Sir Henry Cooper School</t>
  </si>
  <si>
    <t>Stoney Middleton CofE (C) Primary School</t>
  </si>
  <si>
    <t>The Iver Village Junior School</t>
  </si>
  <si>
    <t>High Bentham Community Primary School</t>
  </si>
  <si>
    <t>Ashton CofE VA Middle School</t>
  </si>
  <si>
    <t>St Alban's Catholic Primary School, Chaddesden, Derby</t>
  </si>
  <si>
    <t>Sinfin Community School</t>
  </si>
  <si>
    <t>Glossopdale Community College</t>
  </si>
  <si>
    <t>Hasland Infant School</t>
  </si>
  <si>
    <t>Ashdown Technology College</t>
  </si>
  <si>
    <t>Brighton Hill Community College</t>
  </si>
  <si>
    <t>Sandiacre Cloudside Junior School</t>
  </si>
  <si>
    <t>Poole High School</t>
  </si>
  <si>
    <t>Fernhill School</t>
  </si>
  <si>
    <t>Highfields School</t>
  </si>
  <si>
    <t>Brune Park Community College</t>
  </si>
  <si>
    <t>Langstone Infant School</t>
  </si>
  <si>
    <t>Sandown Primary School</t>
  </si>
  <si>
    <t>Whitehawk Primary School</t>
  </si>
  <si>
    <t>Lumley Junior School</t>
  </si>
  <si>
    <t>Beaumont Junior School</t>
  </si>
  <si>
    <t>Oasis Academy Mayfield</t>
  </si>
  <si>
    <t xml:space="preserve">Thomas Clarkson Community College </t>
  </si>
  <si>
    <t>Hardley School and Sixth Form</t>
  </si>
  <si>
    <t>Watergall Primary School</t>
  </si>
  <si>
    <t>Stakes Hill Infant School</t>
  </si>
  <si>
    <t>Warminster Sambourne Church of England Voluntary Controlled Primary School</t>
  </si>
  <si>
    <t>St Peter's Church of England Voluntary Aided Primary School, Devizes</t>
  </si>
  <si>
    <t>Hatton Park Primary School</t>
  </si>
  <si>
    <t>Fir Tree Primary School and Nursery</t>
  </si>
  <si>
    <t>Belvedere Junior School</t>
  </si>
  <si>
    <t>Stukeley Meadows Primary School</t>
  </si>
  <si>
    <t>Manifold CofE (VC) Primary School</t>
  </si>
  <si>
    <t>Easthampstead Park Community School</t>
  </si>
  <si>
    <t>Wolborough Church of England (Aided) Nursery and Primary School</t>
  </si>
  <si>
    <t>The Phoenix Primary School</t>
  </si>
  <si>
    <t>Ghyllgrove Community Infant School</t>
  </si>
  <si>
    <t>Felmore Primary School</t>
  </si>
  <si>
    <t>Thameside Junior School</t>
  </si>
  <si>
    <t>Tabor Science College</t>
  </si>
  <si>
    <t>Lansdowne Primary School</t>
  </si>
  <si>
    <t>Torbay School</t>
  </si>
  <si>
    <t>Childrens Support Centre, Heybridge</t>
  </si>
  <si>
    <t>Shelley Primary School</t>
  </si>
  <si>
    <t>Hamford Primary School</t>
  </si>
  <si>
    <t>Bearnes Voluntary Primary School</t>
  </si>
  <si>
    <t>Ravenscroft Primary School</t>
  </si>
  <si>
    <t>Pitsea Junior School</t>
  </si>
  <si>
    <t>Hamstel Junior School</t>
  </si>
  <si>
    <t>Greensted Junior School</t>
  </si>
  <si>
    <t>Oaklands Infant School</t>
  </si>
  <si>
    <t>Oswaldtwistle St Paul's Church of England Voluntary Aided Primary School</t>
  </si>
  <si>
    <t>Grove Primary School</t>
  </si>
  <si>
    <t>Ipsley CofE Middle School</t>
  </si>
  <si>
    <t>The Marlowe Academy</t>
  </si>
  <si>
    <t>Collegiate High School</t>
  </si>
  <si>
    <t>St Nicholas Church of England (Controlled) Primary School</t>
  </si>
  <si>
    <t>Halstead Community Primary School</t>
  </si>
  <si>
    <t>Molehill Copse Primary School</t>
  </si>
  <si>
    <t>Richmond Primary School</t>
  </si>
  <si>
    <t>Hameldon Community College</t>
  </si>
  <si>
    <t>Maidstone, St Michael's Church of England Junior School</t>
  </si>
  <si>
    <t>West Craven High Technology College</t>
  </si>
  <si>
    <t>The Gedling School</t>
  </si>
  <si>
    <t>Valley Comprehensive School</t>
  </si>
  <si>
    <t>Kirkham St Michael's Church of England Primary School</t>
  </si>
  <si>
    <t>Roskear School</t>
  </si>
  <si>
    <t>Windmill Primary &amp; Nursery School</t>
  </si>
  <si>
    <t>14-19 King Street Alternative Provision</t>
  </si>
  <si>
    <t>Dean Valley Community Primary School</t>
  </si>
  <si>
    <t>Stokesay Primary School</t>
  </si>
  <si>
    <t>Ashfield Junior School</t>
  </si>
  <si>
    <t>Beckermet CofE School</t>
  </si>
  <si>
    <t>Harewood Junior School</t>
  </si>
  <si>
    <t>Brockworth Primary School</t>
  </si>
  <si>
    <t>Meadow Community Primary School</t>
  </si>
  <si>
    <t>Westglade Primary School</t>
  </si>
  <si>
    <t>Glenbrook Primary and Nursery School</t>
  </si>
  <si>
    <t>The Arbours Primary School</t>
  </si>
  <si>
    <t>Lakers School</t>
  </si>
  <si>
    <t>Larwood School</t>
  </si>
  <si>
    <t>St Martin's CofE VA School</t>
  </si>
  <si>
    <t>Quadring Cowley &amp; Brown's Primary School</t>
  </si>
  <si>
    <t>Peartree Spring Junior School</t>
  </si>
  <si>
    <t>North Somercotes CofE Primary School</t>
  </si>
  <si>
    <t>Radburn Primary School</t>
  </si>
  <si>
    <t>Larkman Primary School</t>
  </si>
  <si>
    <t>Admirals' Junior School</t>
  </si>
  <si>
    <t>Downham Market High School - Technology College</t>
  </si>
  <si>
    <t>Caister High School</t>
  </si>
  <si>
    <t>The Open Academy</t>
  </si>
  <si>
    <t>Halcon Community Primary School</t>
  </si>
  <si>
    <t>Medina House School</t>
  </si>
  <si>
    <t xml:space="preserve">The Latimer Arts College </t>
  </si>
  <si>
    <t>Albany Centre</t>
  </si>
  <si>
    <t>Fen Park Community Primary School</t>
  </si>
  <si>
    <t>Berwick Middle School</t>
  </si>
  <si>
    <t>Melton Primary School</t>
  </si>
  <si>
    <t>Hardwick Primary School</t>
  </si>
  <si>
    <t>Crawford's Church of England Voluntary Controlled Primary School</t>
  </si>
  <si>
    <t>Date Out</t>
  </si>
  <si>
    <t>Date removed from category</t>
  </si>
  <si>
    <t>Outstanding No</t>
  </si>
  <si>
    <t>Outstanding %</t>
  </si>
  <si>
    <t>Good No.</t>
  </si>
  <si>
    <t>Good %</t>
  </si>
  <si>
    <t xml:space="preserve">Satisfactory No. </t>
  </si>
  <si>
    <t>Satisfactory %</t>
  </si>
  <si>
    <t xml:space="preserve">Inadequate No. </t>
  </si>
  <si>
    <t>Inadequate %</t>
  </si>
  <si>
    <t>Number of schools</t>
  </si>
  <si>
    <t>Number of providers</t>
  </si>
  <si>
    <t>All schools</t>
  </si>
  <si>
    <t>1. Percentages in the chart are rounded and may not add to 100.</t>
  </si>
  <si>
    <t>Judgement</t>
  </si>
  <si>
    <t>Quality of teaching</t>
  </si>
  <si>
    <t>1. Figures in 2010/11 include pilot inspection outcomes.</t>
  </si>
  <si>
    <t>Select date:</t>
  </si>
  <si>
    <t>A&amp;E</t>
  </si>
  <si>
    <t>Teach</t>
  </si>
  <si>
    <t>Behaviour</t>
  </si>
  <si>
    <t>L&amp;M</t>
  </si>
  <si>
    <t>6th OE</t>
  </si>
  <si>
    <t>EYF OE</t>
  </si>
  <si>
    <t>1. Percentages are rounded and may not add to 100.</t>
  </si>
  <si>
    <t>2. Percentages in the chart are rounded and may not add to 100.</t>
  </si>
  <si>
    <t>3. Data includes the most recent judgements for predecessor schools of academy converters that has not been inspected as an academy converter.</t>
  </si>
  <si>
    <t>Local authority</t>
  </si>
  <si>
    <r>
      <t xml:space="preserve">Pupils' attendance </t>
    </r>
    <r>
      <rPr>
        <vertAlign val="superscript"/>
        <sz val="8"/>
        <color indexed="8"/>
        <rFont val="Tahoma"/>
        <family val="2"/>
      </rPr>
      <t>2</t>
    </r>
  </si>
  <si>
    <t>1. Pupils' attainment judgement may not be made for all special schools.</t>
  </si>
  <si>
    <t>1. Primary schools include primary academy converters.</t>
  </si>
  <si>
    <r>
      <t xml:space="preserve">Pupils' attainment </t>
    </r>
    <r>
      <rPr>
        <vertAlign val="superscript"/>
        <sz val="8"/>
        <color indexed="8"/>
        <rFont val="Tahoma"/>
        <family val="2"/>
      </rPr>
      <t>3</t>
    </r>
  </si>
  <si>
    <r>
      <t xml:space="preserve">Pupils' attendance </t>
    </r>
    <r>
      <rPr>
        <vertAlign val="superscript"/>
        <sz val="8"/>
        <color indexed="8"/>
        <rFont val="Tahoma"/>
        <family val="2"/>
      </rPr>
      <t>3</t>
    </r>
  </si>
  <si>
    <t>3. The judgements for pupils' attainment and pupils' attendance are high, above average, average and low.</t>
  </si>
  <si>
    <t>2. The judgements for pupils' attainment and pupils' attendance are high, above average, average and low.</t>
  </si>
  <si>
    <t>1. The judgements for pupils' attainment and pupils' attendance are high, above average, average and low.</t>
  </si>
  <si>
    <r>
      <t xml:space="preserve">Pupils' attainment </t>
    </r>
    <r>
      <rPr>
        <vertAlign val="superscript"/>
        <sz val="8"/>
        <color indexed="8"/>
        <rFont val="Tahoma"/>
        <family val="2"/>
      </rPr>
      <t>1</t>
    </r>
  </si>
  <si>
    <r>
      <t>Pupils' attendance</t>
    </r>
    <r>
      <rPr>
        <vertAlign val="superscript"/>
        <sz val="8"/>
        <color indexed="8"/>
        <rFont val="Tahoma"/>
        <family val="2"/>
      </rPr>
      <t xml:space="preserve"> 1</t>
    </r>
  </si>
  <si>
    <r>
      <t xml:space="preserve">Pupils' attendance </t>
    </r>
    <r>
      <rPr>
        <vertAlign val="superscript"/>
        <sz val="8"/>
        <color indexed="8"/>
        <rFont val="Tahoma"/>
        <family val="2"/>
      </rPr>
      <t>1</t>
    </r>
  </si>
  <si>
    <t>Inspection activity (section 5)</t>
  </si>
  <si>
    <t>Inspection activity (section 8)</t>
  </si>
  <si>
    <t>Special measures monitoring inspection</t>
  </si>
  <si>
    <t>Notice to improve monitoring inspection</t>
  </si>
  <si>
    <t>Grade 3 monitoring inspection</t>
  </si>
  <si>
    <t>Academy monitoring inspection</t>
  </si>
  <si>
    <t>1. * indicates schools that went into special measures after reinspection.</t>
  </si>
  <si>
    <t>Total number inspected</t>
  </si>
  <si>
    <t>All closed schools inspected</t>
  </si>
  <si>
    <t>Table 3: Number of maintained schools inspection outcomes for select judgements at their most recent inspection as at FALSE (provisional)</t>
  </si>
  <si>
    <t>6 March 2012</t>
  </si>
  <si>
    <t>Ofsted website</t>
  </si>
  <si>
    <t>How well do learners achieve?</t>
  </si>
  <si>
    <t xml:space="preserve">You may use and re-use this information (not including logos) free of charge in any format or medium, </t>
  </si>
  <si>
    <t xml:space="preserve">under the terms of the Open Government Licence. </t>
  </si>
  <si>
    <t>1 October 2011 and 31 December 2011</t>
  </si>
  <si>
    <t>October 2011</t>
  </si>
  <si>
    <t>November 2011</t>
  </si>
  <si>
    <t>December 2011</t>
  </si>
  <si>
    <t>October</t>
  </si>
  <si>
    <t>November</t>
  </si>
  <si>
    <t>December</t>
  </si>
  <si>
    <t>Aggregate achievement</t>
  </si>
  <si>
    <t>Table 5</t>
  </si>
  <si>
    <t>Table 5a</t>
  </si>
  <si>
    <t>Oct</t>
  </si>
  <si>
    <t>Nov</t>
  </si>
  <si>
    <t>Dec</t>
  </si>
  <si>
    <t>5b</t>
  </si>
  <si>
    <t>5c</t>
  </si>
  <si>
    <t>5d</t>
  </si>
  <si>
    <t>Henry Allen Nursery School</t>
  </si>
  <si>
    <t>St Bede's Roman Catholic Voluntary Aided Primary School</t>
  </si>
  <si>
    <t>Pot Kiln Primary School</t>
  </si>
  <si>
    <t>St Edmund's Primary School</t>
  </si>
  <si>
    <t>Godalming Junior School</t>
  </si>
  <si>
    <t>Middle Barton School</t>
  </si>
  <si>
    <t>Priorswood Primary School</t>
  </si>
  <si>
    <t>Woodlands School, Bradwell</t>
  </si>
  <si>
    <t xml:space="preserve">Cranberry Primary School </t>
  </si>
  <si>
    <t>The North-County Primary School, Gainsborough</t>
  </si>
  <si>
    <t>Croft Primary School</t>
  </si>
  <si>
    <t>Harlescott Junior School</t>
  </si>
  <si>
    <t>New Road School and Nursery Unit</t>
  </si>
  <si>
    <t>Highfield Primary School</t>
  </si>
  <si>
    <t>Brierfield Walter Street Primary School</t>
  </si>
  <si>
    <t>York Road Junior School and Language Unit</t>
  </si>
  <si>
    <t>Thomas Willingale School</t>
  </si>
  <si>
    <t>Withington Primary School</t>
  </si>
  <si>
    <t>Riverside Primary School</t>
  </si>
  <si>
    <t>Catshill First School</t>
  </si>
  <si>
    <t>The Holy Spirit Catholic Primary School</t>
  </si>
  <si>
    <t>Meredith Infant School</t>
  </si>
  <si>
    <t>Wildmoor Heath School</t>
  </si>
  <si>
    <t>Whitesheet CofE VA Primary School</t>
  </si>
  <si>
    <t>Townhill Junior School</t>
  </si>
  <si>
    <t>Tower View Primary School</t>
  </si>
  <si>
    <t>Chaddesden Park Junior School</t>
  </si>
  <si>
    <t>Millfield Community School and Centre</t>
  </si>
  <si>
    <t>Noel Park Primary School</t>
  </si>
  <si>
    <t>St Mary's CofE Junior School</t>
  </si>
  <si>
    <t>Stephenson Lower School</t>
  </si>
  <si>
    <t>Barrow Hill Primary School</t>
  </si>
  <si>
    <t>Brayton Community Junior School</t>
  </si>
  <si>
    <t>Iver Heath Junior School</t>
  </si>
  <si>
    <t>Nunsthorpe Community School</t>
  </si>
  <si>
    <t>St Paul's CofE Primary School</t>
  </si>
  <si>
    <t>Plover Primary School</t>
  </si>
  <si>
    <t>St Joseph's Stockport Catholic Primary School</t>
  </si>
  <si>
    <t>Plodder Lane Primary School</t>
  </si>
  <si>
    <t>Foleshill Church of England Primary School</t>
  </si>
  <si>
    <t>Trescott Primary School</t>
  </si>
  <si>
    <t>Larkswood Primary School</t>
  </si>
  <si>
    <t>Wood End Infant School</t>
  </si>
  <si>
    <t>The Sir Robert Woodard Academy</t>
  </si>
  <si>
    <t>Lodge Park Technology College</t>
  </si>
  <si>
    <t>Whitecross School (Foundation)</t>
  </si>
  <si>
    <t>The Manor School</t>
  </si>
  <si>
    <t>Beauchamp Middle School</t>
  </si>
  <si>
    <t>Queensbury Upper School</t>
  </si>
  <si>
    <t>Brumby Engineering College</t>
  </si>
  <si>
    <t>Broomfield School</t>
  </si>
  <si>
    <t>Moseley Park</t>
  </si>
  <si>
    <t>Heathermount, the Learning Centre</t>
  </si>
  <si>
    <t>Springboard Centre</t>
  </si>
  <si>
    <t>Buckland Primary School</t>
  </si>
  <si>
    <t>Norwich Road Community Primary School</t>
  </si>
  <si>
    <t>Grovelands Infant and Nursery School</t>
  </si>
  <si>
    <t>Brambleside Community Primary School</t>
  </si>
  <si>
    <t>Mablethorpe Community Primary and Nursery School</t>
  </si>
  <si>
    <t>Grove Road Primary School</t>
  </si>
  <si>
    <t>Morley Church of England Primary School</t>
  </si>
  <si>
    <t>Snape Wood Primary and Nursery School</t>
  </si>
  <si>
    <t>Oxhey Wood Primary School</t>
  </si>
  <si>
    <t>Dursley Church of England Primary School</t>
  </si>
  <si>
    <t>Barnsole Junior School</t>
  </si>
  <si>
    <t>Wallerscote Community School</t>
  </si>
  <si>
    <t>St Oswald's CofE Primary School</t>
  </si>
  <si>
    <t>Holy Family RC Primary School</t>
  </si>
  <si>
    <t>Jerounds Community Junior School</t>
  </si>
  <si>
    <t>Coppins Green Primary School</t>
  </si>
  <si>
    <t>Bridgerule Church of England Primary School</t>
  </si>
  <si>
    <t>William Read Primary School</t>
  </si>
  <si>
    <t>Murrow Primary School</t>
  </si>
  <si>
    <t>Purfleet Primary School</t>
  </si>
  <si>
    <t>Norton Canes Primary School</t>
  </si>
  <si>
    <t>Gladstone Primary School</t>
  </si>
  <si>
    <t>Hertford Junior School</t>
  </si>
  <si>
    <t>Denmead Junior School</t>
  </si>
  <si>
    <t>The Victory Primary School</t>
  </si>
  <si>
    <t>New Penshaw Primary School</t>
  </si>
  <si>
    <t>St Anne's Park Primary School</t>
  </si>
  <si>
    <t>Merlin Top Primary School</t>
  </si>
  <si>
    <t>Luckwell Primary School</t>
  </si>
  <si>
    <t>Buckton Vale Primary School</t>
  </si>
  <si>
    <t>Cross Lane Primary and Nursery School</t>
  </si>
  <si>
    <t>Nightingale Primary School</t>
  </si>
  <si>
    <t>Coppice Primary School</t>
  </si>
  <si>
    <t>Parkfield Primary School</t>
  </si>
  <si>
    <t>Brookside Primary School</t>
  </si>
  <si>
    <t>Holy Trinity CofE Primary School</t>
  </si>
  <si>
    <t>Cleveland Junior School</t>
  </si>
  <si>
    <t>William Bellamy Infant School</t>
  </si>
  <si>
    <t>Parkway Primary School</t>
  </si>
  <si>
    <t>William Parker School A Specialist Humanities College</t>
  </si>
  <si>
    <t>Francis Bacon School</t>
  </si>
  <si>
    <t>The Isle of Sheppey Academy</t>
  </si>
  <si>
    <t>Mark Hall Specialist Sport College</t>
  </si>
  <si>
    <t>Droitwich Spa High School and Sixth Form College</t>
  </si>
  <si>
    <t>Lysander Community High School</t>
  </si>
  <si>
    <t>Theale Green Community School</t>
  </si>
  <si>
    <t>St Edmund's Catholic School</t>
  </si>
  <si>
    <t>Stantonbury Campus</t>
  </si>
  <si>
    <t>Charles Thorp Comprehensive School</t>
  </si>
  <si>
    <t>Holgate School Sports College</t>
  </si>
  <si>
    <t>Grangeside School</t>
  </si>
  <si>
    <t>Corbets Tey School</t>
  </si>
  <si>
    <t>Forest Oak School</t>
  </si>
  <si>
    <t>Cotswold Education Centre</t>
  </si>
  <si>
    <t>The Tuition Centre</t>
  </si>
  <si>
    <t>Nursery (422)</t>
  </si>
  <si>
    <t>Primary (16,716)</t>
  </si>
  <si>
    <t>Secondary (3,069)</t>
  </si>
  <si>
    <t>Special (1,037)</t>
  </si>
  <si>
    <t>All schools (21,631)</t>
  </si>
  <si>
    <t>Grand total</t>
  </si>
  <si>
    <t>31 August 2009</t>
  </si>
  <si>
    <t>31 August 2010</t>
  </si>
  <si>
    <t>31 August 2011</t>
  </si>
  <si>
    <t>urn</t>
  </si>
  <si>
    <t>schoolname</t>
  </si>
  <si>
    <t>la_name</t>
  </si>
  <si>
    <t>latest_Date</t>
  </si>
  <si>
    <t>The quality of residential or boarding provision and care</t>
  </si>
  <si>
    <t>Outcomes for residential or boarding pupils</t>
  </si>
  <si>
    <t>Residential and boarding pupil's safety</t>
  </si>
  <si>
    <t>Leadership and management of the residential or boarding provision</t>
  </si>
  <si>
    <t>The effectiveness of the boarding experience</t>
  </si>
  <si>
    <t>Outcomes for boarding pupils</t>
  </si>
  <si>
    <t>The quality of boarding provision and care</t>
  </si>
  <si>
    <t>The boarding pupils' safety</t>
  </si>
  <si>
    <t>Leadership and management of the boarding provision</t>
  </si>
  <si>
    <t>Overall effectiveness of the residential or boarding provision</t>
  </si>
  <si>
    <t>1 October 2011 to 31 December 2011</t>
  </si>
  <si>
    <t>12 June 2012</t>
  </si>
  <si>
    <t>Table 1: Number of maintained schools inspected between 1 October 2011 and 31 December 2011, by inspection type (provisional)</t>
  </si>
  <si>
    <t>Table 2: Number of maintained schools inspection outcomes for inspections between 1 October 2011 and 31 December 2011 (provisional)</t>
  </si>
  <si>
    <t>Table 2a: Number of nursery schools inspection outcomes for inspections between 1 October 2011 and 31 December 2011 (provisional)</t>
  </si>
  <si>
    <t>Table 2b: Number of primary schools inspection outcomes for inspections between 1 October 2011 and 31 December 2011 (provisional)</t>
  </si>
  <si>
    <t>Table 2c: Number of secondary schools inspection outcomes for inspections between 1 October 2011 and 31 December 2011 (provisional)</t>
  </si>
  <si>
    <t>Table 2d: Number of special schools inspection outcomes for inspection between 1 October 2011 and 31 December 2011 (provisional)</t>
  </si>
  <si>
    <t>Table 2e: Number of pupil referral units inspection outcomes for inspections between 1 October 2011 and 31 December 2011 (provisional)</t>
  </si>
  <si>
    <t>Table 4: Most recent overall effectiveness outcome for schools that closed between 1 October 2011 and 31 December 2011 (provisional)</t>
  </si>
  <si>
    <t>Table 5: Number of maintained schools placed into and coming out of a category of concern between 1 October 2011 and 31 December 2011 (provisional)</t>
  </si>
  <si>
    <t>Table 5c: Maintained schools removed from special measures between 1 October 2011 and 31 December 2011 (provisional)</t>
  </si>
  <si>
    <t>Table 5d: Maintained schools removed from notice to improve between 1 October 2011 and 31 December 2011 (provisional)</t>
  </si>
  <si>
    <t>3. Not all special schools are given an attainment grade due to insufficient evidence.</t>
  </si>
  <si>
    <t>Outcomes for students in the sixth form</t>
  </si>
  <si>
    <r>
      <t xml:space="preserve">Pupils' attainment </t>
    </r>
    <r>
      <rPr>
        <vertAlign val="superscript"/>
        <sz val="8"/>
        <color indexed="8"/>
        <rFont val="Tahoma"/>
        <family val="2"/>
      </rPr>
      <t>2 3</t>
    </r>
  </si>
  <si>
    <t>Type of education</t>
  </si>
  <si>
    <t>LA Nursery School</t>
  </si>
  <si>
    <t>Community School</t>
  </si>
  <si>
    <t>Voluntary Aided School</t>
  </si>
  <si>
    <t>Foundation School</t>
  </si>
  <si>
    <t>Voluntary Controlled School</t>
  </si>
  <si>
    <t>Academy Sponsor Led</t>
  </si>
  <si>
    <t>Academy Converters</t>
  </si>
  <si>
    <t>Community Special School</t>
  </si>
  <si>
    <t>Non-Maintained Special School</t>
  </si>
  <si>
    <t>Foundation Special School</t>
  </si>
  <si>
    <t>1. Seven primary schools and one secondary school that were previously in notice to improve were found to require special measures after reinspection this quarter.</t>
  </si>
  <si>
    <t>Flanshaw St Michaels CofE (Voluntary Controlled) Primary (NIJ) School *</t>
  </si>
  <si>
    <t>Windmill Primary &amp; Nursery School 8</t>
  </si>
  <si>
    <t>Cutteslowe Primary School *</t>
  </si>
  <si>
    <t>Richmond Primary School *</t>
  </si>
  <si>
    <t>Shafton Primary School *</t>
  </si>
  <si>
    <t>Abbeywood Community School *</t>
  </si>
  <si>
    <t>Sir Henry Cooper School *</t>
  </si>
  <si>
    <t>Stokesay Primary School *</t>
  </si>
  <si>
    <t>Glenbrook Primary and Nursery School *</t>
  </si>
  <si>
    <t>Windmill Primary &amp; Nursery School *</t>
  </si>
  <si>
    <t>Chart 2: Overall effectiveness of maintained schools inspected between 1 October 2011 and 31 December 2011 (provisional)</t>
  </si>
  <si>
    <t>Chart 3: Key inspections judgements for maintained schools inspected between 1 October 2011 and 31 December 2011 (provisional)</t>
  </si>
  <si>
    <t>Chart 1: Overall effectiveness of maintained schools inspected between 1 September 2005 and 31 December 2011 (provisional)</t>
  </si>
  <si>
    <t>1 September 2011 to 31 December 2011</t>
  </si>
  <si>
    <t>2010/11</t>
  </si>
  <si>
    <t>2009/10</t>
  </si>
  <si>
    <t>2008/09</t>
  </si>
  <si>
    <t>2007/08</t>
  </si>
  <si>
    <t>2006/07</t>
  </si>
  <si>
    <t>2005/06</t>
  </si>
  <si>
    <t>Chart 4</t>
  </si>
  <si>
    <t>Chart 5</t>
  </si>
  <si>
    <t>Academic year</t>
  </si>
  <si>
    <r>
      <t>Number closed while subject to notice to improve</t>
    </r>
    <r>
      <rPr>
        <b/>
        <vertAlign val="superscript"/>
        <sz val="8"/>
        <rFont val="Tahoma"/>
        <family val="2"/>
      </rPr>
      <t xml:space="preserve"> 5</t>
    </r>
  </si>
  <si>
    <r>
      <t>Number closed while subject to special measures</t>
    </r>
    <r>
      <rPr>
        <b/>
        <vertAlign val="superscript"/>
        <sz val="8"/>
        <rFont val="Tahoma"/>
        <family val="2"/>
      </rPr>
      <t xml:space="preserve"> 5</t>
    </r>
  </si>
  <si>
    <r>
      <t>Number made subject to special measures</t>
    </r>
    <r>
      <rPr>
        <b/>
        <vertAlign val="superscript"/>
        <sz val="8"/>
        <rFont val="Tahoma"/>
        <family val="2"/>
      </rPr>
      <t xml:space="preserve"> 4</t>
    </r>
  </si>
  <si>
    <r>
      <t>Number given a notice to improve</t>
    </r>
    <r>
      <rPr>
        <b/>
        <vertAlign val="superscript"/>
        <sz val="8"/>
        <rFont val="Tahoma"/>
        <family val="2"/>
      </rPr>
      <t xml:space="preserve"> 4</t>
    </r>
  </si>
  <si>
    <t>4. Data excludes one secondary school that remained in special measures and one primary school that remained in notice to improve after re-inspection.</t>
  </si>
  <si>
    <t>© Crown copyright 2012</t>
  </si>
  <si>
    <t>Nursery (36)</t>
  </si>
  <si>
    <t>Primary (1,285)</t>
  </si>
  <si>
    <t>Secondary (237)</t>
  </si>
  <si>
    <t>Special  (77)</t>
  </si>
  <si>
    <t>Pupil referral unit (44)</t>
  </si>
  <si>
    <t>All schools (1,679)</t>
  </si>
  <si>
    <t>1. Where the number of inspections is small, percentages should be treated with caution.</t>
  </si>
  <si>
    <t>2. Excludes schools that have converted to academies.</t>
  </si>
  <si>
    <r>
      <t xml:space="preserve">Chart 1: Overall effectiveness of maintained schools inspected between 1 September 2005 and 31 December 2011 (provisional) </t>
    </r>
    <r>
      <rPr>
        <b/>
        <vertAlign val="superscript"/>
        <sz val="10"/>
        <rFont val="Tahoma"/>
        <family val="2"/>
      </rPr>
      <t>1 2</t>
    </r>
  </si>
  <si>
    <t>..</t>
  </si>
  <si>
    <t>4. Perecenatges are  not shown where total numbers are small.</t>
  </si>
  <si>
    <r>
      <t>Overall effectiveness of the residential or boarding provision</t>
    </r>
    <r>
      <rPr>
        <vertAlign val="superscript"/>
        <sz val="8"/>
        <color indexed="8"/>
        <rFont val="Tahoma"/>
        <family val="2"/>
      </rPr>
      <t>4</t>
    </r>
  </si>
  <si>
    <r>
      <t>Outcomes for residential or boarding pupils</t>
    </r>
    <r>
      <rPr>
        <vertAlign val="superscript"/>
        <sz val="8"/>
        <color indexed="8"/>
        <rFont val="Tahoma"/>
        <family val="2"/>
      </rPr>
      <t>4</t>
    </r>
  </si>
  <si>
    <r>
      <t>The quality of residential or boarding provision and care</t>
    </r>
    <r>
      <rPr>
        <vertAlign val="superscript"/>
        <sz val="8"/>
        <color indexed="8"/>
        <rFont val="Tahoma"/>
        <family val="2"/>
      </rPr>
      <t>4</t>
    </r>
  </si>
  <si>
    <r>
      <t>Residential and boarding pupil's safety</t>
    </r>
    <r>
      <rPr>
        <vertAlign val="superscript"/>
        <sz val="8"/>
        <color indexed="8"/>
        <rFont val="Tahoma"/>
        <family val="2"/>
      </rPr>
      <t>4</t>
    </r>
  </si>
  <si>
    <r>
      <t>Leadership and management of the residential or boarding provision</t>
    </r>
    <r>
      <rPr>
        <vertAlign val="superscript"/>
        <sz val="8"/>
        <color indexed="8"/>
        <rFont val="Tahoma"/>
        <family val="2"/>
      </rPr>
      <t>4</t>
    </r>
  </si>
  <si>
    <t>4. Inspections include pilot inspection outcomes occuring in the 2010/11 academic year.</t>
  </si>
  <si>
    <t>5. Pupils' achievement and the extent to which they enjoy their learning judgement was introduced on 1 September 2009. Prior to this a different judgement, 'How well do learners achieve?', was made. While these judgements are not directly comparable, they have been aggregated in the table to present the state of the nation.</t>
  </si>
  <si>
    <t>7. In May and June of the 2006/07 academic year Ofsted completed a number of Phase 2 Reduced Tariff inspections which had no comparable behaviour judgement.</t>
  </si>
  <si>
    <r>
      <t xml:space="preserve">Overall effectiveness: how good is the school </t>
    </r>
    <r>
      <rPr>
        <vertAlign val="superscript"/>
        <sz val="8"/>
        <color indexed="8"/>
        <rFont val="Tahoma"/>
        <family val="2"/>
      </rPr>
      <t>4</t>
    </r>
  </si>
  <si>
    <r>
      <t xml:space="preserve">Pupils' achievement and the extent to which they enjoy their learning </t>
    </r>
    <r>
      <rPr>
        <i/>
        <vertAlign val="superscript"/>
        <sz val="8"/>
        <color indexed="8"/>
        <rFont val="Tahoma"/>
        <family val="2"/>
      </rPr>
      <t>4 5</t>
    </r>
  </si>
  <si>
    <r>
      <t>Aggregate achievement</t>
    </r>
    <r>
      <rPr>
        <vertAlign val="superscript"/>
        <sz val="8"/>
        <rFont val="Tahoma"/>
        <family val="2"/>
      </rPr>
      <t xml:space="preserve"> 4 5</t>
    </r>
  </si>
  <si>
    <r>
      <t xml:space="preserve">The quality of teaching </t>
    </r>
    <r>
      <rPr>
        <vertAlign val="superscript"/>
        <sz val="8"/>
        <color indexed="8"/>
        <rFont val="Tahoma"/>
        <family val="2"/>
      </rPr>
      <t>4</t>
    </r>
  </si>
  <si>
    <r>
      <t xml:space="preserve">Pupils' behaviour </t>
    </r>
    <r>
      <rPr>
        <vertAlign val="superscript"/>
        <sz val="8"/>
        <color indexed="8"/>
        <rFont val="Tahoma"/>
        <family val="2"/>
      </rPr>
      <t>4 7</t>
    </r>
  </si>
  <si>
    <r>
      <t xml:space="preserve">The effectiveness of leadership and management in embedding ambition and driving improvement </t>
    </r>
    <r>
      <rPr>
        <vertAlign val="superscript"/>
        <sz val="8"/>
        <color indexed="8"/>
        <rFont val="Tahoma"/>
        <family val="2"/>
      </rPr>
      <t>4</t>
    </r>
  </si>
  <si>
    <r>
      <t>How well do learners achieve?</t>
    </r>
    <r>
      <rPr>
        <i/>
        <vertAlign val="superscript"/>
        <sz val="8"/>
        <rFont val="Tahoma"/>
        <family val="2"/>
      </rPr>
      <t xml:space="preserve"> 5 6</t>
    </r>
  </si>
  <si>
    <t>3. Four schools closed as a result of amalgamation, 18 closed to become sponsor-led academies and one closed to become a local authority maintained nursery school.</t>
  </si>
  <si>
    <t>3. Data based on Edubase at the end (or as close to) the end of each academic year.</t>
  </si>
  <si>
    <t>Chart 5:  Most recent overall effectiveness of schools inspected under section 5 at 31 December 2011 compared to the most recent overall effectiveness at 31 August 2010 and 31 August 2009 (provisional)</t>
  </si>
  <si>
    <t>Table 3: Select inspection judgements for maintained schools at their most recent inspection at 31 December 2011 (provisional)</t>
  </si>
  <si>
    <t>Table 5a: Maintained schools in special measures at 31 December 2011 (provisional)</t>
  </si>
  <si>
    <t>Table 5b: Maintained schools in notice to improve at 31 December 2011 (provisional)</t>
  </si>
  <si>
    <t>Table 6: Most recent overall effectiveness for schools inspected at 31 December 2011 by local authority and government office region (provisional)</t>
  </si>
  <si>
    <t>Chart 4: Most recent overall effectiveness of schools inspected under section 5 at 31 December 2011 (provisional)</t>
  </si>
  <si>
    <t>Select latest inspections at:</t>
  </si>
  <si>
    <t>1. Data based on Edubase at the end (or as close to) the end of each reporting month and the data may differ from that stated in the other tables of this release.</t>
  </si>
  <si>
    <t>1. School closing information based on Edubase at 3 January 2012.</t>
  </si>
  <si>
    <t>5. Information on closed schools based on Edubase at 3 January 2012.</t>
  </si>
  <si>
    <t>Select schools at:</t>
  </si>
  <si>
    <t>2. Based on Edubase at 3 January 2012.</t>
  </si>
  <si>
    <t>2. Local authority information based on Edubase at the end of the reporting month</t>
  </si>
  <si>
    <r>
      <t>31 Dec 2011</t>
    </r>
    <r>
      <rPr>
        <vertAlign val="superscript"/>
        <sz val="8"/>
        <rFont val="Tahoma"/>
        <family val="2"/>
      </rPr>
      <t>5</t>
    </r>
  </si>
  <si>
    <r>
      <t>31 Aug 2011</t>
    </r>
    <r>
      <rPr>
        <vertAlign val="superscript"/>
        <sz val="8"/>
        <rFont val="Tahoma"/>
        <family val="2"/>
      </rPr>
      <t>5</t>
    </r>
  </si>
  <si>
    <r>
      <t xml:space="preserve">Chart 5:  Most recent overall effectiveness of schools inspected at 31 December 2011 compared to the most recent overall effectiveness at 31 August 2011, 31 August 2010 and 31 August 2009 (provisional) </t>
    </r>
    <r>
      <rPr>
        <b/>
        <vertAlign val="superscript"/>
        <sz val="10"/>
        <rFont val="Tahoma"/>
        <family val="2"/>
      </rPr>
      <t>1 2 3 4</t>
    </r>
  </si>
  <si>
    <t>5. Data includes the most recent judgements for predecessor schools of academy converters that has not been inspected as an academy converter.</t>
  </si>
  <si>
    <t>4. The impact of risk assessment on the sample of schools is that many fewer previously good schools are inspected and previously outstanding schools have had their inspections deferred. See paragraph 3 of the Methodoloy section in the Key Findings document for more information.</t>
  </si>
  <si>
    <t>6. As a result of a proportionate inspection process, inspections of weaker schools are brought forward. These weaker schools will no longer have the 2005 achievement judgement and will instead have the 2009 judgement: 'Pupils' achievement and the extent to which they enjoy their learning'. 'How well do learners achieve?' judgement is therefore more positive.</t>
  </si>
  <si>
    <t>PROVISIONAL</t>
  </si>
</sst>
</file>

<file path=xl/styles.xml><?xml version="1.0" encoding="utf-8"?>
<styleSheet xmlns="http://schemas.openxmlformats.org/spreadsheetml/2006/main">
  <numFmts count="5">
    <numFmt numFmtId="43" formatCode="_-* #,##0.00_-;\-* #,##0.00_-;_-* &quot;-&quot;??_-;_-@_-"/>
    <numFmt numFmtId="164" formatCode="dd/mm/yyyy;@"/>
    <numFmt numFmtId="165" formatCode="General_)"/>
    <numFmt numFmtId="166" formatCode="dd\ mmm\ yyyy"/>
    <numFmt numFmtId="167" formatCode="0;;;"/>
  </numFmts>
  <fonts count="40">
    <font>
      <sz val="10"/>
      <name val="Tahoma"/>
    </font>
    <font>
      <sz val="8"/>
      <name val="Tahoma"/>
      <family val="2"/>
    </font>
    <font>
      <sz val="8"/>
      <name val="Tahoma"/>
      <family val="2"/>
    </font>
    <font>
      <b/>
      <sz val="10"/>
      <name val="Tahoma"/>
      <family val="2"/>
    </font>
    <font>
      <b/>
      <sz val="8"/>
      <name val="Tahoma"/>
      <family val="2"/>
    </font>
    <font>
      <b/>
      <sz val="11"/>
      <name val="Tahoma"/>
      <family val="2"/>
    </font>
    <font>
      <sz val="10"/>
      <name val="Courier"/>
      <family val="3"/>
    </font>
    <font>
      <sz val="10"/>
      <name val="Tahoma"/>
      <family val="2"/>
    </font>
    <font>
      <b/>
      <sz val="12"/>
      <name val="Tahoma"/>
      <family val="2"/>
    </font>
    <font>
      <u/>
      <sz val="10"/>
      <color indexed="12"/>
      <name val="Tahoma"/>
      <family val="2"/>
    </font>
    <font>
      <i/>
      <sz val="8"/>
      <name val="Tahoma"/>
      <family val="2"/>
    </font>
    <font>
      <sz val="12"/>
      <name val="Tahoma"/>
      <family val="2"/>
    </font>
    <font>
      <u/>
      <sz val="12"/>
      <color indexed="12"/>
      <name val="Tahoma"/>
      <family val="2"/>
    </font>
    <font>
      <b/>
      <sz val="10"/>
      <color indexed="9"/>
      <name val="Tahoma"/>
      <family val="2"/>
    </font>
    <font>
      <sz val="8"/>
      <name val="Tahoma"/>
      <family val="2"/>
    </font>
    <font>
      <b/>
      <sz val="20"/>
      <color indexed="9"/>
      <name val="Tahoma"/>
      <family val="2"/>
    </font>
    <font>
      <i/>
      <sz val="10"/>
      <name val="Tahoma"/>
      <family val="2"/>
    </font>
    <font>
      <vertAlign val="superscript"/>
      <sz val="8"/>
      <color indexed="8"/>
      <name val="Tahoma"/>
      <family val="2"/>
    </font>
    <font>
      <vertAlign val="superscript"/>
      <sz val="8"/>
      <name val="Tahoma"/>
      <family val="2"/>
    </font>
    <font>
      <vertAlign val="superscript"/>
      <sz val="10"/>
      <name val="Tahoma"/>
      <family val="2"/>
    </font>
    <font>
      <sz val="10"/>
      <color indexed="23"/>
      <name val="Tahoma"/>
      <family val="2"/>
    </font>
    <font>
      <sz val="12"/>
      <color indexed="12"/>
      <name val="Tahoma"/>
      <family val="2"/>
    </font>
    <font>
      <b/>
      <vertAlign val="superscript"/>
      <sz val="8"/>
      <name val="Tahoma"/>
      <family val="2"/>
    </font>
    <font>
      <sz val="8"/>
      <color indexed="8"/>
      <name val="Tahoma"/>
      <family val="2"/>
    </font>
    <font>
      <sz val="10"/>
      <color indexed="8"/>
      <name val="Tahoma"/>
      <family val="2"/>
    </font>
    <font>
      <sz val="8"/>
      <color indexed="8"/>
      <name val="Tahoma"/>
      <family val="2"/>
    </font>
    <font>
      <sz val="8"/>
      <color indexed="9"/>
      <name val="Tahoma"/>
      <family val="2"/>
    </font>
    <font>
      <b/>
      <sz val="8"/>
      <color indexed="9"/>
      <name val="Tahoma"/>
      <family val="2"/>
    </font>
    <font>
      <b/>
      <i/>
      <sz val="8"/>
      <name val="Tahoma"/>
      <family val="2"/>
    </font>
    <font>
      <i/>
      <sz val="8"/>
      <color indexed="8"/>
      <name val="Tahoma"/>
      <family val="2"/>
    </font>
    <font>
      <i/>
      <vertAlign val="superscript"/>
      <sz val="8"/>
      <color indexed="8"/>
      <name val="Tahoma"/>
      <family val="2"/>
    </font>
    <font>
      <i/>
      <vertAlign val="superscript"/>
      <sz val="8"/>
      <name val="Tahoma"/>
      <family val="2"/>
    </font>
    <font>
      <sz val="9"/>
      <color indexed="81"/>
      <name val="Tahoma"/>
      <family val="2"/>
    </font>
    <font>
      <b/>
      <sz val="9"/>
      <color indexed="81"/>
      <name val="Tahoma"/>
      <family val="2"/>
    </font>
    <font>
      <b/>
      <vertAlign val="superscript"/>
      <sz val="10"/>
      <name val="Tahoma"/>
      <family val="2"/>
    </font>
    <font>
      <sz val="10"/>
      <color theme="1"/>
      <name val="Tahoma"/>
      <family val="2"/>
    </font>
    <font>
      <sz val="10"/>
      <color rgb="FFFF0000"/>
      <name val="Tahoma"/>
      <family val="2"/>
    </font>
    <font>
      <sz val="10"/>
      <color theme="0"/>
      <name val="Tahoma"/>
      <family val="2"/>
    </font>
    <font>
      <sz val="8"/>
      <color theme="0"/>
      <name val="Tahoma"/>
      <family val="2"/>
    </font>
    <font>
      <b/>
      <sz val="8"/>
      <color theme="0"/>
      <name val="Tahoma"/>
      <family val="2"/>
    </font>
  </fonts>
  <fills count="6">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FFFFCC"/>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14">
    <xf numFmtId="0" fontId="0"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35" fillId="0" borderId="0"/>
    <xf numFmtId="0" fontId="7" fillId="0" borderId="0"/>
    <xf numFmtId="0" fontId="35" fillId="0" borderId="0"/>
    <xf numFmtId="0" fontId="7" fillId="0" borderId="0"/>
    <xf numFmtId="165" fontId="6" fillId="0" borderId="0"/>
    <xf numFmtId="0" fontId="6" fillId="0" borderId="0"/>
    <xf numFmtId="0" fontId="20" fillId="4" borderId="13" applyNumberFormat="0" applyFont="0" applyAlignment="0" applyProtection="0"/>
    <xf numFmtId="9" fontId="7" fillId="0" borderId="0" applyFont="0" applyFill="0" applyBorder="0" applyAlignment="0" applyProtection="0"/>
    <xf numFmtId="9" fontId="24" fillId="0" borderId="0" applyFont="0" applyFill="0" applyBorder="0" applyAlignment="0" applyProtection="0"/>
  </cellStyleXfs>
  <cellXfs count="445">
    <xf numFmtId="0" fontId="0" fillId="0" borderId="0" xfId="0"/>
    <xf numFmtId="164" fontId="0" fillId="0" borderId="0" xfId="0" applyNumberFormat="1"/>
    <xf numFmtId="49" fontId="0" fillId="2" borderId="0" xfId="0" applyNumberFormat="1" applyFill="1"/>
    <xf numFmtId="49" fontId="7" fillId="2" borderId="0" xfId="0" applyNumberFormat="1" applyFont="1" applyFill="1"/>
    <xf numFmtId="1" fontId="4" fillId="2" borderId="0" xfId="0" applyNumberFormat="1" applyFont="1" applyFill="1" applyAlignment="1" applyProtection="1">
      <alignment horizontal="center"/>
      <protection locked="0" hidden="1"/>
    </xf>
    <xf numFmtId="0" fontId="4" fillId="2" borderId="0" xfId="0" applyFont="1" applyFill="1" applyAlignment="1" applyProtection="1">
      <alignment horizontal="center"/>
      <protection locked="0" hidden="1"/>
    </xf>
    <xf numFmtId="0" fontId="0" fillId="2" borderId="0" xfId="0" applyFill="1" applyProtection="1">
      <protection locked="0" hidden="1"/>
    </xf>
    <xf numFmtId="1" fontId="1" fillId="2" borderId="0" xfId="0" applyNumberFormat="1" applyFont="1" applyFill="1" applyAlignment="1" applyProtection="1">
      <alignment horizontal="center"/>
      <protection locked="0" hidden="1"/>
    </xf>
    <xf numFmtId="0" fontId="1" fillId="2" borderId="0" xfId="0" applyFont="1" applyFill="1" applyAlignment="1" applyProtection="1">
      <alignment horizontal="center"/>
      <protection locked="0" hidden="1"/>
    </xf>
    <xf numFmtId="1" fontId="2" fillId="2" borderId="0" xfId="0" applyNumberFormat="1" applyFont="1" applyFill="1" applyAlignment="1" applyProtection="1">
      <alignment horizontal="center"/>
      <protection locked="0" hidden="1"/>
    </xf>
    <xf numFmtId="0" fontId="4" fillId="2" borderId="1" xfId="0" applyFont="1" applyFill="1" applyBorder="1" applyAlignment="1" applyProtection="1">
      <alignment horizontal="center" vertical="center"/>
      <protection locked="0" hidden="1"/>
    </xf>
    <xf numFmtId="0" fontId="1" fillId="2" borderId="0" xfId="0" applyFont="1" applyFill="1" applyBorder="1" applyAlignment="1" applyProtection="1">
      <alignment horizontal="left"/>
      <protection locked="0" hidden="1"/>
    </xf>
    <xf numFmtId="0" fontId="0" fillId="2" borderId="0" xfId="0" applyFill="1" applyBorder="1" applyProtection="1">
      <protection locked="0" hidden="1"/>
    </xf>
    <xf numFmtId="0" fontId="0" fillId="2" borderId="1" xfId="0" applyFill="1" applyBorder="1" applyProtection="1">
      <protection locked="0" hidden="1"/>
    </xf>
    <xf numFmtId="0" fontId="1" fillId="2" borderId="0" xfId="0" applyFont="1" applyFill="1" applyProtection="1">
      <protection locked="0" hidden="1"/>
    </xf>
    <xf numFmtId="0" fontId="4" fillId="2" borderId="0" xfId="0" applyFont="1" applyFill="1" applyProtection="1">
      <protection locked="0" hidden="1"/>
    </xf>
    <xf numFmtId="0" fontId="1" fillId="2" borderId="1" xfId="0" applyFont="1" applyFill="1" applyBorder="1" applyProtection="1">
      <protection locked="0" hidden="1"/>
    </xf>
    <xf numFmtId="0" fontId="1" fillId="2" borderId="0" xfId="0" applyFont="1" applyFill="1" applyBorder="1" applyProtection="1">
      <protection locked="0" hidden="1"/>
    </xf>
    <xf numFmtId="0" fontId="4" fillId="2" borderId="2" xfId="0" applyFont="1" applyFill="1" applyBorder="1" applyAlignment="1" applyProtection="1">
      <alignment horizontal="center" vertical="center"/>
      <protection locked="0" hidden="1"/>
    </xf>
    <xf numFmtId="0" fontId="10" fillId="2" borderId="3" xfId="0" applyFont="1" applyFill="1" applyBorder="1" applyAlignment="1" applyProtection="1">
      <alignment horizontal="right"/>
      <protection locked="0" hidden="1"/>
    </xf>
    <xf numFmtId="0" fontId="4" fillId="2" borderId="0" xfId="0" applyFont="1" applyFill="1" applyBorder="1" applyAlignment="1" applyProtection="1">
      <protection locked="0" hidden="1"/>
    </xf>
    <xf numFmtId="0" fontId="4" fillId="2" borderId="0" xfId="0" applyFont="1" applyFill="1" applyBorder="1" applyAlignment="1" applyProtection="1">
      <alignment wrapText="1"/>
      <protection locked="0" hidden="1"/>
    </xf>
    <xf numFmtId="0" fontId="4" fillId="2" borderId="0" xfId="0" applyFont="1" applyFill="1" applyBorder="1" applyAlignment="1" applyProtection="1">
      <alignment horizontal="center" vertical="center"/>
      <protection locked="0" hidden="1"/>
    </xf>
    <xf numFmtId="0" fontId="1" fillId="2" borderId="0" xfId="0" applyFont="1" applyFill="1" applyBorder="1" applyAlignment="1" applyProtection="1">
      <alignment horizontal="center"/>
      <protection locked="0" hidden="1"/>
    </xf>
    <xf numFmtId="1" fontId="1" fillId="2" borderId="0" xfId="0" applyNumberFormat="1" applyFont="1" applyFill="1" applyBorder="1" applyAlignment="1" applyProtection="1">
      <alignment horizontal="center"/>
      <protection locked="0" hidden="1"/>
    </xf>
    <xf numFmtId="0" fontId="4" fillId="2" borderId="0" xfId="0" applyFont="1" applyFill="1" applyBorder="1" applyProtection="1">
      <protection locked="0" hidden="1"/>
    </xf>
    <xf numFmtId="0" fontId="0" fillId="2" borderId="3" xfId="0" applyFill="1" applyBorder="1" applyProtection="1">
      <protection locked="0" hidden="1"/>
    </xf>
    <xf numFmtId="0" fontId="10" fillId="2" borderId="3" xfId="0" applyFont="1" applyFill="1" applyBorder="1" applyAlignment="1" applyProtection="1">
      <alignment horizontal="right" vertical="center"/>
      <protection locked="0" hidden="1"/>
    </xf>
    <xf numFmtId="0" fontId="0" fillId="2" borderId="0" xfId="0" applyFill="1" applyAlignment="1" applyProtection="1">
      <alignment horizontal="center" vertical="center"/>
      <protection locked="0" hidden="1"/>
    </xf>
    <xf numFmtId="0" fontId="1" fillId="2" borderId="0" xfId="0" applyFont="1" applyFill="1" applyBorder="1" applyAlignment="1" applyProtection="1">
      <alignment horizontal="center" vertical="center"/>
      <protection locked="0" hidden="1"/>
    </xf>
    <xf numFmtId="0" fontId="1" fillId="2" borderId="0" xfId="0" applyFont="1" applyFill="1" applyAlignment="1" applyProtection="1">
      <alignment horizontal="center" vertical="center"/>
      <protection locked="0" hidden="1"/>
    </xf>
    <xf numFmtId="0" fontId="10" fillId="2" borderId="0" xfId="0" applyFont="1" applyFill="1" applyBorder="1" applyAlignment="1" applyProtection="1">
      <alignment horizontal="right" vertical="center"/>
      <protection locked="0" hidden="1"/>
    </xf>
    <xf numFmtId="0" fontId="5" fillId="2" borderId="0" xfId="0" applyFont="1" applyFill="1" applyAlignment="1" applyProtection="1">
      <alignment horizontal="left" wrapText="1"/>
      <protection locked="0" hidden="1"/>
    </xf>
    <xf numFmtId="1" fontId="0" fillId="2" borderId="0" xfId="0" applyNumberFormat="1" applyFill="1" applyProtection="1">
      <protection locked="0" hidden="1"/>
    </xf>
    <xf numFmtId="1" fontId="4" fillId="2" borderId="1" xfId="0" applyNumberFormat="1" applyFont="1" applyFill="1" applyBorder="1" applyAlignment="1" applyProtection="1">
      <alignment horizontal="center" vertical="center"/>
      <protection locked="0" hidden="1"/>
    </xf>
    <xf numFmtId="0" fontId="4" fillId="2" borderId="2" xfId="0" applyFont="1" applyFill="1" applyBorder="1" applyAlignment="1" applyProtection="1">
      <alignment vertical="center"/>
      <protection locked="0" hidden="1"/>
    </xf>
    <xf numFmtId="0" fontId="1" fillId="2" borderId="0" xfId="0" applyFont="1" applyFill="1" applyAlignment="1" applyProtection="1">
      <alignment horizontal="left" vertical="center"/>
      <protection locked="0" hidden="1"/>
    </xf>
    <xf numFmtId="0" fontId="1" fillId="2" borderId="0" xfId="0" applyFont="1" applyFill="1" applyAlignment="1" applyProtection="1">
      <alignment vertical="center" wrapText="1"/>
      <protection locked="0" hidden="1"/>
    </xf>
    <xf numFmtId="3" fontId="7" fillId="0" borderId="0" xfId="0" applyNumberFormat="1" applyFont="1"/>
    <xf numFmtId="3" fontId="0" fillId="0" borderId="0" xfId="0" applyNumberFormat="1"/>
    <xf numFmtId="3" fontId="7" fillId="0" borderId="0" xfId="0" applyNumberFormat="1" applyFont="1" applyFill="1" applyBorder="1" applyAlignment="1">
      <alignment vertical="center"/>
    </xf>
    <xf numFmtId="3" fontId="0" fillId="2" borderId="0" xfId="0" applyNumberFormat="1" applyFill="1" applyProtection="1">
      <protection locked="0" hidden="1"/>
    </xf>
    <xf numFmtId="0" fontId="1" fillId="2" borderId="0" xfId="0" applyFont="1" applyFill="1" applyAlignment="1" applyProtection="1">
      <alignment vertical="center"/>
      <protection locked="0" hidden="1"/>
    </xf>
    <xf numFmtId="0" fontId="1" fillId="2" borderId="0" xfId="0" applyFont="1" applyFill="1" applyAlignment="1" applyProtection="1">
      <alignment horizontal="left"/>
      <protection locked="0" hidden="1"/>
    </xf>
    <xf numFmtId="49" fontId="7" fillId="2" borderId="0" xfId="0" applyNumberFormat="1" applyFont="1" applyFill="1" applyAlignment="1">
      <alignment horizontal="left"/>
    </xf>
    <xf numFmtId="49" fontId="2" fillId="2" borderId="0" xfId="0" applyNumberFormat="1" applyFont="1" applyFill="1" applyBorder="1" applyAlignment="1">
      <alignment horizontal="left"/>
    </xf>
    <xf numFmtId="0" fontId="3" fillId="2" borderId="0" xfId="0" applyFont="1" applyFill="1" applyAlignment="1" applyProtection="1">
      <alignment vertical="center"/>
      <protection locked="0" hidden="1"/>
    </xf>
    <xf numFmtId="164" fontId="0" fillId="2" borderId="0" xfId="0" applyNumberFormat="1" applyFill="1" applyProtection="1">
      <protection locked="0" hidden="1"/>
    </xf>
    <xf numFmtId="0" fontId="1" fillId="2" borderId="0" xfId="0" applyFont="1" applyFill="1" applyBorder="1" applyAlignment="1" applyProtection="1">
      <protection locked="0" hidden="1"/>
    </xf>
    <xf numFmtId="164" fontId="1" fillId="2" borderId="0" xfId="0" applyNumberFormat="1" applyFont="1" applyFill="1" applyAlignment="1" applyProtection="1">
      <alignment horizontal="center"/>
      <protection locked="0" hidden="1"/>
    </xf>
    <xf numFmtId="0" fontId="3" fillId="2" borderId="0" xfId="0" applyFont="1" applyFill="1" applyAlignment="1" applyProtection="1">
      <alignment vertical="center" wrapText="1"/>
      <protection locked="0" hidden="1"/>
    </xf>
    <xf numFmtId="49" fontId="4" fillId="2" borderId="1" xfId="0" applyNumberFormat="1"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wrapText="1"/>
      <protection locked="0" hidden="1"/>
    </xf>
    <xf numFmtId="3" fontId="7" fillId="0" borderId="0" xfId="6" applyNumberFormat="1" applyFont="1"/>
    <xf numFmtId="3" fontId="7" fillId="0" borderId="0" xfId="6" applyNumberFormat="1"/>
    <xf numFmtId="0" fontId="4" fillId="2" borderId="1" xfId="0" applyFont="1" applyFill="1" applyBorder="1" applyAlignment="1" applyProtection="1">
      <alignment horizontal="left" vertical="center"/>
      <protection locked="0" hidden="1"/>
    </xf>
    <xf numFmtId="0" fontId="4" fillId="2" borderId="0" xfId="0" applyFont="1" applyFill="1" applyBorder="1" applyAlignment="1" applyProtection="1">
      <alignment vertical="center" wrapText="1"/>
      <protection locked="0" hidden="1"/>
    </xf>
    <xf numFmtId="0" fontId="16" fillId="2" borderId="0" xfId="0" applyFont="1" applyFill="1" applyAlignment="1" applyProtection="1">
      <alignment horizontal="right" vertical="center"/>
      <protection locked="0" hidden="1"/>
    </xf>
    <xf numFmtId="0" fontId="1" fillId="2" borderId="0" xfId="0" applyFont="1" applyFill="1" applyBorder="1" applyAlignment="1" applyProtection="1">
      <alignment horizontal="left" vertical="center"/>
      <protection locked="0" hidden="1"/>
    </xf>
    <xf numFmtId="0" fontId="1" fillId="2" borderId="3" xfId="0" applyFont="1" applyFill="1" applyBorder="1" applyProtection="1">
      <protection locked="0" hidden="1"/>
    </xf>
    <xf numFmtId="1" fontId="1" fillId="2" borderId="0" xfId="0" applyNumberFormat="1" applyFont="1" applyFill="1" applyProtection="1">
      <protection locked="0" hidden="1"/>
    </xf>
    <xf numFmtId="1" fontId="10" fillId="2" borderId="3" xfId="0" applyNumberFormat="1" applyFont="1" applyFill="1" applyBorder="1" applyAlignment="1" applyProtection="1">
      <alignment horizontal="right"/>
      <protection locked="0" hidden="1"/>
    </xf>
    <xf numFmtId="0" fontId="1" fillId="2" borderId="4" xfId="0" applyFont="1" applyFill="1" applyBorder="1" applyAlignment="1" applyProtection="1">
      <alignment horizontal="center" vertical="center" wrapText="1"/>
      <protection locked="0" hidden="1"/>
    </xf>
    <xf numFmtId="0" fontId="1" fillId="2" borderId="0" xfId="0" applyFont="1" applyFill="1" applyBorder="1" applyAlignment="1" applyProtection="1">
      <alignment horizontal="center" vertical="center" wrapText="1"/>
      <protection locked="0" hidden="1"/>
    </xf>
    <xf numFmtId="3" fontId="35" fillId="0" borderId="0" xfId="5" applyNumberFormat="1"/>
    <xf numFmtId="0" fontId="1" fillId="2" borderId="0" xfId="0" applyFont="1" applyFill="1" applyBorder="1" applyAlignment="1" applyProtection="1">
      <alignment vertical="top"/>
      <protection locked="0" hidden="1"/>
    </xf>
    <xf numFmtId="0" fontId="35" fillId="0" borderId="0" xfId="5"/>
    <xf numFmtId="3" fontId="1" fillId="2" borderId="0" xfId="0" applyNumberFormat="1" applyFont="1" applyFill="1" applyBorder="1" applyAlignment="1" applyProtection="1">
      <alignment horizontal="center" vertical="center"/>
      <protection locked="0" hidden="1"/>
    </xf>
    <xf numFmtId="0" fontId="0" fillId="2" borderId="0" xfId="0" applyFill="1" applyBorder="1" applyAlignment="1" applyProtection="1">
      <alignment vertical="center"/>
      <protection locked="0" hidden="1"/>
    </xf>
    <xf numFmtId="0" fontId="5" fillId="2" borderId="0" xfId="4" applyFont="1" applyFill="1" applyProtection="1">
      <protection locked="0" hidden="1"/>
    </xf>
    <xf numFmtId="0" fontId="7" fillId="2" borderId="0" xfId="4" applyFill="1" applyProtection="1">
      <protection locked="0" hidden="1"/>
    </xf>
    <xf numFmtId="0" fontId="7" fillId="2" borderId="0" xfId="4" applyFill="1" applyAlignment="1" applyProtection="1">
      <alignment vertical="center" wrapText="1"/>
      <protection locked="0" hidden="1"/>
    </xf>
    <xf numFmtId="0" fontId="3" fillId="2" borderId="0" xfId="4" applyFont="1" applyFill="1" applyAlignment="1" applyProtection="1">
      <alignment vertical="center"/>
      <protection locked="0" hidden="1"/>
    </xf>
    <xf numFmtId="0" fontId="7" fillId="2" borderId="0" xfId="4" applyFill="1" applyAlignment="1" applyProtection="1">
      <protection locked="0" hidden="1"/>
    </xf>
    <xf numFmtId="0" fontId="5" fillId="2" borderId="1" xfId="4" applyFont="1" applyFill="1" applyBorder="1" applyProtection="1">
      <protection locked="0" hidden="1"/>
    </xf>
    <xf numFmtId="0" fontId="7" fillId="2" borderId="1" xfId="4" applyFill="1" applyBorder="1" applyProtection="1">
      <protection locked="0" hidden="1"/>
    </xf>
    <xf numFmtId="0" fontId="7" fillId="2" borderId="0" xfId="4" applyFont="1" applyFill="1" applyProtection="1">
      <protection locked="0" hidden="1"/>
    </xf>
    <xf numFmtId="0" fontId="1" fillId="2" borderId="0" xfId="4" applyFont="1" applyFill="1" applyAlignment="1" applyProtection="1">
      <alignment horizontal="left"/>
      <protection locked="0" hidden="1"/>
    </xf>
    <xf numFmtId="0" fontId="1" fillId="2" borderId="0" xfId="4" applyFont="1" applyFill="1" applyProtection="1">
      <protection locked="0" hidden="1"/>
    </xf>
    <xf numFmtId="0" fontId="4" fillId="2" borderId="1" xfId="4" applyFont="1" applyFill="1" applyBorder="1" applyAlignment="1" applyProtection="1">
      <alignment horizontal="center"/>
      <protection locked="0" hidden="1"/>
    </xf>
    <xf numFmtId="164" fontId="35" fillId="0" borderId="0" xfId="5" applyNumberFormat="1"/>
    <xf numFmtId="0" fontId="0" fillId="2" borderId="0" xfId="0" applyFill="1" applyAlignment="1" applyProtection="1">
      <alignment horizontal="left"/>
      <protection locked="0" hidden="1"/>
    </xf>
    <xf numFmtId="3" fontId="4" fillId="2" borderId="2" xfId="0" applyNumberFormat="1" applyFont="1" applyFill="1" applyBorder="1" applyAlignment="1" applyProtection="1">
      <alignment horizontal="center" vertical="center"/>
      <protection locked="0" hidden="1"/>
    </xf>
    <xf numFmtId="0" fontId="3" fillId="2" borderId="0" xfId="4" applyNumberFormat="1" applyFont="1" applyFill="1" applyProtection="1">
      <protection locked="0" hidden="1"/>
    </xf>
    <xf numFmtId="0" fontId="1" fillId="2" borderId="1" xfId="4" applyFont="1" applyFill="1" applyBorder="1" applyAlignment="1" applyProtection="1">
      <alignment horizontal="center"/>
      <protection locked="0" hidden="1"/>
    </xf>
    <xf numFmtId="0" fontId="1" fillId="2" borderId="0" xfId="4" applyFont="1" applyFill="1" applyBorder="1" applyAlignment="1" applyProtection="1">
      <alignment horizontal="left"/>
      <protection locked="0" hidden="1"/>
    </xf>
    <xf numFmtId="0" fontId="1" fillId="2" borderId="1" xfId="4" applyFont="1" applyFill="1" applyBorder="1" applyAlignment="1" applyProtection="1">
      <alignment horizontal="left"/>
      <protection locked="0" hidden="1"/>
    </xf>
    <xf numFmtId="0" fontId="3" fillId="2" borderId="0" xfId="4" applyFont="1" applyFill="1" applyBorder="1" applyAlignment="1" applyProtection="1">
      <alignment wrapText="1"/>
      <protection locked="0" hidden="1"/>
    </xf>
    <xf numFmtId="0" fontId="7" fillId="2" borderId="3" xfId="4" applyFill="1" applyBorder="1" applyProtection="1">
      <protection locked="0" hidden="1"/>
    </xf>
    <xf numFmtId="0" fontId="1" fillId="2" borderId="0" xfId="4" applyFont="1" applyFill="1" applyAlignment="1" applyProtection="1">
      <alignment horizontal="left" vertical="top"/>
      <protection locked="0" hidden="1"/>
    </xf>
    <xf numFmtId="3" fontId="1" fillId="2" borderId="0" xfId="4" applyNumberFormat="1" applyFont="1" applyFill="1" applyBorder="1" applyAlignment="1" applyProtection="1">
      <alignment horizontal="center" vertical="center"/>
      <protection locked="0" hidden="1"/>
    </xf>
    <xf numFmtId="0" fontId="1" fillId="2" borderId="2" xfId="4" applyFont="1" applyFill="1" applyBorder="1" applyAlignment="1" applyProtection="1">
      <alignment horizontal="center"/>
      <protection locked="0" hidden="1"/>
    </xf>
    <xf numFmtId="0" fontId="3" fillId="2" borderId="0" xfId="4" applyFont="1" applyFill="1" applyAlignment="1" applyProtection="1">
      <protection locked="0" hidden="1"/>
    </xf>
    <xf numFmtId="0" fontId="7" fillId="2" borderId="0" xfId="4" applyFill="1" applyBorder="1" applyAlignment="1" applyProtection="1">
      <protection locked="0" hidden="1"/>
    </xf>
    <xf numFmtId="0" fontId="3" fillId="2" borderId="0" xfId="4" applyNumberFormat="1" applyFont="1" applyFill="1" applyAlignment="1" applyProtection="1">
      <protection locked="0" hidden="1"/>
    </xf>
    <xf numFmtId="0" fontId="1" fillId="2" borderId="0" xfId="0" applyFont="1" applyFill="1" applyAlignment="1" applyProtection="1">
      <alignment horizontal="left" vertical="top"/>
      <protection locked="0" hidden="1"/>
    </xf>
    <xf numFmtId="0" fontId="1" fillId="2" borderId="0" xfId="0" applyFont="1" applyFill="1" applyAlignment="1" applyProtection="1">
      <alignment vertical="top"/>
      <protection locked="0" hidden="1"/>
    </xf>
    <xf numFmtId="3" fontId="4" fillId="2" borderId="0" xfId="4" applyNumberFormat="1" applyFont="1" applyFill="1" applyBorder="1" applyAlignment="1" applyProtection="1">
      <alignment horizontal="center" vertical="center"/>
      <protection locked="0" hidden="1"/>
    </xf>
    <xf numFmtId="0" fontId="35" fillId="0" borderId="0" xfId="5" applyFill="1" applyBorder="1"/>
    <xf numFmtId="15" fontId="35" fillId="0" borderId="0" xfId="5" applyNumberFormat="1"/>
    <xf numFmtId="0" fontId="3" fillId="2" borderId="0" xfId="0" applyFont="1" applyFill="1" applyAlignment="1" applyProtection="1">
      <alignment vertical="center"/>
      <protection hidden="1"/>
    </xf>
    <xf numFmtId="0" fontId="0" fillId="2" borderId="0" xfId="0" applyFill="1" applyProtection="1">
      <protection hidden="1"/>
    </xf>
    <xf numFmtId="0" fontId="1" fillId="2" borderId="0" xfId="0" applyFont="1" applyFill="1" applyProtection="1">
      <protection hidden="1"/>
    </xf>
    <xf numFmtId="1" fontId="0" fillId="2" borderId="0" xfId="0" applyNumberFormat="1" applyFill="1" applyProtection="1">
      <protection hidden="1"/>
    </xf>
    <xf numFmtId="0" fontId="0" fillId="2" borderId="0" xfId="0" applyFill="1" applyAlignment="1" applyProtection="1">
      <alignment horizontal="center" vertical="center"/>
      <protection hidden="1"/>
    </xf>
    <xf numFmtId="0" fontId="0" fillId="2" borderId="0" xfId="0" applyFill="1" applyBorder="1" applyProtection="1">
      <protection hidden="1"/>
    </xf>
    <xf numFmtId="0" fontId="1" fillId="2" borderId="0" xfId="0" applyFont="1" applyFill="1" applyAlignment="1" applyProtection="1">
      <alignment horizontal="center" vertical="center"/>
      <protection hidden="1"/>
    </xf>
    <xf numFmtId="0" fontId="1" fillId="2" borderId="0" xfId="0" applyFont="1" applyFill="1" applyBorder="1" applyProtection="1">
      <protection hidden="1"/>
    </xf>
    <xf numFmtId="1" fontId="1" fillId="2" borderId="0" xfId="0" applyNumberFormat="1" applyFont="1" applyFill="1" applyProtection="1">
      <protection hidden="1"/>
    </xf>
    <xf numFmtId="0" fontId="25" fillId="0" borderId="0" xfId="5" applyFont="1" applyAlignment="1" applyProtection="1">
      <alignment horizontal="left" vertical="center" wrapText="1"/>
      <protection locked="0" hidden="1"/>
    </xf>
    <xf numFmtId="0" fontId="25" fillId="0" borderId="0" xfId="5" applyFont="1" applyBorder="1" applyAlignment="1" applyProtection="1">
      <alignment horizontal="left" vertical="center" wrapText="1"/>
      <protection locked="0" hidden="1"/>
    </xf>
    <xf numFmtId="0" fontId="1" fillId="0" borderId="0" xfId="4" applyFont="1" applyFill="1" applyBorder="1" applyAlignment="1" applyProtection="1">
      <alignment horizontal="left" vertical="center" wrapText="1"/>
      <protection locked="0" hidden="1"/>
    </xf>
    <xf numFmtId="0" fontId="1" fillId="2" borderId="0" xfId="0" applyFont="1" applyFill="1" applyAlignment="1" applyProtection="1">
      <alignment horizontal="center"/>
      <protection hidden="1"/>
    </xf>
    <xf numFmtId="0" fontId="7" fillId="2" borderId="0" xfId="4" applyFill="1" applyProtection="1">
      <protection hidden="1"/>
    </xf>
    <xf numFmtId="0" fontId="7" fillId="2" borderId="0" xfId="4" applyFill="1" applyAlignment="1" applyProtection="1">
      <alignment vertical="center"/>
      <protection hidden="1"/>
    </xf>
    <xf numFmtId="0" fontId="7" fillId="2" borderId="0" xfId="4" applyFont="1" applyFill="1" applyAlignment="1" applyProtection="1">
      <alignment vertical="center"/>
      <protection hidden="1"/>
    </xf>
    <xf numFmtId="0" fontId="7" fillId="2" borderId="0" xfId="4" applyFont="1" applyFill="1" applyProtection="1">
      <protection hidden="1"/>
    </xf>
    <xf numFmtId="0" fontId="0" fillId="2" borderId="0" xfId="0" applyFill="1" applyAlignment="1" applyProtection="1">
      <alignment horizontal="left"/>
      <protection hidden="1"/>
    </xf>
    <xf numFmtId="164" fontId="0" fillId="2" borderId="0" xfId="0" applyNumberFormat="1" applyFill="1" applyProtection="1">
      <protection hidden="1"/>
    </xf>
    <xf numFmtId="0" fontId="1" fillId="2" borderId="0" xfId="0" applyFont="1" applyFill="1" applyAlignment="1" applyProtection="1">
      <alignment horizontal="left"/>
      <protection hidden="1"/>
    </xf>
    <xf numFmtId="164" fontId="1" fillId="2" borderId="0" xfId="0" applyNumberFormat="1" applyFont="1" applyFill="1" applyAlignment="1" applyProtection="1">
      <alignment horizontal="center"/>
      <protection hidden="1"/>
    </xf>
    <xf numFmtId="0" fontId="1" fillId="2" borderId="0" xfId="0" applyFont="1" applyFill="1" applyAlignment="1" applyProtection="1">
      <protection hidden="1"/>
    </xf>
    <xf numFmtId="0" fontId="1" fillId="2" borderId="0" xfId="4" applyFont="1" applyFill="1" applyBorder="1" applyAlignment="1" applyProtection="1">
      <alignment horizontal="left"/>
      <protection hidden="1"/>
    </xf>
    <xf numFmtId="0" fontId="1" fillId="2" borderId="0" xfId="4" applyFont="1" applyFill="1" applyBorder="1" applyAlignment="1" applyProtection="1">
      <alignment horizontal="left" vertical="center" wrapText="1"/>
      <protection hidden="1"/>
    </xf>
    <xf numFmtId="0" fontId="1" fillId="2" borderId="0" xfId="4" applyFont="1" applyFill="1" applyBorder="1" applyProtection="1">
      <protection hidden="1"/>
    </xf>
    <xf numFmtId="0" fontId="3" fillId="2" borderId="0" xfId="4" applyFont="1" applyFill="1" applyBorder="1" applyAlignment="1" applyProtection="1">
      <alignment wrapText="1"/>
      <protection hidden="1"/>
    </xf>
    <xf numFmtId="0" fontId="1" fillId="0" borderId="0" xfId="4" applyFont="1" applyProtection="1">
      <protection hidden="1"/>
    </xf>
    <xf numFmtId="0" fontId="26" fillId="0" borderId="0" xfId="4" applyFont="1" applyProtection="1">
      <protection hidden="1"/>
    </xf>
    <xf numFmtId="49" fontId="1" fillId="0" borderId="0" xfId="4" applyNumberFormat="1" applyFont="1" applyAlignment="1" applyProtection="1">
      <alignment horizontal="right"/>
      <protection hidden="1"/>
    </xf>
    <xf numFmtId="0" fontId="10" fillId="2" borderId="0" xfId="4" applyFont="1" applyFill="1" applyBorder="1" applyAlignment="1" applyProtection="1">
      <alignment horizontal="right" wrapText="1"/>
      <protection hidden="1"/>
    </xf>
    <xf numFmtId="0" fontId="7" fillId="0" borderId="0" xfId="4" applyAlignment="1" applyProtection="1">
      <alignment horizontal="right" wrapText="1"/>
      <protection hidden="1"/>
    </xf>
    <xf numFmtId="0" fontId="1" fillId="0" borderId="0" xfId="4" applyFont="1" applyProtection="1">
      <protection locked="0" hidden="1"/>
    </xf>
    <xf numFmtId="0" fontId="4" fillId="0" borderId="0" xfId="4" applyFont="1" applyProtection="1">
      <protection locked="0" hidden="1"/>
    </xf>
    <xf numFmtId="0" fontId="4" fillId="2" borderId="0" xfId="0" applyFont="1" applyFill="1" applyBorder="1" applyAlignment="1" applyProtection="1">
      <alignment vertical="top"/>
      <protection locked="0" hidden="1"/>
    </xf>
    <xf numFmtId="3" fontId="4" fillId="2" borderId="0" xfId="0" applyNumberFormat="1" applyFont="1" applyFill="1" applyBorder="1" applyAlignment="1" applyProtection="1">
      <alignment horizontal="center" vertical="center"/>
      <protection locked="0" hidden="1"/>
    </xf>
    <xf numFmtId="0" fontId="4" fillId="2" borderId="0" xfId="0" applyFont="1" applyFill="1" applyBorder="1" applyAlignment="1" applyProtection="1">
      <alignment vertical="center"/>
      <protection locked="0" hidden="1"/>
    </xf>
    <xf numFmtId="0" fontId="1" fillId="2" borderId="0" xfId="0" applyFont="1" applyFill="1" applyBorder="1" applyAlignment="1" applyProtection="1">
      <alignment vertical="center"/>
      <protection locked="0" hidden="1"/>
    </xf>
    <xf numFmtId="0" fontId="7" fillId="2" borderId="1" xfId="0" applyFont="1" applyFill="1" applyBorder="1" applyProtection="1">
      <protection locked="0" hidden="1"/>
    </xf>
    <xf numFmtId="0" fontId="7" fillId="2" borderId="0" xfId="0" applyFont="1" applyFill="1" applyProtection="1">
      <protection locked="0" hidden="1"/>
    </xf>
    <xf numFmtId="0" fontId="7" fillId="2" borderId="0" xfId="0" applyFont="1" applyFill="1" applyProtection="1">
      <protection hidden="1"/>
    </xf>
    <xf numFmtId="0" fontId="1" fillId="2" borderId="0" xfId="4" applyFont="1" applyFill="1" applyAlignment="1" applyProtection="1">
      <alignment vertical="center" wrapText="1"/>
      <protection locked="0" hidden="1"/>
    </xf>
    <xf numFmtId="0" fontId="1" fillId="2" borderId="2" xfId="0" applyFont="1" applyFill="1" applyBorder="1" applyAlignment="1" applyProtection="1">
      <alignment vertical="center" wrapText="1"/>
      <protection locked="0" hidden="1"/>
    </xf>
    <xf numFmtId="0" fontId="1" fillId="2" borderId="0" xfId="0" applyFont="1" applyFill="1" applyBorder="1" applyAlignment="1" applyProtection="1">
      <alignment vertical="center" wrapText="1"/>
      <protection locked="0" hidden="1"/>
    </xf>
    <xf numFmtId="0" fontId="1" fillId="2" borderId="1" xfId="0" applyFont="1" applyFill="1" applyBorder="1" applyAlignment="1" applyProtection="1">
      <alignment vertical="center" wrapText="1"/>
      <protection locked="0" hidden="1"/>
    </xf>
    <xf numFmtId="3" fontId="3" fillId="2" borderId="0" xfId="0" applyNumberFormat="1" applyFont="1" applyFill="1" applyAlignment="1" applyProtection="1">
      <alignment horizontal="center" vertical="center"/>
      <protection locked="0" hidden="1"/>
    </xf>
    <xf numFmtId="3" fontId="0" fillId="2" borderId="0" xfId="0" applyNumberFormat="1" applyFill="1" applyAlignment="1" applyProtection="1">
      <alignment horizontal="center" vertical="center"/>
      <protection locked="0" hidden="1"/>
    </xf>
    <xf numFmtId="3" fontId="4" fillId="2" borderId="1" xfId="0" applyNumberFormat="1" applyFont="1" applyFill="1" applyBorder="1" applyAlignment="1" applyProtection="1">
      <alignment horizontal="center" vertical="center"/>
      <protection locked="0" hidden="1"/>
    </xf>
    <xf numFmtId="3" fontId="4" fillId="2" borderId="0" xfId="0" applyNumberFormat="1" applyFont="1" applyFill="1" applyAlignment="1" applyProtection="1">
      <alignment horizontal="center" vertical="center"/>
      <protection locked="0" hidden="1"/>
    </xf>
    <xf numFmtId="3" fontId="1" fillId="2" borderId="0" xfId="0" applyNumberFormat="1" applyFont="1" applyFill="1" applyAlignment="1" applyProtection="1">
      <alignment horizontal="center" vertical="center"/>
      <protection locked="0" hidden="1"/>
    </xf>
    <xf numFmtId="3" fontId="0" fillId="2" borderId="1" xfId="0" applyNumberFormat="1" applyFill="1" applyBorder="1" applyAlignment="1" applyProtection="1">
      <alignment horizontal="center" vertical="center"/>
      <protection locked="0" hidden="1"/>
    </xf>
    <xf numFmtId="3" fontId="10" fillId="2" borderId="0" xfId="0" applyNumberFormat="1" applyFont="1" applyFill="1" applyBorder="1" applyAlignment="1" applyProtection="1">
      <alignment horizontal="right" vertical="center"/>
      <protection locked="0" hidden="1"/>
    </xf>
    <xf numFmtId="0" fontId="4" fillId="2" borderId="3" xfId="0" applyFont="1" applyFill="1" applyBorder="1" applyAlignment="1" applyProtection="1">
      <alignment horizontal="center" vertical="center"/>
      <protection locked="0" hidden="1"/>
    </xf>
    <xf numFmtId="0" fontId="1" fillId="2" borderId="4" xfId="4" applyFont="1" applyFill="1" applyBorder="1" applyAlignment="1" applyProtection="1">
      <alignment horizontal="center" vertical="center"/>
      <protection locked="0" hidden="1"/>
    </xf>
    <xf numFmtId="0" fontId="9" fillId="0" borderId="0" xfId="2" applyFont="1" applyAlignment="1" applyProtection="1">
      <protection hidden="1"/>
    </xf>
    <xf numFmtId="0" fontId="9" fillId="0" borderId="0" xfId="2" applyFont="1" applyAlignment="1" applyProtection="1">
      <protection locked="0" hidden="1"/>
    </xf>
    <xf numFmtId="0" fontId="9" fillId="2" borderId="0" xfId="2" applyFont="1" applyFill="1" applyAlignment="1" applyProtection="1">
      <protection hidden="1"/>
    </xf>
    <xf numFmtId="0" fontId="9" fillId="2" borderId="0" xfId="2" applyFont="1" applyFill="1" applyAlignment="1" applyProtection="1">
      <alignment horizontal="left"/>
      <protection locked="0" hidden="1"/>
    </xf>
    <xf numFmtId="0" fontId="9" fillId="0" borderId="0" xfId="2" applyFont="1" applyAlignment="1" applyProtection="1">
      <alignment horizontal="left"/>
      <protection locked="0" hidden="1"/>
    </xf>
    <xf numFmtId="0" fontId="9" fillId="2" borderId="0" xfId="2" applyFont="1" applyFill="1" applyAlignment="1" applyProtection="1">
      <alignment vertical="center" wrapText="1"/>
      <protection hidden="1"/>
    </xf>
    <xf numFmtId="0" fontId="9" fillId="2" borderId="0" xfId="2" applyFont="1" applyFill="1" applyAlignment="1" applyProtection="1">
      <alignment horizontal="left" vertical="top"/>
      <protection locked="0" hidden="1"/>
    </xf>
    <xf numFmtId="0" fontId="9" fillId="0" borderId="0" xfId="2" applyFont="1" applyAlignment="1" applyProtection="1">
      <alignment horizontal="left" vertical="top"/>
      <protection locked="0" hidden="1"/>
    </xf>
    <xf numFmtId="0" fontId="9" fillId="2" borderId="0" xfId="2" applyFont="1" applyFill="1" applyAlignment="1" applyProtection="1">
      <alignment horizontal="left" vertical="center"/>
      <protection locked="0" hidden="1"/>
    </xf>
    <xf numFmtId="0" fontId="7" fillId="2" borderId="0" xfId="0" applyFont="1" applyFill="1" applyAlignment="1" applyProtection="1">
      <protection hidden="1"/>
    </xf>
    <xf numFmtId="15" fontId="9" fillId="2" borderId="0" xfId="2" applyNumberFormat="1" applyFont="1" applyFill="1" applyAlignment="1" applyProtection="1">
      <alignment horizontal="left" vertical="center"/>
      <protection locked="0" hidden="1"/>
    </xf>
    <xf numFmtId="15" fontId="9" fillId="2" borderId="0" xfId="2" applyNumberFormat="1" applyFont="1" applyFill="1" applyAlignment="1" applyProtection="1">
      <alignment horizontal="left" vertical="center" wrapText="1"/>
      <protection locked="0" hidden="1"/>
    </xf>
    <xf numFmtId="0" fontId="3" fillId="2" borderId="0" xfId="0" applyFont="1" applyFill="1" applyProtection="1">
      <protection locked="0" hidden="1"/>
    </xf>
    <xf numFmtId="0" fontId="9" fillId="2" borderId="0" xfId="2" applyFont="1" applyFill="1" applyAlignment="1" applyProtection="1">
      <alignment horizontal="left" vertical="center" wrapText="1"/>
      <protection locked="0" hidden="1"/>
    </xf>
    <xf numFmtId="0" fontId="7" fillId="2" borderId="0" xfId="0" applyFont="1" applyFill="1" applyAlignment="1" applyProtection="1">
      <alignment horizontal="center"/>
      <protection locked="0" hidden="1"/>
    </xf>
    <xf numFmtId="0" fontId="0" fillId="2" borderId="5" xfId="0" applyFill="1" applyBorder="1" applyProtection="1">
      <protection hidden="1"/>
    </xf>
    <xf numFmtId="3" fontId="0" fillId="2" borderId="0" xfId="0" applyNumberFormat="1" applyFill="1" applyBorder="1" applyProtection="1">
      <protection hidden="1"/>
    </xf>
    <xf numFmtId="3" fontId="11" fillId="2" borderId="0" xfId="0" applyNumberFormat="1" applyFont="1" applyFill="1" applyBorder="1" applyProtection="1">
      <protection hidden="1"/>
    </xf>
    <xf numFmtId="3" fontId="11" fillId="2" borderId="0" xfId="0" applyNumberFormat="1" applyFont="1" applyFill="1" applyBorder="1" applyAlignment="1" applyProtection="1">
      <alignment wrapText="1"/>
      <protection hidden="1"/>
    </xf>
    <xf numFmtId="3" fontId="12" fillId="2" borderId="0" xfId="2" applyNumberFormat="1" applyFont="1" applyFill="1" applyBorder="1" applyAlignment="1" applyProtection="1">
      <protection hidden="1"/>
    </xf>
    <xf numFmtId="0" fontId="0" fillId="2" borderId="6" xfId="0" applyFill="1" applyBorder="1" applyProtection="1">
      <protection locked="0" hidden="1"/>
    </xf>
    <xf numFmtId="0" fontId="0" fillId="2" borderId="7" xfId="0" applyFill="1" applyBorder="1" applyProtection="1">
      <protection locked="0" hidden="1"/>
    </xf>
    <xf numFmtId="0" fontId="0" fillId="2" borderId="8" xfId="0" applyFill="1" applyBorder="1" applyProtection="1">
      <protection locked="0" hidden="1"/>
    </xf>
    <xf numFmtId="0" fontId="0" fillId="2" borderId="9" xfId="0" applyFill="1" applyBorder="1" applyProtection="1">
      <protection locked="0" hidden="1"/>
    </xf>
    <xf numFmtId="0" fontId="11" fillId="0" borderId="10" xfId="0" applyFont="1" applyBorder="1" applyAlignment="1" applyProtection="1">
      <alignment vertical="center" wrapText="1"/>
      <protection locked="0" hidden="1"/>
    </xf>
    <xf numFmtId="0" fontId="8" fillId="0" borderId="10" xfId="0" applyFont="1" applyBorder="1" applyAlignment="1" applyProtection="1">
      <alignment vertical="center" wrapText="1"/>
      <protection locked="0" hidden="1"/>
    </xf>
    <xf numFmtId="0" fontId="11" fillId="0" borderId="10" xfId="0" applyFont="1" applyBorder="1" applyAlignment="1" applyProtection="1">
      <alignment horizontal="left" vertical="center" wrapText="1"/>
      <protection locked="0" hidden="1"/>
    </xf>
    <xf numFmtId="3" fontId="0" fillId="2" borderId="6" xfId="0" applyNumberFormat="1" applyFill="1" applyBorder="1" applyProtection="1">
      <protection locked="0" hidden="1"/>
    </xf>
    <xf numFmtId="3" fontId="0" fillId="2" borderId="7" xfId="0" applyNumberFormat="1" applyFill="1" applyBorder="1" applyProtection="1">
      <protection locked="0" hidden="1"/>
    </xf>
    <xf numFmtId="3" fontId="11" fillId="0" borderId="6" xfId="0" applyNumberFormat="1" applyFont="1" applyBorder="1" applyProtection="1">
      <protection locked="0" hidden="1"/>
    </xf>
    <xf numFmtId="3" fontId="11" fillId="2" borderId="7" xfId="0" applyNumberFormat="1" applyFont="1" applyFill="1" applyBorder="1" applyProtection="1">
      <protection locked="0" hidden="1"/>
    </xf>
    <xf numFmtId="3" fontId="11" fillId="2" borderId="6" xfId="0" applyNumberFormat="1" applyFont="1" applyFill="1" applyBorder="1" applyProtection="1">
      <protection locked="0" hidden="1"/>
    </xf>
    <xf numFmtId="3" fontId="8" fillId="2" borderId="7" xfId="0" applyNumberFormat="1" applyFont="1" applyFill="1" applyBorder="1" applyProtection="1">
      <protection locked="0" hidden="1"/>
    </xf>
    <xf numFmtId="3" fontId="11" fillId="2" borderId="6" xfId="0" applyNumberFormat="1" applyFont="1" applyFill="1" applyBorder="1" applyAlignment="1" applyProtection="1">
      <alignment wrapText="1"/>
      <protection locked="0" hidden="1"/>
    </xf>
    <xf numFmtId="3" fontId="11" fillId="2" borderId="7" xfId="0" applyNumberFormat="1" applyFont="1" applyFill="1" applyBorder="1" applyAlignment="1" applyProtection="1">
      <alignment wrapText="1"/>
      <protection locked="0" hidden="1"/>
    </xf>
    <xf numFmtId="3" fontId="12" fillId="2" borderId="7" xfId="2" applyNumberFormat="1" applyFont="1" applyFill="1" applyBorder="1" applyAlignment="1" applyProtection="1">
      <protection locked="0" hidden="1"/>
    </xf>
    <xf numFmtId="3" fontId="0" fillId="2" borderId="8" xfId="0" applyNumberFormat="1" applyFill="1" applyBorder="1" applyProtection="1">
      <protection locked="0" hidden="1"/>
    </xf>
    <xf numFmtId="3" fontId="0" fillId="2" borderId="9" xfId="0" applyNumberFormat="1" applyFill="1" applyBorder="1" applyProtection="1">
      <protection locked="0" hidden="1"/>
    </xf>
    <xf numFmtId="3" fontId="4" fillId="2" borderId="1" xfId="4" applyNumberFormat="1" applyFont="1" applyFill="1" applyBorder="1" applyAlignment="1" applyProtection="1">
      <alignment horizontal="center" vertical="center"/>
      <protection locked="0" hidden="1"/>
    </xf>
    <xf numFmtId="0" fontId="0" fillId="0" borderId="0" xfId="0" applyAlignment="1" applyProtection="1">
      <alignment vertical="center" wrapText="1"/>
      <protection locked="0" hidden="1"/>
    </xf>
    <xf numFmtId="15" fontId="3" fillId="2" borderId="0" xfId="0" applyNumberFormat="1" applyFont="1" applyFill="1" applyAlignment="1" applyProtection="1">
      <alignment horizontal="left"/>
      <protection locked="0" hidden="1"/>
    </xf>
    <xf numFmtId="0" fontId="4" fillId="2" borderId="1" xfId="4" applyFont="1" applyFill="1" applyBorder="1" applyProtection="1">
      <protection locked="0" hidden="1"/>
    </xf>
    <xf numFmtId="0" fontId="4" fillId="2" borderId="2" xfId="4" applyFont="1" applyFill="1" applyBorder="1" applyAlignment="1" applyProtection="1">
      <alignment horizontal="left" vertical="center" wrapText="1"/>
      <protection locked="0" hidden="1"/>
    </xf>
    <xf numFmtId="0" fontId="4" fillId="2" borderId="2" xfId="4" applyFont="1" applyFill="1" applyBorder="1" applyAlignment="1" applyProtection="1">
      <alignment vertical="center" wrapText="1"/>
      <protection locked="0" hidden="1"/>
    </xf>
    <xf numFmtId="0" fontId="3" fillId="2" borderId="0" xfId="0" applyFont="1" applyFill="1" applyAlignment="1" applyProtection="1">
      <alignment wrapText="1"/>
      <protection locked="0" hidden="1"/>
    </xf>
    <xf numFmtId="0" fontId="4" fillId="2" borderId="0" xfId="0" applyFont="1" applyFill="1" applyBorder="1" applyAlignment="1" applyProtection="1">
      <alignment horizontal="center"/>
      <protection locked="0" hidden="1"/>
    </xf>
    <xf numFmtId="0" fontId="19" fillId="2" borderId="0" xfId="4" applyFont="1" applyFill="1" applyProtection="1">
      <protection locked="0" hidden="1"/>
    </xf>
    <xf numFmtId="0" fontId="7" fillId="2" borderId="0" xfId="4" applyFill="1" applyAlignment="1" applyProtection="1">
      <alignment vertical="center"/>
      <protection locked="0" hidden="1"/>
    </xf>
    <xf numFmtId="0" fontId="4" fillId="0" borderId="0" xfId="4" applyFont="1" applyAlignment="1" applyProtection="1">
      <alignment horizontal="left" vertical="center" indent="2"/>
      <protection locked="0" hidden="1"/>
    </xf>
    <xf numFmtId="0" fontId="21" fillId="0" borderId="10" xfId="2" applyFont="1" applyBorder="1" applyAlignment="1" applyProtection="1">
      <alignment horizontal="left" vertical="center" wrapText="1"/>
      <protection locked="0" hidden="1"/>
    </xf>
    <xf numFmtId="3" fontId="1" fillId="2" borderId="1" xfId="4" applyNumberFormat="1" applyFont="1" applyFill="1" applyBorder="1" applyAlignment="1" applyProtection="1">
      <alignment horizontal="center" vertical="center"/>
      <protection locked="0" hidden="1"/>
    </xf>
    <xf numFmtId="3" fontId="1" fillId="0" borderId="0" xfId="4" applyNumberFormat="1" applyFont="1" applyBorder="1" applyAlignment="1" applyProtection="1">
      <alignment horizontal="center"/>
      <protection locked="0" hidden="1"/>
    </xf>
    <xf numFmtId="3" fontId="4" fillId="0" borderId="0" xfId="4" applyNumberFormat="1" applyFont="1" applyBorder="1" applyAlignment="1" applyProtection="1">
      <alignment horizontal="center"/>
      <protection locked="0" hidden="1"/>
    </xf>
    <xf numFmtId="3" fontId="27" fillId="2" borderId="0" xfId="4" applyNumberFormat="1" applyFont="1" applyFill="1" applyBorder="1" applyAlignment="1" applyProtection="1">
      <alignment horizontal="center" vertical="center"/>
      <protection locked="0" hidden="1"/>
    </xf>
    <xf numFmtId="166" fontId="1" fillId="0" borderId="0" xfId="4" applyNumberFormat="1" applyFont="1" applyBorder="1" applyAlignment="1" applyProtection="1">
      <alignment horizontal="left"/>
      <protection locked="0" hidden="1"/>
    </xf>
    <xf numFmtId="166" fontId="1" fillId="0" borderId="1" xfId="4" applyNumberFormat="1" applyFont="1" applyBorder="1" applyAlignment="1" applyProtection="1">
      <alignment horizontal="left"/>
      <protection locked="0" hidden="1"/>
    </xf>
    <xf numFmtId="0" fontId="1" fillId="2" borderId="0" xfId="4" applyFont="1" applyFill="1" applyAlignment="1" applyProtection="1">
      <alignment vertical="top"/>
      <protection locked="0" hidden="1"/>
    </xf>
    <xf numFmtId="49" fontId="11" fillId="0" borderId="10" xfId="0" quotePrefix="1" applyNumberFormat="1" applyFont="1" applyBorder="1" applyAlignment="1" applyProtection="1">
      <alignment horizontal="left" vertical="center" wrapText="1"/>
      <protection locked="0" hidden="1"/>
    </xf>
    <xf numFmtId="0" fontId="7" fillId="5" borderId="0" xfId="4" applyFill="1" applyProtection="1">
      <protection hidden="1"/>
    </xf>
    <xf numFmtId="0" fontId="7" fillId="5" borderId="0" xfId="4" applyFill="1" applyProtection="1">
      <protection locked="0" hidden="1"/>
    </xf>
    <xf numFmtId="166" fontId="1" fillId="0" borderId="0" xfId="4" quotePrefix="1" applyNumberFormat="1" applyFont="1" applyBorder="1" applyAlignment="1" applyProtection="1">
      <alignment horizontal="left"/>
      <protection locked="0" hidden="1"/>
    </xf>
    <xf numFmtId="0" fontId="36" fillId="2" borderId="0" xfId="4" applyFont="1" applyFill="1" applyProtection="1">
      <protection hidden="1"/>
    </xf>
    <xf numFmtId="0" fontId="37" fillId="5" borderId="0" xfId="4" applyFont="1" applyFill="1" applyBorder="1" applyProtection="1">
      <protection hidden="1"/>
    </xf>
    <xf numFmtId="3" fontId="21" fillId="2" borderId="6" xfId="2" applyNumberFormat="1" applyFont="1" applyFill="1" applyBorder="1" applyAlignment="1" applyProtection="1">
      <protection locked="0" hidden="1"/>
    </xf>
    <xf numFmtId="1" fontId="0" fillId="0" borderId="0" xfId="0" applyNumberFormat="1"/>
    <xf numFmtId="3" fontId="10" fillId="2" borderId="0" xfId="0" applyNumberFormat="1" applyFont="1" applyFill="1" applyBorder="1" applyAlignment="1" applyProtection="1">
      <alignment horizontal="center" vertical="center"/>
      <protection locked="0" hidden="1"/>
    </xf>
    <xf numFmtId="3" fontId="28" fillId="2" borderId="0" xfId="0" applyNumberFormat="1" applyFont="1" applyFill="1" applyBorder="1" applyAlignment="1" applyProtection="1">
      <alignment horizontal="center" vertical="center"/>
      <protection locked="0" hidden="1"/>
    </xf>
    <xf numFmtId="0" fontId="10" fillId="2" borderId="0" xfId="0" applyFont="1" applyFill="1" applyBorder="1" applyAlignment="1" applyProtection="1">
      <alignment vertical="center"/>
      <protection locked="0" hidden="1"/>
    </xf>
    <xf numFmtId="0" fontId="28" fillId="2" borderId="0" xfId="0" applyFont="1" applyFill="1" applyBorder="1" applyAlignment="1" applyProtection="1">
      <alignment vertical="center"/>
      <protection locked="0" hidden="1"/>
    </xf>
    <xf numFmtId="0" fontId="29" fillId="0" borderId="0" xfId="5" applyFont="1" applyAlignment="1" applyProtection="1">
      <alignment horizontal="left" vertical="top" wrapText="1"/>
      <protection locked="0" hidden="1"/>
    </xf>
    <xf numFmtId="0" fontId="10" fillId="2" borderId="0" xfId="0" applyFont="1" applyFill="1" applyProtection="1">
      <protection locked="0" hidden="1"/>
    </xf>
    <xf numFmtId="0" fontId="10" fillId="2" borderId="0" xfId="0" applyFont="1" applyFill="1" applyAlignment="1" applyProtection="1">
      <alignment vertical="top"/>
      <protection locked="0" hidden="1"/>
    </xf>
    <xf numFmtId="0" fontId="28" fillId="2" borderId="0" xfId="0" applyFont="1" applyFill="1" applyBorder="1" applyAlignment="1" applyProtection="1">
      <alignment vertical="top"/>
      <protection locked="0" hidden="1"/>
    </xf>
    <xf numFmtId="0" fontId="28" fillId="2" borderId="0" xfId="0" applyFont="1" applyFill="1" applyBorder="1" applyProtection="1">
      <protection locked="0" hidden="1"/>
    </xf>
    <xf numFmtId="0" fontId="10" fillId="2" borderId="0" xfId="0" applyFont="1" applyFill="1" applyBorder="1" applyAlignment="1" applyProtection="1">
      <alignment vertical="top"/>
      <protection locked="0" hidden="1"/>
    </xf>
    <xf numFmtId="0" fontId="3" fillId="2" borderId="5" xfId="0" applyFont="1" applyFill="1" applyBorder="1" applyProtection="1">
      <protection hidden="1"/>
    </xf>
    <xf numFmtId="0" fontId="3" fillId="0" borderId="0" xfId="4" applyFont="1" applyProtection="1">
      <protection hidden="1"/>
    </xf>
    <xf numFmtId="0" fontId="3" fillId="2" borderId="0" xfId="4" applyFont="1" applyFill="1" applyProtection="1">
      <protection hidden="1"/>
    </xf>
    <xf numFmtId="0" fontId="3" fillId="2" borderId="0" xfId="0" applyFont="1" applyFill="1" applyProtection="1">
      <protection hidden="1"/>
    </xf>
    <xf numFmtId="0" fontId="3" fillId="2" borderId="0" xfId="4" applyFont="1" applyFill="1" applyProtection="1">
      <protection locked="0" hidden="1"/>
    </xf>
    <xf numFmtId="0" fontId="0" fillId="0" borderId="0" xfId="0" applyNumberFormat="1"/>
    <xf numFmtId="0" fontId="7" fillId="0" borderId="0" xfId="0" applyNumberFormat="1" applyFont="1"/>
    <xf numFmtId="0" fontId="7" fillId="5" borderId="0" xfId="4" applyFont="1" applyFill="1" applyBorder="1" applyProtection="1">
      <protection hidden="1"/>
    </xf>
    <xf numFmtId="0" fontId="23" fillId="0" borderId="0" xfId="5" applyFont="1" applyBorder="1" applyAlignment="1" applyProtection="1">
      <alignment horizontal="left" vertical="center" wrapText="1"/>
      <protection locked="0" hidden="1"/>
    </xf>
    <xf numFmtId="0" fontId="35" fillId="0" borderId="0" xfId="5"/>
    <xf numFmtId="164" fontId="35" fillId="0" borderId="0" xfId="5" applyNumberFormat="1"/>
    <xf numFmtId="0" fontId="35" fillId="0" borderId="0" xfId="5"/>
    <xf numFmtId="164" fontId="35" fillId="0" borderId="0" xfId="5" applyNumberFormat="1"/>
    <xf numFmtId="0" fontId="35" fillId="0" borderId="0" xfId="5"/>
    <xf numFmtId="164" fontId="35" fillId="0" borderId="0" xfId="5" applyNumberFormat="1"/>
    <xf numFmtId="0" fontId="35" fillId="0" borderId="0" xfId="5" applyNumberFormat="1"/>
    <xf numFmtId="0" fontId="35" fillId="0" borderId="0" xfId="5"/>
    <xf numFmtId="0" fontId="35" fillId="0" borderId="0" xfId="5" applyNumberFormat="1"/>
    <xf numFmtId="0" fontId="3" fillId="5" borderId="0" xfId="0" applyFont="1" applyFill="1" applyProtection="1">
      <protection hidden="1"/>
    </xf>
    <xf numFmtId="0" fontId="0" fillId="5" borderId="0" xfId="0" applyFill="1" applyBorder="1" applyProtection="1">
      <protection hidden="1"/>
    </xf>
    <xf numFmtId="0" fontId="0" fillId="5" borderId="0" xfId="0" applyFill="1" applyProtection="1">
      <protection hidden="1"/>
    </xf>
    <xf numFmtId="1" fontId="0" fillId="5" borderId="0" xfId="0" applyNumberFormat="1" applyFill="1" applyProtection="1">
      <protection hidden="1"/>
    </xf>
    <xf numFmtId="0" fontId="0" fillId="5" borderId="0" xfId="0" applyFill="1" applyAlignment="1" applyProtection="1">
      <alignment horizontal="center" vertical="center"/>
      <protection hidden="1"/>
    </xf>
    <xf numFmtId="0" fontId="3" fillId="5" borderId="0" xfId="0" applyFont="1" applyFill="1" applyAlignment="1" applyProtection="1">
      <alignment vertical="center"/>
      <protection locked="0" hidden="1"/>
    </xf>
    <xf numFmtId="0" fontId="3" fillId="5" borderId="0" xfId="0" applyFont="1" applyFill="1" applyAlignment="1" applyProtection="1">
      <alignment vertical="center" wrapText="1"/>
      <protection locked="0" hidden="1"/>
    </xf>
    <xf numFmtId="0" fontId="0" fillId="5" borderId="0" xfId="0" applyFill="1" applyProtection="1">
      <protection locked="0" hidden="1"/>
    </xf>
    <xf numFmtId="0" fontId="1" fillId="5" borderId="0" xfId="0" applyFont="1" applyFill="1" applyAlignment="1" applyProtection="1">
      <alignment vertical="center" wrapText="1"/>
      <protection locked="0" hidden="1"/>
    </xf>
    <xf numFmtId="0" fontId="0" fillId="5" borderId="0" xfId="0" applyFill="1" applyBorder="1" applyProtection="1">
      <protection locked="0" hidden="1"/>
    </xf>
    <xf numFmtId="0" fontId="5" fillId="5" borderId="0" xfId="0" applyFont="1" applyFill="1" applyAlignment="1" applyProtection="1">
      <alignment horizontal="left" wrapText="1"/>
      <protection locked="0" hidden="1"/>
    </xf>
    <xf numFmtId="1" fontId="0" fillId="5" borderId="0" xfId="0" applyNumberFormat="1" applyFill="1" applyProtection="1">
      <protection locked="0" hidden="1"/>
    </xf>
    <xf numFmtId="0" fontId="0" fillId="5" borderId="0" xfId="0" applyFill="1" applyAlignment="1" applyProtection="1">
      <alignment horizontal="center" vertical="center"/>
      <protection locked="0" hidden="1"/>
    </xf>
    <xf numFmtId="0" fontId="1" fillId="5" borderId="0" xfId="0" applyFont="1" applyFill="1" applyProtection="1">
      <protection locked="0" hidden="1"/>
    </xf>
    <xf numFmtId="0" fontId="1" fillId="5" borderId="4" xfId="0" applyFont="1" applyFill="1" applyBorder="1" applyAlignment="1" applyProtection="1">
      <alignment horizontal="center" vertical="center" wrapText="1"/>
      <protection locked="0" hidden="1"/>
    </xf>
    <xf numFmtId="0" fontId="0" fillId="5" borderId="1" xfId="0" applyFill="1" applyBorder="1" applyProtection="1">
      <protection locked="0" hidden="1"/>
    </xf>
    <xf numFmtId="0" fontId="4" fillId="5" borderId="0" xfId="0" applyFont="1" applyFill="1" applyBorder="1" applyAlignment="1" applyProtection="1">
      <alignment horizontal="center" vertical="center"/>
      <protection locked="0" hidden="1"/>
    </xf>
    <xf numFmtId="0" fontId="4" fillId="5" borderId="1" xfId="0" applyFont="1" applyFill="1" applyBorder="1" applyAlignment="1" applyProtection="1">
      <alignment horizontal="center" vertical="center"/>
      <protection locked="0" hidden="1"/>
    </xf>
    <xf numFmtId="1" fontId="4" fillId="5" borderId="1" xfId="0" applyNumberFormat="1" applyFont="1" applyFill="1" applyBorder="1" applyAlignment="1" applyProtection="1">
      <alignment horizontal="center" vertical="center"/>
      <protection locked="0" hidden="1"/>
    </xf>
    <xf numFmtId="0" fontId="0" fillId="5" borderId="3" xfId="0" applyFill="1" applyBorder="1" applyProtection="1">
      <protection locked="0" hidden="1"/>
    </xf>
    <xf numFmtId="0" fontId="25" fillId="5" borderId="0" xfId="5" applyFont="1" applyFill="1" applyAlignment="1" applyProtection="1">
      <alignment horizontal="left" vertical="center" wrapText="1"/>
      <protection locked="0" hidden="1"/>
    </xf>
    <xf numFmtId="0" fontId="4" fillId="5" borderId="0" xfId="0" applyFont="1" applyFill="1" applyBorder="1" applyAlignment="1" applyProtection="1">
      <alignment vertical="center" wrapText="1"/>
      <protection locked="0" hidden="1"/>
    </xf>
    <xf numFmtId="0" fontId="1" fillId="5" borderId="0" xfId="0" applyFont="1" applyFill="1" applyBorder="1" applyAlignment="1" applyProtection="1">
      <alignment horizontal="center" vertical="center"/>
      <protection locked="0" hidden="1"/>
    </xf>
    <xf numFmtId="0" fontId="1" fillId="5" borderId="0" xfId="0" applyFont="1" applyFill="1" applyAlignment="1" applyProtection="1">
      <alignment horizontal="center" vertical="center"/>
      <protection locked="0" hidden="1"/>
    </xf>
    <xf numFmtId="0" fontId="1" fillId="5" borderId="0" xfId="0" applyFont="1" applyFill="1" applyAlignment="1" applyProtection="1">
      <alignment horizontal="center" vertical="center"/>
      <protection hidden="1"/>
    </xf>
    <xf numFmtId="0" fontId="25" fillId="5" borderId="0" xfId="5" applyFont="1" applyFill="1" applyBorder="1" applyAlignment="1" applyProtection="1">
      <alignment horizontal="left" vertical="center" wrapText="1"/>
      <protection locked="0" hidden="1"/>
    </xf>
    <xf numFmtId="0" fontId="1" fillId="5" borderId="0" xfId="0" applyFont="1" applyFill="1" applyBorder="1" applyAlignment="1" applyProtection="1">
      <alignment horizontal="left" vertical="center"/>
      <protection locked="0" hidden="1"/>
    </xf>
    <xf numFmtId="0" fontId="1" fillId="5" borderId="0" xfId="0" applyFont="1" applyFill="1" applyBorder="1" applyProtection="1">
      <protection locked="0" hidden="1"/>
    </xf>
    <xf numFmtId="0" fontId="1" fillId="5" borderId="0" xfId="4" applyFont="1" applyFill="1" applyBorder="1" applyAlignment="1" applyProtection="1">
      <alignment horizontal="left" vertical="center" wrapText="1"/>
      <protection locked="0" hidden="1"/>
    </xf>
    <xf numFmtId="0" fontId="23" fillId="5" borderId="0" xfId="5" applyFont="1" applyFill="1" applyAlignment="1" applyProtection="1">
      <alignment horizontal="left" vertical="center" wrapText="1"/>
      <protection locked="0" hidden="1"/>
    </xf>
    <xf numFmtId="0" fontId="23" fillId="5" borderId="0" xfId="5" applyFont="1" applyFill="1" applyBorder="1" applyAlignment="1" applyProtection="1">
      <alignment horizontal="left" vertical="center" wrapText="1"/>
      <protection locked="0" hidden="1"/>
    </xf>
    <xf numFmtId="0" fontId="1" fillId="5" borderId="3" xfId="0" applyFont="1" applyFill="1" applyBorder="1" applyProtection="1">
      <protection locked="0" hidden="1"/>
    </xf>
    <xf numFmtId="0" fontId="10" fillId="5" borderId="3" xfId="0" applyFont="1" applyFill="1" applyBorder="1" applyAlignment="1" applyProtection="1">
      <alignment horizontal="right" vertical="center"/>
      <protection locked="0" hidden="1"/>
    </xf>
    <xf numFmtId="1" fontId="1" fillId="5" borderId="0" xfId="0" applyNumberFormat="1" applyFont="1" applyFill="1" applyProtection="1">
      <protection locked="0" hidden="1"/>
    </xf>
    <xf numFmtId="0" fontId="1" fillId="5" borderId="0" xfId="0" applyFont="1" applyFill="1" applyProtection="1">
      <protection hidden="1"/>
    </xf>
    <xf numFmtId="0" fontId="1" fillId="2" borderId="1" xfId="0" applyFont="1" applyFill="1" applyBorder="1" applyAlignment="1" applyProtection="1">
      <alignment horizontal="center" vertical="center"/>
      <protection locked="0" hidden="1"/>
    </xf>
    <xf numFmtId="1" fontId="10" fillId="5" borderId="3" xfId="0" applyNumberFormat="1" applyFont="1" applyFill="1" applyBorder="1" applyAlignment="1" applyProtection="1">
      <alignment horizontal="right"/>
      <protection locked="0" hidden="1"/>
    </xf>
    <xf numFmtId="3" fontId="1" fillId="2" borderId="3" xfId="0" applyNumberFormat="1" applyFont="1" applyFill="1" applyBorder="1" applyAlignment="1" applyProtection="1">
      <alignment horizontal="center" vertical="center"/>
      <protection locked="0" hidden="1"/>
    </xf>
    <xf numFmtId="3" fontId="1" fillId="2" borderId="1" xfId="0" applyNumberFormat="1" applyFont="1" applyFill="1" applyBorder="1" applyAlignment="1" applyProtection="1">
      <alignment horizontal="center" vertical="center"/>
      <protection locked="0" hidden="1"/>
    </xf>
    <xf numFmtId="3" fontId="4" fillId="2" borderId="2" xfId="0" applyNumberFormat="1" applyFont="1" applyFill="1" applyBorder="1" applyAlignment="1" applyProtection="1">
      <alignment horizontal="center" vertical="center" wrapText="1"/>
      <protection locked="0" hidden="1"/>
    </xf>
    <xf numFmtId="3" fontId="4" fillId="5" borderId="0" xfId="0" applyNumberFormat="1" applyFont="1" applyFill="1" applyBorder="1" applyAlignment="1" applyProtection="1">
      <alignment horizontal="center" vertical="center"/>
      <protection locked="0" hidden="1"/>
    </xf>
    <xf numFmtId="3" fontId="1" fillId="5" borderId="0" xfId="0" applyNumberFormat="1" applyFont="1" applyFill="1" applyBorder="1" applyAlignment="1" applyProtection="1">
      <alignment horizontal="center" vertical="center"/>
      <protection locked="0" hidden="1"/>
    </xf>
    <xf numFmtId="3" fontId="1" fillId="5" borderId="3" xfId="0" applyNumberFormat="1" applyFont="1" applyFill="1" applyBorder="1" applyProtection="1">
      <protection locked="0" hidden="1"/>
    </xf>
    <xf numFmtId="3" fontId="10" fillId="5" borderId="3" xfId="0" applyNumberFormat="1" applyFont="1" applyFill="1" applyBorder="1" applyAlignment="1" applyProtection="1">
      <alignment horizontal="right" vertical="center"/>
      <protection locked="0" hidden="1"/>
    </xf>
    <xf numFmtId="3" fontId="1" fillId="2" borderId="0" xfId="4" applyNumberFormat="1" applyFont="1" applyFill="1" applyAlignment="1" applyProtection="1">
      <alignment horizontal="left" vertical="top"/>
      <protection locked="0" hidden="1"/>
    </xf>
    <xf numFmtId="3" fontId="1" fillId="2" borderId="3" xfId="4" applyNumberFormat="1" applyFont="1" applyFill="1" applyBorder="1" applyAlignment="1" applyProtection="1">
      <alignment horizontal="center" vertical="center"/>
      <protection locked="0" hidden="1"/>
    </xf>
    <xf numFmtId="3" fontId="4" fillId="2" borderId="3" xfId="4" applyNumberFormat="1" applyFont="1" applyFill="1" applyBorder="1" applyAlignment="1" applyProtection="1">
      <alignment horizontal="center" vertical="center"/>
      <protection locked="0" hidden="1"/>
    </xf>
    <xf numFmtId="0" fontId="38" fillId="0" borderId="0" xfId="4" applyFont="1" applyProtection="1">
      <protection hidden="1"/>
    </xf>
    <xf numFmtId="167" fontId="38" fillId="0" borderId="0" xfId="4" applyNumberFormat="1" applyFont="1" applyProtection="1">
      <protection hidden="1"/>
    </xf>
    <xf numFmtId="0" fontId="7" fillId="5" borderId="0" xfId="4" applyFont="1" applyFill="1" applyProtection="1">
      <protection hidden="1"/>
    </xf>
    <xf numFmtId="15" fontId="11" fillId="0" borderId="10" xfId="0" quotePrefix="1" applyNumberFormat="1" applyFont="1" applyBorder="1" applyAlignment="1" applyProtection="1">
      <alignment vertical="center" wrapText="1"/>
      <protection locked="0" hidden="1"/>
    </xf>
    <xf numFmtId="164" fontId="1" fillId="2" borderId="0" xfId="0" applyNumberFormat="1" applyFont="1" applyFill="1" applyAlignment="1" applyProtection="1">
      <alignment horizontal="center" vertical="center"/>
      <protection locked="0" hidden="1"/>
    </xf>
    <xf numFmtId="164" fontId="3" fillId="2" borderId="0" xfId="0" applyNumberFormat="1" applyFont="1" applyFill="1" applyAlignment="1" applyProtection="1">
      <alignment horizontal="left"/>
      <protection locked="0" hidden="1"/>
    </xf>
    <xf numFmtId="0" fontId="37" fillId="2" borderId="0" xfId="4" applyFont="1" applyFill="1" applyProtection="1">
      <protection hidden="1"/>
    </xf>
    <xf numFmtId="0" fontId="39" fillId="5" borderId="0" xfId="4" applyFont="1" applyFill="1" applyBorder="1" applyAlignment="1" applyProtection="1">
      <protection hidden="1"/>
    </xf>
    <xf numFmtId="0" fontId="39" fillId="5" borderId="0" xfId="4" applyFont="1" applyFill="1" applyBorder="1" applyProtection="1">
      <protection hidden="1"/>
    </xf>
    <xf numFmtId="0" fontId="38" fillId="5" borderId="0" xfId="4" applyFont="1" applyFill="1" applyBorder="1" applyAlignment="1" applyProtection="1">
      <alignment horizontal="center"/>
      <protection hidden="1"/>
    </xf>
    <xf numFmtId="0" fontId="39" fillId="5" borderId="0" xfId="4" applyFont="1" applyFill="1" applyBorder="1" applyAlignment="1" applyProtection="1">
      <alignment horizontal="center"/>
      <protection hidden="1"/>
    </xf>
    <xf numFmtId="167" fontId="38" fillId="5" borderId="0" xfId="4" applyNumberFormat="1" applyFont="1" applyFill="1" applyBorder="1" applyAlignment="1" applyProtection="1">
      <alignment horizontal="center" vertical="center"/>
      <protection hidden="1"/>
    </xf>
    <xf numFmtId="0" fontId="38" fillId="5" borderId="0" xfId="4" applyFont="1" applyFill="1" applyBorder="1" applyAlignment="1" applyProtection="1">
      <alignment vertical="center" wrapText="1"/>
      <protection hidden="1"/>
    </xf>
    <xf numFmtId="0" fontId="37" fillId="5" borderId="0" xfId="4" applyFont="1" applyFill="1" applyProtection="1">
      <protection hidden="1"/>
    </xf>
    <xf numFmtId="167" fontId="37" fillId="5" borderId="0" xfId="4" applyNumberFormat="1" applyFont="1" applyFill="1" applyProtection="1">
      <protection hidden="1"/>
    </xf>
    <xf numFmtId="0" fontId="38" fillId="5" borderId="0" xfId="4" applyFont="1" applyFill="1" applyBorder="1" applyProtection="1">
      <protection hidden="1"/>
    </xf>
    <xf numFmtId="0" fontId="38" fillId="5" borderId="0" xfId="4" applyFont="1" applyFill="1" applyBorder="1" applyAlignment="1" applyProtection="1">
      <alignment horizontal="left"/>
      <protection hidden="1"/>
    </xf>
    <xf numFmtId="167" fontId="38" fillId="5" borderId="0" xfId="4" applyNumberFormat="1" applyFont="1" applyFill="1" applyBorder="1" applyProtection="1">
      <protection hidden="1"/>
    </xf>
    <xf numFmtId="0" fontId="3" fillId="5" borderId="0" xfId="0" applyFont="1" applyFill="1" applyAlignment="1" applyProtection="1">
      <alignment vertical="center" wrapText="1"/>
      <protection locked="0" hidden="1"/>
    </xf>
    <xf numFmtId="0" fontId="9" fillId="2" borderId="0" xfId="2" applyFill="1" applyAlignment="1" applyProtection="1">
      <alignment horizontal="left" vertical="center"/>
      <protection locked="0" hidden="1"/>
    </xf>
    <xf numFmtId="0" fontId="1" fillId="5" borderId="4"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center" vertical="center"/>
      <protection locked="0" hidden="1"/>
    </xf>
    <xf numFmtId="0" fontId="39" fillId="5" borderId="0" xfId="4" applyFont="1" applyFill="1" applyBorder="1" applyAlignment="1" applyProtection="1">
      <alignment horizontal="center"/>
      <protection hidden="1"/>
    </xf>
    <xf numFmtId="0" fontId="23" fillId="0" borderId="0" xfId="5" applyFont="1" applyAlignment="1" applyProtection="1">
      <alignment vertical="top"/>
      <protection locked="0" hidden="1"/>
    </xf>
    <xf numFmtId="0" fontId="35" fillId="0" borderId="0" xfId="5"/>
    <xf numFmtId="0" fontId="35" fillId="0" borderId="0" xfId="5" applyFill="1"/>
    <xf numFmtId="0" fontId="3" fillId="5" borderId="0" xfId="0" applyFont="1" applyFill="1" applyProtection="1">
      <protection locked="0" hidden="1"/>
    </xf>
    <xf numFmtId="0" fontId="3" fillId="5" borderId="0" xfId="0" applyNumberFormat="1" applyFont="1" applyFill="1" applyAlignment="1" applyProtection="1">
      <alignment vertical="center" wrapText="1"/>
      <protection locked="0" hidden="1"/>
    </xf>
    <xf numFmtId="0" fontId="10" fillId="2" borderId="0" xfId="4" applyFont="1" applyFill="1" applyBorder="1" applyAlignment="1" applyProtection="1">
      <alignment horizontal="right"/>
      <protection locked="0" hidden="1"/>
    </xf>
    <xf numFmtId="3" fontId="4" fillId="2" borderId="0" xfId="0" applyNumberFormat="1" applyFont="1" applyFill="1" applyAlignment="1" applyProtection="1">
      <alignment horizontal="left"/>
      <protection locked="0" hidden="1"/>
    </xf>
    <xf numFmtId="3" fontId="4" fillId="2" borderId="0" xfId="10" applyNumberFormat="1" applyFont="1" applyFill="1" applyAlignment="1" applyProtection="1">
      <alignment horizontal="left"/>
      <protection locked="0" hidden="1"/>
    </xf>
    <xf numFmtId="0" fontId="10" fillId="2" borderId="0" xfId="4" applyFont="1" applyFill="1" applyBorder="1" applyAlignment="1" applyProtection="1">
      <protection locked="0" hidden="1"/>
    </xf>
    <xf numFmtId="3" fontId="1" fillId="2" borderId="0" xfId="10" applyNumberFormat="1" applyFont="1" applyFill="1" applyAlignment="1" applyProtection="1">
      <alignment horizontal="left"/>
      <protection locked="0" hidden="1"/>
    </xf>
    <xf numFmtId="165" fontId="1" fillId="2" borderId="0" xfId="9" applyFont="1" applyFill="1" applyAlignment="1" applyProtection="1">
      <protection locked="0" hidden="1"/>
    </xf>
    <xf numFmtId="3" fontId="1" fillId="2" borderId="0" xfId="0" applyNumberFormat="1" applyFont="1" applyFill="1" applyAlignment="1" applyProtection="1">
      <alignment horizontal="left"/>
      <protection locked="0" hidden="1"/>
    </xf>
    <xf numFmtId="0" fontId="7" fillId="5" borderId="0" xfId="4" applyFont="1" applyFill="1" applyProtection="1">
      <protection locked="0" hidden="1"/>
    </xf>
    <xf numFmtId="0" fontId="38" fillId="5" borderId="0" xfId="4" applyFont="1" applyFill="1" applyBorder="1" applyProtection="1">
      <protection locked="0" hidden="1"/>
    </xf>
    <xf numFmtId="0" fontId="37" fillId="5" borderId="0" xfId="4" applyFont="1" applyFill="1" applyBorder="1" applyProtection="1">
      <protection locked="0" hidden="1"/>
    </xf>
    <xf numFmtId="0" fontId="26" fillId="2" borderId="0" xfId="4" applyFont="1" applyFill="1" applyBorder="1" applyProtection="1">
      <protection locked="0" hidden="1"/>
    </xf>
    <xf numFmtId="0" fontId="37" fillId="5" borderId="0" xfId="4" applyFont="1" applyFill="1" applyProtection="1">
      <protection locked="0" hidden="1"/>
    </xf>
    <xf numFmtId="0" fontId="39" fillId="5" borderId="0" xfId="4" applyFont="1" applyFill="1" applyBorder="1" applyAlignment="1" applyProtection="1">
      <protection locked="0" hidden="1"/>
    </xf>
    <xf numFmtId="0" fontId="39" fillId="5" borderId="0" xfId="4" applyFont="1" applyFill="1" applyBorder="1" applyProtection="1">
      <protection locked="0" hidden="1"/>
    </xf>
    <xf numFmtId="0" fontId="38" fillId="5" borderId="0" xfId="4" applyFont="1" applyFill="1" applyBorder="1" applyAlignment="1" applyProtection="1">
      <alignment horizontal="center"/>
      <protection locked="0" hidden="1"/>
    </xf>
    <xf numFmtId="0" fontId="39" fillId="5" borderId="0" xfId="4" applyFont="1" applyFill="1" applyBorder="1" applyAlignment="1" applyProtection="1">
      <alignment horizontal="center"/>
      <protection locked="0" hidden="1"/>
    </xf>
    <xf numFmtId="0" fontId="38" fillId="5" borderId="0" xfId="4" applyFont="1" applyFill="1" applyBorder="1" applyAlignment="1" applyProtection="1">
      <alignment horizontal="left"/>
      <protection locked="0" hidden="1"/>
    </xf>
    <xf numFmtId="167" fontId="38" fillId="5" borderId="0" xfId="4" applyNumberFormat="1" applyFont="1" applyFill="1" applyBorder="1" applyAlignment="1" applyProtection="1">
      <alignment horizontal="center" vertical="center"/>
      <protection locked="0" hidden="1"/>
    </xf>
    <xf numFmtId="0" fontId="7" fillId="5" borderId="0" xfId="4" applyFont="1" applyFill="1" applyBorder="1" applyProtection="1">
      <protection locked="0" hidden="1"/>
    </xf>
    <xf numFmtId="0" fontId="1" fillId="5" borderId="0" xfId="4" applyFont="1" applyFill="1" applyBorder="1" applyProtection="1">
      <protection locked="0" hidden="1"/>
    </xf>
    <xf numFmtId="0" fontId="4" fillId="5" borderId="0" xfId="4" applyFont="1" applyFill="1" applyBorder="1" applyAlignment="1" applyProtection="1">
      <protection locked="0" hidden="1"/>
    </xf>
    <xf numFmtId="0" fontId="4" fillId="5" borderId="0" xfId="4" applyFont="1" applyFill="1" applyBorder="1" applyProtection="1">
      <protection locked="0" hidden="1"/>
    </xf>
    <xf numFmtId="0" fontId="1" fillId="5" borderId="0" xfId="4" applyFont="1" applyFill="1" applyBorder="1" applyAlignment="1" applyProtection="1">
      <alignment horizontal="center"/>
      <protection locked="0" hidden="1"/>
    </xf>
    <xf numFmtId="0" fontId="4" fillId="5" borderId="0" xfId="4" applyFont="1" applyFill="1" applyBorder="1" applyAlignment="1" applyProtection="1">
      <alignment horizontal="center"/>
      <protection locked="0" hidden="1"/>
    </xf>
    <xf numFmtId="0" fontId="1" fillId="5" borderId="0" xfId="4" applyFont="1" applyFill="1" applyBorder="1" applyAlignment="1" applyProtection="1">
      <alignment horizontal="left"/>
      <protection locked="0" hidden="1"/>
    </xf>
    <xf numFmtId="167" fontId="1" fillId="5" borderId="0" xfId="4" applyNumberFormat="1" applyFont="1" applyFill="1" applyBorder="1" applyAlignment="1" applyProtection="1">
      <alignment horizontal="center" vertical="center"/>
      <protection locked="0" hidden="1"/>
    </xf>
    <xf numFmtId="1" fontId="1" fillId="5" borderId="0" xfId="4" applyNumberFormat="1" applyFont="1" applyFill="1" applyBorder="1" applyAlignment="1" applyProtection="1">
      <alignment horizontal="center" vertical="center"/>
      <protection locked="0" hidden="1"/>
    </xf>
    <xf numFmtId="0" fontId="9" fillId="2" borderId="0" xfId="2" applyFill="1" applyAlignment="1" applyProtection="1">
      <alignment horizontal="center"/>
      <protection locked="0" hidden="1"/>
    </xf>
    <xf numFmtId="0" fontId="9" fillId="2" borderId="0" xfId="2" applyFill="1" applyAlignment="1" applyProtection="1">
      <protection locked="0" hidden="1"/>
    </xf>
    <xf numFmtId="3" fontId="35" fillId="0" borderId="0" xfId="5" applyNumberFormat="1" applyAlignment="1">
      <alignment horizontal="right"/>
    </xf>
    <xf numFmtId="0" fontId="13" fillId="2" borderId="0" xfId="0" applyFont="1" applyFill="1" applyBorder="1" applyAlignment="1" applyProtection="1">
      <alignment horizontal="center" wrapText="1"/>
      <protection hidden="1"/>
    </xf>
    <xf numFmtId="0" fontId="10" fillId="2" borderId="0" xfId="0" applyFont="1" applyFill="1" applyProtection="1">
      <protection hidden="1"/>
    </xf>
    <xf numFmtId="0" fontId="1" fillId="2" borderId="0" xfId="0" applyFont="1" applyFill="1" applyAlignment="1" applyProtection="1">
      <alignment horizontal="left" vertical="center" wrapText="1"/>
      <protection locked="0" hidden="1"/>
    </xf>
    <xf numFmtId="0" fontId="1" fillId="2" borderId="2" xfId="0" applyFont="1" applyFill="1" applyBorder="1" applyProtection="1">
      <protection locked="0" hidden="1"/>
    </xf>
    <xf numFmtId="0" fontId="0" fillId="2" borderId="2" xfId="0" applyFill="1" applyBorder="1" applyProtection="1">
      <protection locked="0" hidden="1"/>
    </xf>
    <xf numFmtId="0" fontId="1" fillId="0" borderId="0" xfId="4" applyFont="1" applyAlignment="1" applyProtection="1">
      <alignment vertical="center"/>
      <protection locked="0" hidden="1"/>
    </xf>
    <xf numFmtId="0" fontId="0" fillId="0" borderId="0" xfId="0" applyAlignment="1" applyProtection="1">
      <alignment vertical="center" wrapText="1"/>
      <protection locked="0"/>
    </xf>
    <xf numFmtId="0" fontId="11" fillId="0" borderId="10" xfId="0" applyFont="1" applyBorder="1" applyAlignment="1" applyProtection="1">
      <alignment horizontal="left" vertical="center" wrapText="1"/>
      <protection locked="0" hidden="1"/>
    </xf>
    <xf numFmtId="0" fontId="15" fillId="3" borderId="10" xfId="0" applyFont="1" applyFill="1" applyBorder="1" applyAlignment="1" applyProtection="1">
      <alignment horizontal="left" vertical="center" wrapText="1"/>
      <protection locked="0" hidden="1"/>
    </xf>
    <xf numFmtId="0" fontId="9" fillId="2" borderId="0" xfId="2" applyFill="1" applyAlignment="1" applyProtection="1">
      <alignment horizontal="left" vertical="center"/>
      <protection locked="0" hidden="1"/>
    </xf>
    <xf numFmtId="15" fontId="9" fillId="2" borderId="0" xfId="2" applyNumberFormat="1" applyFont="1" applyFill="1" applyAlignment="1" applyProtection="1">
      <alignment horizontal="left" vertical="center" wrapText="1"/>
      <protection locked="0" hidden="1"/>
    </xf>
    <xf numFmtId="15" fontId="9" fillId="2" borderId="0" xfId="2" applyNumberFormat="1" applyFont="1" applyFill="1" applyAlignment="1" applyProtection="1">
      <alignment horizontal="left" vertical="center"/>
      <protection locked="0" hidden="1"/>
    </xf>
    <xf numFmtId="0" fontId="9" fillId="2" borderId="0" xfId="2" applyFont="1" applyFill="1" applyAlignment="1" applyProtection="1">
      <alignment horizontal="left" vertical="center"/>
      <protection locked="0" hidden="1"/>
    </xf>
    <xf numFmtId="0" fontId="9" fillId="2" borderId="0" xfId="2" applyFont="1" applyFill="1" applyAlignment="1" applyProtection="1">
      <alignment horizontal="left"/>
      <protection locked="0" hidden="1"/>
    </xf>
    <xf numFmtId="0" fontId="3" fillId="0" borderId="0" xfId="4" applyFont="1" applyAlignment="1" applyProtection="1">
      <alignment horizontal="left" vertical="top" wrapText="1"/>
      <protection locked="0" hidden="1"/>
    </xf>
    <xf numFmtId="0" fontId="9" fillId="2" borderId="0" xfId="2" applyFill="1" applyAlignment="1" applyProtection="1">
      <alignment horizontal="left" vertical="top" wrapText="1"/>
      <protection locked="0" hidden="1"/>
    </xf>
    <xf numFmtId="0" fontId="3" fillId="2" borderId="0" xfId="4" applyFont="1" applyFill="1" applyAlignment="1" applyProtection="1">
      <alignment wrapText="1"/>
      <protection locked="0" hidden="1"/>
    </xf>
    <xf numFmtId="0" fontId="7" fillId="0" borderId="0" xfId="4" applyAlignment="1" applyProtection="1">
      <alignment wrapText="1"/>
      <protection locked="0" hidden="1"/>
    </xf>
    <xf numFmtId="0" fontId="9" fillId="0" borderId="0" xfId="2" applyFont="1" applyAlignment="1" applyProtection="1">
      <alignment horizontal="left"/>
      <protection locked="0" hidden="1"/>
    </xf>
    <xf numFmtId="15" fontId="3" fillId="2" borderId="0" xfId="0" applyNumberFormat="1" applyFont="1" applyFill="1" applyAlignment="1" applyProtection="1">
      <alignment horizontal="left"/>
      <protection locked="0" hidden="1"/>
    </xf>
    <xf numFmtId="0" fontId="9" fillId="0" borderId="0" xfId="2" applyFont="1" applyAlignment="1" applyProtection="1">
      <alignment horizontal="left" vertical="top"/>
      <protection locked="0" hidden="1"/>
    </xf>
    <xf numFmtId="0" fontId="3" fillId="5" borderId="0" xfId="0" applyFont="1" applyFill="1" applyAlignment="1" applyProtection="1">
      <alignment vertical="center" wrapText="1"/>
      <protection locked="0" hidden="1"/>
    </xf>
    <xf numFmtId="0" fontId="0" fillId="0" borderId="0" xfId="0" applyAlignment="1" applyProtection="1">
      <alignment vertical="center" wrapText="1"/>
      <protection locked="0" hidden="1"/>
    </xf>
    <xf numFmtId="0" fontId="9" fillId="0" borderId="0" xfId="2" applyFont="1" applyAlignment="1" applyProtection="1">
      <protection locked="0" hidden="1"/>
    </xf>
    <xf numFmtId="0" fontId="3" fillId="2" borderId="0" xfId="0" applyFont="1" applyFill="1" applyAlignment="1" applyProtection="1">
      <alignment horizontal="left"/>
      <protection locked="0" hidden="1"/>
    </xf>
    <xf numFmtId="0" fontId="9" fillId="2" borderId="0" xfId="2" applyFont="1" applyFill="1" applyAlignment="1" applyProtection="1">
      <alignment horizontal="left" vertical="top"/>
      <protection locked="0" hidden="1"/>
    </xf>
    <xf numFmtId="15" fontId="9" fillId="2" borderId="0" xfId="2" applyNumberFormat="1" applyFont="1" applyFill="1" applyAlignment="1" applyProtection="1">
      <alignment horizontal="left"/>
      <protection locked="0" hidden="1"/>
    </xf>
    <xf numFmtId="0" fontId="1" fillId="2" borderId="11" xfId="0"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locked="0" hidden="1"/>
    </xf>
    <xf numFmtId="0" fontId="1" fillId="2" borderId="12" xfId="0" applyFont="1" applyFill="1" applyBorder="1" applyAlignment="1" applyProtection="1">
      <alignment horizontal="center" vertical="center"/>
      <protection locked="0" hidden="1"/>
    </xf>
    <xf numFmtId="0" fontId="4" fillId="5" borderId="3" xfId="0" applyFont="1" applyFill="1" applyBorder="1" applyAlignment="1" applyProtection="1">
      <alignment horizontal="center" vertical="center" wrapText="1"/>
      <protection locked="0" hidden="1"/>
    </xf>
    <xf numFmtId="0" fontId="4" fillId="5" borderId="1" xfId="0" applyFont="1" applyFill="1" applyBorder="1" applyAlignment="1" applyProtection="1">
      <alignment horizontal="center" vertical="center" wrapText="1"/>
      <protection locked="0" hidden="1"/>
    </xf>
    <xf numFmtId="0" fontId="4" fillId="5" borderId="2" xfId="0" applyFont="1" applyFill="1" applyBorder="1" applyAlignment="1" applyProtection="1">
      <alignment horizontal="center" vertical="center"/>
      <protection locked="0" hidden="1"/>
    </xf>
    <xf numFmtId="0" fontId="1" fillId="5" borderId="0" xfId="0" applyFont="1" applyFill="1" applyAlignment="1" applyProtection="1">
      <alignment vertical="center" wrapText="1"/>
      <protection locked="0" hidden="1"/>
    </xf>
    <xf numFmtId="0" fontId="0" fillId="0" borderId="0" xfId="0" applyAlignment="1" applyProtection="1">
      <alignment vertical="center" wrapText="1"/>
      <protection locked="0"/>
    </xf>
    <xf numFmtId="0" fontId="29" fillId="0" borderId="0" xfId="5" applyFont="1" applyAlignment="1" applyProtection="1">
      <alignment horizontal="left" vertical="top" wrapText="1"/>
      <protection locked="0" hidden="1"/>
    </xf>
    <xf numFmtId="0" fontId="13" fillId="2" borderId="0" xfId="0" applyFont="1" applyFill="1" applyBorder="1" applyAlignment="1" applyProtection="1">
      <alignment horizontal="center" wrapText="1"/>
      <protection hidden="1"/>
    </xf>
    <xf numFmtId="0" fontId="10" fillId="5" borderId="3" xfId="0" applyFont="1" applyFill="1" applyBorder="1" applyAlignment="1" applyProtection="1">
      <alignment horizontal="right" vertical="center"/>
      <protection locked="0" hidden="1"/>
    </xf>
    <xf numFmtId="0" fontId="1" fillId="2" borderId="0" xfId="0" applyFont="1" applyFill="1" applyAlignment="1" applyProtection="1">
      <alignment horizontal="left" vertical="center" wrapText="1"/>
      <protection locked="0" hidden="1"/>
    </xf>
    <xf numFmtId="0" fontId="23" fillId="0" borderId="0" xfId="5" applyFont="1" applyAlignment="1" applyProtection="1">
      <alignment horizontal="left" vertical="top" wrapText="1"/>
      <protection locked="0" hidden="1"/>
    </xf>
    <xf numFmtId="0" fontId="25" fillId="0" borderId="0" xfId="5" applyFont="1" applyAlignment="1" applyProtection="1">
      <alignment horizontal="left" vertical="top" wrapText="1"/>
      <protection locked="0" hidden="1"/>
    </xf>
    <xf numFmtId="0" fontId="1" fillId="5" borderId="4" xfId="0" applyFont="1" applyFill="1" applyBorder="1" applyAlignment="1" applyProtection="1">
      <alignment horizontal="center" vertical="center" wrapText="1"/>
      <protection locked="0" hidden="1"/>
    </xf>
    <xf numFmtId="0" fontId="1" fillId="2" borderId="11" xfId="0" applyFont="1" applyFill="1" applyBorder="1" applyAlignment="1" applyProtection="1">
      <alignment horizontal="center" vertical="center" wrapText="1"/>
      <protection locked="0" hidden="1"/>
    </xf>
    <xf numFmtId="0" fontId="1" fillId="2" borderId="2" xfId="0" applyFont="1" applyFill="1" applyBorder="1" applyAlignment="1" applyProtection="1">
      <alignment horizontal="center" vertical="center" wrapText="1"/>
      <protection locked="0" hidden="1"/>
    </xf>
    <xf numFmtId="0" fontId="1" fillId="2" borderId="12" xfId="0" applyFont="1" applyFill="1" applyBorder="1" applyAlignment="1" applyProtection="1">
      <alignment horizontal="center" vertical="center" wrapText="1"/>
      <protection locked="0" hidden="1"/>
    </xf>
    <xf numFmtId="0" fontId="1" fillId="2" borderId="0" xfId="0" applyFont="1" applyFill="1" applyAlignment="1" applyProtection="1">
      <alignment horizontal="left"/>
      <protection locked="0" hidden="1"/>
    </xf>
    <xf numFmtId="0" fontId="3" fillId="5" borderId="0" xfId="0" applyNumberFormat="1" applyFont="1" applyFill="1" applyAlignment="1" applyProtection="1">
      <alignment horizontal="left" vertical="center" wrapText="1"/>
      <protection locked="0" hidden="1"/>
    </xf>
    <xf numFmtId="0" fontId="1" fillId="2" borderId="0" xfId="4" applyFont="1" applyFill="1" applyAlignment="1" applyProtection="1">
      <alignment horizontal="left" vertical="center" wrapText="1"/>
      <protection locked="0" hidden="1"/>
    </xf>
    <xf numFmtId="0" fontId="18" fillId="2" borderId="0" xfId="4" applyFont="1" applyFill="1" applyAlignment="1" applyProtection="1">
      <alignment horizontal="left" vertical="center" wrapText="1"/>
      <protection locked="0" hidden="1"/>
    </xf>
    <xf numFmtId="0" fontId="1" fillId="2" borderId="11" xfId="4" applyFont="1" applyFill="1" applyBorder="1" applyAlignment="1" applyProtection="1">
      <alignment horizontal="center" vertical="center" wrapText="1"/>
      <protection locked="0" hidden="1"/>
    </xf>
    <xf numFmtId="0" fontId="1" fillId="2" borderId="2" xfId="4" applyFont="1" applyFill="1" applyBorder="1" applyAlignment="1" applyProtection="1">
      <alignment horizontal="center" vertical="center" wrapText="1"/>
      <protection locked="0" hidden="1"/>
    </xf>
    <xf numFmtId="0" fontId="1" fillId="2" borderId="12" xfId="4"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protection locked="0" hidden="1"/>
    </xf>
    <xf numFmtId="0" fontId="4" fillId="5" borderId="1" xfId="0" applyFont="1" applyFill="1" applyBorder="1" applyAlignment="1" applyProtection="1">
      <alignment horizontal="center" vertical="center"/>
      <protection locked="0" hidden="1"/>
    </xf>
    <xf numFmtId="0" fontId="4" fillId="2" borderId="3" xfId="0" applyFont="1" applyFill="1" applyBorder="1" applyAlignment="1" applyProtection="1">
      <alignment vertical="center"/>
      <protection locked="0" hidden="1"/>
    </xf>
    <xf numFmtId="0" fontId="4" fillId="2" borderId="1" xfId="0" applyFont="1" applyFill="1" applyBorder="1" applyAlignment="1" applyProtection="1">
      <alignment vertical="center"/>
      <protection locked="0" hidden="1"/>
    </xf>
    <xf numFmtId="0" fontId="4" fillId="2" borderId="3" xfId="0" applyFont="1" applyFill="1" applyBorder="1" applyAlignment="1" applyProtection="1">
      <alignment vertical="center" wrapText="1"/>
      <protection locked="0" hidden="1"/>
    </xf>
    <xf numFmtId="0" fontId="4" fillId="2" borderId="1" xfId="0" applyFont="1" applyFill="1" applyBorder="1" applyAlignment="1" applyProtection="1">
      <alignment vertical="center" wrapText="1"/>
      <protection locked="0" hidden="1"/>
    </xf>
    <xf numFmtId="164" fontId="4" fillId="2" borderId="3" xfId="0" applyNumberFormat="1" applyFont="1" applyFill="1" applyBorder="1" applyAlignment="1" applyProtection="1">
      <alignment vertical="center" wrapText="1"/>
      <protection locked="0" hidden="1"/>
    </xf>
    <xf numFmtId="164" fontId="4" fillId="2" borderId="1" xfId="0" applyNumberFormat="1" applyFont="1" applyFill="1" applyBorder="1" applyAlignment="1" applyProtection="1">
      <alignment vertical="center" wrapText="1"/>
      <protection locked="0" hidden="1"/>
    </xf>
    <xf numFmtId="164" fontId="4" fillId="2" borderId="3" xfId="0" applyNumberFormat="1" applyFont="1" applyFill="1" applyBorder="1" applyAlignment="1" applyProtection="1">
      <alignment horizontal="center" vertical="center" wrapText="1"/>
      <protection locked="0" hidden="1"/>
    </xf>
    <xf numFmtId="164" fontId="4" fillId="2" borderId="1" xfId="0" applyNumberFormat="1" applyFont="1" applyFill="1" applyBorder="1" applyAlignment="1" applyProtection="1">
      <alignment horizontal="center" vertical="center" wrapText="1"/>
      <protection locked="0" hidden="1"/>
    </xf>
    <xf numFmtId="3" fontId="4" fillId="2" borderId="2" xfId="0" applyNumberFormat="1" applyFont="1" applyFill="1" applyBorder="1" applyAlignment="1" applyProtection="1">
      <alignment horizontal="center" vertical="center"/>
      <protection locked="0" hidden="1"/>
    </xf>
    <xf numFmtId="3" fontId="4" fillId="2" borderId="0" xfId="0" applyNumberFormat="1" applyFont="1" applyFill="1" applyAlignment="1" applyProtection="1">
      <alignment horizontal="left"/>
      <protection locked="0" hidden="1"/>
    </xf>
    <xf numFmtId="3" fontId="4" fillId="2" borderId="3" xfId="0" applyNumberFormat="1" applyFont="1" applyFill="1" applyBorder="1" applyAlignment="1" applyProtection="1">
      <alignment horizontal="center" vertical="center" wrapText="1"/>
      <protection locked="0" hidden="1"/>
    </xf>
    <xf numFmtId="3" fontId="4" fillId="2" borderId="1" xfId="0" applyNumberFormat="1" applyFont="1" applyFill="1" applyBorder="1" applyAlignment="1" applyProtection="1">
      <alignment horizontal="center" vertical="center" wrapText="1"/>
      <protection locked="0" hidden="1"/>
    </xf>
    <xf numFmtId="0" fontId="1" fillId="2" borderId="0" xfId="0" applyFont="1" applyFill="1" applyBorder="1" applyAlignment="1" applyProtection="1">
      <alignment horizontal="left"/>
      <protection locked="0" hidden="1"/>
    </xf>
    <xf numFmtId="3" fontId="1" fillId="2" borderId="0" xfId="10" applyNumberFormat="1" applyFont="1" applyFill="1" applyBorder="1" applyAlignment="1" applyProtection="1">
      <alignment horizontal="left"/>
      <protection locked="0" hidden="1"/>
    </xf>
    <xf numFmtId="0" fontId="4" fillId="2" borderId="0" xfId="0" applyFont="1" applyFill="1" applyBorder="1" applyAlignment="1" applyProtection="1">
      <alignment horizontal="left"/>
      <protection locked="0" hidden="1"/>
    </xf>
    <xf numFmtId="3" fontId="4" fillId="2" borderId="0" xfId="10" applyNumberFormat="1" applyFont="1" applyFill="1" applyAlignment="1" applyProtection="1">
      <alignment horizontal="left"/>
      <protection locked="0" hidden="1"/>
    </xf>
    <xf numFmtId="0" fontId="4" fillId="2" borderId="0" xfId="0" applyFont="1" applyFill="1" applyAlignment="1" applyProtection="1">
      <alignment horizontal="left"/>
      <protection locked="0" hidden="1"/>
    </xf>
    <xf numFmtId="0" fontId="4" fillId="2" borderId="3" xfId="4" applyFont="1" applyFill="1" applyBorder="1" applyAlignment="1" applyProtection="1">
      <alignment horizontal="left" vertical="center"/>
      <protection locked="0" hidden="1"/>
    </xf>
    <xf numFmtId="0" fontId="4" fillId="2" borderId="1" xfId="4" applyFont="1" applyFill="1" applyBorder="1" applyAlignment="1" applyProtection="1">
      <alignment horizontal="left" vertical="center"/>
      <protection locked="0" hidden="1"/>
    </xf>
    <xf numFmtId="0" fontId="4" fillId="2" borderId="2" xfId="4" applyFont="1" applyFill="1" applyBorder="1" applyAlignment="1" applyProtection="1">
      <alignment horizontal="center"/>
      <protection locked="0" hidden="1"/>
    </xf>
    <xf numFmtId="0" fontId="10" fillId="2" borderId="0" xfId="4" applyFont="1" applyFill="1" applyBorder="1" applyAlignment="1" applyProtection="1">
      <alignment horizontal="right"/>
      <protection locked="0" hidden="1"/>
    </xf>
    <xf numFmtId="0" fontId="0" fillId="0" borderId="0" xfId="0" applyAlignment="1">
      <alignment wrapText="1"/>
    </xf>
    <xf numFmtId="0" fontId="1" fillId="2" borderId="11" xfId="4" applyFont="1" applyFill="1" applyBorder="1" applyAlignment="1" applyProtection="1">
      <alignment horizontal="center"/>
      <protection locked="0" hidden="1"/>
    </xf>
    <xf numFmtId="0" fontId="1" fillId="2" borderId="2" xfId="4" applyFont="1" applyFill="1" applyBorder="1" applyAlignment="1" applyProtection="1">
      <alignment horizontal="center"/>
      <protection locked="0" hidden="1"/>
    </xf>
    <xf numFmtId="0" fontId="1" fillId="2" borderId="12" xfId="4" applyFont="1" applyFill="1" applyBorder="1" applyAlignment="1" applyProtection="1">
      <alignment horizontal="center"/>
      <protection locked="0" hidden="1"/>
    </xf>
    <xf numFmtId="0" fontId="3" fillId="5" borderId="0" xfId="4" applyFont="1" applyFill="1" applyAlignment="1" applyProtection="1">
      <alignment wrapText="1"/>
      <protection locked="0" hidden="1"/>
    </xf>
    <xf numFmtId="0" fontId="4" fillId="2" borderId="3" xfId="4" applyFont="1" applyFill="1" applyBorder="1" applyAlignment="1" applyProtection="1">
      <alignment vertical="center"/>
      <protection locked="0" hidden="1"/>
    </xf>
    <xf numFmtId="0" fontId="7" fillId="0" borderId="1" xfId="4" applyBorder="1" applyAlignment="1" applyProtection="1">
      <alignment vertical="center"/>
      <protection locked="0" hidden="1"/>
    </xf>
    <xf numFmtId="0" fontId="1" fillId="5" borderId="0" xfId="4" applyFont="1" applyFill="1" applyBorder="1" applyAlignment="1" applyProtection="1">
      <alignment horizontal="left" vertical="center" wrapText="1"/>
      <protection hidden="1"/>
    </xf>
    <xf numFmtId="3" fontId="1" fillId="2" borderId="1" xfId="4" applyNumberFormat="1" applyFont="1" applyFill="1" applyBorder="1" applyAlignment="1" applyProtection="1">
      <alignment horizontal="left" vertical="center" wrapText="1"/>
      <protection locked="0" hidden="1"/>
    </xf>
    <xf numFmtId="0" fontId="38" fillId="5" borderId="0" xfId="4" applyFont="1" applyFill="1" applyBorder="1" applyAlignment="1" applyProtection="1">
      <alignment horizontal="left" vertical="center" wrapText="1"/>
      <protection hidden="1"/>
    </xf>
    <xf numFmtId="3" fontId="1" fillId="2" borderId="0" xfId="4" applyNumberFormat="1" applyFont="1" applyFill="1" applyAlignment="1" applyProtection="1">
      <alignment horizontal="left" vertical="top"/>
      <protection locked="0" hidden="1"/>
    </xf>
    <xf numFmtId="0" fontId="39" fillId="5" borderId="0" xfId="4" applyFont="1" applyFill="1" applyBorder="1" applyAlignment="1" applyProtection="1">
      <alignment horizontal="center"/>
      <protection hidden="1"/>
    </xf>
    <xf numFmtId="3" fontId="1" fillId="5" borderId="0" xfId="4" applyNumberFormat="1" applyFont="1" applyFill="1" applyBorder="1" applyAlignment="1" applyProtection="1">
      <alignment horizontal="left" vertical="center" wrapText="1"/>
      <protection locked="0" hidden="1"/>
    </xf>
    <xf numFmtId="3" fontId="1" fillId="2" borderId="0" xfId="4" applyNumberFormat="1" applyFont="1" applyFill="1" applyBorder="1" applyAlignment="1" applyProtection="1">
      <alignment horizontal="left" vertical="top" wrapText="1"/>
      <protection locked="0" hidden="1"/>
    </xf>
    <xf numFmtId="0" fontId="3" fillId="2" borderId="0" xfId="4" applyFont="1" applyFill="1" applyAlignment="1" applyProtection="1">
      <protection locked="0" hidden="1"/>
    </xf>
    <xf numFmtId="0" fontId="0" fillId="0" borderId="0" xfId="0" applyAlignment="1"/>
    <xf numFmtId="0" fontId="10" fillId="2" borderId="0" xfId="4" applyFont="1" applyFill="1" applyBorder="1" applyAlignment="1" applyProtection="1">
      <alignment horizontal="right" wrapText="1"/>
      <protection locked="0" hidden="1"/>
    </xf>
    <xf numFmtId="0" fontId="7" fillId="0" borderId="0" xfId="4" applyAlignment="1" applyProtection="1">
      <alignment horizontal="right" wrapText="1"/>
      <protection locked="0" hidden="1"/>
    </xf>
    <xf numFmtId="0" fontId="1" fillId="0" borderId="0" xfId="4" applyFont="1" applyAlignment="1" applyProtection="1">
      <alignment horizontal="left" vertical="center" wrapText="1"/>
      <protection locked="0" hidden="1"/>
    </xf>
  </cellXfs>
  <cellStyles count="14">
    <cellStyle name="Comma 2" xfId="1"/>
    <cellStyle name="Hyperlink" xfId="2" builtinId="8"/>
    <cellStyle name="Hyperlink 2" xfId="3"/>
    <cellStyle name="Normal" xfId="0" builtinId="0"/>
    <cellStyle name="Normal 2" xfId="4"/>
    <cellStyle name="Normal 2 2" xfId="5"/>
    <cellStyle name="Normal 3" xfId="6"/>
    <cellStyle name="Normal 4" xfId="7"/>
    <cellStyle name="Normal 5" xfId="8"/>
    <cellStyle name="Normal_Table12" xfId="9"/>
    <cellStyle name="Normal_Table17_LATablesWeb" xfId="10"/>
    <cellStyle name="Note 2" xfId="11"/>
    <cellStyle name="Percent 2" xfId="12"/>
    <cellStyle name="Percent 3"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Overall effectiveness by academic year (percentage)</a:t>
            </a:r>
          </a:p>
        </c:rich>
      </c:tx>
      <c:layout>
        <c:manualLayout>
          <c:xMode val="edge"/>
          <c:yMode val="edge"/>
          <c:x val="0.41639954346366048"/>
          <c:y val="4.2735042735042736E-2"/>
        </c:manualLayout>
      </c:layout>
      <c:spPr>
        <a:noFill/>
        <a:ln w="25400">
          <a:noFill/>
        </a:ln>
      </c:spPr>
    </c:title>
    <c:plotArea>
      <c:layout>
        <c:manualLayout>
          <c:layoutTarget val="inner"/>
          <c:xMode val="edge"/>
          <c:yMode val="edge"/>
          <c:x val="0.25175622082772642"/>
          <c:y val="0.15705177362459188"/>
          <c:w val="0.74163227058546621"/>
          <c:h val="0.72756637985270112"/>
        </c:manualLayout>
      </c:layout>
      <c:barChart>
        <c:barDir val="bar"/>
        <c:grouping val="percentStacked"/>
        <c:ser>
          <c:idx val="0"/>
          <c:order val="0"/>
          <c:tx>
            <c:strRef>
              <c:f>'Chart 1'!$L$6</c:f>
              <c:strCache>
                <c:ptCount val="1"/>
                <c:pt idx="0">
                  <c:v>Outstanding</c:v>
                </c:pt>
              </c:strCache>
            </c:strRef>
          </c:tx>
          <c:spPr>
            <a:solidFill>
              <a:srgbClr val="8AB23E"/>
            </a:solidFill>
            <a:ln w="3175">
              <a:solidFill>
                <a:srgbClr val="FFFFFF"/>
              </a:solidFill>
              <a:prstDash val="solid"/>
            </a:ln>
          </c:spPr>
          <c:dLbls>
            <c:dLbl>
              <c:idx val="18"/>
              <c:numFmt formatCode="0" sourceLinked="0"/>
              <c:spPr>
                <a:noFill/>
                <a:ln w="25400">
                  <a:noFill/>
                </a:ln>
              </c:spPr>
              <c:txPr>
                <a:bodyPr/>
                <a:lstStyle/>
                <a:p>
                  <a:pPr>
                    <a:defRPr sz="100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1'!$K$7:$K$13</c:f>
              <c:strCache>
                <c:ptCount val="7"/>
                <c:pt idx="0">
                  <c:v>2005/06 (6,128)</c:v>
                </c:pt>
                <c:pt idx="1">
                  <c:v>2006/07 (8,323)</c:v>
                </c:pt>
                <c:pt idx="2">
                  <c:v>2007/08 (7,867)</c:v>
                </c:pt>
                <c:pt idx="3">
                  <c:v>2008/09 (7,065)</c:v>
                </c:pt>
                <c:pt idx="4">
                  <c:v>2009/10 (6,171)</c:v>
                </c:pt>
                <c:pt idx="5">
                  <c:v>2010/11 (5,726)</c:v>
                </c:pt>
                <c:pt idx="6">
                  <c:v>1 September 2011 to 31 December 2011 (2,225)</c:v>
                </c:pt>
              </c:strCache>
            </c:strRef>
          </c:cat>
          <c:val>
            <c:numRef>
              <c:f>'Chart 1'!$L$7:$L$13</c:f>
              <c:numCache>
                <c:formatCode>0;;;</c:formatCode>
                <c:ptCount val="7"/>
                <c:pt idx="0">
                  <c:v>11</c:v>
                </c:pt>
                <c:pt idx="1">
                  <c:v>14</c:v>
                </c:pt>
                <c:pt idx="2">
                  <c:v>15</c:v>
                </c:pt>
                <c:pt idx="3">
                  <c:v>19</c:v>
                </c:pt>
                <c:pt idx="4">
                  <c:v>13</c:v>
                </c:pt>
                <c:pt idx="5">
                  <c:v>11</c:v>
                </c:pt>
                <c:pt idx="6">
                  <c:v>16</c:v>
                </c:pt>
              </c:numCache>
            </c:numRef>
          </c:val>
        </c:ser>
        <c:ser>
          <c:idx val="1"/>
          <c:order val="1"/>
          <c:tx>
            <c:strRef>
              <c:f>'Chart 1'!$M$6</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1'!$K$7:$K$13</c:f>
              <c:strCache>
                <c:ptCount val="7"/>
                <c:pt idx="0">
                  <c:v>2005/06 (6,128)</c:v>
                </c:pt>
                <c:pt idx="1">
                  <c:v>2006/07 (8,323)</c:v>
                </c:pt>
                <c:pt idx="2">
                  <c:v>2007/08 (7,867)</c:v>
                </c:pt>
                <c:pt idx="3">
                  <c:v>2008/09 (7,065)</c:v>
                </c:pt>
                <c:pt idx="4">
                  <c:v>2009/10 (6,171)</c:v>
                </c:pt>
                <c:pt idx="5">
                  <c:v>2010/11 (5,726)</c:v>
                </c:pt>
                <c:pt idx="6">
                  <c:v>1 September 2011 to 31 December 2011 (2,225)</c:v>
                </c:pt>
              </c:strCache>
            </c:strRef>
          </c:cat>
          <c:val>
            <c:numRef>
              <c:f>'Chart 1'!$M$7:$M$13</c:f>
              <c:numCache>
                <c:formatCode>0;;;</c:formatCode>
                <c:ptCount val="7"/>
                <c:pt idx="0">
                  <c:v>48</c:v>
                </c:pt>
                <c:pt idx="1">
                  <c:v>47</c:v>
                </c:pt>
                <c:pt idx="2">
                  <c:v>49</c:v>
                </c:pt>
                <c:pt idx="3">
                  <c:v>50</c:v>
                </c:pt>
                <c:pt idx="4">
                  <c:v>43</c:v>
                </c:pt>
                <c:pt idx="5">
                  <c:v>46</c:v>
                </c:pt>
                <c:pt idx="6">
                  <c:v>47</c:v>
                </c:pt>
              </c:numCache>
            </c:numRef>
          </c:val>
        </c:ser>
        <c:ser>
          <c:idx val="2"/>
          <c:order val="2"/>
          <c:tx>
            <c:strRef>
              <c:f>'Chart 1'!$N$6</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1'!$K$7:$K$13</c:f>
              <c:strCache>
                <c:ptCount val="7"/>
                <c:pt idx="0">
                  <c:v>2005/06 (6,128)</c:v>
                </c:pt>
                <c:pt idx="1">
                  <c:v>2006/07 (8,323)</c:v>
                </c:pt>
                <c:pt idx="2">
                  <c:v>2007/08 (7,867)</c:v>
                </c:pt>
                <c:pt idx="3">
                  <c:v>2008/09 (7,065)</c:v>
                </c:pt>
                <c:pt idx="4">
                  <c:v>2009/10 (6,171)</c:v>
                </c:pt>
                <c:pt idx="5">
                  <c:v>2010/11 (5,726)</c:v>
                </c:pt>
                <c:pt idx="6">
                  <c:v>1 September 2011 to 31 December 2011 (2,225)</c:v>
                </c:pt>
              </c:strCache>
            </c:strRef>
          </c:cat>
          <c:val>
            <c:numRef>
              <c:f>'Chart 1'!$N$7:$N$13</c:f>
              <c:numCache>
                <c:formatCode>0;;;</c:formatCode>
                <c:ptCount val="7"/>
                <c:pt idx="0">
                  <c:v>34</c:v>
                </c:pt>
                <c:pt idx="1">
                  <c:v>34</c:v>
                </c:pt>
                <c:pt idx="2">
                  <c:v>32</c:v>
                </c:pt>
                <c:pt idx="3">
                  <c:v>28</c:v>
                </c:pt>
                <c:pt idx="4">
                  <c:v>37</c:v>
                </c:pt>
                <c:pt idx="5">
                  <c:v>38</c:v>
                </c:pt>
                <c:pt idx="6">
                  <c:v>31</c:v>
                </c:pt>
              </c:numCache>
            </c:numRef>
          </c:val>
        </c:ser>
        <c:ser>
          <c:idx val="3"/>
          <c:order val="3"/>
          <c:tx>
            <c:strRef>
              <c:f>'Chart 1'!$O$6</c:f>
              <c:strCache>
                <c:ptCount val="1"/>
                <c:pt idx="0">
                  <c:v>Inadequate</c:v>
                </c:pt>
              </c:strCache>
            </c:strRef>
          </c:tx>
          <c:spPr>
            <a:solidFill>
              <a:srgbClr val="D13D6A"/>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1'!$K$7:$K$13</c:f>
              <c:strCache>
                <c:ptCount val="7"/>
                <c:pt idx="0">
                  <c:v>2005/06 (6,128)</c:v>
                </c:pt>
                <c:pt idx="1">
                  <c:v>2006/07 (8,323)</c:v>
                </c:pt>
                <c:pt idx="2">
                  <c:v>2007/08 (7,867)</c:v>
                </c:pt>
                <c:pt idx="3">
                  <c:v>2008/09 (7,065)</c:v>
                </c:pt>
                <c:pt idx="4">
                  <c:v>2009/10 (6,171)</c:v>
                </c:pt>
                <c:pt idx="5">
                  <c:v>2010/11 (5,726)</c:v>
                </c:pt>
                <c:pt idx="6">
                  <c:v>1 September 2011 to 31 December 2011 (2,225)</c:v>
                </c:pt>
              </c:strCache>
            </c:strRef>
          </c:cat>
          <c:val>
            <c:numRef>
              <c:f>'Chart 1'!$O$7:$O$13</c:f>
              <c:numCache>
                <c:formatCode>0;;;</c:formatCode>
                <c:ptCount val="7"/>
                <c:pt idx="0">
                  <c:v>8</c:v>
                </c:pt>
                <c:pt idx="1">
                  <c:v>6</c:v>
                </c:pt>
                <c:pt idx="2">
                  <c:v>5</c:v>
                </c:pt>
                <c:pt idx="3">
                  <c:v>4</c:v>
                </c:pt>
                <c:pt idx="4">
                  <c:v>8</c:v>
                </c:pt>
                <c:pt idx="5">
                  <c:v>6</c:v>
                </c:pt>
                <c:pt idx="6">
                  <c:v>6</c:v>
                </c:pt>
              </c:numCache>
            </c:numRef>
          </c:val>
        </c:ser>
        <c:gapWidth val="50"/>
        <c:overlap val="100"/>
        <c:axId val="151463040"/>
        <c:axId val="151464576"/>
      </c:barChart>
      <c:catAx>
        <c:axId val="151463040"/>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51464576"/>
        <c:crossesAt val="0"/>
        <c:auto val="1"/>
        <c:lblAlgn val="ctr"/>
        <c:lblOffset val="100"/>
        <c:tickLblSkip val="1"/>
        <c:tickMarkSkip val="1"/>
      </c:catAx>
      <c:valAx>
        <c:axId val="151464576"/>
        <c:scaling>
          <c:orientation val="minMax"/>
          <c:max val="1"/>
          <c:min val="0"/>
        </c:scaling>
        <c:delete val="1"/>
        <c:axPos val="b"/>
        <c:numFmt formatCode="0%" sourceLinked="1"/>
        <c:tickLblPos val="none"/>
        <c:crossAx val="151463040"/>
        <c:crosses val="autoZero"/>
        <c:crossBetween val="between"/>
        <c:majorUnit val="1"/>
        <c:minorUnit val="1"/>
      </c:valAx>
      <c:spPr>
        <a:noFill/>
        <a:ln w="25400">
          <a:noFill/>
        </a:ln>
      </c:spPr>
    </c:plotArea>
    <c:legend>
      <c:legendPos val="r"/>
      <c:layout>
        <c:manualLayout>
          <c:xMode val="edge"/>
          <c:yMode val="edge"/>
          <c:wMode val="edge"/>
          <c:hMode val="edge"/>
          <c:x val="0.32186982121740293"/>
          <c:y val="0.92628507974964658"/>
          <c:w val="0.93771097294156913"/>
          <c:h val="0.98077259573322539"/>
        </c:manualLayout>
      </c:layout>
      <c:spPr>
        <a:solidFill>
          <a:srgbClr val="FFFFFF"/>
        </a:solidFill>
        <a:ln w="25400">
          <a:noFill/>
        </a:ln>
      </c:spPr>
      <c:txPr>
        <a:bodyPr/>
        <a:lstStyle/>
        <a:p>
          <a:pPr>
            <a:defRPr sz="84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Overall effectiveness by phase of education (percentage)</a:t>
            </a:r>
          </a:p>
        </c:rich>
      </c:tx>
      <c:layout>
        <c:manualLayout>
          <c:xMode val="edge"/>
          <c:yMode val="edge"/>
          <c:x val="0.28781964082446693"/>
          <c:y val="2.8843974121069271E-2"/>
        </c:manualLayout>
      </c:layout>
      <c:overlay val="1"/>
    </c:title>
    <c:plotArea>
      <c:layout>
        <c:manualLayout>
          <c:layoutTarget val="inner"/>
          <c:xMode val="edge"/>
          <c:yMode val="edge"/>
          <c:x val="0.18181818181818188"/>
          <c:y val="0.1060805811326483"/>
          <c:w val="0.81157024793388444"/>
          <c:h val="0.778537465448774"/>
        </c:manualLayout>
      </c:layout>
      <c:barChart>
        <c:barDir val="bar"/>
        <c:grouping val="percentStacked"/>
        <c:ser>
          <c:idx val="0"/>
          <c:order val="0"/>
          <c:tx>
            <c:strRef>
              <c:f>'Chart 2'!$P$8</c:f>
              <c:strCache>
                <c:ptCount val="1"/>
                <c:pt idx="0">
                  <c:v>Outstanding</c:v>
                </c:pt>
              </c:strCache>
            </c:strRef>
          </c:tx>
          <c:spPr>
            <a:solidFill>
              <a:srgbClr val="8AB23E"/>
            </a:solidFill>
            <a:ln w="3175">
              <a:solidFill>
                <a:srgbClr val="FFFFFF"/>
              </a:solidFill>
              <a:prstDash val="solid"/>
            </a:ln>
          </c:spPr>
          <c:dLbls>
            <c:dLbl>
              <c:idx val="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7"/>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8"/>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(36)</c:v>
                </c:pt>
                <c:pt idx="1">
                  <c:v>Primary (1,285)</c:v>
                </c:pt>
                <c:pt idx="2">
                  <c:v>Secondary (237)</c:v>
                </c:pt>
                <c:pt idx="3">
                  <c:v>Special  (77)</c:v>
                </c:pt>
                <c:pt idx="4">
                  <c:v>Pupil referral unit (44)</c:v>
                </c:pt>
                <c:pt idx="5">
                  <c:v>All schools (1,679)</c:v>
                </c:pt>
              </c:strCache>
            </c:strRef>
          </c:cat>
          <c:val>
            <c:numRef>
              <c:f>'Chart 2'!$P$9:$P$14</c:f>
              <c:numCache>
                <c:formatCode>0;;;</c:formatCode>
                <c:ptCount val="6"/>
                <c:pt idx="0">
                  <c:v>53</c:v>
                </c:pt>
                <c:pt idx="1">
                  <c:v>15</c:v>
                </c:pt>
                <c:pt idx="2">
                  <c:v>21</c:v>
                </c:pt>
                <c:pt idx="3">
                  <c:v>32</c:v>
                </c:pt>
                <c:pt idx="4">
                  <c:v>11</c:v>
                </c:pt>
                <c:pt idx="5">
                  <c:v>18</c:v>
                </c:pt>
              </c:numCache>
            </c:numRef>
          </c:val>
        </c:ser>
        <c:ser>
          <c:idx val="1"/>
          <c:order val="1"/>
          <c:tx>
            <c:strRef>
              <c:f>'Chart 2'!$Q$8</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(36)</c:v>
                </c:pt>
                <c:pt idx="1">
                  <c:v>Primary (1,285)</c:v>
                </c:pt>
                <c:pt idx="2">
                  <c:v>Secondary (237)</c:v>
                </c:pt>
                <c:pt idx="3">
                  <c:v>Special  (77)</c:v>
                </c:pt>
                <c:pt idx="4">
                  <c:v>Pupil referral unit (44)</c:v>
                </c:pt>
                <c:pt idx="5">
                  <c:v>All schools (1,679)</c:v>
                </c:pt>
              </c:strCache>
            </c:strRef>
          </c:cat>
          <c:val>
            <c:numRef>
              <c:f>'Chart 2'!$Q$9:$Q$14</c:f>
              <c:numCache>
                <c:formatCode>0;;;</c:formatCode>
                <c:ptCount val="6"/>
                <c:pt idx="0">
                  <c:v>44</c:v>
                </c:pt>
                <c:pt idx="1">
                  <c:v>47</c:v>
                </c:pt>
                <c:pt idx="2">
                  <c:v>37</c:v>
                </c:pt>
                <c:pt idx="3">
                  <c:v>47</c:v>
                </c:pt>
                <c:pt idx="4">
                  <c:v>57</c:v>
                </c:pt>
                <c:pt idx="5">
                  <c:v>46</c:v>
                </c:pt>
              </c:numCache>
            </c:numRef>
          </c:val>
        </c:ser>
        <c:ser>
          <c:idx val="2"/>
          <c:order val="2"/>
          <c:tx>
            <c:strRef>
              <c:f>'Chart 2'!$R$8</c:f>
              <c:strCache>
                <c:ptCount val="1"/>
                <c:pt idx="0">
                  <c:v>Satisfactory</c:v>
                </c:pt>
              </c:strCache>
            </c:strRef>
          </c:tx>
          <c:spPr>
            <a:solidFill>
              <a:srgbClr val="F9B44D"/>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(36)</c:v>
                </c:pt>
                <c:pt idx="1">
                  <c:v>Primary (1,285)</c:v>
                </c:pt>
                <c:pt idx="2">
                  <c:v>Secondary (237)</c:v>
                </c:pt>
                <c:pt idx="3">
                  <c:v>Special  (77)</c:v>
                </c:pt>
                <c:pt idx="4">
                  <c:v>Pupil referral unit (44)</c:v>
                </c:pt>
                <c:pt idx="5">
                  <c:v>All schools (1,679)</c:v>
                </c:pt>
              </c:strCache>
            </c:strRef>
          </c:cat>
          <c:val>
            <c:numRef>
              <c:f>'Chart 2'!$R$9:$R$14</c:f>
              <c:numCache>
                <c:formatCode>0;;;</c:formatCode>
                <c:ptCount val="6"/>
                <c:pt idx="0">
                  <c:v>3</c:v>
                </c:pt>
                <c:pt idx="1">
                  <c:v>32</c:v>
                </c:pt>
                <c:pt idx="2">
                  <c:v>35</c:v>
                </c:pt>
                <c:pt idx="3">
                  <c:v>18</c:v>
                </c:pt>
                <c:pt idx="4">
                  <c:v>30</c:v>
                </c:pt>
                <c:pt idx="5">
                  <c:v>31</c:v>
                </c:pt>
              </c:numCache>
            </c:numRef>
          </c:val>
        </c:ser>
        <c:ser>
          <c:idx val="3"/>
          <c:order val="3"/>
          <c:tx>
            <c:strRef>
              <c:f>'Chart 2'!$S$8</c:f>
              <c:strCache>
                <c:ptCount val="1"/>
                <c:pt idx="0">
                  <c:v>Inadequate</c:v>
                </c:pt>
              </c:strCache>
            </c:strRef>
          </c:tx>
          <c:spPr>
            <a:solidFill>
              <a:srgbClr val="D13D6A"/>
            </a:solidFill>
            <a:ln w="3175">
              <a:solidFill>
                <a:srgbClr val="FFFFFF"/>
              </a:solidFill>
              <a:prstDash val="solid"/>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2'!$O$9:$O$14</c:f>
              <c:strCache>
                <c:ptCount val="6"/>
                <c:pt idx="0">
                  <c:v>Nursery (36)</c:v>
                </c:pt>
                <c:pt idx="1">
                  <c:v>Primary (1,285)</c:v>
                </c:pt>
                <c:pt idx="2">
                  <c:v>Secondary (237)</c:v>
                </c:pt>
                <c:pt idx="3">
                  <c:v>Special  (77)</c:v>
                </c:pt>
                <c:pt idx="4">
                  <c:v>Pupil referral unit (44)</c:v>
                </c:pt>
                <c:pt idx="5">
                  <c:v>All schools (1,679)</c:v>
                </c:pt>
              </c:strCache>
            </c:strRef>
          </c:cat>
          <c:val>
            <c:numRef>
              <c:f>'Chart 2'!$S$9:$S$14</c:f>
              <c:numCache>
                <c:formatCode>0;;;</c:formatCode>
                <c:ptCount val="6"/>
                <c:pt idx="0">
                  <c:v>#N/A</c:v>
                </c:pt>
                <c:pt idx="1">
                  <c:v>6</c:v>
                </c:pt>
                <c:pt idx="2">
                  <c:v>8</c:v>
                </c:pt>
                <c:pt idx="3">
                  <c:v>3</c:v>
                </c:pt>
                <c:pt idx="4">
                  <c:v>2</c:v>
                </c:pt>
                <c:pt idx="5">
                  <c:v>6</c:v>
                </c:pt>
              </c:numCache>
            </c:numRef>
          </c:val>
        </c:ser>
        <c:gapWidth val="50"/>
        <c:overlap val="100"/>
        <c:axId val="151652224"/>
        <c:axId val="151653760"/>
      </c:barChart>
      <c:catAx>
        <c:axId val="15165222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51653760"/>
        <c:crossesAt val="0"/>
        <c:auto val="1"/>
        <c:lblAlgn val="ctr"/>
        <c:lblOffset val="100"/>
        <c:tickLblSkip val="1"/>
        <c:tickMarkSkip val="1"/>
      </c:catAx>
      <c:valAx>
        <c:axId val="151653760"/>
        <c:scaling>
          <c:orientation val="minMax"/>
          <c:max val="1"/>
          <c:min val="0"/>
        </c:scaling>
        <c:delete val="1"/>
        <c:axPos val="t"/>
        <c:numFmt formatCode="0%" sourceLinked="1"/>
        <c:tickLblPos val="none"/>
        <c:crossAx val="151652224"/>
        <c:crosses val="autoZero"/>
        <c:crossBetween val="between"/>
        <c:majorUnit val="1"/>
        <c:minorUnit val="1"/>
      </c:valAx>
      <c:spPr>
        <a:noFill/>
        <a:ln w="25400">
          <a:noFill/>
        </a:ln>
      </c:spPr>
    </c:plotArea>
    <c:legend>
      <c:legendPos val="r"/>
      <c:layout>
        <c:manualLayout>
          <c:xMode val="edge"/>
          <c:yMode val="edge"/>
          <c:wMode val="edge"/>
          <c:hMode val="edge"/>
          <c:x val="0.26946161299730009"/>
          <c:y val="0.91346473410568896"/>
          <c:w val="0.93074102296352768"/>
          <c:h val="0.96795225437584642"/>
        </c:manualLayout>
      </c:layout>
      <c:spPr>
        <a:solidFill>
          <a:srgbClr val="FFFFFF"/>
        </a:solidFill>
        <a:ln w="25400">
          <a:noFill/>
        </a:ln>
      </c:spPr>
      <c:txPr>
        <a:bodyPr/>
        <a:lstStyle/>
        <a:p>
          <a:pPr>
            <a:defRPr sz="84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Key inspection judgements for inspected maintained schools (percentage)</a:t>
            </a:r>
          </a:p>
        </c:rich>
      </c:tx>
      <c:layout>
        <c:manualLayout>
          <c:xMode val="edge"/>
          <c:yMode val="edge"/>
          <c:x val="0.31711907347086515"/>
          <c:y val="2.4922118380062308E-2"/>
        </c:manualLayout>
      </c:layout>
      <c:spPr>
        <a:noFill/>
        <a:ln w="25400">
          <a:noFill/>
        </a:ln>
      </c:spPr>
    </c:title>
    <c:plotArea>
      <c:layout>
        <c:manualLayout>
          <c:layoutTarget val="inner"/>
          <c:xMode val="edge"/>
          <c:yMode val="edge"/>
          <c:x val="0.29575293316348489"/>
          <c:y val="0.10000032552189297"/>
          <c:w val="0.66330218494675131"/>
          <c:h val="0.78333588325482839"/>
        </c:manualLayout>
      </c:layout>
      <c:barChart>
        <c:barDir val="bar"/>
        <c:grouping val="percentStacked"/>
        <c:ser>
          <c:idx val="1"/>
          <c:order val="0"/>
          <c:tx>
            <c:strRef>
              <c:f>'Chart 3'!$L$8</c:f>
              <c:strCache>
                <c:ptCount val="1"/>
                <c:pt idx="0">
                  <c:v>Outstanding</c:v>
                </c:pt>
              </c:strCache>
            </c:strRef>
          </c:tx>
          <c:spPr>
            <a:solidFill>
              <a:srgbClr val="8AB23E"/>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3'!$K$9:$K$15</c:f>
              <c:strCache>
                <c:ptCount val="7"/>
                <c:pt idx="0">
                  <c:v>Overall effectiveness: how good is the school (1,679)</c:v>
                </c:pt>
                <c:pt idx="1">
                  <c:v>Pupils' achievement and the extent to which they enjoy their learning (1,679)</c:v>
                </c:pt>
                <c:pt idx="2">
                  <c:v>Quality of teaching (1,679)</c:v>
                </c:pt>
                <c:pt idx="3">
                  <c:v>Pupils' behaviour (1,679)</c:v>
                </c:pt>
                <c:pt idx="4">
                  <c:v>The effectiveness of leadership and management in embedding ambition and driving improvement (1,679)</c:v>
                </c:pt>
                <c:pt idx="5">
                  <c:v>Overall effectiveness of the sixth form (204)</c:v>
                </c:pt>
                <c:pt idx="6">
                  <c:v>Overall effectiveness of the Early Years Foundation stage (1,260)</c:v>
                </c:pt>
              </c:strCache>
            </c:strRef>
          </c:cat>
          <c:val>
            <c:numRef>
              <c:f>'Chart 3'!$L$9:$L$15</c:f>
              <c:numCache>
                <c:formatCode>0;;;</c:formatCode>
                <c:ptCount val="7"/>
                <c:pt idx="0">
                  <c:v>18</c:v>
                </c:pt>
                <c:pt idx="1">
                  <c:v>15</c:v>
                </c:pt>
                <c:pt idx="2">
                  <c:v>10</c:v>
                </c:pt>
                <c:pt idx="3">
                  <c:v>25</c:v>
                </c:pt>
                <c:pt idx="4">
                  <c:v>19</c:v>
                </c:pt>
                <c:pt idx="5">
                  <c:v>18</c:v>
                </c:pt>
                <c:pt idx="6">
                  <c:v>16</c:v>
                </c:pt>
              </c:numCache>
            </c:numRef>
          </c:val>
        </c:ser>
        <c:ser>
          <c:idx val="2"/>
          <c:order val="1"/>
          <c:tx>
            <c:strRef>
              <c:f>'Chart 3'!$M$8</c:f>
              <c:strCache>
                <c:ptCount val="1"/>
                <c:pt idx="0">
                  <c:v>Good</c:v>
                </c:pt>
              </c:strCache>
            </c:strRef>
          </c:tx>
          <c:spPr>
            <a:solidFill>
              <a:srgbClr val="9B5BA5"/>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3'!$K$9:$K$15</c:f>
              <c:strCache>
                <c:ptCount val="7"/>
                <c:pt idx="0">
                  <c:v>Overall effectiveness: how good is the school (1,679)</c:v>
                </c:pt>
                <c:pt idx="1">
                  <c:v>Pupils' achievement and the extent to which they enjoy their learning (1,679)</c:v>
                </c:pt>
                <c:pt idx="2">
                  <c:v>Quality of teaching (1,679)</c:v>
                </c:pt>
                <c:pt idx="3">
                  <c:v>Pupils' behaviour (1,679)</c:v>
                </c:pt>
                <c:pt idx="4">
                  <c:v>The effectiveness of leadership and management in embedding ambition and driving improvement (1,679)</c:v>
                </c:pt>
                <c:pt idx="5">
                  <c:v>Overall effectiveness of the sixth form (204)</c:v>
                </c:pt>
                <c:pt idx="6">
                  <c:v>Overall effectiveness of the Early Years Foundation stage (1,260)</c:v>
                </c:pt>
              </c:strCache>
            </c:strRef>
          </c:cat>
          <c:val>
            <c:numRef>
              <c:f>'Chart 3'!$M$9:$M$15</c:f>
              <c:numCache>
                <c:formatCode>0;;;</c:formatCode>
                <c:ptCount val="7"/>
                <c:pt idx="0">
                  <c:v>46</c:v>
                </c:pt>
                <c:pt idx="1">
                  <c:v>48</c:v>
                </c:pt>
                <c:pt idx="2">
                  <c:v>56</c:v>
                </c:pt>
                <c:pt idx="3">
                  <c:v>64</c:v>
                </c:pt>
                <c:pt idx="4">
                  <c:v>52</c:v>
                </c:pt>
                <c:pt idx="5">
                  <c:v>42</c:v>
                </c:pt>
                <c:pt idx="6">
                  <c:v>65</c:v>
                </c:pt>
              </c:numCache>
            </c:numRef>
          </c:val>
        </c:ser>
        <c:ser>
          <c:idx val="3"/>
          <c:order val="2"/>
          <c:tx>
            <c:strRef>
              <c:f>'Chart 3'!$N$8</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3'!$K$9:$K$15</c:f>
              <c:strCache>
                <c:ptCount val="7"/>
                <c:pt idx="0">
                  <c:v>Overall effectiveness: how good is the school (1,679)</c:v>
                </c:pt>
                <c:pt idx="1">
                  <c:v>Pupils' achievement and the extent to which they enjoy their learning (1,679)</c:v>
                </c:pt>
                <c:pt idx="2">
                  <c:v>Quality of teaching (1,679)</c:v>
                </c:pt>
                <c:pt idx="3">
                  <c:v>Pupils' behaviour (1,679)</c:v>
                </c:pt>
                <c:pt idx="4">
                  <c:v>The effectiveness of leadership and management in embedding ambition and driving improvement (1,679)</c:v>
                </c:pt>
                <c:pt idx="5">
                  <c:v>Overall effectiveness of the sixth form (204)</c:v>
                </c:pt>
                <c:pt idx="6">
                  <c:v>Overall effectiveness of the Early Years Foundation stage (1,260)</c:v>
                </c:pt>
              </c:strCache>
            </c:strRef>
          </c:cat>
          <c:val>
            <c:numRef>
              <c:f>'Chart 3'!$N$9:$N$15</c:f>
              <c:numCache>
                <c:formatCode>0;;;</c:formatCode>
                <c:ptCount val="7"/>
                <c:pt idx="0">
                  <c:v>31</c:v>
                </c:pt>
                <c:pt idx="1">
                  <c:v>31</c:v>
                </c:pt>
                <c:pt idx="2">
                  <c:v>31</c:v>
                </c:pt>
                <c:pt idx="3">
                  <c:v>10</c:v>
                </c:pt>
                <c:pt idx="4">
                  <c:v>26</c:v>
                </c:pt>
                <c:pt idx="5">
                  <c:v>38</c:v>
                </c:pt>
                <c:pt idx="6">
                  <c:v>19</c:v>
                </c:pt>
              </c:numCache>
            </c:numRef>
          </c:val>
        </c:ser>
        <c:ser>
          <c:idx val="4"/>
          <c:order val="3"/>
          <c:tx>
            <c:strRef>
              <c:f>'Chart 3'!$O$8</c:f>
              <c:strCache>
                <c:ptCount val="1"/>
                <c:pt idx="0">
                  <c:v>Inadequate</c:v>
                </c:pt>
              </c:strCache>
            </c:strRef>
          </c:tx>
          <c:spPr>
            <a:solidFill>
              <a:srgbClr val="D13D6A"/>
            </a:solidFill>
            <a:ln w="3175">
              <a:solidFill>
                <a:schemeClr val="bg1"/>
              </a:solidFill>
            </a:ln>
          </c:spPr>
          <c:dLbls>
            <c:txPr>
              <a:bodyPr/>
              <a:lstStyle/>
              <a:p>
                <a:pPr>
                  <a:defRPr sz="1000" b="1" i="0" u="none" strike="noStrike" baseline="0">
                    <a:solidFill>
                      <a:srgbClr val="FFFFFF"/>
                    </a:solidFill>
                    <a:latin typeface="Tahoma"/>
                    <a:ea typeface="Tahoma"/>
                    <a:cs typeface="Tahoma"/>
                  </a:defRPr>
                </a:pPr>
                <a:endParaRPr lang="en-US"/>
              </a:p>
            </c:txPr>
            <c:showVal val="1"/>
          </c:dLbls>
          <c:cat>
            <c:strRef>
              <c:f>'Chart 3'!$K$9:$K$15</c:f>
              <c:strCache>
                <c:ptCount val="7"/>
                <c:pt idx="0">
                  <c:v>Overall effectiveness: how good is the school (1,679)</c:v>
                </c:pt>
                <c:pt idx="1">
                  <c:v>Pupils' achievement and the extent to which they enjoy their learning (1,679)</c:v>
                </c:pt>
                <c:pt idx="2">
                  <c:v>Quality of teaching (1,679)</c:v>
                </c:pt>
                <c:pt idx="3">
                  <c:v>Pupils' behaviour (1,679)</c:v>
                </c:pt>
                <c:pt idx="4">
                  <c:v>The effectiveness of leadership and management in embedding ambition and driving improvement (1,679)</c:v>
                </c:pt>
                <c:pt idx="5">
                  <c:v>Overall effectiveness of the sixth form (204)</c:v>
                </c:pt>
                <c:pt idx="6">
                  <c:v>Overall effectiveness of the Early Years Foundation stage (1,260)</c:v>
                </c:pt>
              </c:strCache>
            </c:strRef>
          </c:cat>
          <c:val>
            <c:numRef>
              <c:f>'Chart 3'!$O$9:$O$15</c:f>
              <c:numCache>
                <c:formatCode>0;;;</c:formatCode>
                <c:ptCount val="7"/>
                <c:pt idx="0">
                  <c:v>6</c:v>
                </c:pt>
                <c:pt idx="1">
                  <c:v>6</c:v>
                </c:pt>
                <c:pt idx="2">
                  <c:v>4</c:v>
                </c:pt>
                <c:pt idx="3">
                  <c:v>0</c:v>
                </c:pt>
                <c:pt idx="4">
                  <c:v>4</c:v>
                </c:pt>
                <c:pt idx="5">
                  <c:v>2</c:v>
                </c:pt>
                <c:pt idx="6">
                  <c:v>1</c:v>
                </c:pt>
              </c:numCache>
            </c:numRef>
          </c:val>
        </c:ser>
        <c:gapWidth val="50"/>
        <c:overlap val="100"/>
        <c:axId val="151801216"/>
        <c:axId val="151823488"/>
      </c:barChart>
      <c:catAx>
        <c:axId val="151801216"/>
        <c:scaling>
          <c:orientation val="maxMin"/>
        </c:scaling>
        <c:axPos val="l"/>
        <c:numFmt formatCode="General" sourceLinked="1"/>
        <c:maj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Tahoma"/>
                <a:ea typeface="Tahoma"/>
                <a:cs typeface="Tahoma"/>
              </a:defRPr>
            </a:pPr>
            <a:endParaRPr lang="en-US"/>
          </a:p>
        </c:txPr>
        <c:crossAx val="151823488"/>
        <c:crosses val="autoZero"/>
        <c:auto val="1"/>
        <c:lblAlgn val="ctr"/>
        <c:lblOffset val="100"/>
        <c:tickLblSkip val="1"/>
        <c:tickMarkSkip val="1"/>
      </c:catAx>
      <c:valAx>
        <c:axId val="151823488"/>
        <c:scaling>
          <c:orientation val="minMax"/>
        </c:scaling>
        <c:delete val="1"/>
        <c:axPos val="t"/>
        <c:numFmt formatCode="0%" sourceLinked="1"/>
        <c:tickLblPos val="none"/>
        <c:crossAx val="151801216"/>
        <c:crosses val="autoZero"/>
        <c:crossBetween val="between"/>
      </c:valAx>
      <c:spPr>
        <a:noFill/>
        <a:ln w="25400">
          <a:noFill/>
        </a:ln>
      </c:spPr>
    </c:plotArea>
    <c:legend>
      <c:legendPos val="r"/>
      <c:layout>
        <c:manualLayout>
          <c:xMode val="edge"/>
          <c:yMode val="edge"/>
          <c:wMode val="edge"/>
          <c:hMode val="edge"/>
          <c:x val="0.37922502358214999"/>
          <c:y val="0.91089394199556828"/>
          <c:w val="0.85169344060005536"/>
          <c:h val="1"/>
        </c:manualLayout>
      </c:layout>
      <c:spPr>
        <a:solidFill>
          <a:srgbClr val="FFFFFF"/>
        </a:solidFill>
        <a:ln w="3175">
          <a:solidFill>
            <a:srgbClr val="FFFFFF"/>
          </a:solidFill>
          <a:prstDash val="solid"/>
        </a:ln>
      </c:spPr>
      <c:txPr>
        <a:bodyPr/>
        <a:lstStyle/>
        <a:p>
          <a:pPr>
            <a:defRPr sz="84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1100" b="0" i="0" u="none" strike="noStrike" baseline="0">
          <a:solidFill>
            <a:srgbClr val="000000"/>
          </a:solidFill>
          <a:latin typeface="Tahoma"/>
          <a:ea typeface="Tahoma"/>
          <a:cs typeface="Tahoma"/>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Most recent overall effectiveness of schools inspected (percentage) </a:t>
            </a:r>
          </a:p>
        </c:rich>
      </c:tx>
      <c:layout>
        <c:manualLayout>
          <c:xMode val="edge"/>
          <c:yMode val="edge"/>
          <c:x val="0.29499714305623292"/>
          <c:y val="4.2735042735042736E-2"/>
        </c:manualLayout>
      </c:layout>
      <c:spPr>
        <a:noFill/>
        <a:ln w="25400">
          <a:noFill/>
        </a:ln>
      </c:spPr>
    </c:title>
    <c:plotArea>
      <c:layout>
        <c:manualLayout>
          <c:layoutTarget val="inner"/>
          <c:xMode val="edge"/>
          <c:yMode val="edge"/>
          <c:x val="0.25175622082772642"/>
          <c:y val="0.15705177362459188"/>
          <c:w val="0.74163227058546621"/>
          <c:h val="0.72756637985270112"/>
        </c:manualLayout>
      </c:layout>
      <c:barChart>
        <c:barDir val="bar"/>
        <c:grouping val="percentStacked"/>
        <c:ser>
          <c:idx val="0"/>
          <c:order val="0"/>
          <c:tx>
            <c:strRef>
              <c:f>'Chart 4'!$L$6</c:f>
              <c:strCache>
                <c:ptCount val="1"/>
                <c:pt idx="0">
                  <c:v>Outstanding</c:v>
                </c:pt>
              </c:strCache>
            </c:strRef>
          </c:tx>
          <c:spPr>
            <a:solidFill>
              <a:srgbClr val="8AB23E"/>
            </a:solidFill>
            <a:ln w="3175">
              <a:solidFill>
                <a:srgbClr val="FFFFFF"/>
              </a:solidFill>
              <a:prstDash val="solid"/>
            </a:ln>
          </c:spPr>
          <c:dLbls>
            <c:dLbl>
              <c:idx val="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7"/>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8"/>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(422)</c:v>
                </c:pt>
                <c:pt idx="1">
                  <c:v>Primary (16,716)</c:v>
                </c:pt>
                <c:pt idx="2">
                  <c:v>Secondary (3,069)</c:v>
                </c:pt>
                <c:pt idx="3">
                  <c:v>Special (1,037)</c:v>
                </c:pt>
                <c:pt idx="4">
                  <c:v>Pupil referral unit (387)</c:v>
                </c:pt>
                <c:pt idx="5">
                  <c:v>All schools (21,631)</c:v>
                </c:pt>
              </c:strCache>
            </c:strRef>
          </c:cat>
          <c:val>
            <c:numRef>
              <c:f>'Chart 4'!$L$7:$L$12</c:f>
              <c:numCache>
                <c:formatCode>0;;;</c:formatCode>
                <c:ptCount val="6"/>
                <c:pt idx="0">
                  <c:v>55</c:v>
                </c:pt>
                <c:pt idx="1">
                  <c:v>18</c:v>
                </c:pt>
                <c:pt idx="2">
                  <c:v>26</c:v>
                </c:pt>
                <c:pt idx="3">
                  <c:v>38</c:v>
                </c:pt>
                <c:pt idx="4">
                  <c:v>19</c:v>
                </c:pt>
                <c:pt idx="5">
                  <c:v>21</c:v>
                </c:pt>
              </c:numCache>
            </c:numRef>
          </c:val>
        </c:ser>
        <c:ser>
          <c:idx val="1"/>
          <c:order val="1"/>
          <c:tx>
            <c:strRef>
              <c:f>'Chart 4'!$M$6</c:f>
              <c:strCache>
                <c:ptCount val="1"/>
                <c:pt idx="0">
                  <c:v>Good</c:v>
                </c:pt>
              </c:strCache>
            </c:strRef>
          </c:tx>
          <c:spPr>
            <a:solidFill>
              <a:srgbClr val="9B5BA5"/>
            </a:solidFill>
            <a:ln w="3175">
              <a:solidFill>
                <a:srgbClr val="FFFFFF"/>
              </a:solidFill>
              <a:prstDash val="solid"/>
            </a:ln>
          </c:spPr>
          <c:dLbls>
            <c:dLbl>
              <c:idx val="10"/>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(422)</c:v>
                </c:pt>
                <c:pt idx="1">
                  <c:v>Primary (16,716)</c:v>
                </c:pt>
                <c:pt idx="2">
                  <c:v>Secondary (3,069)</c:v>
                </c:pt>
                <c:pt idx="3">
                  <c:v>Special (1,037)</c:v>
                </c:pt>
                <c:pt idx="4">
                  <c:v>Pupil referral unit (387)</c:v>
                </c:pt>
                <c:pt idx="5">
                  <c:v>All schools (21,631)</c:v>
                </c:pt>
              </c:strCache>
            </c:strRef>
          </c:cat>
          <c:val>
            <c:numRef>
              <c:f>'Chart 4'!$M$7:$M$12</c:f>
              <c:numCache>
                <c:formatCode>0;;;</c:formatCode>
                <c:ptCount val="6"/>
                <c:pt idx="0">
                  <c:v>41</c:v>
                </c:pt>
                <c:pt idx="1">
                  <c:v>51</c:v>
                </c:pt>
                <c:pt idx="2">
                  <c:v>41</c:v>
                </c:pt>
                <c:pt idx="3">
                  <c:v>44</c:v>
                </c:pt>
                <c:pt idx="4">
                  <c:v>51</c:v>
                </c:pt>
                <c:pt idx="5">
                  <c:v>49</c:v>
                </c:pt>
              </c:numCache>
            </c:numRef>
          </c:val>
        </c:ser>
        <c:ser>
          <c:idx val="2"/>
          <c:order val="2"/>
          <c:tx>
            <c:strRef>
              <c:f>'Chart 4'!$N$6</c:f>
              <c:strCache>
                <c:ptCount val="1"/>
                <c:pt idx="0">
                  <c:v>Satisfactory</c:v>
                </c:pt>
              </c:strCache>
            </c:strRef>
          </c:tx>
          <c:spPr>
            <a:solidFill>
              <a:srgbClr val="F9B44D"/>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(422)</c:v>
                </c:pt>
                <c:pt idx="1">
                  <c:v>Primary (16,716)</c:v>
                </c:pt>
                <c:pt idx="2">
                  <c:v>Secondary (3,069)</c:v>
                </c:pt>
                <c:pt idx="3">
                  <c:v>Special (1,037)</c:v>
                </c:pt>
                <c:pt idx="4">
                  <c:v>Pupil referral unit (387)</c:v>
                </c:pt>
                <c:pt idx="5">
                  <c:v>All schools (21,631)</c:v>
                </c:pt>
              </c:strCache>
            </c:strRef>
          </c:cat>
          <c:val>
            <c:numRef>
              <c:f>'Chart 4'!$N$7:$N$12</c:f>
              <c:numCache>
                <c:formatCode>0;;;</c:formatCode>
                <c:ptCount val="6"/>
                <c:pt idx="0">
                  <c:v>4</c:v>
                </c:pt>
                <c:pt idx="1">
                  <c:v>29</c:v>
                </c:pt>
                <c:pt idx="2">
                  <c:v>30</c:v>
                </c:pt>
                <c:pt idx="3">
                  <c:v>16</c:v>
                </c:pt>
                <c:pt idx="4">
                  <c:v>27</c:v>
                </c:pt>
                <c:pt idx="5">
                  <c:v>28</c:v>
                </c:pt>
              </c:numCache>
            </c:numRef>
          </c:val>
        </c:ser>
        <c:ser>
          <c:idx val="3"/>
          <c:order val="3"/>
          <c:tx>
            <c:strRef>
              <c:f>'Chart 4'!$O$6</c:f>
              <c:strCache>
                <c:ptCount val="1"/>
                <c:pt idx="0">
                  <c:v>Inadequate</c:v>
                </c:pt>
              </c:strCache>
            </c:strRef>
          </c:tx>
          <c:spPr>
            <a:solidFill>
              <a:srgbClr val="D13D6A"/>
            </a:solidFill>
            <a:ln w="3175">
              <a:solidFill>
                <a:srgbClr val="FFFFFF"/>
              </a:solidFill>
              <a:prstDash val="solid"/>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4'!$K$7:$K$12</c:f>
              <c:strCache>
                <c:ptCount val="6"/>
                <c:pt idx="0">
                  <c:v>Nursery (422)</c:v>
                </c:pt>
                <c:pt idx="1">
                  <c:v>Primary (16,716)</c:v>
                </c:pt>
                <c:pt idx="2">
                  <c:v>Secondary (3,069)</c:v>
                </c:pt>
                <c:pt idx="3">
                  <c:v>Special (1,037)</c:v>
                </c:pt>
                <c:pt idx="4">
                  <c:v>Pupil referral unit (387)</c:v>
                </c:pt>
                <c:pt idx="5">
                  <c:v>All schools (21,631)</c:v>
                </c:pt>
              </c:strCache>
            </c:strRef>
          </c:cat>
          <c:val>
            <c:numRef>
              <c:f>'Chart 4'!$O$7:$O$12</c:f>
              <c:numCache>
                <c:formatCode>0;;;</c:formatCode>
                <c:ptCount val="6"/>
                <c:pt idx="1">
                  <c:v>2</c:v>
                </c:pt>
                <c:pt idx="2">
                  <c:v>3</c:v>
                </c:pt>
                <c:pt idx="3">
                  <c:v>2</c:v>
                </c:pt>
                <c:pt idx="4">
                  <c:v>3</c:v>
                </c:pt>
                <c:pt idx="5">
                  <c:v>2</c:v>
                </c:pt>
              </c:numCache>
            </c:numRef>
          </c:val>
        </c:ser>
        <c:gapWidth val="50"/>
        <c:overlap val="100"/>
        <c:axId val="151864064"/>
        <c:axId val="151865600"/>
      </c:barChart>
      <c:catAx>
        <c:axId val="151864064"/>
        <c:scaling>
          <c:orientation val="maxMin"/>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51865600"/>
        <c:crossesAt val="0"/>
        <c:auto val="1"/>
        <c:lblAlgn val="ctr"/>
        <c:lblOffset val="100"/>
        <c:tickLblSkip val="1"/>
        <c:tickMarkSkip val="1"/>
      </c:catAx>
      <c:valAx>
        <c:axId val="151865600"/>
        <c:scaling>
          <c:orientation val="minMax"/>
          <c:max val="1"/>
          <c:min val="0"/>
        </c:scaling>
        <c:delete val="1"/>
        <c:axPos val="t"/>
        <c:numFmt formatCode="0%" sourceLinked="1"/>
        <c:tickLblPos val="none"/>
        <c:crossAx val="151864064"/>
        <c:crosses val="autoZero"/>
        <c:crossBetween val="between"/>
        <c:majorUnit val="1"/>
        <c:minorUnit val="1"/>
      </c:valAx>
      <c:spPr>
        <a:noFill/>
        <a:ln w="25400">
          <a:noFill/>
        </a:ln>
      </c:spPr>
    </c:plotArea>
    <c:legend>
      <c:legendPos val="r"/>
      <c:layout>
        <c:manualLayout>
          <c:xMode val="edge"/>
          <c:yMode val="edge"/>
          <c:wMode val="edge"/>
          <c:hMode val="edge"/>
          <c:x val="0.32186988130908434"/>
          <c:y val="0.92628507974964658"/>
          <c:w val="0.93771100736301771"/>
          <c:h val="0.98077259573322539"/>
        </c:manualLayout>
      </c:layout>
      <c:spPr>
        <a:solidFill>
          <a:srgbClr val="FFFFFF"/>
        </a:solidFill>
        <a:ln w="25400">
          <a:noFill/>
        </a:ln>
      </c:spPr>
      <c:txPr>
        <a:bodyPr/>
        <a:lstStyle/>
        <a:p>
          <a:pPr>
            <a:defRPr sz="84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000" b="1" i="0" u="none" strike="noStrike" baseline="0">
                <a:solidFill>
                  <a:srgbClr val="000000"/>
                </a:solidFill>
                <a:latin typeface="Tahoma"/>
                <a:ea typeface="Tahoma"/>
                <a:cs typeface="Tahoma"/>
              </a:defRPr>
            </a:pPr>
            <a:r>
              <a:t>Most recent overall effectiveness of schools inspected  at 31 December 2011 compared to the most recent overall effectiveness at 31 August 2011, 31 August 2010 and 31 August 2009 (percentage)</a:t>
            </a:r>
          </a:p>
        </c:rich>
      </c:tx>
      <c:layout>
        <c:manualLayout>
          <c:xMode val="edge"/>
          <c:yMode val="edge"/>
          <c:x val="0.14299816219071182"/>
          <c:y val="1.5225997302823339E-4"/>
        </c:manualLayout>
      </c:layout>
      <c:spPr>
        <a:noFill/>
        <a:ln w="25400">
          <a:noFill/>
        </a:ln>
      </c:spPr>
    </c:title>
    <c:plotArea>
      <c:layout>
        <c:manualLayout>
          <c:layoutTarget val="inner"/>
          <c:xMode val="edge"/>
          <c:yMode val="edge"/>
          <c:x val="0.23161224754903836"/>
          <c:y val="0.18412494018358203"/>
          <c:w val="0.72770064263718159"/>
          <c:h val="0.73119850350197946"/>
        </c:manualLayout>
      </c:layout>
      <c:barChart>
        <c:barDir val="bar"/>
        <c:grouping val="percentStacked"/>
        <c:ser>
          <c:idx val="0"/>
          <c:order val="0"/>
          <c:tx>
            <c:strRef>
              <c:f>'Chart 5'!$O$7</c:f>
              <c:strCache>
                <c:ptCount val="1"/>
                <c:pt idx="0">
                  <c:v>Outstanding</c:v>
                </c:pt>
              </c:strCache>
            </c:strRef>
          </c:tx>
          <c:spPr>
            <a:solidFill>
              <a:srgbClr val="8AB23E"/>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Dec 2011 (21,631)</c:v>
                </c:pt>
              </c:strCache>
            </c:strRef>
          </c:cat>
          <c:val>
            <c:numRef>
              <c:f>'Chart 5'!$O$8:$O$11</c:f>
              <c:numCache>
                <c:formatCode>0;;;</c:formatCode>
                <c:ptCount val="4"/>
                <c:pt idx="0">
                  <c:v>16</c:v>
                </c:pt>
                <c:pt idx="1">
                  <c:v>18</c:v>
                </c:pt>
                <c:pt idx="2">
                  <c:v>20</c:v>
                </c:pt>
                <c:pt idx="3">
                  <c:v>21</c:v>
                </c:pt>
              </c:numCache>
            </c:numRef>
          </c:val>
        </c:ser>
        <c:ser>
          <c:idx val="1"/>
          <c:order val="1"/>
          <c:tx>
            <c:strRef>
              <c:f>'Chart 5'!$P$7</c:f>
              <c:strCache>
                <c:ptCount val="1"/>
                <c:pt idx="0">
                  <c:v>Good</c:v>
                </c:pt>
              </c:strCache>
            </c:strRef>
          </c:tx>
          <c:spPr>
            <a:solidFill>
              <a:srgbClr val="9B5BA5"/>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Dec 2011 (21,631)</c:v>
                </c:pt>
              </c:strCache>
            </c:strRef>
          </c:cat>
          <c:val>
            <c:numRef>
              <c:f>'Chart 5'!$P$8:$P$11</c:f>
              <c:numCache>
                <c:formatCode>0;;;</c:formatCode>
                <c:ptCount val="4"/>
                <c:pt idx="0">
                  <c:v>50</c:v>
                </c:pt>
                <c:pt idx="1">
                  <c:v>50</c:v>
                </c:pt>
                <c:pt idx="2">
                  <c:v>50</c:v>
                </c:pt>
                <c:pt idx="3">
                  <c:v>49</c:v>
                </c:pt>
              </c:numCache>
            </c:numRef>
          </c:val>
        </c:ser>
        <c:ser>
          <c:idx val="2"/>
          <c:order val="2"/>
          <c:tx>
            <c:strRef>
              <c:f>'Chart 5'!$Q$7</c:f>
              <c:strCache>
                <c:ptCount val="1"/>
                <c:pt idx="0">
                  <c:v>Satisfactory</c:v>
                </c:pt>
              </c:strCache>
            </c:strRef>
          </c:tx>
          <c:spPr>
            <a:solidFill>
              <a:srgbClr val="F9B44D"/>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Dec 2011 (21,631)</c:v>
                </c:pt>
              </c:strCache>
            </c:strRef>
          </c:cat>
          <c:val>
            <c:numRef>
              <c:f>'Chart 5'!$Q$8:$Q$11</c:f>
              <c:numCache>
                <c:formatCode>0;;;</c:formatCode>
                <c:ptCount val="4"/>
                <c:pt idx="0">
                  <c:v>32</c:v>
                </c:pt>
                <c:pt idx="1">
                  <c:v>30</c:v>
                </c:pt>
                <c:pt idx="2">
                  <c:v>28</c:v>
                </c:pt>
                <c:pt idx="3">
                  <c:v>28</c:v>
                </c:pt>
              </c:numCache>
            </c:numRef>
          </c:val>
        </c:ser>
        <c:ser>
          <c:idx val="3"/>
          <c:order val="3"/>
          <c:tx>
            <c:strRef>
              <c:f>'Chart 5'!$R$7</c:f>
              <c:strCache>
                <c:ptCount val="1"/>
                <c:pt idx="0">
                  <c:v>Inadequate</c:v>
                </c:pt>
              </c:strCache>
            </c:strRef>
          </c:tx>
          <c:spPr>
            <a:solidFill>
              <a:srgbClr val="D13D6A"/>
            </a:solidFill>
            <a:ln w="12700">
              <a:solidFill>
                <a:schemeClr val="bg1"/>
              </a:solidFill>
              <a:prstDash val="solid"/>
            </a:ln>
          </c:spPr>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5'!$N$8:$N$11</c:f>
              <c:strCache>
                <c:ptCount val="4"/>
                <c:pt idx="0">
                  <c:v>at 31 Aug 2009 (22,171)</c:v>
                </c:pt>
                <c:pt idx="1">
                  <c:v>at 31 Aug 2010 (22,008)</c:v>
                </c:pt>
                <c:pt idx="2">
                  <c:v>at 31 Aug 2011 (21,845)</c:v>
                </c:pt>
                <c:pt idx="3">
                  <c:v>at 31 Dec 2011 (21,631)</c:v>
                </c:pt>
              </c:strCache>
            </c:strRef>
          </c:cat>
          <c:val>
            <c:numRef>
              <c:f>'Chart 5'!$R$8:$R$11</c:f>
              <c:numCache>
                <c:formatCode>0;;;</c:formatCode>
                <c:ptCount val="4"/>
                <c:pt idx="0">
                  <c:v>2</c:v>
                </c:pt>
                <c:pt idx="1">
                  <c:v>3</c:v>
                </c:pt>
                <c:pt idx="2">
                  <c:v>2</c:v>
                </c:pt>
                <c:pt idx="3">
                  <c:v>2</c:v>
                </c:pt>
              </c:numCache>
            </c:numRef>
          </c:val>
        </c:ser>
        <c:overlap val="100"/>
        <c:axId val="152152320"/>
        <c:axId val="152166400"/>
      </c:barChart>
      <c:catAx>
        <c:axId val="152152320"/>
        <c:scaling>
          <c:orientation val="minMax"/>
        </c:scaling>
        <c:axPos val="l"/>
        <c:numFmt formatCode="General"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52166400"/>
        <c:crosses val="autoZero"/>
        <c:auto val="1"/>
        <c:lblAlgn val="ctr"/>
        <c:lblOffset val="100"/>
        <c:tickLblSkip val="1"/>
        <c:tickMarkSkip val="1"/>
      </c:catAx>
      <c:valAx>
        <c:axId val="152166400"/>
        <c:scaling>
          <c:orientation val="minMax"/>
        </c:scaling>
        <c:delete val="1"/>
        <c:axPos val="b"/>
        <c:numFmt formatCode="0%" sourceLinked="1"/>
        <c:tickLblPos val="none"/>
        <c:crossAx val="152152320"/>
        <c:crosses val="autoZero"/>
        <c:crossBetween val="between"/>
      </c:valAx>
      <c:spPr>
        <a:noFill/>
        <a:ln w="25400">
          <a:noFill/>
        </a:ln>
      </c:spPr>
    </c:plotArea>
    <c:legend>
      <c:legendPos val="b"/>
      <c:layout>
        <c:manualLayout>
          <c:xMode val="edge"/>
          <c:yMode val="edge"/>
          <c:wMode val="edge"/>
          <c:hMode val="edge"/>
          <c:x val="0.2394724786711723"/>
          <c:y val="0.92276794130015516"/>
          <c:w val="0.95419036686122649"/>
          <c:h val="0.9711550006525429"/>
        </c:manualLayout>
      </c:layout>
      <c:spPr>
        <a:solidFill>
          <a:srgbClr val="FFFFFF"/>
        </a:solidFill>
        <a:ln w="3175">
          <a:solidFill>
            <a:srgbClr val="FFFFFF"/>
          </a:solidFill>
          <a:prstDash val="solid"/>
        </a:ln>
      </c:spPr>
      <c:txPr>
        <a:bodyPr/>
        <a:lstStyle/>
        <a:p>
          <a:pPr>
            <a:defRPr sz="84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808080"/>
          </a:solidFill>
          <a:latin typeface="Tahoma"/>
          <a:ea typeface="Tahoma"/>
          <a:cs typeface="Tahoma"/>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3667125</xdr:colOff>
      <xdr:row>1</xdr:row>
      <xdr:rowOff>28575</xdr:rowOff>
    </xdr:from>
    <xdr:to>
      <xdr:col>2</xdr:col>
      <xdr:colOff>4867275</xdr:colOff>
      <xdr:row>4</xdr:row>
      <xdr:rowOff>304800</xdr:rowOff>
    </xdr:to>
    <xdr:pic>
      <xdr:nvPicPr>
        <xdr:cNvPr id="459169"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9875" y="190500"/>
          <a:ext cx="119062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14</xdr:row>
      <xdr:rowOff>38100</xdr:rowOff>
    </xdr:from>
    <xdr:to>
      <xdr:col>7</xdr:col>
      <xdr:colOff>38100</xdr:colOff>
      <xdr:row>32</xdr:row>
      <xdr:rowOff>95250</xdr:rowOff>
    </xdr:to>
    <xdr:graphicFrame macro="">
      <xdr:nvGraphicFramePr>
        <xdr:cNvPr id="23470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19050</xdr:rowOff>
    </xdr:from>
    <xdr:to>
      <xdr:col>7</xdr:col>
      <xdr:colOff>47625</xdr:colOff>
      <xdr:row>33</xdr:row>
      <xdr:rowOff>95250</xdr:rowOff>
    </xdr:to>
    <xdr:graphicFrame macro="">
      <xdr:nvGraphicFramePr>
        <xdr:cNvPr id="7755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295275</xdr:colOff>
      <xdr:row>34</xdr:row>
      <xdr:rowOff>142875</xdr:rowOff>
    </xdr:to>
    <xdr:graphicFrame macro="">
      <xdr:nvGraphicFramePr>
        <xdr:cNvPr id="776544"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13</xdr:row>
      <xdr:rowOff>38100</xdr:rowOff>
    </xdr:from>
    <xdr:to>
      <xdr:col>7</xdr:col>
      <xdr:colOff>38100</xdr:colOff>
      <xdr:row>31</xdr:row>
      <xdr:rowOff>95250</xdr:rowOff>
    </xdr:to>
    <xdr:graphicFrame macro="">
      <xdr:nvGraphicFramePr>
        <xdr:cNvPr id="7775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7</xdr:col>
      <xdr:colOff>9525</xdr:colOff>
      <xdr:row>36</xdr:row>
      <xdr:rowOff>85725</xdr:rowOff>
    </xdr:to>
    <xdr:graphicFrame macro="">
      <xdr:nvGraphicFramePr>
        <xdr:cNvPr id="15720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mailto:pressenquiries@ofsted.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enquiries@ofsted.gov.uk" TargetMode="External"/><Relationship Id="rId5" Type="http://schemas.openxmlformats.org/officeDocument/2006/relationships/hyperlink" Target="http://www.ofsted.gov.uk/resources/official-statistics-maintained-school-inspections-and-outcomes" TargetMode="Externa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 enableFormatConditionsCalculation="0">
    <tabColor indexed="62"/>
  </sheetPr>
  <dimension ref="B1:N38"/>
  <sheetViews>
    <sheetView showRowColHeaders="0" tabSelected="1" zoomScale="85" zoomScaleNormal="85" workbookViewId="0">
      <selection activeCell="B2" sqref="B2"/>
    </sheetView>
  </sheetViews>
  <sheetFormatPr defaultRowHeight="12.75"/>
  <cols>
    <col min="1" max="1" width="2.85546875" style="101" customWidth="1"/>
    <col min="2" max="2" width="41.42578125" style="101" customWidth="1"/>
    <col min="3" max="3" width="72.85546875" style="101" customWidth="1"/>
    <col min="4" max="16384" width="9.140625" style="101"/>
  </cols>
  <sheetData>
    <row r="1" spans="2:3">
      <c r="B1" s="228"/>
      <c r="C1" s="168"/>
    </row>
    <row r="2" spans="2:3">
      <c r="B2" s="46"/>
      <c r="C2" s="174"/>
    </row>
    <row r="3" spans="2:3" ht="24.75" customHeight="1">
      <c r="B3" s="173"/>
      <c r="C3" s="174"/>
    </row>
    <row r="4" spans="2:3" ht="24.75" customHeight="1">
      <c r="B4" s="173"/>
      <c r="C4" s="174"/>
    </row>
    <row r="5" spans="2:3" ht="24.75" customHeight="1">
      <c r="B5" s="175"/>
      <c r="C5" s="176"/>
    </row>
    <row r="6" spans="2:3" ht="61.5" customHeight="1">
      <c r="B6" s="359" t="s">
        <v>189</v>
      </c>
      <c r="C6" s="359"/>
    </row>
    <row r="7" spans="2:3" ht="30" customHeight="1">
      <c r="B7" s="177" t="s">
        <v>190</v>
      </c>
      <c r="C7" s="177" t="s">
        <v>331</v>
      </c>
    </row>
    <row r="8" spans="2:3" ht="30" customHeight="1">
      <c r="B8" s="177" t="s">
        <v>191</v>
      </c>
      <c r="C8" s="177" t="s">
        <v>34</v>
      </c>
    </row>
    <row r="9" spans="2:3" ht="30" customHeight="1">
      <c r="B9" s="177" t="s">
        <v>192</v>
      </c>
      <c r="C9" s="296" t="s">
        <v>822</v>
      </c>
    </row>
    <row r="10" spans="2:3" ht="30" customHeight="1">
      <c r="B10" s="177" t="s">
        <v>193</v>
      </c>
      <c r="C10" s="177" t="s">
        <v>194</v>
      </c>
    </row>
    <row r="11" spans="2:3" ht="30" customHeight="1">
      <c r="B11" s="177" t="s">
        <v>195</v>
      </c>
      <c r="C11" s="177" t="s">
        <v>975</v>
      </c>
    </row>
    <row r="12" spans="2:3" ht="30" customHeight="1">
      <c r="B12" s="177" t="s">
        <v>196</v>
      </c>
      <c r="C12" s="178" t="s">
        <v>1079</v>
      </c>
    </row>
    <row r="13" spans="2:3" ht="19.5" customHeight="1">
      <c r="B13" s="358" t="s">
        <v>221</v>
      </c>
      <c r="C13" s="358" t="s">
        <v>332</v>
      </c>
    </row>
    <row r="14" spans="2:3" ht="19.5" customHeight="1">
      <c r="B14" s="358"/>
      <c r="C14" s="358"/>
    </row>
    <row r="15" spans="2:3" ht="19.5" customHeight="1">
      <c r="B15" s="358"/>
      <c r="C15" s="358"/>
    </row>
    <row r="16" spans="2:3" ht="19.5" customHeight="1">
      <c r="B16" s="358"/>
      <c r="C16" s="358"/>
    </row>
    <row r="17" spans="2:14" ht="30" customHeight="1">
      <c r="B17" s="179" t="s">
        <v>197</v>
      </c>
      <c r="C17" s="179" t="s">
        <v>333</v>
      </c>
    </row>
    <row r="18" spans="2:14" ht="30" customHeight="1">
      <c r="B18" s="179" t="s">
        <v>230</v>
      </c>
      <c r="C18" s="179" t="s">
        <v>334</v>
      </c>
    </row>
    <row r="19" spans="2:14" ht="30" customHeight="1">
      <c r="B19" s="179" t="s">
        <v>222</v>
      </c>
      <c r="C19" s="202" t="s">
        <v>198</v>
      </c>
    </row>
    <row r="20" spans="2:14" ht="30" customHeight="1">
      <c r="B20" s="179" t="s">
        <v>223</v>
      </c>
      <c r="C20" s="202" t="s">
        <v>335</v>
      </c>
    </row>
    <row r="21" spans="2:14" ht="42.75" customHeight="1">
      <c r="B21" s="179" t="s">
        <v>224</v>
      </c>
      <c r="C21" s="202" t="s">
        <v>6</v>
      </c>
    </row>
    <row r="22" spans="2:14" ht="30" customHeight="1">
      <c r="B22" s="179" t="s">
        <v>225</v>
      </c>
      <c r="C22" s="179" t="s">
        <v>823</v>
      </c>
    </row>
    <row r="23" spans="2:14" ht="30" customHeight="1">
      <c r="B23" s="179" t="s">
        <v>226</v>
      </c>
      <c r="C23" s="179" t="s">
        <v>35</v>
      </c>
    </row>
    <row r="24" spans="2:14" ht="30" customHeight="1">
      <c r="B24" s="179" t="s">
        <v>227</v>
      </c>
      <c r="C24" s="210" t="s">
        <v>976</v>
      </c>
    </row>
    <row r="25" spans="2:14">
      <c r="B25" s="173"/>
      <c r="C25" s="174"/>
    </row>
    <row r="26" spans="2:14">
      <c r="B26" s="180"/>
      <c r="C26" s="181"/>
      <c r="D26" s="169"/>
      <c r="E26" s="169"/>
      <c r="F26" s="169"/>
      <c r="G26" s="169"/>
      <c r="H26" s="169"/>
      <c r="I26" s="169"/>
      <c r="J26" s="169"/>
      <c r="K26" s="169"/>
      <c r="L26" s="169"/>
      <c r="M26" s="169"/>
      <c r="N26" s="105"/>
    </row>
    <row r="27" spans="2:14" ht="15">
      <c r="B27" s="182" t="s">
        <v>1031</v>
      </c>
      <c r="C27" s="183"/>
      <c r="D27" s="170"/>
      <c r="E27" s="170"/>
      <c r="F27" s="170"/>
      <c r="G27" s="170"/>
      <c r="H27" s="170"/>
      <c r="I27" s="170"/>
      <c r="J27" s="170"/>
      <c r="K27" s="170"/>
      <c r="L27" s="170"/>
      <c r="M27" s="170"/>
      <c r="N27" s="105"/>
    </row>
    <row r="28" spans="2:14" ht="15">
      <c r="B28" s="184"/>
      <c r="C28" s="185"/>
      <c r="D28" s="170"/>
      <c r="E28" s="170"/>
      <c r="F28" s="170"/>
      <c r="G28" s="170"/>
      <c r="H28" s="170"/>
      <c r="I28" s="170"/>
      <c r="J28" s="170"/>
      <c r="K28" s="170"/>
      <c r="L28" s="170"/>
      <c r="M28" s="170"/>
      <c r="N28" s="105"/>
    </row>
    <row r="29" spans="2:14" ht="15" customHeight="1">
      <c r="B29" s="184" t="s">
        <v>825</v>
      </c>
      <c r="C29" s="187"/>
      <c r="D29" s="171"/>
      <c r="E29" s="171"/>
      <c r="F29" s="171"/>
      <c r="G29" s="171"/>
      <c r="H29" s="171"/>
      <c r="I29" s="171"/>
      <c r="J29" s="171"/>
      <c r="K29" s="171"/>
      <c r="L29" s="171"/>
      <c r="M29" s="171"/>
      <c r="N29" s="105"/>
    </row>
    <row r="30" spans="2:14" ht="15" customHeight="1">
      <c r="B30" s="184" t="s">
        <v>826</v>
      </c>
      <c r="C30" s="187"/>
      <c r="D30" s="171"/>
      <c r="E30" s="171"/>
      <c r="F30" s="171"/>
      <c r="G30" s="171"/>
      <c r="H30" s="171"/>
      <c r="I30" s="171"/>
      <c r="J30" s="171"/>
      <c r="K30" s="171"/>
      <c r="L30" s="171"/>
      <c r="M30" s="171"/>
      <c r="N30" s="105"/>
    </row>
    <row r="31" spans="2:14" ht="15">
      <c r="B31" s="186" t="s">
        <v>319</v>
      </c>
      <c r="C31" s="187"/>
      <c r="D31" s="171"/>
      <c r="E31" s="171"/>
      <c r="F31" s="171"/>
      <c r="G31" s="171"/>
      <c r="H31" s="171"/>
      <c r="I31" s="171"/>
      <c r="J31" s="171"/>
      <c r="K31" s="171"/>
      <c r="L31" s="171"/>
      <c r="M31" s="171"/>
      <c r="N31" s="105"/>
    </row>
    <row r="32" spans="2:14" ht="15">
      <c r="B32" s="216" t="s">
        <v>318</v>
      </c>
      <c r="C32" s="188"/>
      <c r="D32" s="172"/>
      <c r="E32" s="172"/>
      <c r="F32" s="172"/>
      <c r="G32" s="172"/>
      <c r="H32" s="172"/>
      <c r="I32" s="172"/>
      <c r="J32" s="170"/>
      <c r="K32" s="170"/>
      <c r="L32" s="170"/>
      <c r="M32" s="170"/>
      <c r="N32" s="105"/>
    </row>
    <row r="33" spans="2:14" ht="15">
      <c r="B33" s="184" t="s">
        <v>43</v>
      </c>
      <c r="C33" s="183"/>
      <c r="D33" s="170"/>
      <c r="E33" s="170"/>
      <c r="F33" s="170"/>
      <c r="G33" s="170"/>
      <c r="H33" s="170"/>
      <c r="I33" s="170"/>
      <c r="J33" s="170"/>
      <c r="K33" s="170"/>
      <c r="L33" s="170"/>
      <c r="M33" s="170"/>
      <c r="N33" s="105"/>
    </row>
    <row r="34" spans="2:14" ht="15">
      <c r="B34" s="184" t="s">
        <v>44</v>
      </c>
      <c r="C34" s="183"/>
      <c r="D34" s="170"/>
      <c r="E34" s="170"/>
      <c r="F34" s="170"/>
      <c r="G34" s="170"/>
      <c r="H34" s="170"/>
      <c r="I34" s="170"/>
      <c r="J34" s="170"/>
      <c r="K34" s="170"/>
      <c r="L34" s="170"/>
      <c r="M34" s="170"/>
      <c r="N34" s="105"/>
    </row>
    <row r="35" spans="2:14" ht="15">
      <c r="B35" s="216" t="s">
        <v>45</v>
      </c>
      <c r="C35" s="188"/>
      <c r="D35" s="172"/>
      <c r="E35" s="172"/>
      <c r="F35" s="170"/>
      <c r="G35" s="170"/>
      <c r="H35" s="170"/>
      <c r="I35" s="170"/>
      <c r="J35" s="170"/>
      <c r="K35" s="170"/>
      <c r="L35" s="170"/>
      <c r="M35" s="170"/>
      <c r="N35" s="105"/>
    </row>
    <row r="36" spans="2:14">
      <c r="B36" s="189"/>
      <c r="C36" s="190"/>
      <c r="D36" s="169"/>
      <c r="E36" s="169"/>
      <c r="F36" s="169"/>
      <c r="G36" s="169"/>
      <c r="H36" s="169"/>
      <c r="I36" s="169"/>
      <c r="J36" s="169"/>
      <c r="K36" s="169"/>
      <c r="L36" s="169"/>
      <c r="M36" s="169"/>
      <c r="N36" s="105"/>
    </row>
    <row r="37" spans="2:14">
      <c r="D37" s="105"/>
      <c r="E37" s="105"/>
      <c r="F37" s="105"/>
      <c r="G37" s="105"/>
      <c r="H37" s="105"/>
      <c r="I37" s="105"/>
      <c r="J37" s="105"/>
      <c r="K37" s="105"/>
      <c r="L37" s="105"/>
      <c r="M37" s="105"/>
      <c r="N37" s="105"/>
    </row>
    <row r="38" spans="2:14">
      <c r="D38" s="105"/>
      <c r="E38" s="105"/>
      <c r="F38" s="105"/>
      <c r="G38" s="105"/>
      <c r="H38" s="105"/>
      <c r="I38" s="105"/>
      <c r="J38" s="105"/>
      <c r="K38" s="105"/>
      <c r="L38" s="105"/>
      <c r="M38" s="105"/>
      <c r="N38" s="105"/>
    </row>
  </sheetData>
  <sheetProtection selectLockedCells="1"/>
  <mergeCells count="3">
    <mergeCell ref="C13:C16"/>
    <mergeCell ref="B13:B16"/>
    <mergeCell ref="B6:C6"/>
  </mergeCells>
  <phoneticPr fontId="14" type="noConversion"/>
  <hyperlinks>
    <hyperlink ref="B32:I32" r:id="rId1" display="visit http://www.nationalarchives.gov.uk/doc/open-government-licence/"/>
    <hyperlink ref="B32" r:id="rId2"/>
    <hyperlink ref="B35:E35" r:id="rId3" display="psi@nationalarchives.gsi.gov.uk"/>
    <hyperlink ref="B35" r:id="rId4"/>
    <hyperlink ref="C21" r:id="rId5"/>
    <hyperlink ref="C19" r:id="rId6"/>
    <hyperlink ref="C20" r:id="rId7"/>
  </hyperlinks>
  <pageMargins left="0.74803149606299213" right="0.74803149606299213" top="0.98425196850393704" bottom="0.98425196850393704" header="0.51181102362204722" footer="0.51181102362204722"/>
  <pageSetup paperSize="9" scale="75" orientation="portrait" r:id="rId8"/>
  <headerFooter alignWithMargins="0"/>
  <drawing r:id="rId9"/>
</worksheet>
</file>

<file path=xl/worksheets/sheet10.xml><?xml version="1.0" encoding="utf-8"?>
<worksheet xmlns="http://schemas.openxmlformats.org/spreadsheetml/2006/main" xmlns:r="http://schemas.openxmlformats.org/officeDocument/2006/relationships">
  <sheetPr codeName="Sheet17">
    <tabColor indexed="42"/>
  </sheetPr>
  <dimension ref="B1:M54"/>
  <sheetViews>
    <sheetView showRowColHeaders="0" zoomScaleNormal="100" workbookViewId="0">
      <selection activeCell="B6" sqref="B6"/>
    </sheetView>
  </sheetViews>
  <sheetFormatPr defaultRowHeight="12.75"/>
  <cols>
    <col min="1" max="1" width="2.7109375" style="101" customWidth="1"/>
    <col min="2" max="2" width="59.140625" style="248" customWidth="1"/>
    <col min="3" max="3" width="1.5703125" style="105" customWidth="1"/>
    <col min="4" max="4" width="14.5703125" style="101" customWidth="1"/>
    <col min="5" max="5" width="12" style="101" customWidth="1"/>
    <col min="6" max="6" width="12" style="101" hidden="1" customWidth="1"/>
    <col min="7" max="7" width="12" style="101" customWidth="1"/>
    <col min="8" max="8" width="12" style="101" hidden="1" customWidth="1"/>
    <col min="9" max="9" width="12" style="101" customWidth="1"/>
    <col min="10" max="10" width="12" style="101" hidden="1" customWidth="1"/>
    <col min="11" max="11" width="12" style="103" customWidth="1"/>
    <col min="12" max="12" width="12" style="104" hidden="1" customWidth="1"/>
    <col min="13" max="16384" width="9.140625" style="101"/>
  </cols>
  <sheetData>
    <row r="1" spans="2:13">
      <c r="B1" s="246"/>
    </row>
    <row r="2" spans="2:13" ht="14.25" customHeight="1">
      <c r="B2" s="251" t="str">
        <f>"Table 2d: Inspection outcomes of special schools inspected " &amp; IF('Table 2d'!B6=Dates!$E$3, "between " &amp; Dates!$E$3, IF('Table 2d'!B6 = Dates!E4, "in " &amp; Dates!E4, IF('Table 2d'!B6=Dates!E5, "in " &amp; Dates!E5, IF('Table 2d'!B6=Dates!E6, "in " &amp; Dates!E6, IF('Table 2d'!B6=Dates!E7, "in " &amp; Dates!E7)))))  &amp; " (provisional) " &amp; CHAR(185) &amp; " " &amp; CHAR(178)</f>
        <v>Table 2d: Inspection outcomes of special schools inspected between 1 October 2011 and 31 December 2011 (provisional) ¹ ²</v>
      </c>
      <c r="C2" s="50"/>
      <c r="D2" s="50"/>
      <c r="E2" s="50"/>
      <c r="F2" s="50"/>
      <c r="G2" s="50"/>
      <c r="H2" s="50"/>
      <c r="I2" s="50"/>
      <c r="J2" s="50"/>
      <c r="K2" s="50"/>
      <c r="L2" s="50"/>
      <c r="M2" s="6"/>
    </row>
    <row r="3" spans="2:13" ht="14.25" customHeight="1">
      <c r="B3" s="46"/>
      <c r="C3" s="50"/>
      <c r="D3" s="50"/>
      <c r="E3" s="50"/>
      <c r="F3" s="50"/>
      <c r="G3" s="50"/>
      <c r="H3" s="50"/>
      <c r="I3" s="50"/>
      <c r="J3" s="50"/>
      <c r="K3" s="50"/>
      <c r="L3" s="50"/>
      <c r="M3" s="6"/>
    </row>
    <row r="4" spans="2:13" ht="12.75" customHeight="1">
      <c r="B4" s="254" t="s">
        <v>57</v>
      </c>
      <c r="C4" s="32"/>
      <c r="D4" s="32"/>
      <c r="E4" s="32"/>
      <c r="F4" s="32"/>
      <c r="G4" s="32"/>
      <c r="H4" s="32"/>
      <c r="I4" s="32"/>
      <c r="J4" s="32"/>
      <c r="K4" s="33"/>
      <c r="L4" s="28"/>
      <c r="M4" s="6"/>
    </row>
    <row r="5" spans="2:13" ht="4.5" customHeight="1">
      <c r="B5" s="259"/>
      <c r="C5" s="32"/>
      <c r="D5" s="32"/>
      <c r="E5" s="32"/>
      <c r="F5" s="32"/>
      <c r="G5" s="33"/>
      <c r="H5" s="28"/>
      <c r="I5" s="6"/>
      <c r="J5" s="6"/>
      <c r="K5" s="6"/>
      <c r="L5" s="6"/>
      <c r="M5" s="6"/>
    </row>
    <row r="6" spans="2:13" ht="15" customHeight="1">
      <c r="B6" s="260" t="s">
        <v>827</v>
      </c>
      <c r="C6" s="12"/>
      <c r="D6" s="381" t="s">
        <v>819</v>
      </c>
      <c r="E6" s="383" t="s">
        <v>64</v>
      </c>
      <c r="F6" s="383"/>
      <c r="G6" s="383" t="s">
        <v>65</v>
      </c>
      <c r="H6" s="383"/>
      <c r="I6" s="383" t="s">
        <v>66</v>
      </c>
      <c r="J6" s="383"/>
      <c r="K6" s="383" t="s">
        <v>67</v>
      </c>
      <c r="L6" s="383"/>
      <c r="M6" s="6"/>
    </row>
    <row r="7" spans="2:13" ht="14.25" customHeight="1">
      <c r="B7" s="261"/>
      <c r="C7" s="13"/>
      <c r="D7" s="382"/>
      <c r="E7" s="22" t="s">
        <v>131</v>
      </c>
      <c r="F7" s="22" t="s">
        <v>199</v>
      </c>
      <c r="G7" s="22" t="s">
        <v>131</v>
      </c>
      <c r="H7" s="22" t="s">
        <v>199</v>
      </c>
      <c r="I7" s="22" t="s">
        <v>131</v>
      </c>
      <c r="J7" s="22" t="s">
        <v>199</v>
      </c>
      <c r="K7" s="10" t="s">
        <v>131</v>
      </c>
      <c r="L7" s="34" t="s">
        <v>199</v>
      </c>
      <c r="M7" s="6"/>
    </row>
    <row r="8" spans="2:13" ht="4.5" customHeight="1">
      <c r="B8" s="255"/>
      <c r="C8" s="12"/>
      <c r="D8" s="28"/>
      <c r="E8" s="26"/>
      <c r="F8" s="26"/>
      <c r="G8" s="26"/>
      <c r="H8" s="26"/>
      <c r="I8" s="26"/>
      <c r="J8" s="26"/>
      <c r="K8" s="12"/>
      <c r="L8" s="33"/>
      <c r="M8" s="6"/>
    </row>
    <row r="9" spans="2:13" ht="30" customHeight="1">
      <c r="B9" s="266" t="s">
        <v>248</v>
      </c>
      <c r="C9" s="56"/>
      <c r="D9" s="22">
        <f>IF($B$6=Dates!$E$3,DataPack!B181,IF($B$6=Dates!$E$4,DataPack!L181,IF($B$6=Dates!$E$5,DataPack!V181,IF($B$6=Dates!$E$6,DataPack!AF181,IF($B$6=Dates!$E$7,DataPack!U181)))))</f>
        <v>77</v>
      </c>
      <c r="E9" s="29">
        <f>IF($B$6=Dates!$E$3,DataPack!C181,IF($B$6=Dates!$E$4,DataPack!M181,IF($B$6=Dates!$E$5,DataPack!W181,IF($B$6=Dates!$E$6,DataPack!AG181,IF($B$6=Dates!$E$7,DataPack!V181)))))</f>
        <v>25</v>
      </c>
      <c r="F9" s="29">
        <f>IF($B$6=Dates!$E$3,DataPack!D181,IF($B$6=Dates!$E$4,DataPack!N181,IF($B$6=Dates!$E$5,DataPack!X181,IF($B$6=Dates!$E$6,DataPack!AH181,IF($B$6=Dates!$E$7,DataPack!W181)))))</f>
        <v>32</v>
      </c>
      <c r="G9" s="29">
        <f>IF($B$6=Dates!$E$3,DataPack!E181,IF($B$6=Dates!$E$4,DataPack!O181,IF($B$6=Dates!$E$5,DataPack!Y181,IF($B$6=Dates!$E$6,DataPack!AI181,IF($B$6=Dates!$E$7,DataPack!X181)))))</f>
        <v>36</v>
      </c>
      <c r="H9" s="29">
        <f>IF($B$6=Dates!$E$3,DataPack!F181,IF($B$6=Dates!$E$4,DataPack!P181,IF($B$6=Dates!$E$5,DataPack!Z181,IF($B$6=Dates!$E$6,DataPack!AJ181,IF($B$6=Dates!$E$7,DataPack!Y181)))))</f>
        <v>47</v>
      </c>
      <c r="I9" s="29">
        <f>IF($B$6=Dates!$E$3,DataPack!G181,IF($B$6=Dates!$E$4,DataPack!Q181,IF($B$6=Dates!$E$5,DataPack!AA181,IF($B$6=Dates!$E$6,DataPack!AK181,IF($B$6=Dates!$E$7,DataPack!Z181)))))</f>
        <v>14</v>
      </c>
      <c r="J9" s="29">
        <f>IF($B$6=Dates!$E$3,DataPack!H181,IF($B$6=Dates!$E$4,DataPack!R181,IF($B$6=Dates!$E$5,DataPack!AB181,IF($B$6=Dates!$E$6,DataPack!AL181,IF($B$6=Dates!$E$7,DataPack!AA181)))))</f>
        <v>18</v>
      </c>
      <c r="K9" s="29">
        <f>IF($B$6=Dates!$E$3,DataPack!I181,IF($B$6=Dates!$E$4,DataPack!S181,IF($B$6=Dates!$E$5,DataPack!AC181,IF($B$6=Dates!$E$6,DataPack!AM181,IF($B$6=Dates!$E$7,DataPack!AB181)))))</f>
        <v>2</v>
      </c>
      <c r="L9" s="29">
        <f>IF($B$6=Dates!$E$3,DataPack!J181,IF($B$6=Dates!$E$4,DataPack!T181,IF($B$6=Dates!$E$5,DataPack!AD181,IF($B$6=Dates!$E$6,DataPack!AN181,IF($B$6=Dates!$E$7,DataPack!AC181)))))</f>
        <v>3</v>
      </c>
      <c r="M9" s="6"/>
    </row>
    <row r="10" spans="2:13" ht="30" customHeight="1">
      <c r="B10" s="266" t="s">
        <v>349</v>
      </c>
      <c r="C10" s="56"/>
      <c r="D10" s="22">
        <f>IF($B$6=Dates!$E$3,DataPack!B182,IF($B$6=Dates!$E$4,DataPack!L182,IF($B$6=Dates!$E$5,DataPack!V182,IF($B$6=Dates!$E$6,DataPack!AF182,IF($B$6=Dates!$E$7,DataPack!U182)))))</f>
        <v>77</v>
      </c>
      <c r="E10" s="29">
        <f>IF($B$6=Dates!$E$3,DataPack!C182,IF($B$6=Dates!$E$4,DataPack!M182,IF($B$6=Dates!$E$5,DataPack!W182,IF($B$6=Dates!$E$6,DataPack!AG182,IF($B$6=Dates!$E$7,DataPack!V182)))))</f>
        <v>22</v>
      </c>
      <c r="F10" s="29">
        <f>IF($B$6=Dates!$E$3,DataPack!D182,IF($B$6=Dates!$E$4,DataPack!N182,IF($B$6=Dates!$E$5,DataPack!X182,IF($B$6=Dates!$E$6,DataPack!AH182,IF($B$6=Dates!$E$7,DataPack!W182)))))</f>
        <v>29</v>
      </c>
      <c r="G10" s="29">
        <f>IF($B$6=Dates!$E$3,DataPack!E182,IF($B$6=Dates!$E$4,DataPack!O182,IF($B$6=Dates!$E$5,DataPack!Y182,IF($B$6=Dates!$E$6,DataPack!AI182,IF($B$6=Dates!$E$7,DataPack!X182)))))</f>
        <v>41</v>
      </c>
      <c r="H10" s="29">
        <f>IF($B$6=Dates!$E$3,DataPack!F182,IF($B$6=Dates!$E$4,DataPack!P182,IF($B$6=Dates!$E$5,DataPack!Z182,IF($B$6=Dates!$E$6,DataPack!AJ182,IF($B$6=Dates!$E$7,DataPack!Y182)))))</f>
        <v>53</v>
      </c>
      <c r="I10" s="29">
        <f>IF($B$6=Dates!$E$3,DataPack!G182,IF($B$6=Dates!$E$4,DataPack!Q182,IF($B$6=Dates!$E$5,DataPack!AA182,IF($B$6=Dates!$E$6,DataPack!AK182,IF($B$6=Dates!$E$7,DataPack!Z182)))))</f>
        <v>13</v>
      </c>
      <c r="J10" s="29">
        <f>IF($B$6=Dates!$E$3,DataPack!H182,IF($B$6=Dates!$E$4,DataPack!R182,IF($B$6=Dates!$E$5,DataPack!AB182,IF($B$6=Dates!$E$6,DataPack!AL182,IF($B$6=Dates!$E$7,DataPack!AA182)))))</f>
        <v>17</v>
      </c>
      <c r="K10" s="29">
        <f>IF($B$6=Dates!$E$3,DataPack!I182,IF($B$6=Dates!$E$4,DataPack!S182,IF($B$6=Dates!$E$5,DataPack!AC182,IF($B$6=Dates!$E$6,DataPack!AM182,IF($B$6=Dates!$E$7,DataPack!AB182)))))</f>
        <v>1</v>
      </c>
      <c r="L10" s="29">
        <f>IF($B$6=Dates!$E$3,DataPack!J182,IF($B$6=Dates!$E$4,DataPack!T182,IF($B$6=Dates!$E$5,DataPack!AD182,IF($B$6=Dates!$E$6,DataPack!AN182,IF($B$6=Dates!$E$7,DataPack!AC182)))))</f>
        <v>1</v>
      </c>
      <c r="M10" s="6"/>
    </row>
    <row r="11" spans="2:13" ht="30" customHeight="1">
      <c r="B11" s="266" t="s">
        <v>350</v>
      </c>
      <c r="C11" s="56"/>
      <c r="D11" s="22">
        <f>IF($B$6=Dates!$E$3,DataPack!B183,IF($B$6=Dates!$E$4,DataPack!L183,IF($B$6=Dates!$E$5,DataPack!V183,IF($B$6=Dates!$E$6,DataPack!AF183,IF($B$6=Dates!$E$7,DataPack!U183)))))</f>
        <v>77</v>
      </c>
      <c r="E11" s="29">
        <f>IF($B$6=Dates!$E$3,DataPack!C183,IF($B$6=Dates!$E$4,DataPack!M183,IF($B$6=Dates!$E$5,DataPack!W183,IF($B$6=Dates!$E$6,DataPack!AG183,IF($B$6=Dates!$E$7,DataPack!V183)))))</f>
        <v>25</v>
      </c>
      <c r="F11" s="29">
        <f>IF($B$6=Dates!$E$3,DataPack!D183,IF($B$6=Dates!$E$4,DataPack!N183,IF($B$6=Dates!$E$5,DataPack!X183,IF($B$6=Dates!$E$6,DataPack!AH183,IF($B$6=Dates!$E$7,DataPack!W183)))))</f>
        <v>32</v>
      </c>
      <c r="G11" s="29">
        <f>IF($B$6=Dates!$E$3,DataPack!E183,IF($B$6=Dates!$E$4,DataPack!O183,IF($B$6=Dates!$E$5,DataPack!Y183,IF($B$6=Dates!$E$6,DataPack!AI183,IF($B$6=Dates!$E$7,DataPack!X183)))))</f>
        <v>36</v>
      </c>
      <c r="H11" s="29">
        <f>IF($B$6=Dates!$E$3,DataPack!F183,IF($B$6=Dates!$E$4,DataPack!P183,IF($B$6=Dates!$E$5,DataPack!Z183,IF($B$6=Dates!$E$6,DataPack!AJ183,IF($B$6=Dates!$E$7,DataPack!Y183)))))</f>
        <v>47</v>
      </c>
      <c r="I11" s="29">
        <f>IF($B$6=Dates!$E$3,DataPack!G183,IF($B$6=Dates!$E$4,DataPack!Q183,IF($B$6=Dates!$E$5,DataPack!AA183,IF($B$6=Dates!$E$6,DataPack!AK183,IF($B$6=Dates!$E$7,DataPack!Z183)))))</f>
        <v>15</v>
      </c>
      <c r="J11" s="29">
        <f>IF($B$6=Dates!$E$3,DataPack!H183,IF($B$6=Dates!$E$4,DataPack!R183,IF($B$6=Dates!$E$5,DataPack!AB183,IF($B$6=Dates!$E$6,DataPack!AL183,IF($B$6=Dates!$E$7,DataPack!AA183)))))</f>
        <v>19</v>
      </c>
      <c r="K11" s="29">
        <f>IF($B$6=Dates!$E$3,DataPack!I183,IF($B$6=Dates!$E$4,DataPack!S183,IF($B$6=Dates!$E$5,DataPack!AC183,IF($B$6=Dates!$E$6,DataPack!AM183,IF($B$6=Dates!$E$7,DataPack!AB183)))))</f>
        <v>1</v>
      </c>
      <c r="L11" s="29">
        <f>IF($B$6=Dates!$E$3,DataPack!J183,IF($B$6=Dates!$E$4,DataPack!T183,IF($B$6=Dates!$E$5,DataPack!AD183,IF($B$6=Dates!$E$6,DataPack!AN183,IF($B$6=Dates!$E$7,DataPack!AC183)))))</f>
        <v>1</v>
      </c>
      <c r="M11" s="6"/>
    </row>
    <row r="12" spans="2:13" ht="30" customHeight="1">
      <c r="B12" s="266" t="s">
        <v>42</v>
      </c>
      <c r="C12" s="56"/>
      <c r="D12" s="22">
        <f>IF($B$6=Dates!$E$3,DataPack!B184,IF($B$6=Dates!$E$4,DataPack!L184,IF($B$6=Dates!$E$5,DataPack!V184,IF($B$6=Dates!$E$6,DataPack!AF184,IF($B$6=Dates!$E$7,DataPack!U184)))))</f>
        <v>77</v>
      </c>
      <c r="E12" s="29">
        <f>IF($B$6=Dates!$E$3,DataPack!C184,IF($B$6=Dates!$E$4,DataPack!M184,IF($B$6=Dates!$E$5,DataPack!W184,IF($B$6=Dates!$E$6,DataPack!AG184,IF($B$6=Dates!$E$7,DataPack!V184)))))</f>
        <v>16</v>
      </c>
      <c r="F12" s="29">
        <f>IF($B$6=Dates!$E$3,DataPack!D184,IF($B$6=Dates!$E$4,DataPack!N184,IF($B$6=Dates!$E$5,DataPack!X184,IF($B$6=Dates!$E$6,DataPack!AH184,IF($B$6=Dates!$E$7,DataPack!W184)))))</f>
        <v>21</v>
      </c>
      <c r="G12" s="29">
        <f>IF($B$6=Dates!$E$3,DataPack!E184,IF($B$6=Dates!$E$4,DataPack!O184,IF($B$6=Dates!$E$5,DataPack!Y184,IF($B$6=Dates!$E$6,DataPack!AI184,IF($B$6=Dates!$E$7,DataPack!X184)))))</f>
        <v>47</v>
      </c>
      <c r="H12" s="29">
        <f>IF($B$6=Dates!$E$3,DataPack!F184,IF($B$6=Dates!$E$4,DataPack!P184,IF($B$6=Dates!$E$5,DataPack!Z184,IF($B$6=Dates!$E$6,DataPack!AJ184,IF($B$6=Dates!$E$7,DataPack!Y184)))))</f>
        <v>61</v>
      </c>
      <c r="I12" s="29">
        <f>IF($B$6=Dates!$E$3,DataPack!G184,IF($B$6=Dates!$E$4,DataPack!Q184,IF($B$6=Dates!$E$5,DataPack!AA184,IF($B$6=Dates!$E$6,DataPack!AK184,IF($B$6=Dates!$E$7,DataPack!Z184)))))</f>
        <v>13</v>
      </c>
      <c r="J12" s="29">
        <f>IF($B$6=Dates!$E$3,DataPack!H184,IF($B$6=Dates!$E$4,DataPack!R184,IF($B$6=Dates!$E$5,DataPack!AB184,IF($B$6=Dates!$E$6,DataPack!AL184,IF($B$6=Dates!$E$7,DataPack!AA184)))))</f>
        <v>17</v>
      </c>
      <c r="K12" s="29">
        <f>IF($B$6=Dates!$E$3,DataPack!I184,IF($B$6=Dates!$E$4,DataPack!S184,IF($B$6=Dates!$E$5,DataPack!AC184,IF($B$6=Dates!$E$6,DataPack!AM184,IF($B$6=Dates!$E$7,DataPack!AB184)))))</f>
        <v>1</v>
      </c>
      <c r="L12" s="29">
        <f>IF($B$6=Dates!$E$3,DataPack!J184,IF($B$6=Dates!$E$4,DataPack!T184,IF($B$6=Dates!$E$5,DataPack!AD184,IF($B$6=Dates!$E$6,DataPack!AN184,IF($B$6=Dates!$E$7,DataPack!AC184)))))</f>
        <v>1</v>
      </c>
      <c r="M12" s="6"/>
    </row>
    <row r="13" spans="2:13" ht="30" customHeight="1">
      <c r="B13" s="266" t="s">
        <v>2</v>
      </c>
      <c r="C13" s="56"/>
      <c r="D13" s="22">
        <f>IF($B$6=Dates!$E$3,DataPack!B185,IF($B$6=Dates!$E$4,DataPack!L185,IF($B$6=Dates!$E$5,DataPack!V185,IF($B$6=Dates!$E$6,DataPack!AF185,IF($B$6=Dates!$E$7,DataPack!U185)))))</f>
        <v>20</v>
      </c>
      <c r="E13" s="29">
        <f>IF($B$6=Dates!$E$3,DataPack!C185,IF($B$6=Dates!$E$4,DataPack!M185,IF($B$6=Dates!$E$5,DataPack!W185,IF($B$6=Dates!$E$6,DataPack!AG185,IF($B$6=Dates!$E$7,DataPack!V185)))))</f>
        <v>0</v>
      </c>
      <c r="F13" s="29">
        <f>IF($B$6=Dates!$E$3,DataPack!D185,IF($B$6=Dates!$E$4,DataPack!N185,IF($B$6=Dates!$E$5,DataPack!X185,IF($B$6=Dates!$E$6,DataPack!AH185,IF($B$6=Dates!$E$7,DataPack!W185)))))</f>
        <v>0</v>
      </c>
      <c r="G13" s="29">
        <f>IF($B$6=Dates!$E$3,DataPack!E185,IF($B$6=Dates!$E$4,DataPack!O185,IF($B$6=Dates!$E$5,DataPack!Y185,IF($B$6=Dates!$E$6,DataPack!AI185,IF($B$6=Dates!$E$7,DataPack!X185)))))</f>
        <v>0</v>
      </c>
      <c r="H13" s="29">
        <f>IF($B$6=Dates!$E$3,DataPack!F185,IF($B$6=Dates!$E$4,DataPack!P185,IF($B$6=Dates!$E$5,DataPack!Z185,IF($B$6=Dates!$E$6,DataPack!AJ185,IF($B$6=Dates!$E$7,DataPack!Y185)))))</f>
        <v>0</v>
      </c>
      <c r="I13" s="29">
        <f>IF($B$6=Dates!$E$3,DataPack!G185,IF($B$6=Dates!$E$4,DataPack!Q185,IF($B$6=Dates!$E$5,DataPack!AA185,IF($B$6=Dates!$E$6,DataPack!AK185,IF($B$6=Dates!$E$7,DataPack!Z185)))))</f>
        <v>9</v>
      </c>
      <c r="J13" s="29">
        <f>IF($B$6=Dates!$E$3,DataPack!H185,IF($B$6=Dates!$E$4,DataPack!R185,IF($B$6=Dates!$E$5,DataPack!AB185,IF($B$6=Dates!$E$6,DataPack!AL185,IF($B$6=Dates!$E$7,DataPack!AA185)))))</f>
        <v>45</v>
      </c>
      <c r="K13" s="29">
        <f>IF($B$6=Dates!$E$3,DataPack!I185,IF($B$6=Dates!$E$4,DataPack!S185,IF($B$6=Dates!$E$5,DataPack!AC185,IF($B$6=Dates!$E$6,DataPack!AM185,IF($B$6=Dates!$E$7,DataPack!AB185)))))</f>
        <v>11</v>
      </c>
      <c r="L13" s="29">
        <f>IF($B$6=Dates!$E$3,DataPack!J185,IF($B$6=Dates!$E$4,DataPack!T185,IF($B$6=Dates!$E$5,DataPack!AD185,IF($B$6=Dates!$E$6,DataPack!AN185,IF($B$6=Dates!$E$7,DataPack!AC185)))))</f>
        <v>55</v>
      </c>
      <c r="M13" s="6"/>
    </row>
    <row r="14" spans="2:13" ht="30" customHeight="1">
      <c r="B14" s="266" t="s">
        <v>352</v>
      </c>
      <c r="C14" s="56"/>
      <c r="D14" s="22">
        <f>IF($B$6=Dates!$E$3,DataPack!B186,IF($B$6=Dates!$E$4,DataPack!L186,IF($B$6=Dates!$E$5,DataPack!V186,IF($B$6=Dates!$E$6,DataPack!AF186,IF($B$6=Dates!$E$7,DataPack!U186)))))</f>
        <v>77</v>
      </c>
      <c r="E14" s="29">
        <f>IF($B$6=Dates!$E$3,DataPack!C186,IF($B$6=Dates!$E$4,DataPack!M186,IF($B$6=Dates!$E$5,DataPack!W186,IF($B$6=Dates!$E$6,DataPack!AG186,IF($B$6=Dates!$E$7,DataPack!V186)))))</f>
        <v>17</v>
      </c>
      <c r="F14" s="29">
        <f>IF($B$6=Dates!$E$3,DataPack!D186,IF($B$6=Dates!$E$4,DataPack!N186,IF($B$6=Dates!$E$5,DataPack!X186,IF($B$6=Dates!$E$6,DataPack!AH186,IF($B$6=Dates!$E$7,DataPack!W186)))))</f>
        <v>22</v>
      </c>
      <c r="G14" s="29">
        <f>IF($B$6=Dates!$E$3,DataPack!E186,IF($B$6=Dates!$E$4,DataPack!O186,IF($B$6=Dates!$E$5,DataPack!Y186,IF($B$6=Dates!$E$6,DataPack!AI186,IF($B$6=Dates!$E$7,DataPack!X186)))))</f>
        <v>46</v>
      </c>
      <c r="H14" s="29">
        <f>IF($B$6=Dates!$E$3,DataPack!F186,IF($B$6=Dates!$E$4,DataPack!P186,IF($B$6=Dates!$E$5,DataPack!Z186,IF($B$6=Dates!$E$6,DataPack!AJ186,IF($B$6=Dates!$E$7,DataPack!Y186)))))</f>
        <v>60</v>
      </c>
      <c r="I14" s="29">
        <f>IF($B$6=Dates!$E$3,DataPack!G186,IF($B$6=Dates!$E$4,DataPack!Q186,IF($B$6=Dates!$E$5,DataPack!AA186,IF($B$6=Dates!$E$6,DataPack!AK186,IF($B$6=Dates!$E$7,DataPack!Z186)))))</f>
        <v>13</v>
      </c>
      <c r="J14" s="29">
        <f>IF($B$6=Dates!$E$3,DataPack!H186,IF($B$6=Dates!$E$4,DataPack!R186,IF($B$6=Dates!$E$5,DataPack!AB186,IF($B$6=Dates!$E$6,DataPack!AL186,IF($B$6=Dates!$E$7,DataPack!AA186)))))</f>
        <v>17</v>
      </c>
      <c r="K14" s="29">
        <f>IF($B$6=Dates!$E$3,DataPack!I186,IF($B$6=Dates!$E$4,DataPack!S186,IF($B$6=Dates!$E$5,DataPack!AC186,IF($B$6=Dates!$E$6,DataPack!AM186,IF($B$6=Dates!$E$7,DataPack!AB186)))))</f>
        <v>1</v>
      </c>
      <c r="L14" s="29">
        <f>IF($B$6=Dates!$E$3,DataPack!J186,IF($B$6=Dates!$E$4,DataPack!T186,IF($B$6=Dates!$E$5,DataPack!AD186,IF($B$6=Dates!$E$6,DataPack!AN186,IF($B$6=Dates!$E$7,DataPack!AC186)))))</f>
        <v>1</v>
      </c>
      <c r="M14" s="6"/>
    </row>
    <row r="15" spans="2:13" ht="30" customHeight="1">
      <c r="B15" s="266" t="s">
        <v>353</v>
      </c>
      <c r="C15" s="56"/>
      <c r="D15" s="22">
        <f>IF($B$6=Dates!$E$3,DataPack!B187,IF($B$6=Dates!$E$4,DataPack!L187,IF($B$6=Dates!$E$5,DataPack!V187,IF($B$6=Dates!$E$6,DataPack!AF187,IF($B$6=Dates!$E$7,DataPack!U187)))))</f>
        <v>77</v>
      </c>
      <c r="E15" s="29">
        <f>IF($B$6=Dates!$E$3,DataPack!C187,IF($B$6=Dates!$E$4,DataPack!M187,IF($B$6=Dates!$E$5,DataPack!W187,IF($B$6=Dates!$E$6,DataPack!AG187,IF($B$6=Dates!$E$7,DataPack!V187)))))</f>
        <v>17</v>
      </c>
      <c r="F15" s="29">
        <f>IF($B$6=Dates!$E$3,DataPack!D187,IF($B$6=Dates!$E$4,DataPack!N187,IF($B$6=Dates!$E$5,DataPack!X187,IF($B$6=Dates!$E$6,DataPack!AH187,IF($B$6=Dates!$E$7,DataPack!W187)))))</f>
        <v>22</v>
      </c>
      <c r="G15" s="29">
        <f>IF($B$6=Dates!$E$3,DataPack!E187,IF($B$6=Dates!$E$4,DataPack!O187,IF($B$6=Dates!$E$5,DataPack!Y187,IF($B$6=Dates!$E$6,DataPack!AI187,IF($B$6=Dates!$E$7,DataPack!X187)))))</f>
        <v>46</v>
      </c>
      <c r="H15" s="29">
        <f>IF($B$6=Dates!$E$3,DataPack!F187,IF($B$6=Dates!$E$4,DataPack!P187,IF($B$6=Dates!$E$5,DataPack!Z187,IF($B$6=Dates!$E$6,DataPack!AJ187,IF($B$6=Dates!$E$7,DataPack!Y187)))))</f>
        <v>60</v>
      </c>
      <c r="I15" s="29">
        <f>IF($B$6=Dates!$E$3,DataPack!G187,IF($B$6=Dates!$E$4,DataPack!Q187,IF($B$6=Dates!$E$5,DataPack!AA187,IF($B$6=Dates!$E$6,DataPack!AK187,IF($B$6=Dates!$E$7,DataPack!Z187)))))</f>
        <v>13</v>
      </c>
      <c r="J15" s="29">
        <f>IF($B$6=Dates!$E$3,DataPack!H187,IF($B$6=Dates!$E$4,DataPack!R187,IF($B$6=Dates!$E$5,DataPack!AB187,IF($B$6=Dates!$E$6,DataPack!AL187,IF($B$6=Dates!$E$7,DataPack!AA187)))))</f>
        <v>17</v>
      </c>
      <c r="K15" s="29">
        <f>IF($B$6=Dates!$E$3,DataPack!I187,IF($B$6=Dates!$E$4,DataPack!S187,IF($B$6=Dates!$E$5,DataPack!AC187,IF($B$6=Dates!$E$6,DataPack!AM187,IF($B$6=Dates!$E$7,DataPack!AB187)))))</f>
        <v>1</v>
      </c>
      <c r="L15" s="29">
        <f>IF($B$6=Dates!$E$3,DataPack!J187,IF($B$6=Dates!$E$4,DataPack!T187,IF($B$6=Dates!$E$5,DataPack!AD187,IF($B$6=Dates!$E$6,DataPack!AN187,IF($B$6=Dates!$E$7,DataPack!AC187)))))</f>
        <v>1</v>
      </c>
      <c r="M15" s="6"/>
    </row>
    <row r="16" spans="2:13" ht="30" customHeight="1">
      <c r="B16" s="266" t="s">
        <v>354</v>
      </c>
      <c r="C16" s="56"/>
      <c r="D16" s="22">
        <f>IF($B$6=Dates!$E$3,DataPack!B188,IF($B$6=Dates!$E$4,DataPack!L188,IF($B$6=Dates!$E$5,DataPack!V188,IF($B$6=Dates!$E$6,DataPack!AF188,IF($B$6=Dates!$E$7,DataPack!U188)))))</f>
        <v>77</v>
      </c>
      <c r="E16" s="29">
        <f>IF($B$6=Dates!$E$3,DataPack!C188,IF($B$6=Dates!$E$4,DataPack!M188,IF($B$6=Dates!$E$5,DataPack!W188,IF($B$6=Dates!$E$6,DataPack!AG188,IF($B$6=Dates!$E$7,DataPack!V188)))))</f>
        <v>46</v>
      </c>
      <c r="F16" s="29">
        <f>IF($B$6=Dates!$E$3,DataPack!D188,IF($B$6=Dates!$E$4,DataPack!N188,IF($B$6=Dates!$E$5,DataPack!X188,IF($B$6=Dates!$E$6,DataPack!AH188,IF($B$6=Dates!$E$7,DataPack!W188)))))</f>
        <v>60</v>
      </c>
      <c r="G16" s="29">
        <f>IF($B$6=Dates!$E$3,DataPack!E188,IF($B$6=Dates!$E$4,DataPack!O188,IF($B$6=Dates!$E$5,DataPack!Y188,IF($B$6=Dates!$E$6,DataPack!AI188,IF($B$6=Dates!$E$7,DataPack!X188)))))</f>
        <v>28</v>
      </c>
      <c r="H16" s="29">
        <f>IF($B$6=Dates!$E$3,DataPack!F188,IF($B$6=Dates!$E$4,DataPack!P188,IF($B$6=Dates!$E$5,DataPack!Z188,IF($B$6=Dates!$E$6,DataPack!AJ188,IF($B$6=Dates!$E$7,DataPack!Y188)))))</f>
        <v>36</v>
      </c>
      <c r="I16" s="29">
        <f>IF($B$6=Dates!$E$3,DataPack!G188,IF($B$6=Dates!$E$4,DataPack!Q188,IF($B$6=Dates!$E$5,DataPack!AA188,IF($B$6=Dates!$E$6,DataPack!AK188,IF($B$6=Dates!$E$7,DataPack!Z188)))))</f>
        <v>3</v>
      </c>
      <c r="J16" s="29">
        <f>IF($B$6=Dates!$E$3,DataPack!H188,IF($B$6=Dates!$E$4,DataPack!R188,IF($B$6=Dates!$E$5,DataPack!AB188,IF($B$6=Dates!$E$6,DataPack!AL188,IF($B$6=Dates!$E$7,DataPack!AA188)))))</f>
        <v>4</v>
      </c>
      <c r="K16" s="29">
        <f>IF($B$6=Dates!$E$3,DataPack!I188,IF($B$6=Dates!$E$4,DataPack!S188,IF($B$6=Dates!$E$5,DataPack!AC188,IF($B$6=Dates!$E$6,DataPack!AM188,IF($B$6=Dates!$E$7,DataPack!AB188)))))</f>
        <v>0</v>
      </c>
      <c r="L16" s="29">
        <f>IF($B$6=Dates!$E$3,DataPack!J188,IF($B$6=Dates!$E$4,DataPack!T188,IF($B$6=Dates!$E$5,DataPack!AD188,IF($B$6=Dates!$E$6,DataPack!AN188,IF($B$6=Dates!$E$7,DataPack!AC188)))))</f>
        <v>0</v>
      </c>
      <c r="M16" s="6"/>
    </row>
    <row r="17" spans="2:13" ht="30" customHeight="1">
      <c r="B17" s="266" t="s">
        <v>355</v>
      </c>
      <c r="C17" s="56"/>
      <c r="D17" s="22">
        <f>IF($B$6=Dates!$E$3,DataPack!B189,IF($B$6=Dates!$E$4,DataPack!L189,IF($B$6=Dates!$E$5,DataPack!V189,IF($B$6=Dates!$E$6,DataPack!AF189,IF($B$6=Dates!$E$7,DataPack!U189)))))</f>
        <v>77</v>
      </c>
      <c r="E17" s="29">
        <f>IF($B$6=Dates!$E$3,DataPack!C189,IF($B$6=Dates!$E$4,DataPack!M189,IF($B$6=Dates!$E$5,DataPack!W189,IF($B$6=Dates!$E$6,DataPack!AG189,IF($B$6=Dates!$E$7,DataPack!V189)))))</f>
        <v>27</v>
      </c>
      <c r="F17" s="29">
        <f>IF($B$6=Dates!$E$3,DataPack!D189,IF($B$6=Dates!$E$4,DataPack!N189,IF($B$6=Dates!$E$5,DataPack!X189,IF($B$6=Dates!$E$6,DataPack!AH189,IF($B$6=Dates!$E$7,DataPack!W189)))))</f>
        <v>35</v>
      </c>
      <c r="G17" s="29">
        <f>IF($B$6=Dates!$E$3,DataPack!E189,IF($B$6=Dates!$E$4,DataPack!O189,IF($B$6=Dates!$E$5,DataPack!Y189,IF($B$6=Dates!$E$6,DataPack!AI189,IF($B$6=Dates!$E$7,DataPack!X189)))))</f>
        <v>46</v>
      </c>
      <c r="H17" s="29">
        <f>IF($B$6=Dates!$E$3,DataPack!F189,IF($B$6=Dates!$E$4,DataPack!P189,IF($B$6=Dates!$E$5,DataPack!Z189,IF($B$6=Dates!$E$6,DataPack!AJ189,IF($B$6=Dates!$E$7,DataPack!Y189)))))</f>
        <v>60</v>
      </c>
      <c r="I17" s="29">
        <f>IF($B$6=Dates!$E$3,DataPack!G189,IF($B$6=Dates!$E$4,DataPack!Q189,IF($B$6=Dates!$E$5,DataPack!AA189,IF($B$6=Dates!$E$6,DataPack!AK189,IF($B$6=Dates!$E$7,DataPack!Z189)))))</f>
        <v>4</v>
      </c>
      <c r="J17" s="29">
        <f>IF($B$6=Dates!$E$3,DataPack!H189,IF($B$6=Dates!$E$4,DataPack!R189,IF($B$6=Dates!$E$5,DataPack!AB189,IF($B$6=Dates!$E$6,DataPack!AL189,IF($B$6=Dates!$E$7,DataPack!AA189)))))</f>
        <v>5</v>
      </c>
      <c r="K17" s="29">
        <f>IF($B$6=Dates!$E$3,DataPack!I189,IF($B$6=Dates!$E$4,DataPack!S189,IF($B$6=Dates!$E$5,DataPack!AC189,IF($B$6=Dates!$E$6,DataPack!AM189,IF($B$6=Dates!$E$7,DataPack!AB189)))))</f>
        <v>0</v>
      </c>
      <c r="L17" s="29">
        <f>IF($B$6=Dates!$E$3,DataPack!J189,IF($B$6=Dates!$E$4,DataPack!T189,IF($B$6=Dates!$E$5,DataPack!AD189,IF($B$6=Dates!$E$6,DataPack!AN189,IF($B$6=Dates!$E$7,DataPack!AC189)))))</f>
        <v>0</v>
      </c>
      <c r="M17" s="6"/>
    </row>
    <row r="18" spans="2:13" ht="30" customHeight="1">
      <c r="B18" s="266" t="s">
        <v>356</v>
      </c>
      <c r="C18" s="56"/>
      <c r="D18" s="22">
        <f>IF($B$6=Dates!$E$3,DataPack!B190,IF($B$6=Dates!$E$4,DataPack!L190,IF($B$6=Dates!$E$5,DataPack!V190,IF($B$6=Dates!$E$6,DataPack!AF190,IF($B$6=Dates!$E$7,DataPack!U190)))))</f>
        <v>77</v>
      </c>
      <c r="E18" s="29">
        <f>IF($B$6=Dates!$E$3,DataPack!C190,IF($B$6=Dates!$E$4,DataPack!M190,IF($B$6=Dates!$E$5,DataPack!W190,IF($B$6=Dates!$E$6,DataPack!AG190,IF($B$6=Dates!$E$7,DataPack!V190)))))</f>
        <v>44</v>
      </c>
      <c r="F18" s="29">
        <f>IF($B$6=Dates!$E$3,DataPack!D190,IF($B$6=Dates!$E$4,DataPack!N190,IF($B$6=Dates!$E$5,DataPack!X190,IF($B$6=Dates!$E$6,DataPack!AH190,IF($B$6=Dates!$E$7,DataPack!W190)))))</f>
        <v>57</v>
      </c>
      <c r="G18" s="29">
        <f>IF($B$6=Dates!$E$3,DataPack!E190,IF($B$6=Dates!$E$4,DataPack!O190,IF($B$6=Dates!$E$5,DataPack!Y190,IF($B$6=Dates!$E$6,DataPack!AI190,IF($B$6=Dates!$E$7,DataPack!X190)))))</f>
        <v>31</v>
      </c>
      <c r="H18" s="29">
        <f>IF($B$6=Dates!$E$3,DataPack!F190,IF($B$6=Dates!$E$4,DataPack!P190,IF($B$6=Dates!$E$5,DataPack!Z190,IF($B$6=Dates!$E$6,DataPack!AJ190,IF($B$6=Dates!$E$7,DataPack!Y190)))))</f>
        <v>40</v>
      </c>
      <c r="I18" s="29">
        <f>IF($B$6=Dates!$E$3,DataPack!G190,IF($B$6=Dates!$E$4,DataPack!Q190,IF($B$6=Dates!$E$5,DataPack!AA190,IF($B$6=Dates!$E$6,DataPack!AK190,IF($B$6=Dates!$E$7,DataPack!Z190)))))</f>
        <v>2</v>
      </c>
      <c r="J18" s="29">
        <f>IF($B$6=Dates!$E$3,DataPack!H190,IF($B$6=Dates!$E$4,DataPack!R190,IF($B$6=Dates!$E$5,DataPack!AB190,IF($B$6=Dates!$E$6,DataPack!AL190,IF($B$6=Dates!$E$7,DataPack!AA190)))))</f>
        <v>3</v>
      </c>
      <c r="K18" s="29">
        <f>IF($B$6=Dates!$E$3,DataPack!I190,IF($B$6=Dates!$E$4,DataPack!S190,IF($B$6=Dates!$E$5,DataPack!AC190,IF($B$6=Dates!$E$6,DataPack!AM190,IF($B$6=Dates!$E$7,DataPack!AB190)))))</f>
        <v>0</v>
      </c>
      <c r="L18" s="29">
        <f>IF($B$6=Dates!$E$3,DataPack!J190,IF($B$6=Dates!$E$4,DataPack!T190,IF($B$6=Dates!$E$5,DataPack!AD190,IF($B$6=Dates!$E$6,DataPack!AN190,IF($B$6=Dates!$E$7,DataPack!AC190)))))</f>
        <v>0</v>
      </c>
      <c r="M18" s="6"/>
    </row>
    <row r="19" spans="2:13" ht="30" customHeight="1">
      <c r="B19" s="266" t="s">
        <v>357</v>
      </c>
      <c r="C19" s="56"/>
      <c r="D19" s="22">
        <f>IF($B$6=Dates!$E$3,DataPack!B191,IF($B$6=Dates!$E$4,DataPack!L191,IF($B$6=Dates!$E$5,DataPack!V191,IF($B$6=Dates!$E$6,DataPack!AF191,IF($B$6=Dates!$E$7,DataPack!U191)))))</f>
        <v>77</v>
      </c>
      <c r="E19" s="29">
        <f>IF($B$6=Dates!$E$3,DataPack!C191,IF($B$6=Dates!$E$4,DataPack!M191,IF($B$6=Dates!$E$5,DataPack!W191,IF($B$6=Dates!$E$6,DataPack!AG191,IF($B$6=Dates!$E$7,DataPack!V191)))))</f>
        <v>40</v>
      </c>
      <c r="F19" s="29">
        <f>IF($B$6=Dates!$E$3,DataPack!D191,IF($B$6=Dates!$E$4,DataPack!N191,IF($B$6=Dates!$E$5,DataPack!X191,IF($B$6=Dates!$E$6,DataPack!AH191,IF($B$6=Dates!$E$7,DataPack!W191)))))</f>
        <v>52</v>
      </c>
      <c r="G19" s="29">
        <f>IF($B$6=Dates!$E$3,DataPack!E191,IF($B$6=Dates!$E$4,DataPack!O191,IF($B$6=Dates!$E$5,DataPack!Y191,IF($B$6=Dates!$E$6,DataPack!AI191,IF($B$6=Dates!$E$7,DataPack!X191)))))</f>
        <v>33</v>
      </c>
      <c r="H19" s="29">
        <f>IF($B$6=Dates!$E$3,DataPack!F191,IF($B$6=Dates!$E$4,DataPack!P191,IF($B$6=Dates!$E$5,DataPack!Z191,IF($B$6=Dates!$E$6,DataPack!AJ191,IF($B$6=Dates!$E$7,DataPack!Y191)))))</f>
        <v>43</v>
      </c>
      <c r="I19" s="29">
        <f>IF($B$6=Dates!$E$3,DataPack!G191,IF($B$6=Dates!$E$4,DataPack!Q191,IF($B$6=Dates!$E$5,DataPack!AA191,IF($B$6=Dates!$E$6,DataPack!AK191,IF($B$6=Dates!$E$7,DataPack!Z191)))))</f>
        <v>4</v>
      </c>
      <c r="J19" s="29">
        <f>IF($B$6=Dates!$E$3,DataPack!H191,IF($B$6=Dates!$E$4,DataPack!R191,IF($B$6=Dates!$E$5,DataPack!AB191,IF($B$6=Dates!$E$6,DataPack!AL191,IF($B$6=Dates!$E$7,DataPack!AA191)))))</f>
        <v>5</v>
      </c>
      <c r="K19" s="29">
        <f>IF($B$6=Dates!$E$3,DataPack!I191,IF($B$6=Dates!$E$4,DataPack!S191,IF($B$6=Dates!$E$5,DataPack!AC191,IF($B$6=Dates!$E$6,DataPack!AM191,IF($B$6=Dates!$E$7,DataPack!AB191)))))</f>
        <v>0</v>
      </c>
      <c r="L19" s="29">
        <f>IF($B$6=Dates!$E$3,DataPack!J191,IF($B$6=Dates!$E$4,DataPack!T191,IF($B$6=Dates!$E$5,DataPack!AD191,IF($B$6=Dates!$E$6,DataPack!AN191,IF($B$6=Dates!$E$7,DataPack!AC191)))))</f>
        <v>0</v>
      </c>
      <c r="M19" s="6"/>
    </row>
    <row r="20" spans="2:13" ht="30" customHeight="1">
      <c r="B20" s="266" t="s">
        <v>358</v>
      </c>
      <c r="C20" s="56"/>
      <c r="D20" s="22">
        <f>IF($B$6=Dates!$E$3,DataPack!B192,IF($B$6=Dates!$E$4,DataPack!L192,IF($B$6=Dates!$E$5,DataPack!V192,IF($B$6=Dates!$E$6,DataPack!AF192,IF($B$6=Dates!$E$7,DataPack!U192)))))</f>
        <v>77</v>
      </c>
      <c r="E20" s="29">
        <f>IF($B$6=Dates!$E$3,DataPack!C192,IF($B$6=Dates!$E$4,DataPack!M192,IF($B$6=Dates!$E$5,DataPack!W192,IF($B$6=Dates!$E$6,DataPack!AG192,IF($B$6=Dates!$E$7,DataPack!V192)))))</f>
        <v>17</v>
      </c>
      <c r="F20" s="29">
        <f>IF($B$6=Dates!$E$3,DataPack!D192,IF($B$6=Dates!$E$4,DataPack!N192,IF($B$6=Dates!$E$5,DataPack!X192,IF($B$6=Dates!$E$6,DataPack!AH192,IF($B$6=Dates!$E$7,DataPack!W192)))))</f>
        <v>22</v>
      </c>
      <c r="G20" s="29">
        <f>IF($B$6=Dates!$E$3,DataPack!E192,IF($B$6=Dates!$E$4,DataPack!O192,IF($B$6=Dates!$E$5,DataPack!Y192,IF($B$6=Dates!$E$6,DataPack!AI192,IF($B$6=Dates!$E$7,DataPack!X192)))))</f>
        <v>45</v>
      </c>
      <c r="H20" s="29">
        <f>IF($B$6=Dates!$E$3,DataPack!F192,IF($B$6=Dates!$E$4,DataPack!P192,IF($B$6=Dates!$E$5,DataPack!Z192,IF($B$6=Dates!$E$6,DataPack!AJ192,IF($B$6=Dates!$E$7,DataPack!Y192)))))</f>
        <v>58</v>
      </c>
      <c r="I20" s="29">
        <f>IF($B$6=Dates!$E$3,DataPack!G192,IF($B$6=Dates!$E$4,DataPack!Q192,IF($B$6=Dates!$E$5,DataPack!AA192,IF($B$6=Dates!$E$6,DataPack!AK192,IF($B$6=Dates!$E$7,DataPack!Z192)))))</f>
        <v>15</v>
      </c>
      <c r="J20" s="29">
        <f>IF($B$6=Dates!$E$3,DataPack!H192,IF($B$6=Dates!$E$4,DataPack!R192,IF($B$6=Dates!$E$5,DataPack!AB192,IF($B$6=Dates!$E$6,DataPack!AL192,IF($B$6=Dates!$E$7,DataPack!AA192)))))</f>
        <v>19</v>
      </c>
      <c r="K20" s="29">
        <f>IF($B$6=Dates!$E$3,DataPack!I192,IF($B$6=Dates!$E$4,DataPack!S192,IF($B$6=Dates!$E$5,DataPack!AC192,IF($B$6=Dates!$E$6,DataPack!AM192,IF($B$6=Dates!$E$7,DataPack!AB192)))))</f>
        <v>0</v>
      </c>
      <c r="L20" s="29">
        <f>IF($B$6=Dates!$E$3,DataPack!J192,IF($B$6=Dates!$E$4,DataPack!T192,IF($B$6=Dates!$E$5,DataPack!AD192,IF($B$6=Dates!$E$6,DataPack!AN192,IF($B$6=Dates!$E$7,DataPack!AC192)))))</f>
        <v>0</v>
      </c>
      <c r="M20" s="6"/>
    </row>
    <row r="21" spans="2:13" ht="30" customHeight="1">
      <c r="B21" s="266" t="s">
        <v>805</v>
      </c>
      <c r="C21" s="56"/>
      <c r="D21" s="22">
        <f>IF($B$6=Dates!$E$3,DataPack!B193,IF($B$6=Dates!$E$4,DataPack!L193,IF($B$6=Dates!$E$5,DataPack!V193,IF($B$6=Dates!$E$6,DataPack!AF193,IF($B$6=Dates!$E$7,DataPack!U193)))))</f>
        <v>77</v>
      </c>
      <c r="E21" s="29">
        <f>IF($B$6=Dates!$E$3,DataPack!C193,IF($B$6=Dates!$E$4,DataPack!M193,IF($B$6=Dates!$E$5,DataPack!W193,IF($B$6=Dates!$E$6,DataPack!AG193,IF($B$6=Dates!$E$7,DataPack!V193)))))</f>
        <v>7</v>
      </c>
      <c r="F21" s="29">
        <f>IF($B$6=Dates!$E$3,DataPack!D193,IF($B$6=Dates!$E$4,DataPack!N193,IF($B$6=Dates!$E$5,DataPack!X193,IF($B$6=Dates!$E$6,DataPack!AH193,IF($B$6=Dates!$E$7,DataPack!W193)))))</f>
        <v>9</v>
      </c>
      <c r="G21" s="29">
        <f>IF($B$6=Dates!$E$3,DataPack!E193,IF($B$6=Dates!$E$4,DataPack!O193,IF($B$6=Dates!$E$5,DataPack!Y193,IF($B$6=Dates!$E$6,DataPack!AI193,IF($B$6=Dates!$E$7,DataPack!X193)))))</f>
        <v>29</v>
      </c>
      <c r="H21" s="29">
        <f>IF($B$6=Dates!$E$3,DataPack!F193,IF($B$6=Dates!$E$4,DataPack!P193,IF($B$6=Dates!$E$5,DataPack!Z193,IF($B$6=Dates!$E$6,DataPack!AJ193,IF($B$6=Dates!$E$7,DataPack!Y193)))))</f>
        <v>38</v>
      </c>
      <c r="I21" s="29">
        <f>IF($B$6=Dates!$E$3,DataPack!G193,IF($B$6=Dates!$E$4,DataPack!Q193,IF($B$6=Dates!$E$5,DataPack!AA193,IF($B$6=Dates!$E$6,DataPack!AK193,IF($B$6=Dates!$E$7,DataPack!Z193)))))</f>
        <v>32</v>
      </c>
      <c r="J21" s="29">
        <f>IF($B$6=Dates!$E$3,DataPack!H193,IF($B$6=Dates!$E$4,DataPack!R193,IF($B$6=Dates!$E$5,DataPack!AB193,IF($B$6=Dates!$E$6,DataPack!AL193,IF($B$6=Dates!$E$7,DataPack!AA193)))))</f>
        <v>42</v>
      </c>
      <c r="K21" s="29">
        <f>IF($B$6=Dates!$E$3,DataPack!I193,IF($B$6=Dates!$E$4,DataPack!S193,IF($B$6=Dates!$E$5,DataPack!AC193,IF($B$6=Dates!$E$6,DataPack!AM193,IF($B$6=Dates!$E$7,DataPack!AB193)))))</f>
        <v>9</v>
      </c>
      <c r="L21" s="29">
        <f>IF($B$6=Dates!$E$3,DataPack!J193,IF($B$6=Dates!$E$4,DataPack!T193,IF($B$6=Dates!$E$5,DataPack!AD193,IF($B$6=Dates!$E$6,DataPack!AN193,IF($B$6=Dates!$E$7,DataPack!AC193)))))</f>
        <v>12</v>
      </c>
      <c r="M21" s="6"/>
    </row>
    <row r="22" spans="2:13" ht="30" customHeight="1">
      <c r="B22" s="266" t="s">
        <v>360</v>
      </c>
      <c r="C22" s="56"/>
      <c r="D22" s="22">
        <f>IF($B$6=Dates!$E$3,DataPack!B194,IF($B$6=Dates!$E$4,DataPack!L194,IF($B$6=Dates!$E$5,DataPack!V194,IF($B$6=Dates!$E$6,DataPack!AF194,IF($B$6=Dates!$E$7,DataPack!U194)))))</f>
        <v>77</v>
      </c>
      <c r="E22" s="29">
        <f>IF($B$6=Dates!$E$3,DataPack!C194,IF($B$6=Dates!$E$4,DataPack!M194,IF($B$6=Dates!$E$5,DataPack!W194,IF($B$6=Dates!$E$6,DataPack!AG194,IF($B$6=Dates!$E$7,DataPack!V194)))))</f>
        <v>34</v>
      </c>
      <c r="F22" s="29">
        <f>IF($B$6=Dates!$E$3,DataPack!D194,IF($B$6=Dates!$E$4,DataPack!N194,IF($B$6=Dates!$E$5,DataPack!X194,IF($B$6=Dates!$E$6,DataPack!AH194,IF($B$6=Dates!$E$7,DataPack!W194)))))</f>
        <v>44</v>
      </c>
      <c r="G22" s="29">
        <f>IF($B$6=Dates!$E$3,DataPack!E194,IF($B$6=Dates!$E$4,DataPack!O194,IF($B$6=Dates!$E$5,DataPack!Y194,IF($B$6=Dates!$E$6,DataPack!AI194,IF($B$6=Dates!$E$7,DataPack!X194)))))</f>
        <v>38</v>
      </c>
      <c r="H22" s="29">
        <f>IF($B$6=Dates!$E$3,DataPack!F194,IF($B$6=Dates!$E$4,DataPack!P194,IF($B$6=Dates!$E$5,DataPack!Z194,IF($B$6=Dates!$E$6,DataPack!AJ194,IF($B$6=Dates!$E$7,DataPack!Y194)))))</f>
        <v>49</v>
      </c>
      <c r="I22" s="29">
        <f>IF($B$6=Dates!$E$3,DataPack!G194,IF($B$6=Dates!$E$4,DataPack!Q194,IF($B$6=Dates!$E$5,DataPack!AA194,IF($B$6=Dates!$E$6,DataPack!AK194,IF($B$6=Dates!$E$7,DataPack!Z194)))))</f>
        <v>5</v>
      </c>
      <c r="J22" s="29">
        <f>IF($B$6=Dates!$E$3,DataPack!H194,IF($B$6=Dates!$E$4,DataPack!R194,IF($B$6=Dates!$E$5,DataPack!AB194,IF($B$6=Dates!$E$6,DataPack!AL194,IF($B$6=Dates!$E$7,DataPack!AA194)))))</f>
        <v>6</v>
      </c>
      <c r="K22" s="29">
        <f>IF($B$6=Dates!$E$3,DataPack!I194,IF($B$6=Dates!$E$4,DataPack!S194,IF($B$6=Dates!$E$5,DataPack!AC194,IF($B$6=Dates!$E$6,DataPack!AM194,IF($B$6=Dates!$E$7,DataPack!AB194)))))</f>
        <v>0</v>
      </c>
      <c r="L22" s="29">
        <f>IF($B$6=Dates!$E$3,DataPack!J194,IF($B$6=Dates!$E$4,DataPack!T194,IF($B$6=Dates!$E$5,DataPack!AD194,IF($B$6=Dates!$E$6,DataPack!AN194,IF($B$6=Dates!$E$7,DataPack!AC194)))))</f>
        <v>0</v>
      </c>
      <c r="M22" s="6"/>
    </row>
    <row r="23" spans="2:13" ht="30" customHeight="1">
      <c r="B23" s="266" t="s">
        <v>361</v>
      </c>
      <c r="C23" s="56"/>
      <c r="D23" s="22">
        <f>IF($B$6=Dates!$E$3,DataPack!B195,IF($B$6=Dates!$E$4,DataPack!L195,IF($B$6=Dates!$E$5,DataPack!V195,IF($B$6=Dates!$E$6,DataPack!AF195,IF($B$6=Dates!$E$7,DataPack!U195)))))</f>
        <v>77</v>
      </c>
      <c r="E23" s="29">
        <f>IF($B$6=Dates!$E$3,DataPack!C195,IF($B$6=Dates!$E$4,DataPack!M195,IF($B$6=Dates!$E$5,DataPack!W195,IF($B$6=Dates!$E$6,DataPack!AG195,IF($B$6=Dates!$E$7,DataPack!V195)))))</f>
        <v>17</v>
      </c>
      <c r="F23" s="29">
        <f>IF($B$6=Dates!$E$3,DataPack!D195,IF($B$6=Dates!$E$4,DataPack!N195,IF($B$6=Dates!$E$5,DataPack!X195,IF($B$6=Dates!$E$6,DataPack!AH195,IF($B$6=Dates!$E$7,DataPack!W195)))))</f>
        <v>22</v>
      </c>
      <c r="G23" s="29">
        <f>IF($B$6=Dates!$E$3,DataPack!E195,IF($B$6=Dates!$E$4,DataPack!O195,IF($B$6=Dates!$E$5,DataPack!Y195,IF($B$6=Dates!$E$6,DataPack!AI195,IF($B$6=Dates!$E$7,DataPack!X195)))))</f>
        <v>47</v>
      </c>
      <c r="H23" s="29">
        <f>IF($B$6=Dates!$E$3,DataPack!F195,IF($B$6=Dates!$E$4,DataPack!P195,IF($B$6=Dates!$E$5,DataPack!Z195,IF($B$6=Dates!$E$6,DataPack!AJ195,IF($B$6=Dates!$E$7,DataPack!Y195)))))</f>
        <v>61</v>
      </c>
      <c r="I23" s="29">
        <f>IF($B$6=Dates!$E$3,DataPack!G195,IF($B$6=Dates!$E$4,DataPack!Q195,IF($B$6=Dates!$E$5,DataPack!AA195,IF($B$6=Dates!$E$6,DataPack!AK195,IF($B$6=Dates!$E$7,DataPack!Z195)))))</f>
        <v>12</v>
      </c>
      <c r="J23" s="29">
        <f>IF($B$6=Dates!$E$3,DataPack!H195,IF($B$6=Dates!$E$4,DataPack!R195,IF($B$6=Dates!$E$5,DataPack!AB195,IF($B$6=Dates!$E$6,DataPack!AL195,IF($B$6=Dates!$E$7,DataPack!AA195)))))</f>
        <v>16</v>
      </c>
      <c r="K23" s="29">
        <f>IF($B$6=Dates!$E$3,DataPack!I195,IF($B$6=Dates!$E$4,DataPack!S195,IF($B$6=Dates!$E$5,DataPack!AC195,IF($B$6=Dates!$E$6,DataPack!AM195,IF($B$6=Dates!$E$7,DataPack!AB195)))))</f>
        <v>1</v>
      </c>
      <c r="L23" s="29">
        <f>IF($B$6=Dates!$E$3,DataPack!J195,IF($B$6=Dates!$E$4,DataPack!T195,IF($B$6=Dates!$E$5,DataPack!AD195,IF($B$6=Dates!$E$6,DataPack!AN195,IF($B$6=Dates!$E$7,DataPack!AC195)))))</f>
        <v>1</v>
      </c>
      <c r="M23" s="6"/>
    </row>
    <row r="24" spans="2:13" ht="30" customHeight="1">
      <c r="B24" s="266" t="s">
        <v>362</v>
      </c>
      <c r="C24" s="56"/>
      <c r="D24" s="22">
        <f>IF($B$6=Dates!$E$3,DataPack!B196,IF($B$6=Dates!$E$4,DataPack!L196,IF($B$6=Dates!$E$5,DataPack!V196,IF($B$6=Dates!$E$6,DataPack!AF196,IF($B$6=Dates!$E$7,DataPack!U196)))))</f>
        <v>77</v>
      </c>
      <c r="E24" s="29">
        <f>IF($B$6=Dates!$E$3,DataPack!C196,IF($B$6=Dates!$E$4,DataPack!M196,IF($B$6=Dates!$E$5,DataPack!W196,IF($B$6=Dates!$E$6,DataPack!AG196,IF($B$6=Dates!$E$7,DataPack!V196)))))</f>
        <v>17</v>
      </c>
      <c r="F24" s="29">
        <f>IF($B$6=Dates!$E$3,DataPack!D196,IF($B$6=Dates!$E$4,DataPack!N196,IF($B$6=Dates!$E$5,DataPack!X196,IF($B$6=Dates!$E$6,DataPack!AH196,IF($B$6=Dates!$E$7,DataPack!W196)))))</f>
        <v>22</v>
      </c>
      <c r="G24" s="29">
        <f>IF($B$6=Dates!$E$3,DataPack!E196,IF($B$6=Dates!$E$4,DataPack!O196,IF($B$6=Dates!$E$5,DataPack!Y196,IF($B$6=Dates!$E$6,DataPack!AI196,IF($B$6=Dates!$E$7,DataPack!X196)))))</f>
        <v>43</v>
      </c>
      <c r="H24" s="29">
        <f>IF($B$6=Dates!$E$3,DataPack!F196,IF($B$6=Dates!$E$4,DataPack!P196,IF($B$6=Dates!$E$5,DataPack!Z196,IF($B$6=Dates!$E$6,DataPack!AJ196,IF($B$6=Dates!$E$7,DataPack!Y196)))))</f>
        <v>56</v>
      </c>
      <c r="I24" s="29">
        <f>IF($B$6=Dates!$E$3,DataPack!G196,IF($B$6=Dates!$E$4,DataPack!Q196,IF($B$6=Dates!$E$5,DataPack!AA196,IF($B$6=Dates!$E$6,DataPack!AK196,IF($B$6=Dates!$E$7,DataPack!Z196)))))</f>
        <v>16</v>
      </c>
      <c r="J24" s="29">
        <f>IF($B$6=Dates!$E$3,DataPack!H196,IF($B$6=Dates!$E$4,DataPack!R196,IF($B$6=Dates!$E$5,DataPack!AB196,IF($B$6=Dates!$E$6,DataPack!AL196,IF($B$6=Dates!$E$7,DataPack!AA196)))))</f>
        <v>21</v>
      </c>
      <c r="K24" s="29">
        <f>IF($B$6=Dates!$E$3,DataPack!I196,IF($B$6=Dates!$E$4,DataPack!S196,IF($B$6=Dates!$E$5,DataPack!AC196,IF($B$6=Dates!$E$6,DataPack!AM196,IF($B$6=Dates!$E$7,DataPack!AB196)))))</f>
        <v>1</v>
      </c>
      <c r="L24" s="29">
        <f>IF($B$6=Dates!$E$3,DataPack!J196,IF($B$6=Dates!$E$4,DataPack!T196,IF($B$6=Dates!$E$5,DataPack!AD196,IF($B$6=Dates!$E$6,DataPack!AN196,IF($B$6=Dates!$E$7,DataPack!AC196)))))</f>
        <v>1</v>
      </c>
      <c r="M24" s="6"/>
    </row>
    <row r="25" spans="2:13" ht="30" customHeight="1">
      <c r="B25" s="266" t="s">
        <v>363</v>
      </c>
      <c r="C25" s="56"/>
      <c r="D25" s="22">
        <f>IF($B$6=Dates!$E$3,DataPack!B197,IF($B$6=Dates!$E$4,DataPack!L197,IF($B$6=Dates!$E$5,DataPack!V197,IF($B$6=Dates!$E$6,DataPack!AF197,IF($B$6=Dates!$E$7,DataPack!U197)))))</f>
        <v>77</v>
      </c>
      <c r="E25" s="29">
        <f>IF($B$6=Dates!$E$3,DataPack!C197,IF($B$6=Dates!$E$4,DataPack!M197,IF($B$6=Dates!$E$5,DataPack!W197,IF($B$6=Dates!$E$6,DataPack!AG197,IF($B$6=Dates!$E$7,DataPack!V197)))))</f>
        <v>29</v>
      </c>
      <c r="F25" s="29">
        <f>IF($B$6=Dates!$E$3,DataPack!D197,IF($B$6=Dates!$E$4,DataPack!N197,IF($B$6=Dates!$E$5,DataPack!X197,IF($B$6=Dates!$E$6,DataPack!AH197,IF($B$6=Dates!$E$7,DataPack!W197)))))</f>
        <v>38</v>
      </c>
      <c r="G25" s="29">
        <f>IF($B$6=Dates!$E$3,DataPack!E197,IF($B$6=Dates!$E$4,DataPack!O197,IF($B$6=Dates!$E$5,DataPack!Y197,IF($B$6=Dates!$E$6,DataPack!AI197,IF($B$6=Dates!$E$7,DataPack!X197)))))</f>
        <v>36</v>
      </c>
      <c r="H25" s="29">
        <f>IF($B$6=Dates!$E$3,DataPack!F197,IF($B$6=Dates!$E$4,DataPack!P197,IF($B$6=Dates!$E$5,DataPack!Z197,IF($B$6=Dates!$E$6,DataPack!AJ197,IF($B$6=Dates!$E$7,DataPack!Y197)))))</f>
        <v>47</v>
      </c>
      <c r="I25" s="29">
        <f>IF($B$6=Dates!$E$3,DataPack!G197,IF($B$6=Dates!$E$4,DataPack!Q197,IF($B$6=Dates!$E$5,DataPack!AA197,IF($B$6=Dates!$E$6,DataPack!AK197,IF($B$6=Dates!$E$7,DataPack!Z197)))))</f>
        <v>11</v>
      </c>
      <c r="J25" s="29">
        <f>IF($B$6=Dates!$E$3,DataPack!H197,IF($B$6=Dates!$E$4,DataPack!R197,IF($B$6=Dates!$E$5,DataPack!AB197,IF($B$6=Dates!$E$6,DataPack!AL197,IF($B$6=Dates!$E$7,DataPack!AA197)))))</f>
        <v>14</v>
      </c>
      <c r="K25" s="29">
        <f>IF($B$6=Dates!$E$3,DataPack!I197,IF($B$6=Dates!$E$4,DataPack!S197,IF($B$6=Dates!$E$5,DataPack!AC197,IF($B$6=Dates!$E$6,DataPack!AM197,IF($B$6=Dates!$E$7,DataPack!AB197)))))</f>
        <v>1</v>
      </c>
      <c r="L25" s="29">
        <f>IF($B$6=Dates!$E$3,DataPack!J197,IF($B$6=Dates!$E$4,DataPack!T197,IF($B$6=Dates!$E$5,DataPack!AD197,IF($B$6=Dates!$E$6,DataPack!AN197,IF($B$6=Dates!$E$7,DataPack!AC197)))))</f>
        <v>1</v>
      </c>
      <c r="M25" s="6"/>
    </row>
    <row r="26" spans="2:13" ht="30" customHeight="1">
      <c r="B26" s="266" t="s">
        <v>364</v>
      </c>
      <c r="C26" s="56"/>
      <c r="D26" s="22">
        <f>IF($B$6=Dates!$E$3,DataPack!B198,IF($B$6=Dates!$E$4,DataPack!L198,IF($B$6=Dates!$E$5,DataPack!V198,IF($B$6=Dates!$E$6,DataPack!AF198,IF($B$6=Dates!$E$7,DataPack!U198)))))</f>
        <v>77</v>
      </c>
      <c r="E26" s="29">
        <f>IF($B$6=Dates!$E$3,DataPack!C198,IF($B$6=Dates!$E$4,DataPack!M198,IF($B$6=Dates!$E$5,DataPack!W198,IF($B$6=Dates!$E$6,DataPack!AG198,IF($B$6=Dates!$E$7,DataPack!V198)))))</f>
        <v>57</v>
      </c>
      <c r="F26" s="29">
        <f>IF($B$6=Dates!$E$3,DataPack!D198,IF($B$6=Dates!$E$4,DataPack!N198,IF($B$6=Dates!$E$5,DataPack!X198,IF($B$6=Dates!$E$6,DataPack!AH198,IF($B$6=Dates!$E$7,DataPack!W198)))))</f>
        <v>74</v>
      </c>
      <c r="G26" s="29">
        <f>IF($B$6=Dates!$E$3,DataPack!E198,IF($B$6=Dates!$E$4,DataPack!O198,IF($B$6=Dates!$E$5,DataPack!Y198,IF($B$6=Dates!$E$6,DataPack!AI198,IF($B$6=Dates!$E$7,DataPack!X198)))))</f>
        <v>17</v>
      </c>
      <c r="H26" s="29">
        <f>IF($B$6=Dates!$E$3,DataPack!F198,IF($B$6=Dates!$E$4,DataPack!P198,IF($B$6=Dates!$E$5,DataPack!Z198,IF($B$6=Dates!$E$6,DataPack!AJ198,IF($B$6=Dates!$E$7,DataPack!Y198)))))</f>
        <v>22</v>
      </c>
      <c r="I26" s="29">
        <f>IF($B$6=Dates!$E$3,DataPack!G198,IF($B$6=Dates!$E$4,DataPack!Q198,IF($B$6=Dates!$E$5,DataPack!AA198,IF($B$6=Dates!$E$6,DataPack!AK198,IF($B$6=Dates!$E$7,DataPack!Z198)))))</f>
        <v>1</v>
      </c>
      <c r="J26" s="29">
        <f>IF($B$6=Dates!$E$3,DataPack!H198,IF($B$6=Dates!$E$4,DataPack!R198,IF($B$6=Dates!$E$5,DataPack!AB198,IF($B$6=Dates!$E$6,DataPack!AL198,IF($B$6=Dates!$E$7,DataPack!AA198)))))</f>
        <v>1</v>
      </c>
      <c r="K26" s="29">
        <f>IF($B$6=Dates!$E$3,DataPack!I198,IF($B$6=Dates!$E$4,DataPack!S198,IF($B$6=Dates!$E$5,DataPack!AC198,IF($B$6=Dates!$E$6,DataPack!AM198,IF($B$6=Dates!$E$7,DataPack!AB198)))))</f>
        <v>2</v>
      </c>
      <c r="L26" s="29">
        <f>IF($B$6=Dates!$E$3,DataPack!J198,IF($B$6=Dates!$E$4,DataPack!T198,IF($B$6=Dates!$E$5,DataPack!AD198,IF($B$6=Dates!$E$6,DataPack!AN198,IF($B$6=Dates!$E$7,DataPack!AC198)))))</f>
        <v>3</v>
      </c>
      <c r="M26" s="6"/>
    </row>
    <row r="27" spans="2:13" ht="30" customHeight="1">
      <c r="B27" s="266" t="s">
        <v>8</v>
      </c>
      <c r="C27" s="56"/>
      <c r="D27" s="22">
        <f>IF($B$6=Dates!$E$3,DataPack!B199,IF($B$6=Dates!$E$4,DataPack!L199,IF($B$6=Dates!$E$5,DataPack!V199,IF($B$6=Dates!$E$6,DataPack!AF199,IF($B$6=Dates!$E$7,DataPack!U199)))))</f>
        <v>77</v>
      </c>
      <c r="E27" s="29">
        <f>IF($B$6=Dates!$E$3,DataPack!C199,IF($B$6=Dates!$E$4,DataPack!M199,IF($B$6=Dates!$E$5,DataPack!W199,IF($B$6=Dates!$E$6,DataPack!AG199,IF($B$6=Dates!$E$7,DataPack!V199)))))</f>
        <v>28</v>
      </c>
      <c r="F27" s="29">
        <f>IF($B$6=Dates!$E$3,DataPack!D199,IF($B$6=Dates!$E$4,DataPack!N199,IF($B$6=Dates!$E$5,DataPack!X199,IF($B$6=Dates!$E$6,DataPack!AH199,IF($B$6=Dates!$E$7,DataPack!W199)))))</f>
        <v>36</v>
      </c>
      <c r="G27" s="29">
        <f>IF($B$6=Dates!$E$3,DataPack!E199,IF($B$6=Dates!$E$4,DataPack!O199,IF($B$6=Dates!$E$5,DataPack!Y199,IF($B$6=Dates!$E$6,DataPack!AI199,IF($B$6=Dates!$E$7,DataPack!X199)))))</f>
        <v>35</v>
      </c>
      <c r="H27" s="29">
        <f>IF($B$6=Dates!$E$3,DataPack!F199,IF($B$6=Dates!$E$4,DataPack!P199,IF($B$6=Dates!$E$5,DataPack!Z199,IF($B$6=Dates!$E$6,DataPack!AJ199,IF($B$6=Dates!$E$7,DataPack!Y199)))))</f>
        <v>45</v>
      </c>
      <c r="I27" s="29">
        <f>IF($B$6=Dates!$E$3,DataPack!G199,IF($B$6=Dates!$E$4,DataPack!Q199,IF($B$6=Dates!$E$5,DataPack!AA199,IF($B$6=Dates!$E$6,DataPack!AK199,IF($B$6=Dates!$E$7,DataPack!Z199)))))</f>
        <v>13</v>
      </c>
      <c r="J27" s="29">
        <f>IF($B$6=Dates!$E$3,DataPack!H199,IF($B$6=Dates!$E$4,DataPack!R199,IF($B$6=Dates!$E$5,DataPack!AB199,IF($B$6=Dates!$E$6,DataPack!AL199,IF($B$6=Dates!$E$7,DataPack!AA199)))))</f>
        <v>17</v>
      </c>
      <c r="K27" s="29">
        <f>IF($B$6=Dates!$E$3,DataPack!I199,IF($B$6=Dates!$E$4,DataPack!S199,IF($B$6=Dates!$E$5,DataPack!AC199,IF($B$6=Dates!$E$6,DataPack!AM199,IF($B$6=Dates!$E$7,DataPack!AB199)))))</f>
        <v>1</v>
      </c>
      <c r="L27" s="29">
        <f>IF($B$6=Dates!$E$3,DataPack!J199,IF($B$6=Dates!$E$4,DataPack!T199,IF($B$6=Dates!$E$5,DataPack!AD199,IF($B$6=Dates!$E$6,DataPack!AN199,IF($B$6=Dates!$E$7,DataPack!AC199)))))</f>
        <v>1</v>
      </c>
      <c r="M27" s="6"/>
    </row>
    <row r="28" spans="2:13" s="106" customFormat="1" ht="30" customHeight="1">
      <c r="B28" s="266" t="s">
        <v>365</v>
      </c>
      <c r="C28" s="56"/>
      <c r="D28" s="22">
        <f>IF($B$6=Dates!$E$3,DataPack!B200,IF($B$6=Dates!$E$4,DataPack!L200,IF($B$6=Dates!$E$5,DataPack!V200,IF($B$6=Dates!$E$6,DataPack!AF200,IF($B$6=Dates!$E$7,DataPack!U200)))))</f>
        <v>77</v>
      </c>
      <c r="E28" s="29">
        <f>IF($B$6=Dates!$E$3,DataPack!C200,IF($B$6=Dates!$E$4,DataPack!M200,IF($B$6=Dates!$E$5,DataPack!W200,IF($B$6=Dates!$E$6,DataPack!AG200,IF($B$6=Dates!$E$7,DataPack!V200)))))</f>
        <v>25</v>
      </c>
      <c r="F28" s="29">
        <f>IF($B$6=Dates!$E$3,DataPack!D200,IF($B$6=Dates!$E$4,DataPack!N200,IF($B$6=Dates!$E$5,DataPack!X200,IF($B$6=Dates!$E$6,DataPack!AH200,IF($B$6=Dates!$E$7,DataPack!W200)))))</f>
        <v>32</v>
      </c>
      <c r="G28" s="29">
        <f>IF($B$6=Dates!$E$3,DataPack!E200,IF($B$6=Dates!$E$4,DataPack!O200,IF($B$6=Dates!$E$5,DataPack!Y200,IF($B$6=Dates!$E$6,DataPack!AI200,IF($B$6=Dates!$E$7,DataPack!X200)))))</f>
        <v>40</v>
      </c>
      <c r="H28" s="29">
        <f>IF($B$6=Dates!$E$3,DataPack!F200,IF($B$6=Dates!$E$4,DataPack!P200,IF($B$6=Dates!$E$5,DataPack!Z200,IF($B$6=Dates!$E$6,DataPack!AJ200,IF($B$6=Dates!$E$7,DataPack!Y200)))))</f>
        <v>52</v>
      </c>
      <c r="I28" s="29">
        <f>IF($B$6=Dates!$E$3,DataPack!G200,IF($B$6=Dates!$E$4,DataPack!Q200,IF($B$6=Dates!$E$5,DataPack!AA200,IF($B$6=Dates!$E$6,DataPack!AK200,IF($B$6=Dates!$E$7,DataPack!Z200)))))</f>
        <v>11</v>
      </c>
      <c r="J28" s="29">
        <f>IF($B$6=Dates!$E$3,DataPack!H200,IF($B$6=Dates!$E$4,DataPack!R200,IF($B$6=Dates!$E$5,DataPack!AB200,IF($B$6=Dates!$E$6,DataPack!AL200,IF($B$6=Dates!$E$7,DataPack!AA200)))))</f>
        <v>14</v>
      </c>
      <c r="K28" s="29">
        <f>IF($B$6=Dates!$E$3,DataPack!I200,IF($B$6=Dates!$E$4,DataPack!S200,IF($B$6=Dates!$E$5,DataPack!AC200,IF($B$6=Dates!$E$6,DataPack!AM200,IF($B$6=Dates!$E$7,DataPack!AB200)))))</f>
        <v>1</v>
      </c>
      <c r="L28" s="29">
        <f>IF($B$6=Dates!$E$3,DataPack!J200,IF($B$6=Dates!$E$4,DataPack!T200,IF($B$6=Dates!$E$5,DataPack!AD200,IF($B$6=Dates!$E$6,DataPack!AN200,IF($B$6=Dates!$E$7,DataPack!AC200)))))</f>
        <v>1</v>
      </c>
      <c r="M28" s="30"/>
    </row>
    <row r="29" spans="2:13" ht="30" customHeight="1">
      <c r="B29" s="266" t="s">
        <v>366</v>
      </c>
      <c r="C29" s="56"/>
      <c r="D29" s="22">
        <f>IF($B$6=Dates!$E$3,DataPack!B201,IF($B$6=Dates!$E$4,DataPack!L201,IF($B$6=Dates!$E$5,DataPack!V201,IF($B$6=Dates!$E$6,DataPack!AF201,IF($B$6=Dates!$E$7,DataPack!U201)))))</f>
        <v>77</v>
      </c>
      <c r="E29" s="29">
        <f>IF($B$6=Dates!$E$3,DataPack!C201,IF($B$6=Dates!$E$4,DataPack!M201,IF($B$6=Dates!$E$5,DataPack!W201,IF($B$6=Dates!$E$6,DataPack!AG201,IF($B$6=Dates!$E$7,DataPack!V201)))))</f>
        <v>18</v>
      </c>
      <c r="F29" s="29">
        <f>IF($B$6=Dates!$E$3,DataPack!D201,IF($B$6=Dates!$E$4,DataPack!N201,IF($B$6=Dates!$E$5,DataPack!X201,IF($B$6=Dates!$E$6,DataPack!AH201,IF($B$6=Dates!$E$7,DataPack!W201)))))</f>
        <v>23</v>
      </c>
      <c r="G29" s="29">
        <f>IF($B$6=Dates!$E$3,DataPack!E201,IF($B$6=Dates!$E$4,DataPack!O201,IF($B$6=Dates!$E$5,DataPack!Y201,IF($B$6=Dates!$E$6,DataPack!AI201,IF($B$6=Dates!$E$7,DataPack!X201)))))</f>
        <v>42</v>
      </c>
      <c r="H29" s="29">
        <f>IF($B$6=Dates!$E$3,DataPack!F201,IF($B$6=Dates!$E$4,DataPack!P201,IF($B$6=Dates!$E$5,DataPack!Z201,IF($B$6=Dates!$E$6,DataPack!AJ201,IF($B$6=Dates!$E$7,DataPack!Y201)))))</f>
        <v>55</v>
      </c>
      <c r="I29" s="29">
        <f>IF($B$6=Dates!$E$3,DataPack!G201,IF($B$6=Dates!$E$4,DataPack!Q201,IF($B$6=Dates!$E$5,DataPack!AA201,IF($B$6=Dates!$E$6,DataPack!AK201,IF($B$6=Dates!$E$7,DataPack!Z201)))))</f>
        <v>13</v>
      </c>
      <c r="J29" s="29">
        <f>IF($B$6=Dates!$E$3,DataPack!H201,IF($B$6=Dates!$E$4,DataPack!R201,IF($B$6=Dates!$E$5,DataPack!AB201,IF($B$6=Dates!$E$6,DataPack!AL201,IF($B$6=Dates!$E$7,DataPack!AA201)))))</f>
        <v>17</v>
      </c>
      <c r="K29" s="29">
        <f>IF($B$6=Dates!$E$3,DataPack!I201,IF($B$6=Dates!$E$4,DataPack!S201,IF($B$6=Dates!$E$5,DataPack!AC201,IF($B$6=Dates!$E$6,DataPack!AM201,IF($B$6=Dates!$E$7,DataPack!AB201)))))</f>
        <v>4</v>
      </c>
      <c r="L29" s="29">
        <f>IF($B$6=Dates!$E$3,DataPack!J201,IF($B$6=Dates!$E$4,DataPack!T201,IF($B$6=Dates!$E$5,DataPack!AD201,IF($B$6=Dates!$E$6,DataPack!AN201,IF($B$6=Dates!$E$7,DataPack!AC201)))))</f>
        <v>5</v>
      </c>
      <c r="M29" s="6"/>
    </row>
    <row r="30" spans="2:13" ht="30" customHeight="1">
      <c r="B30" s="271" t="s">
        <v>367</v>
      </c>
      <c r="C30" s="58"/>
      <c r="D30" s="22">
        <f>IF($B$6=Dates!$E$3,DataPack!B202,IF($B$6=Dates!$E$4,DataPack!L202,IF($B$6=Dates!$E$5,DataPack!V202,IF($B$6=Dates!$E$6,DataPack!AF202,IF($B$6=Dates!$E$7,DataPack!U202)))))</f>
        <v>77</v>
      </c>
      <c r="E30" s="29">
        <f>IF($B$6=Dates!$E$3,DataPack!C202,IF($B$6=Dates!$E$4,DataPack!M202,IF($B$6=Dates!$E$5,DataPack!W202,IF($B$6=Dates!$E$6,DataPack!AG202,IF($B$6=Dates!$E$7,DataPack!V202)))))</f>
        <v>43</v>
      </c>
      <c r="F30" s="29">
        <f>IF($B$6=Dates!$E$3,DataPack!D202,IF($B$6=Dates!$E$4,DataPack!N202,IF($B$6=Dates!$E$5,DataPack!X202,IF($B$6=Dates!$E$6,DataPack!AH202,IF($B$6=Dates!$E$7,DataPack!W202)))))</f>
        <v>56</v>
      </c>
      <c r="G30" s="29">
        <f>IF($B$6=Dates!$E$3,DataPack!E202,IF($B$6=Dates!$E$4,DataPack!O202,IF($B$6=Dates!$E$5,DataPack!Y202,IF($B$6=Dates!$E$6,DataPack!AI202,IF($B$6=Dates!$E$7,DataPack!X202)))))</f>
        <v>28</v>
      </c>
      <c r="H30" s="29">
        <f>IF($B$6=Dates!$E$3,DataPack!F202,IF($B$6=Dates!$E$4,DataPack!P202,IF($B$6=Dates!$E$5,DataPack!Z202,IF($B$6=Dates!$E$6,DataPack!AJ202,IF($B$6=Dates!$E$7,DataPack!Y202)))))</f>
        <v>36</v>
      </c>
      <c r="I30" s="29">
        <f>IF($B$6=Dates!$E$3,DataPack!G202,IF($B$6=Dates!$E$4,DataPack!Q202,IF($B$6=Dates!$E$5,DataPack!AA202,IF($B$6=Dates!$E$6,DataPack!AK202,IF($B$6=Dates!$E$7,DataPack!Z202)))))</f>
        <v>6</v>
      </c>
      <c r="J30" s="29">
        <f>IF($B$6=Dates!$E$3,DataPack!H202,IF($B$6=Dates!$E$4,DataPack!R202,IF($B$6=Dates!$E$5,DataPack!AB202,IF($B$6=Dates!$E$6,DataPack!AL202,IF($B$6=Dates!$E$7,DataPack!AA202)))))</f>
        <v>8</v>
      </c>
      <c r="K30" s="29">
        <f>IF($B$6=Dates!$E$3,DataPack!I202,IF($B$6=Dates!$E$4,DataPack!S202,IF($B$6=Dates!$E$5,DataPack!AC202,IF($B$6=Dates!$E$6,DataPack!AM202,IF($B$6=Dates!$E$7,DataPack!AB202)))))</f>
        <v>0</v>
      </c>
      <c r="L30" s="29">
        <f>IF($B$6=Dates!$E$3,DataPack!J202,IF($B$6=Dates!$E$4,DataPack!T202,IF($B$6=Dates!$E$5,DataPack!AD202,IF($B$6=Dates!$E$6,DataPack!AN202,IF($B$6=Dates!$E$7,DataPack!AC202)))))</f>
        <v>0</v>
      </c>
      <c r="M30" s="6"/>
    </row>
    <row r="31" spans="2:13" ht="30" customHeight="1">
      <c r="B31" s="271" t="s">
        <v>368</v>
      </c>
      <c r="C31" s="17"/>
      <c r="D31" s="22">
        <f>IF($B$6=Dates!$E$3,DataPack!B203,IF($B$6=Dates!$E$4,DataPack!L203,IF($B$6=Dates!$E$5,DataPack!V203,IF($B$6=Dates!$E$6,DataPack!AF203,IF($B$6=Dates!$E$7,DataPack!U203)))))</f>
        <v>77</v>
      </c>
      <c r="E31" s="29">
        <f>IF($B$6=Dates!$E$3,DataPack!C203,IF($B$6=Dates!$E$4,DataPack!M203,IF($B$6=Dates!$E$5,DataPack!W203,IF($B$6=Dates!$E$6,DataPack!AG203,IF($B$6=Dates!$E$7,DataPack!V203)))))</f>
        <v>53</v>
      </c>
      <c r="F31" s="29">
        <f>IF($B$6=Dates!$E$3,DataPack!D203,IF($B$6=Dates!$E$4,DataPack!N203,IF($B$6=Dates!$E$5,DataPack!X203,IF($B$6=Dates!$E$6,DataPack!AH203,IF($B$6=Dates!$E$7,DataPack!W203)))))</f>
        <v>69</v>
      </c>
      <c r="G31" s="29">
        <f>IF($B$6=Dates!$E$3,DataPack!E203,IF($B$6=Dates!$E$4,DataPack!O203,IF($B$6=Dates!$E$5,DataPack!Y203,IF($B$6=Dates!$E$6,DataPack!AI203,IF($B$6=Dates!$E$7,DataPack!X203)))))</f>
        <v>18</v>
      </c>
      <c r="H31" s="29">
        <f>IF($B$6=Dates!$E$3,DataPack!F203,IF($B$6=Dates!$E$4,DataPack!P203,IF($B$6=Dates!$E$5,DataPack!Z203,IF($B$6=Dates!$E$6,DataPack!AJ203,IF($B$6=Dates!$E$7,DataPack!Y203)))))</f>
        <v>23</v>
      </c>
      <c r="I31" s="29">
        <f>IF($B$6=Dates!$E$3,DataPack!G203,IF($B$6=Dates!$E$4,DataPack!Q203,IF($B$6=Dates!$E$5,DataPack!AA203,IF($B$6=Dates!$E$6,DataPack!AK203,IF($B$6=Dates!$E$7,DataPack!Z203)))))</f>
        <v>5</v>
      </c>
      <c r="J31" s="29">
        <f>IF($B$6=Dates!$E$3,DataPack!H203,IF($B$6=Dates!$E$4,DataPack!R203,IF($B$6=Dates!$E$5,DataPack!AB203,IF($B$6=Dates!$E$6,DataPack!AL203,IF($B$6=Dates!$E$7,DataPack!AA203)))))</f>
        <v>6</v>
      </c>
      <c r="K31" s="29">
        <f>IF($B$6=Dates!$E$3,DataPack!I203,IF($B$6=Dates!$E$4,DataPack!S203,IF($B$6=Dates!$E$5,DataPack!AC203,IF($B$6=Dates!$E$6,DataPack!AM203,IF($B$6=Dates!$E$7,DataPack!AB203)))))</f>
        <v>1</v>
      </c>
      <c r="L31" s="29">
        <f>IF($B$6=Dates!$E$3,DataPack!J203,IF($B$6=Dates!$E$4,DataPack!T203,IF($B$6=Dates!$E$5,DataPack!AD203,IF($B$6=Dates!$E$6,DataPack!AN203,IF($B$6=Dates!$E$7,DataPack!AC203)))))</f>
        <v>1</v>
      </c>
      <c r="M31" s="6"/>
    </row>
    <row r="32" spans="2:13" ht="30" customHeight="1">
      <c r="B32" s="266" t="s">
        <v>369</v>
      </c>
      <c r="C32" s="17"/>
      <c r="D32" s="22">
        <f>IF($B$6=Dates!$E$3,DataPack!B204,IF($B$6=Dates!$E$4,DataPack!L204,IF($B$6=Dates!$E$5,DataPack!V204,IF($B$6=Dates!$E$6,DataPack!AF204,IF($B$6=Dates!$E$7,DataPack!U204)))))</f>
        <v>77</v>
      </c>
      <c r="E32" s="29">
        <f>IF($B$6=Dates!$E$3,DataPack!C204,IF($B$6=Dates!$E$4,DataPack!M204,IF($B$6=Dates!$E$5,DataPack!W204,IF($B$6=Dates!$E$6,DataPack!AG204,IF($B$6=Dates!$E$7,DataPack!V204)))))</f>
        <v>32</v>
      </c>
      <c r="F32" s="29">
        <f>IF($B$6=Dates!$E$3,DataPack!D204,IF($B$6=Dates!$E$4,DataPack!N204,IF($B$6=Dates!$E$5,DataPack!X204,IF($B$6=Dates!$E$6,DataPack!AH204,IF($B$6=Dates!$E$7,DataPack!W204)))))</f>
        <v>42</v>
      </c>
      <c r="G32" s="29">
        <f>IF($B$6=Dates!$E$3,DataPack!E204,IF($B$6=Dates!$E$4,DataPack!O204,IF($B$6=Dates!$E$5,DataPack!Y204,IF($B$6=Dates!$E$6,DataPack!AI204,IF($B$6=Dates!$E$7,DataPack!X204)))))</f>
        <v>32</v>
      </c>
      <c r="H32" s="29">
        <f>IF($B$6=Dates!$E$3,DataPack!F204,IF($B$6=Dates!$E$4,DataPack!P204,IF($B$6=Dates!$E$5,DataPack!Z204,IF($B$6=Dates!$E$6,DataPack!AJ204,IF($B$6=Dates!$E$7,DataPack!Y204)))))</f>
        <v>42</v>
      </c>
      <c r="I32" s="29">
        <f>IF($B$6=Dates!$E$3,DataPack!G204,IF($B$6=Dates!$E$4,DataPack!Q204,IF($B$6=Dates!$E$5,DataPack!AA204,IF($B$6=Dates!$E$6,DataPack!AK204,IF($B$6=Dates!$E$7,DataPack!Z204)))))</f>
        <v>12</v>
      </c>
      <c r="J32" s="29">
        <f>IF($B$6=Dates!$E$3,DataPack!H204,IF($B$6=Dates!$E$4,DataPack!R204,IF($B$6=Dates!$E$5,DataPack!AB204,IF($B$6=Dates!$E$6,DataPack!AL204,IF($B$6=Dates!$E$7,DataPack!AA204)))))</f>
        <v>16</v>
      </c>
      <c r="K32" s="29">
        <f>IF($B$6=Dates!$E$3,DataPack!I204,IF($B$6=Dates!$E$4,DataPack!S204,IF($B$6=Dates!$E$5,DataPack!AC204,IF($B$6=Dates!$E$6,DataPack!AM204,IF($B$6=Dates!$E$7,DataPack!AB204)))))</f>
        <v>1</v>
      </c>
      <c r="L32" s="29">
        <f>IF($B$6=Dates!$E$3,DataPack!J204,IF($B$6=Dates!$E$4,DataPack!T204,IF($B$6=Dates!$E$5,DataPack!AD204,IF($B$6=Dates!$E$6,DataPack!AN204,IF($B$6=Dates!$E$7,DataPack!AC204)))))</f>
        <v>1</v>
      </c>
      <c r="M32" s="6"/>
    </row>
    <row r="33" spans="2:13" ht="30" customHeight="1">
      <c r="B33" s="266" t="s">
        <v>370</v>
      </c>
      <c r="C33" s="17"/>
      <c r="D33" s="22">
        <f>IF($B$6=Dates!$E$3,DataPack!B205,IF($B$6=Dates!$E$4,DataPack!L205,IF($B$6=Dates!$E$5,DataPack!V205,IF($B$6=Dates!$E$6,DataPack!AF205,IF($B$6=Dates!$E$7,DataPack!U205)))))</f>
        <v>77</v>
      </c>
      <c r="E33" s="29">
        <f>IF($B$6=Dates!$E$3,DataPack!C205,IF($B$6=Dates!$E$4,DataPack!M205,IF($B$6=Dates!$E$5,DataPack!W205,IF($B$6=Dates!$E$6,DataPack!AG205,IF($B$6=Dates!$E$7,DataPack!V205)))))</f>
        <v>32</v>
      </c>
      <c r="F33" s="29">
        <f>IF($B$6=Dates!$E$3,DataPack!D205,IF($B$6=Dates!$E$4,DataPack!N205,IF($B$6=Dates!$E$5,DataPack!X205,IF($B$6=Dates!$E$6,DataPack!AH205,IF($B$6=Dates!$E$7,DataPack!W205)))))</f>
        <v>42</v>
      </c>
      <c r="G33" s="29">
        <f>IF($B$6=Dates!$E$3,DataPack!E205,IF($B$6=Dates!$E$4,DataPack!O205,IF($B$6=Dates!$E$5,DataPack!Y205,IF($B$6=Dates!$E$6,DataPack!AI205,IF($B$6=Dates!$E$7,DataPack!X205)))))</f>
        <v>35</v>
      </c>
      <c r="H33" s="29">
        <f>IF($B$6=Dates!$E$3,DataPack!F205,IF($B$6=Dates!$E$4,DataPack!P205,IF($B$6=Dates!$E$5,DataPack!Z205,IF($B$6=Dates!$E$6,DataPack!AJ205,IF($B$6=Dates!$E$7,DataPack!Y205)))))</f>
        <v>45</v>
      </c>
      <c r="I33" s="29">
        <f>IF($B$6=Dates!$E$3,DataPack!G205,IF($B$6=Dates!$E$4,DataPack!Q205,IF($B$6=Dates!$E$5,DataPack!AA205,IF($B$6=Dates!$E$6,DataPack!AK205,IF($B$6=Dates!$E$7,DataPack!Z205)))))</f>
        <v>8</v>
      </c>
      <c r="J33" s="29">
        <f>IF($B$6=Dates!$E$3,DataPack!H205,IF($B$6=Dates!$E$4,DataPack!R205,IF($B$6=Dates!$E$5,DataPack!AB205,IF($B$6=Dates!$E$6,DataPack!AL205,IF($B$6=Dates!$E$7,DataPack!AA205)))))</f>
        <v>10</v>
      </c>
      <c r="K33" s="29">
        <f>IF($B$6=Dates!$E$3,DataPack!I205,IF($B$6=Dates!$E$4,DataPack!S205,IF($B$6=Dates!$E$5,DataPack!AC205,IF($B$6=Dates!$E$6,DataPack!AM205,IF($B$6=Dates!$E$7,DataPack!AB205)))))</f>
        <v>2</v>
      </c>
      <c r="L33" s="29">
        <f>IF($B$6=Dates!$E$3,DataPack!J205,IF($B$6=Dates!$E$4,DataPack!T205,IF($B$6=Dates!$E$5,DataPack!AD205,IF($B$6=Dates!$E$6,DataPack!AN205,IF($B$6=Dates!$E$7,DataPack!AC205)))))</f>
        <v>3</v>
      </c>
      <c r="M33" s="6"/>
    </row>
    <row r="34" spans="2:13" ht="30" customHeight="1">
      <c r="B34" s="266" t="s">
        <v>371</v>
      </c>
      <c r="C34" s="17"/>
      <c r="D34" s="22">
        <f>IF($B$6=Dates!$E$3,DataPack!B206,IF($B$6=Dates!$E$4,DataPack!L206,IF($B$6=Dates!$E$5,DataPack!V206,IF($B$6=Dates!$E$6,DataPack!AF206,IF($B$6=Dates!$E$7,DataPack!U206)))))</f>
        <v>77</v>
      </c>
      <c r="E34" s="29">
        <f>IF($B$6=Dates!$E$3,DataPack!C206,IF($B$6=Dates!$E$4,DataPack!M206,IF($B$6=Dates!$E$5,DataPack!W206,IF($B$6=Dates!$E$6,DataPack!AG206,IF($B$6=Dates!$E$7,DataPack!V206)))))</f>
        <v>19</v>
      </c>
      <c r="F34" s="29">
        <f>IF($B$6=Dates!$E$3,DataPack!D206,IF($B$6=Dates!$E$4,DataPack!N206,IF($B$6=Dates!$E$5,DataPack!X206,IF($B$6=Dates!$E$6,DataPack!AH206,IF($B$6=Dates!$E$7,DataPack!W206)))))</f>
        <v>25</v>
      </c>
      <c r="G34" s="29">
        <f>IF($B$6=Dates!$E$3,DataPack!E206,IF($B$6=Dates!$E$4,DataPack!O206,IF($B$6=Dates!$E$5,DataPack!Y206,IF($B$6=Dates!$E$6,DataPack!AI206,IF($B$6=Dates!$E$7,DataPack!X206)))))</f>
        <v>44</v>
      </c>
      <c r="H34" s="29">
        <f>IF($B$6=Dates!$E$3,DataPack!F206,IF($B$6=Dates!$E$4,DataPack!P206,IF($B$6=Dates!$E$5,DataPack!Z206,IF($B$6=Dates!$E$6,DataPack!AJ206,IF($B$6=Dates!$E$7,DataPack!Y206)))))</f>
        <v>57</v>
      </c>
      <c r="I34" s="29">
        <f>IF($B$6=Dates!$E$3,DataPack!G206,IF($B$6=Dates!$E$4,DataPack!Q206,IF($B$6=Dates!$E$5,DataPack!AA206,IF($B$6=Dates!$E$6,DataPack!AK206,IF($B$6=Dates!$E$7,DataPack!Z206)))))</f>
        <v>14</v>
      </c>
      <c r="J34" s="29">
        <f>IF($B$6=Dates!$E$3,DataPack!H206,IF($B$6=Dates!$E$4,DataPack!R206,IF($B$6=Dates!$E$5,DataPack!AB206,IF($B$6=Dates!$E$6,DataPack!AL206,IF($B$6=Dates!$E$7,DataPack!AA206)))))</f>
        <v>18</v>
      </c>
      <c r="K34" s="29">
        <f>IF($B$6=Dates!$E$3,DataPack!I206,IF($B$6=Dates!$E$4,DataPack!S206,IF($B$6=Dates!$E$5,DataPack!AC206,IF($B$6=Dates!$E$6,DataPack!AM206,IF($B$6=Dates!$E$7,DataPack!AB206)))))</f>
        <v>0</v>
      </c>
      <c r="L34" s="29">
        <f>IF($B$6=Dates!$E$3,DataPack!J206,IF($B$6=Dates!$E$4,DataPack!T206,IF($B$6=Dates!$E$5,DataPack!AD206,IF($B$6=Dates!$E$6,DataPack!AN206,IF($B$6=Dates!$E$7,DataPack!AC206)))))</f>
        <v>0</v>
      </c>
      <c r="M34" s="6"/>
    </row>
    <row r="35" spans="2:13" ht="30" customHeight="1">
      <c r="B35" s="266" t="s">
        <v>372</v>
      </c>
      <c r="C35" s="17"/>
      <c r="D35" s="22">
        <f>IF($B$6=Dates!$E$3,DataPack!B207,IF($B$6=Dates!$E$4,DataPack!L207,IF($B$6=Dates!$E$5,DataPack!V207,IF($B$6=Dates!$E$6,DataPack!AF207,IF($B$6=Dates!$E$7,DataPack!U207)))))</f>
        <v>77</v>
      </c>
      <c r="E35" s="29">
        <f>IF($B$6=Dates!$E$3,DataPack!C207,IF($B$6=Dates!$E$4,DataPack!M207,IF($B$6=Dates!$E$5,DataPack!W207,IF($B$6=Dates!$E$6,DataPack!AG207,IF($B$6=Dates!$E$7,DataPack!V207)))))</f>
        <v>21</v>
      </c>
      <c r="F35" s="29">
        <f>IF($B$6=Dates!$E$3,DataPack!D207,IF($B$6=Dates!$E$4,DataPack!N207,IF($B$6=Dates!$E$5,DataPack!X207,IF($B$6=Dates!$E$6,DataPack!AH207,IF($B$6=Dates!$E$7,DataPack!W207)))))</f>
        <v>27</v>
      </c>
      <c r="G35" s="29">
        <f>IF($B$6=Dates!$E$3,DataPack!E207,IF($B$6=Dates!$E$4,DataPack!O207,IF($B$6=Dates!$E$5,DataPack!Y207,IF($B$6=Dates!$E$6,DataPack!AI207,IF($B$6=Dates!$E$7,DataPack!X207)))))</f>
        <v>41</v>
      </c>
      <c r="H35" s="29">
        <f>IF($B$6=Dates!$E$3,DataPack!F207,IF($B$6=Dates!$E$4,DataPack!P207,IF($B$6=Dates!$E$5,DataPack!Z207,IF($B$6=Dates!$E$6,DataPack!AJ207,IF($B$6=Dates!$E$7,DataPack!Y207)))))</f>
        <v>53</v>
      </c>
      <c r="I35" s="29">
        <f>IF($B$6=Dates!$E$3,DataPack!G207,IF($B$6=Dates!$E$4,DataPack!Q207,IF($B$6=Dates!$E$5,DataPack!AA207,IF($B$6=Dates!$E$6,DataPack!AK207,IF($B$6=Dates!$E$7,DataPack!Z207)))))</f>
        <v>14</v>
      </c>
      <c r="J35" s="29">
        <f>IF($B$6=Dates!$E$3,DataPack!H207,IF($B$6=Dates!$E$4,DataPack!R207,IF($B$6=Dates!$E$5,DataPack!AB207,IF($B$6=Dates!$E$6,DataPack!AL207,IF($B$6=Dates!$E$7,DataPack!AA207)))))</f>
        <v>18</v>
      </c>
      <c r="K35" s="29">
        <f>IF($B$6=Dates!$E$3,DataPack!I207,IF($B$6=Dates!$E$4,DataPack!S207,IF($B$6=Dates!$E$5,DataPack!AC207,IF($B$6=Dates!$E$6,DataPack!AM207,IF($B$6=Dates!$E$7,DataPack!AB207)))))</f>
        <v>1</v>
      </c>
      <c r="L35" s="29">
        <f>IF($B$6=Dates!$E$3,DataPack!J207,IF($B$6=Dates!$E$4,DataPack!T207,IF($B$6=Dates!$E$5,DataPack!AD207,IF($B$6=Dates!$E$6,DataPack!AN207,IF($B$6=Dates!$E$7,DataPack!AC207)))))</f>
        <v>1</v>
      </c>
      <c r="M35" s="6"/>
    </row>
    <row r="36" spans="2:13" ht="30" customHeight="1">
      <c r="B36" s="266" t="s">
        <v>250</v>
      </c>
      <c r="C36" s="17"/>
      <c r="D36" s="22">
        <f>IF($B$6=Dates!$E$3,DataPack!B208,IF($B$6=Dates!$E$4,DataPack!L208,IF($B$6=Dates!$E$5,DataPack!V208,IF($B$6=Dates!$E$6,DataPack!AF208,IF($B$6=Dates!$E$7,DataPack!U208)))))</f>
        <v>36</v>
      </c>
      <c r="E36" s="29">
        <f>IF($B$6=Dates!$E$3,DataPack!C208,IF($B$6=Dates!$E$4,DataPack!M208,IF($B$6=Dates!$E$5,DataPack!W208,IF($B$6=Dates!$E$6,DataPack!AG208,IF($B$6=Dates!$E$7,DataPack!V208)))))</f>
        <v>18</v>
      </c>
      <c r="F36" s="29">
        <f>IF($B$6=Dates!$E$3,DataPack!D208,IF($B$6=Dates!$E$4,DataPack!N208,IF($B$6=Dates!$E$5,DataPack!X208,IF($B$6=Dates!$E$6,DataPack!AH208,IF($B$6=Dates!$E$7,DataPack!W208)))))</f>
        <v>50</v>
      </c>
      <c r="G36" s="29">
        <f>IF($B$6=Dates!$E$3,DataPack!E208,IF($B$6=Dates!$E$4,DataPack!O208,IF($B$6=Dates!$E$5,DataPack!Y208,IF($B$6=Dates!$E$6,DataPack!AI208,IF($B$6=Dates!$E$7,DataPack!X208)))))</f>
        <v>14</v>
      </c>
      <c r="H36" s="29">
        <f>IF($B$6=Dates!$E$3,DataPack!F208,IF($B$6=Dates!$E$4,DataPack!P208,IF($B$6=Dates!$E$5,DataPack!Z208,IF($B$6=Dates!$E$6,DataPack!AJ208,IF($B$6=Dates!$E$7,DataPack!Y208)))))</f>
        <v>39</v>
      </c>
      <c r="I36" s="29">
        <f>IF($B$6=Dates!$E$3,DataPack!G208,IF($B$6=Dates!$E$4,DataPack!Q208,IF($B$6=Dates!$E$5,DataPack!AA208,IF($B$6=Dates!$E$6,DataPack!AK208,IF($B$6=Dates!$E$7,DataPack!Z208)))))</f>
        <v>4</v>
      </c>
      <c r="J36" s="29">
        <f>IF($B$6=Dates!$E$3,DataPack!H208,IF($B$6=Dates!$E$4,DataPack!R208,IF($B$6=Dates!$E$5,DataPack!AB208,IF($B$6=Dates!$E$6,DataPack!AL208,IF($B$6=Dates!$E$7,DataPack!AA208)))))</f>
        <v>11</v>
      </c>
      <c r="K36" s="29">
        <f>IF($B$6=Dates!$E$3,DataPack!I208,IF($B$6=Dates!$E$4,DataPack!S208,IF($B$6=Dates!$E$5,DataPack!AC208,IF($B$6=Dates!$E$6,DataPack!AM208,IF($B$6=Dates!$E$7,DataPack!AB208)))))</f>
        <v>0</v>
      </c>
      <c r="L36" s="29">
        <f>IF($B$6=Dates!$E$3,DataPack!J208,IF($B$6=Dates!$E$4,DataPack!T208,IF($B$6=Dates!$E$5,DataPack!AD208,IF($B$6=Dates!$E$6,DataPack!AN208,IF($B$6=Dates!$E$7,DataPack!AC208)))))</f>
        <v>0</v>
      </c>
      <c r="M36" s="6"/>
    </row>
    <row r="37" spans="2:13" ht="30" customHeight="1">
      <c r="B37" s="266" t="s">
        <v>373</v>
      </c>
      <c r="C37" s="17"/>
      <c r="D37" s="22">
        <f>IF($B$6=Dates!$E$3,DataPack!B209,IF($B$6=Dates!$E$4,DataPack!L209,IF($B$6=Dates!$E$5,DataPack!V209,IF($B$6=Dates!$E$6,DataPack!AF209,IF($B$6=Dates!$E$7,DataPack!U209)))))</f>
        <v>36</v>
      </c>
      <c r="E37" s="29">
        <f>IF($B$6=Dates!$E$3,DataPack!C209,IF($B$6=Dates!$E$4,DataPack!M209,IF($B$6=Dates!$E$5,DataPack!W209,IF($B$6=Dates!$E$6,DataPack!AG209,IF($B$6=Dates!$E$7,DataPack!V209)))))</f>
        <v>18</v>
      </c>
      <c r="F37" s="29">
        <f>IF($B$6=Dates!$E$3,DataPack!D209,IF($B$6=Dates!$E$4,DataPack!N209,IF($B$6=Dates!$E$5,DataPack!X209,IF($B$6=Dates!$E$6,DataPack!AH209,IF($B$6=Dates!$E$7,DataPack!W209)))))</f>
        <v>50</v>
      </c>
      <c r="G37" s="29">
        <f>IF($B$6=Dates!$E$3,DataPack!E209,IF($B$6=Dates!$E$4,DataPack!O209,IF($B$6=Dates!$E$5,DataPack!Y209,IF($B$6=Dates!$E$6,DataPack!AI209,IF($B$6=Dates!$E$7,DataPack!X209)))))</f>
        <v>14</v>
      </c>
      <c r="H37" s="29">
        <f>IF($B$6=Dates!$E$3,DataPack!F209,IF($B$6=Dates!$E$4,DataPack!P209,IF($B$6=Dates!$E$5,DataPack!Z209,IF($B$6=Dates!$E$6,DataPack!AJ209,IF($B$6=Dates!$E$7,DataPack!Y209)))))</f>
        <v>39</v>
      </c>
      <c r="I37" s="29">
        <f>IF($B$6=Dates!$E$3,DataPack!G209,IF($B$6=Dates!$E$4,DataPack!Q209,IF($B$6=Dates!$E$5,DataPack!AA209,IF($B$6=Dates!$E$6,DataPack!AK209,IF($B$6=Dates!$E$7,DataPack!Z209)))))</f>
        <v>4</v>
      </c>
      <c r="J37" s="29">
        <f>IF($B$6=Dates!$E$3,DataPack!H209,IF($B$6=Dates!$E$4,DataPack!R209,IF($B$6=Dates!$E$5,DataPack!AB209,IF($B$6=Dates!$E$6,DataPack!AL209,IF($B$6=Dates!$E$7,DataPack!AA209)))))</f>
        <v>11</v>
      </c>
      <c r="K37" s="29">
        <f>IF($B$6=Dates!$E$3,DataPack!I209,IF($B$6=Dates!$E$4,DataPack!S209,IF($B$6=Dates!$E$5,DataPack!AC209,IF($B$6=Dates!$E$6,DataPack!AM209,IF($B$6=Dates!$E$7,DataPack!AB209)))))</f>
        <v>0</v>
      </c>
      <c r="L37" s="29">
        <f>IF($B$6=Dates!$E$3,DataPack!J209,IF($B$6=Dates!$E$4,DataPack!T209,IF($B$6=Dates!$E$5,DataPack!AD209,IF($B$6=Dates!$E$6,DataPack!AN209,IF($B$6=Dates!$E$7,DataPack!AC209)))))</f>
        <v>0</v>
      </c>
      <c r="M37" s="6"/>
    </row>
    <row r="38" spans="2:13" ht="30" customHeight="1">
      <c r="B38" s="266" t="s">
        <v>374</v>
      </c>
      <c r="C38" s="17"/>
      <c r="D38" s="22">
        <f>IF($B$6=Dates!$E$3,DataPack!B210,IF($B$6=Dates!$E$4,DataPack!L210,IF($B$6=Dates!$E$5,DataPack!V210,IF($B$6=Dates!$E$6,DataPack!AF210,IF($B$6=Dates!$E$7,DataPack!U210)))))</f>
        <v>36</v>
      </c>
      <c r="E38" s="29">
        <f>IF($B$6=Dates!$E$3,DataPack!C210,IF($B$6=Dates!$E$4,DataPack!M210,IF($B$6=Dates!$E$5,DataPack!W210,IF($B$6=Dates!$E$6,DataPack!AG210,IF($B$6=Dates!$E$7,DataPack!V210)))))</f>
        <v>18</v>
      </c>
      <c r="F38" s="29">
        <f>IF($B$6=Dates!$E$3,DataPack!D210,IF($B$6=Dates!$E$4,DataPack!N210,IF($B$6=Dates!$E$5,DataPack!X210,IF($B$6=Dates!$E$6,DataPack!AH210,IF($B$6=Dates!$E$7,DataPack!W210)))))</f>
        <v>50</v>
      </c>
      <c r="G38" s="29">
        <f>IF($B$6=Dates!$E$3,DataPack!E210,IF($B$6=Dates!$E$4,DataPack!O210,IF($B$6=Dates!$E$5,DataPack!Y210,IF($B$6=Dates!$E$6,DataPack!AI210,IF($B$6=Dates!$E$7,DataPack!X210)))))</f>
        <v>15</v>
      </c>
      <c r="H38" s="29">
        <f>IF($B$6=Dates!$E$3,DataPack!F210,IF($B$6=Dates!$E$4,DataPack!P210,IF($B$6=Dates!$E$5,DataPack!Z210,IF($B$6=Dates!$E$6,DataPack!AJ210,IF($B$6=Dates!$E$7,DataPack!Y210)))))</f>
        <v>42</v>
      </c>
      <c r="I38" s="29">
        <f>IF($B$6=Dates!$E$3,DataPack!G210,IF($B$6=Dates!$E$4,DataPack!Q210,IF($B$6=Dates!$E$5,DataPack!AA210,IF($B$6=Dates!$E$6,DataPack!AK210,IF($B$6=Dates!$E$7,DataPack!Z210)))))</f>
        <v>3</v>
      </c>
      <c r="J38" s="29">
        <f>IF($B$6=Dates!$E$3,DataPack!H210,IF($B$6=Dates!$E$4,DataPack!R210,IF($B$6=Dates!$E$5,DataPack!AB210,IF($B$6=Dates!$E$6,DataPack!AL210,IF($B$6=Dates!$E$7,DataPack!AA210)))))</f>
        <v>8</v>
      </c>
      <c r="K38" s="29">
        <f>IF($B$6=Dates!$E$3,DataPack!I210,IF($B$6=Dates!$E$4,DataPack!S210,IF($B$6=Dates!$E$5,DataPack!AC210,IF($B$6=Dates!$E$6,DataPack!AM210,IF($B$6=Dates!$E$7,DataPack!AB210)))))</f>
        <v>0</v>
      </c>
      <c r="L38" s="29">
        <f>IF($B$6=Dates!$E$3,DataPack!J210,IF($B$6=Dates!$E$4,DataPack!T210,IF($B$6=Dates!$E$5,DataPack!AD210,IF($B$6=Dates!$E$6,DataPack!AN210,IF($B$6=Dates!$E$7,DataPack!AC210)))))</f>
        <v>0</v>
      </c>
      <c r="M38" s="6"/>
    </row>
    <row r="39" spans="2:13" ht="30" customHeight="1">
      <c r="B39" s="274" t="s">
        <v>375</v>
      </c>
      <c r="C39" s="17"/>
      <c r="D39" s="22">
        <f>IF($B$6=Dates!$E$3,DataPack!B211,IF($B$6=Dates!$E$4,DataPack!L211,IF($B$6=Dates!$E$5,DataPack!V211,IF($B$6=Dates!$E$6,DataPack!AF211,IF($B$6=Dates!$E$7,DataPack!U211)))))</f>
        <v>36</v>
      </c>
      <c r="E39" s="29">
        <f>IF($B$6=Dates!$E$3,DataPack!C211,IF($B$6=Dates!$E$4,DataPack!M211,IF($B$6=Dates!$E$5,DataPack!W211,IF($B$6=Dates!$E$6,DataPack!AG211,IF($B$6=Dates!$E$7,DataPack!V211)))))</f>
        <v>18</v>
      </c>
      <c r="F39" s="29">
        <f>IF($B$6=Dates!$E$3,DataPack!D211,IF($B$6=Dates!$E$4,DataPack!N211,IF($B$6=Dates!$E$5,DataPack!X211,IF($B$6=Dates!$E$6,DataPack!AH211,IF($B$6=Dates!$E$7,DataPack!W211)))))</f>
        <v>50</v>
      </c>
      <c r="G39" s="29">
        <f>IF($B$6=Dates!$E$3,DataPack!E211,IF($B$6=Dates!$E$4,DataPack!O211,IF($B$6=Dates!$E$5,DataPack!Y211,IF($B$6=Dates!$E$6,DataPack!AI211,IF($B$6=Dates!$E$7,DataPack!X211)))))</f>
        <v>15</v>
      </c>
      <c r="H39" s="29">
        <f>IF($B$6=Dates!$E$3,DataPack!F211,IF($B$6=Dates!$E$4,DataPack!P211,IF($B$6=Dates!$E$5,DataPack!Z211,IF($B$6=Dates!$E$6,DataPack!AJ211,IF($B$6=Dates!$E$7,DataPack!Y211)))))</f>
        <v>42</v>
      </c>
      <c r="I39" s="29">
        <f>IF($B$6=Dates!$E$3,DataPack!G211,IF($B$6=Dates!$E$4,DataPack!Q211,IF($B$6=Dates!$E$5,DataPack!AA211,IF($B$6=Dates!$E$6,DataPack!AK211,IF($B$6=Dates!$E$7,DataPack!Z211)))))</f>
        <v>3</v>
      </c>
      <c r="J39" s="29">
        <f>IF($B$6=Dates!$E$3,DataPack!H211,IF($B$6=Dates!$E$4,DataPack!R211,IF($B$6=Dates!$E$5,DataPack!AB211,IF($B$6=Dates!$E$6,DataPack!AL211,IF($B$6=Dates!$E$7,DataPack!AA211)))))</f>
        <v>8</v>
      </c>
      <c r="K39" s="29">
        <f>IF($B$6=Dates!$E$3,DataPack!I211,IF($B$6=Dates!$E$4,DataPack!S211,IF($B$6=Dates!$E$5,DataPack!AC211,IF($B$6=Dates!$E$6,DataPack!AM211,IF($B$6=Dates!$E$7,DataPack!AB211)))))</f>
        <v>0</v>
      </c>
      <c r="L39" s="29">
        <f>IF($B$6=Dates!$E$3,DataPack!J211,IF($B$6=Dates!$E$4,DataPack!T211,IF($B$6=Dates!$E$5,DataPack!AD211,IF($B$6=Dates!$E$6,DataPack!AN211,IF($B$6=Dates!$E$7,DataPack!AC211)))))</f>
        <v>0</v>
      </c>
      <c r="M39" s="6"/>
    </row>
    <row r="40" spans="2:13" ht="30" customHeight="1">
      <c r="B40" s="266" t="s">
        <v>249</v>
      </c>
      <c r="C40" s="17"/>
      <c r="D40" s="22">
        <f>IF($B$6=Dates!$E$3,DataPack!B212,IF($B$6=Dates!$E$4,DataPack!L212,IF($B$6=Dates!$E$5,DataPack!V212,IF($B$6=Dates!$E$6,DataPack!AF212,IF($B$6=Dates!$E$7,DataPack!U212)))))</f>
        <v>45</v>
      </c>
      <c r="E40" s="29">
        <f>IF($B$6=Dates!$E$3,DataPack!C212,IF($B$6=Dates!$E$4,DataPack!M212,IF($B$6=Dates!$E$5,DataPack!W212,IF($B$6=Dates!$E$6,DataPack!AG212,IF($B$6=Dates!$E$7,DataPack!V212)))))</f>
        <v>18</v>
      </c>
      <c r="F40" s="29">
        <f>IF($B$6=Dates!$E$3,DataPack!D212,IF($B$6=Dates!$E$4,DataPack!N212,IF($B$6=Dates!$E$5,DataPack!X212,IF($B$6=Dates!$E$6,DataPack!AH212,IF($B$6=Dates!$E$7,DataPack!W212)))))</f>
        <v>40</v>
      </c>
      <c r="G40" s="29">
        <f>IF($B$6=Dates!$E$3,DataPack!E212,IF($B$6=Dates!$E$4,DataPack!O212,IF($B$6=Dates!$E$5,DataPack!Y212,IF($B$6=Dates!$E$6,DataPack!AI212,IF($B$6=Dates!$E$7,DataPack!X212)))))</f>
        <v>16</v>
      </c>
      <c r="H40" s="29">
        <f>IF($B$6=Dates!$E$3,DataPack!F212,IF($B$6=Dates!$E$4,DataPack!P212,IF($B$6=Dates!$E$5,DataPack!Z212,IF($B$6=Dates!$E$6,DataPack!AJ212,IF($B$6=Dates!$E$7,DataPack!Y212)))))</f>
        <v>36</v>
      </c>
      <c r="I40" s="29">
        <f>IF($B$6=Dates!$E$3,DataPack!G212,IF($B$6=Dates!$E$4,DataPack!Q212,IF($B$6=Dates!$E$5,DataPack!AA212,IF($B$6=Dates!$E$6,DataPack!AK212,IF($B$6=Dates!$E$7,DataPack!Z212)))))</f>
        <v>10</v>
      </c>
      <c r="J40" s="29">
        <f>IF($B$6=Dates!$E$3,DataPack!H212,IF($B$6=Dates!$E$4,DataPack!R212,IF($B$6=Dates!$E$5,DataPack!AB212,IF($B$6=Dates!$E$6,DataPack!AL212,IF($B$6=Dates!$E$7,DataPack!AA212)))))</f>
        <v>22</v>
      </c>
      <c r="K40" s="29">
        <f>IF($B$6=Dates!$E$3,DataPack!I212,IF($B$6=Dates!$E$4,DataPack!S212,IF($B$6=Dates!$E$5,DataPack!AC212,IF($B$6=Dates!$E$6,DataPack!AM212,IF($B$6=Dates!$E$7,DataPack!AB212)))))</f>
        <v>1</v>
      </c>
      <c r="L40" s="29">
        <f>IF($B$6=Dates!$E$3,DataPack!J212,IF($B$6=Dates!$E$4,DataPack!T212,IF($B$6=Dates!$E$5,DataPack!AD212,IF($B$6=Dates!$E$6,DataPack!AN212,IF($B$6=Dates!$E$7,DataPack!AC212)))))</f>
        <v>2</v>
      </c>
      <c r="M40" s="6"/>
    </row>
    <row r="41" spans="2:13" ht="30" customHeight="1">
      <c r="B41" s="266" t="s">
        <v>376</v>
      </c>
      <c r="C41" s="17"/>
      <c r="D41" s="22">
        <f>IF($B$6=Dates!$E$3,DataPack!B213,IF($B$6=Dates!$E$4,DataPack!L213,IF($B$6=Dates!$E$5,DataPack!V213,IF($B$6=Dates!$E$6,DataPack!AF213,IF($B$6=Dates!$E$7,DataPack!U213)))))</f>
        <v>45</v>
      </c>
      <c r="E41" s="29">
        <f>IF($B$6=Dates!$E$3,DataPack!C213,IF($B$6=Dates!$E$4,DataPack!M213,IF($B$6=Dates!$E$5,DataPack!W213,IF($B$6=Dates!$E$6,DataPack!AG213,IF($B$6=Dates!$E$7,DataPack!V213)))))</f>
        <v>18</v>
      </c>
      <c r="F41" s="29">
        <f>IF($B$6=Dates!$E$3,DataPack!D213,IF($B$6=Dates!$E$4,DataPack!N213,IF($B$6=Dates!$E$5,DataPack!X213,IF($B$6=Dates!$E$6,DataPack!AH213,IF($B$6=Dates!$E$7,DataPack!W213)))))</f>
        <v>40</v>
      </c>
      <c r="G41" s="29">
        <f>IF($B$6=Dates!$E$3,DataPack!E213,IF($B$6=Dates!$E$4,DataPack!O213,IF($B$6=Dates!$E$5,DataPack!Y213,IF($B$6=Dates!$E$6,DataPack!AI213,IF($B$6=Dates!$E$7,DataPack!X213)))))</f>
        <v>16</v>
      </c>
      <c r="H41" s="29">
        <f>IF($B$6=Dates!$E$3,DataPack!F213,IF($B$6=Dates!$E$4,DataPack!P213,IF($B$6=Dates!$E$5,DataPack!Z213,IF($B$6=Dates!$E$6,DataPack!AJ213,IF($B$6=Dates!$E$7,DataPack!Y213)))))</f>
        <v>36</v>
      </c>
      <c r="I41" s="29">
        <f>IF($B$6=Dates!$E$3,DataPack!G213,IF($B$6=Dates!$E$4,DataPack!Q213,IF($B$6=Dates!$E$5,DataPack!AA213,IF($B$6=Dates!$E$6,DataPack!AK213,IF($B$6=Dates!$E$7,DataPack!Z213)))))</f>
        <v>10</v>
      </c>
      <c r="J41" s="29">
        <f>IF($B$6=Dates!$E$3,DataPack!H213,IF($B$6=Dates!$E$4,DataPack!R213,IF($B$6=Dates!$E$5,DataPack!AB213,IF($B$6=Dates!$E$6,DataPack!AL213,IF($B$6=Dates!$E$7,DataPack!AA213)))))</f>
        <v>22</v>
      </c>
      <c r="K41" s="29">
        <f>IF($B$6=Dates!$E$3,DataPack!I213,IF($B$6=Dates!$E$4,DataPack!S213,IF($B$6=Dates!$E$5,DataPack!AC213,IF($B$6=Dates!$E$6,DataPack!AM213,IF($B$6=Dates!$E$7,DataPack!AB213)))))</f>
        <v>1</v>
      </c>
      <c r="L41" s="29">
        <f>IF($B$6=Dates!$E$3,DataPack!J213,IF($B$6=Dates!$E$4,DataPack!T213,IF($B$6=Dates!$E$5,DataPack!AD213,IF($B$6=Dates!$E$6,DataPack!AN213,IF($B$6=Dates!$E$7,DataPack!AC213)))))</f>
        <v>2</v>
      </c>
      <c r="M41" s="6"/>
    </row>
    <row r="42" spans="2:13" ht="30" customHeight="1">
      <c r="B42" s="266" t="s">
        <v>377</v>
      </c>
      <c r="C42" s="17"/>
      <c r="D42" s="22">
        <f>IF($B$6=Dates!$E$3,DataPack!B214,IF($B$6=Dates!$E$4,DataPack!L214,IF($B$6=Dates!$E$5,DataPack!V214,IF($B$6=Dates!$E$6,DataPack!AF214,IF($B$6=Dates!$E$7,DataPack!U214)))))</f>
        <v>45</v>
      </c>
      <c r="E42" s="29">
        <f>IF($B$6=Dates!$E$3,DataPack!C214,IF($B$6=Dates!$E$4,DataPack!M214,IF($B$6=Dates!$E$5,DataPack!W214,IF($B$6=Dates!$E$6,DataPack!AG214,IF($B$6=Dates!$E$7,DataPack!V214)))))</f>
        <v>19</v>
      </c>
      <c r="F42" s="29">
        <f>IF($B$6=Dates!$E$3,DataPack!D214,IF($B$6=Dates!$E$4,DataPack!N214,IF($B$6=Dates!$E$5,DataPack!X214,IF($B$6=Dates!$E$6,DataPack!AH214,IF($B$6=Dates!$E$7,DataPack!W214)))))</f>
        <v>42</v>
      </c>
      <c r="G42" s="29">
        <f>IF($B$6=Dates!$E$3,DataPack!E214,IF($B$6=Dates!$E$4,DataPack!O214,IF($B$6=Dates!$E$5,DataPack!Y214,IF($B$6=Dates!$E$6,DataPack!AI214,IF($B$6=Dates!$E$7,DataPack!X214)))))</f>
        <v>15</v>
      </c>
      <c r="H42" s="29">
        <f>IF($B$6=Dates!$E$3,DataPack!F214,IF($B$6=Dates!$E$4,DataPack!P214,IF($B$6=Dates!$E$5,DataPack!Z214,IF($B$6=Dates!$E$6,DataPack!AJ214,IF($B$6=Dates!$E$7,DataPack!Y214)))))</f>
        <v>33</v>
      </c>
      <c r="I42" s="29">
        <f>IF($B$6=Dates!$E$3,DataPack!G214,IF($B$6=Dates!$E$4,DataPack!Q214,IF($B$6=Dates!$E$5,DataPack!AA214,IF($B$6=Dates!$E$6,DataPack!AK214,IF($B$6=Dates!$E$7,DataPack!Z214)))))</f>
        <v>10</v>
      </c>
      <c r="J42" s="29">
        <f>IF($B$6=Dates!$E$3,DataPack!H214,IF($B$6=Dates!$E$4,DataPack!R214,IF($B$6=Dates!$E$5,DataPack!AB214,IF($B$6=Dates!$E$6,DataPack!AL214,IF($B$6=Dates!$E$7,DataPack!AA214)))))</f>
        <v>22</v>
      </c>
      <c r="K42" s="29">
        <f>IF($B$6=Dates!$E$3,DataPack!I214,IF($B$6=Dates!$E$4,DataPack!S214,IF($B$6=Dates!$E$5,DataPack!AC214,IF($B$6=Dates!$E$6,DataPack!AM214,IF($B$6=Dates!$E$7,DataPack!AB214)))))</f>
        <v>1</v>
      </c>
      <c r="L42" s="29">
        <f>IF($B$6=Dates!$E$3,DataPack!J214,IF($B$6=Dates!$E$4,DataPack!T214,IF($B$6=Dates!$E$5,DataPack!AD214,IF($B$6=Dates!$E$6,DataPack!AN214,IF($B$6=Dates!$E$7,DataPack!AC214)))))</f>
        <v>2</v>
      </c>
      <c r="M42" s="6"/>
    </row>
    <row r="43" spans="2:13" ht="30" customHeight="1">
      <c r="B43" s="266" t="s">
        <v>378</v>
      </c>
      <c r="C43" s="17"/>
      <c r="D43" s="22">
        <f>IF($B$6=Dates!$E$3,DataPack!B215,IF($B$6=Dates!$E$4,DataPack!L215,IF($B$6=Dates!$E$5,DataPack!V215,IF($B$6=Dates!$E$6,DataPack!AF215,IF($B$6=Dates!$E$7,DataPack!U215)))))</f>
        <v>45</v>
      </c>
      <c r="E43" s="29">
        <f>IF($B$6=Dates!$E$3,DataPack!C215,IF($B$6=Dates!$E$4,DataPack!M215,IF($B$6=Dates!$E$5,DataPack!W215,IF($B$6=Dates!$E$6,DataPack!AG215,IF($B$6=Dates!$E$7,DataPack!V215)))))</f>
        <v>19</v>
      </c>
      <c r="F43" s="29">
        <f>IF($B$6=Dates!$E$3,DataPack!D215,IF($B$6=Dates!$E$4,DataPack!N215,IF($B$6=Dates!$E$5,DataPack!X215,IF($B$6=Dates!$E$6,DataPack!AH215,IF($B$6=Dates!$E$7,DataPack!W215)))))</f>
        <v>42</v>
      </c>
      <c r="G43" s="29">
        <f>IF($B$6=Dates!$E$3,DataPack!E215,IF($B$6=Dates!$E$4,DataPack!O215,IF($B$6=Dates!$E$5,DataPack!Y215,IF($B$6=Dates!$E$6,DataPack!AI215,IF($B$6=Dates!$E$7,DataPack!X215)))))</f>
        <v>16</v>
      </c>
      <c r="H43" s="29">
        <f>IF($B$6=Dates!$E$3,DataPack!F215,IF($B$6=Dates!$E$4,DataPack!P215,IF($B$6=Dates!$E$5,DataPack!Z215,IF($B$6=Dates!$E$6,DataPack!AJ215,IF($B$6=Dates!$E$7,DataPack!Y215)))))</f>
        <v>36</v>
      </c>
      <c r="I43" s="29">
        <f>IF($B$6=Dates!$E$3,DataPack!G215,IF($B$6=Dates!$E$4,DataPack!Q215,IF($B$6=Dates!$E$5,DataPack!AA215,IF($B$6=Dates!$E$6,DataPack!AK215,IF($B$6=Dates!$E$7,DataPack!Z215)))))</f>
        <v>9</v>
      </c>
      <c r="J43" s="29">
        <f>IF($B$6=Dates!$E$3,DataPack!H215,IF($B$6=Dates!$E$4,DataPack!R215,IF($B$6=Dates!$E$5,DataPack!AB215,IF($B$6=Dates!$E$6,DataPack!AL215,IF($B$6=Dates!$E$7,DataPack!AA215)))))</f>
        <v>20</v>
      </c>
      <c r="K43" s="29">
        <f>IF($B$6=Dates!$E$3,DataPack!I215,IF($B$6=Dates!$E$4,DataPack!S215,IF($B$6=Dates!$E$5,DataPack!AC215,IF($B$6=Dates!$E$6,DataPack!AM215,IF($B$6=Dates!$E$7,DataPack!AB215)))))</f>
        <v>1</v>
      </c>
      <c r="L43" s="29">
        <f>IF($B$6=Dates!$E$3,DataPack!J215,IF($B$6=Dates!$E$4,DataPack!T215,IF($B$6=Dates!$E$5,DataPack!AD215,IF($B$6=Dates!$E$6,DataPack!AN215,IF($B$6=Dates!$E$7,DataPack!AC215)))))</f>
        <v>2</v>
      </c>
      <c r="M43" s="6"/>
    </row>
    <row r="44" spans="2:13" ht="30" customHeight="1">
      <c r="B44" s="276" t="s">
        <v>974</v>
      </c>
      <c r="C44" s="17"/>
      <c r="D44" s="22">
        <f>IF($B$6=Dates!$E$3,DataPack!B216,IF($B$6=Dates!$E$4,DataPack!L216,IF($B$6=Dates!$E$5,DataPack!V216,IF($B$6=Dates!$E$6,DataPack!AF216,IF($B$6=Dates!$E$7,DataPack!U216)))))</f>
        <v>8</v>
      </c>
      <c r="E44" s="29">
        <f>IF($B$6=Dates!$E$3,DataPack!C216,IF($B$6=Dates!$E$4,DataPack!M216,IF($B$6=Dates!$E$5,DataPack!W216,IF($B$6=Dates!$E$6,DataPack!AG216,IF($B$6=Dates!$E$7,DataPack!V216)))))</f>
        <v>3</v>
      </c>
      <c r="F44" s="29">
        <f>IF($B$6=Dates!$E$3,DataPack!D216,IF($B$6=Dates!$E$4,DataPack!N216,IF($B$6=Dates!$E$5,DataPack!X216,IF($B$6=Dates!$E$6,DataPack!AH216,IF($B$6=Dates!$E$7,DataPack!W216)))))</f>
        <v>38</v>
      </c>
      <c r="G44" s="29">
        <f>IF($B$6=Dates!$E$3,DataPack!E216,IF($B$6=Dates!$E$4,DataPack!O216,IF($B$6=Dates!$E$5,DataPack!Y216,IF($B$6=Dates!$E$6,DataPack!AI216,IF($B$6=Dates!$E$7,DataPack!X216)))))</f>
        <v>3</v>
      </c>
      <c r="H44" s="29">
        <f>IF($B$6=Dates!$E$3,DataPack!F216,IF($B$6=Dates!$E$4,DataPack!P216,IF($B$6=Dates!$E$5,DataPack!Z216,IF($B$6=Dates!$E$6,DataPack!AJ216,IF($B$6=Dates!$E$7,DataPack!Y216)))))</f>
        <v>38</v>
      </c>
      <c r="I44" s="29">
        <f>IF($B$6=Dates!$E$3,DataPack!G216,IF($B$6=Dates!$E$4,DataPack!Q216,IF($B$6=Dates!$E$5,DataPack!AA216,IF($B$6=Dates!$E$6,DataPack!AK216,IF($B$6=Dates!$E$7,DataPack!Z216)))))</f>
        <v>1</v>
      </c>
      <c r="J44" s="29">
        <f>IF($B$6=Dates!$E$3,DataPack!H216,IF($B$6=Dates!$E$4,DataPack!R216,IF($B$6=Dates!$E$5,DataPack!AB216,IF($B$6=Dates!$E$6,DataPack!AL216,IF($B$6=Dates!$E$7,DataPack!AA216)))))</f>
        <v>13</v>
      </c>
      <c r="K44" s="29">
        <f>IF($B$6=Dates!$E$3,DataPack!I216,IF($B$6=Dates!$E$4,DataPack!S216,IF($B$6=Dates!$E$5,DataPack!AC216,IF($B$6=Dates!$E$6,DataPack!AM216,IF($B$6=Dates!$E$7,DataPack!AB216)))))</f>
        <v>1</v>
      </c>
      <c r="L44" s="29">
        <f>IF($B$6=Dates!$E$3,DataPack!J216,IF($B$6=Dates!$E$4,DataPack!T216,IF($B$6=Dates!$E$5,DataPack!AD216,IF($B$6=Dates!$E$6,DataPack!AN216,IF($B$6=Dates!$E$7,DataPack!AC216)))))</f>
        <v>13</v>
      </c>
      <c r="M44" s="6"/>
    </row>
    <row r="45" spans="2:13" ht="30" customHeight="1">
      <c r="B45" s="276" t="s">
        <v>966</v>
      </c>
      <c r="C45" s="17"/>
      <c r="D45" s="22">
        <f>IF($B$6=Dates!$E$3,DataPack!B217,IF($B$6=Dates!$E$4,DataPack!L217,IF($B$6=Dates!$E$5,DataPack!V217,IF($B$6=Dates!$E$6,DataPack!AF217,IF($B$6=Dates!$E$7,DataPack!U217)))))</f>
        <v>8</v>
      </c>
      <c r="E45" s="29">
        <f>IF($B$6=Dates!$E$3,DataPack!C217,IF($B$6=Dates!$E$4,DataPack!M217,IF($B$6=Dates!$E$5,DataPack!W217,IF($B$6=Dates!$E$6,DataPack!AG217,IF($B$6=Dates!$E$7,DataPack!V217)))))</f>
        <v>3</v>
      </c>
      <c r="F45" s="29">
        <f>IF($B$6=Dates!$E$3,DataPack!D217,IF($B$6=Dates!$E$4,DataPack!N217,IF($B$6=Dates!$E$5,DataPack!X217,IF($B$6=Dates!$E$6,DataPack!AH217,IF($B$6=Dates!$E$7,DataPack!W217)))))</f>
        <v>38</v>
      </c>
      <c r="G45" s="29">
        <f>IF($B$6=Dates!$E$3,DataPack!E217,IF($B$6=Dates!$E$4,DataPack!O217,IF($B$6=Dates!$E$5,DataPack!Y217,IF($B$6=Dates!$E$6,DataPack!AI217,IF($B$6=Dates!$E$7,DataPack!X217)))))</f>
        <v>5</v>
      </c>
      <c r="H45" s="29">
        <f>IF($B$6=Dates!$E$3,DataPack!F217,IF($B$6=Dates!$E$4,DataPack!P217,IF($B$6=Dates!$E$5,DataPack!Z217,IF($B$6=Dates!$E$6,DataPack!AJ217,IF($B$6=Dates!$E$7,DataPack!Y217)))))</f>
        <v>63</v>
      </c>
      <c r="I45" s="29">
        <f>IF($B$6=Dates!$E$3,DataPack!G217,IF($B$6=Dates!$E$4,DataPack!Q217,IF($B$6=Dates!$E$5,DataPack!AA217,IF($B$6=Dates!$E$6,DataPack!AK217,IF($B$6=Dates!$E$7,DataPack!Z217)))))</f>
        <v>0</v>
      </c>
      <c r="J45" s="29">
        <f>IF($B$6=Dates!$E$3,DataPack!H217,IF($B$6=Dates!$E$4,DataPack!R217,IF($B$6=Dates!$E$5,DataPack!AB217,IF($B$6=Dates!$E$6,DataPack!AL217,IF($B$6=Dates!$E$7,DataPack!AA217)))))</f>
        <v>0</v>
      </c>
      <c r="K45" s="29">
        <f>IF($B$6=Dates!$E$3,DataPack!I217,IF($B$6=Dates!$E$4,DataPack!S217,IF($B$6=Dates!$E$5,DataPack!AC217,IF($B$6=Dates!$E$6,DataPack!AM217,IF($B$6=Dates!$E$7,DataPack!AB217)))))</f>
        <v>0</v>
      </c>
      <c r="L45" s="29">
        <f>IF($B$6=Dates!$E$3,DataPack!J217,IF($B$6=Dates!$E$4,DataPack!T217,IF($B$6=Dates!$E$5,DataPack!AD217,IF($B$6=Dates!$E$6,DataPack!AN217,IF($B$6=Dates!$E$7,DataPack!AC217)))))</f>
        <v>0</v>
      </c>
      <c r="M45" s="6"/>
    </row>
    <row r="46" spans="2:13" ht="30" customHeight="1">
      <c r="B46" s="271" t="s">
        <v>965</v>
      </c>
      <c r="C46" s="17"/>
      <c r="D46" s="22">
        <f>IF($B$6=Dates!$E$3,DataPack!B218,IF($B$6=Dates!$E$4,DataPack!L218,IF($B$6=Dates!$E$5,DataPack!V218,IF($B$6=Dates!$E$6,DataPack!AF218,IF($B$6=Dates!$E$7,DataPack!U218)))))</f>
        <v>8</v>
      </c>
      <c r="E46" s="29">
        <f>IF($B$6=Dates!$E$3,DataPack!C218,IF($B$6=Dates!$E$4,DataPack!M218,IF($B$6=Dates!$E$5,DataPack!W218,IF($B$6=Dates!$E$6,DataPack!AG218,IF($B$6=Dates!$E$7,DataPack!V218)))))</f>
        <v>2</v>
      </c>
      <c r="F46" s="29">
        <f>IF($B$6=Dates!$E$3,DataPack!D218,IF($B$6=Dates!$E$4,DataPack!N218,IF($B$6=Dates!$E$5,DataPack!X218,IF($B$6=Dates!$E$6,DataPack!AH218,IF($B$6=Dates!$E$7,DataPack!W218)))))</f>
        <v>25</v>
      </c>
      <c r="G46" s="29">
        <f>IF($B$6=Dates!$E$3,DataPack!E218,IF($B$6=Dates!$E$4,DataPack!O218,IF($B$6=Dates!$E$5,DataPack!Y218,IF($B$6=Dates!$E$6,DataPack!AI218,IF($B$6=Dates!$E$7,DataPack!X218)))))</f>
        <v>4</v>
      </c>
      <c r="H46" s="29">
        <f>IF($B$6=Dates!$E$3,DataPack!F218,IF($B$6=Dates!$E$4,DataPack!P218,IF($B$6=Dates!$E$5,DataPack!Z218,IF($B$6=Dates!$E$6,DataPack!AJ218,IF($B$6=Dates!$E$7,DataPack!Y218)))))</f>
        <v>50</v>
      </c>
      <c r="I46" s="29">
        <f>IF($B$6=Dates!$E$3,DataPack!G218,IF($B$6=Dates!$E$4,DataPack!Q218,IF($B$6=Dates!$E$5,DataPack!AA218,IF($B$6=Dates!$E$6,DataPack!AK218,IF($B$6=Dates!$E$7,DataPack!Z218)))))</f>
        <v>2</v>
      </c>
      <c r="J46" s="29">
        <f>IF($B$6=Dates!$E$3,DataPack!H218,IF($B$6=Dates!$E$4,DataPack!R218,IF($B$6=Dates!$E$5,DataPack!AB218,IF($B$6=Dates!$E$6,DataPack!AL218,IF($B$6=Dates!$E$7,DataPack!AA218)))))</f>
        <v>25</v>
      </c>
      <c r="K46" s="29">
        <f>IF($B$6=Dates!$E$3,DataPack!I218,IF($B$6=Dates!$E$4,DataPack!S218,IF($B$6=Dates!$E$5,DataPack!AC218,IF($B$6=Dates!$E$6,DataPack!AM218,IF($B$6=Dates!$E$7,DataPack!AB218)))))</f>
        <v>0</v>
      </c>
      <c r="L46" s="29">
        <f>IF($B$6=Dates!$E$3,DataPack!J218,IF($B$6=Dates!$E$4,DataPack!T218,IF($B$6=Dates!$E$5,DataPack!AD218,IF($B$6=Dates!$E$6,DataPack!AN218,IF($B$6=Dates!$E$7,DataPack!AC218)))))</f>
        <v>0</v>
      </c>
      <c r="M46" s="6"/>
    </row>
    <row r="47" spans="2:13" ht="30" customHeight="1">
      <c r="B47" s="271" t="s">
        <v>967</v>
      </c>
      <c r="C47" s="17"/>
      <c r="D47" s="22">
        <f>IF($B$6=Dates!$E$3,DataPack!B219,IF($B$6=Dates!$E$4,DataPack!L219,IF($B$6=Dates!$E$5,DataPack!V219,IF($B$6=Dates!$E$6,DataPack!AF219,IF($B$6=Dates!$E$7,DataPack!U219)))))</f>
        <v>8</v>
      </c>
      <c r="E47" s="29">
        <f>IF($B$6=Dates!$E$3,DataPack!C219,IF($B$6=Dates!$E$4,DataPack!M219,IF($B$6=Dates!$E$5,DataPack!W219,IF($B$6=Dates!$E$6,DataPack!AG219,IF($B$6=Dates!$E$7,DataPack!V219)))))</f>
        <v>3</v>
      </c>
      <c r="F47" s="29">
        <f>IF($B$6=Dates!$E$3,DataPack!D219,IF($B$6=Dates!$E$4,DataPack!N219,IF($B$6=Dates!$E$5,DataPack!X219,IF($B$6=Dates!$E$6,DataPack!AH219,IF($B$6=Dates!$E$7,DataPack!W219)))))</f>
        <v>38</v>
      </c>
      <c r="G47" s="29">
        <f>IF($B$6=Dates!$E$3,DataPack!E219,IF($B$6=Dates!$E$4,DataPack!O219,IF($B$6=Dates!$E$5,DataPack!Y219,IF($B$6=Dates!$E$6,DataPack!AI219,IF($B$6=Dates!$E$7,DataPack!X219)))))</f>
        <v>3</v>
      </c>
      <c r="H47" s="29">
        <f>IF($B$6=Dates!$E$3,DataPack!F219,IF($B$6=Dates!$E$4,DataPack!P219,IF($B$6=Dates!$E$5,DataPack!Z219,IF($B$6=Dates!$E$6,DataPack!AJ219,IF($B$6=Dates!$E$7,DataPack!Y219)))))</f>
        <v>38</v>
      </c>
      <c r="I47" s="29">
        <f>IF($B$6=Dates!$E$3,DataPack!G219,IF($B$6=Dates!$E$4,DataPack!Q219,IF($B$6=Dates!$E$5,DataPack!AA219,IF($B$6=Dates!$E$6,DataPack!AK219,IF($B$6=Dates!$E$7,DataPack!Z219)))))</f>
        <v>1</v>
      </c>
      <c r="J47" s="29">
        <f>IF($B$6=Dates!$E$3,DataPack!H219,IF($B$6=Dates!$E$4,DataPack!R219,IF($B$6=Dates!$E$5,DataPack!AB219,IF($B$6=Dates!$E$6,DataPack!AL219,IF($B$6=Dates!$E$7,DataPack!AA219)))))</f>
        <v>13</v>
      </c>
      <c r="K47" s="29">
        <f>IF($B$6=Dates!$E$3,DataPack!I219,IF($B$6=Dates!$E$4,DataPack!S219,IF($B$6=Dates!$E$5,DataPack!AC219,IF($B$6=Dates!$E$6,DataPack!AM219,IF($B$6=Dates!$E$7,DataPack!AB219)))))</f>
        <v>1</v>
      </c>
      <c r="L47" s="29">
        <f>IF($B$6=Dates!$E$3,DataPack!J219,IF($B$6=Dates!$E$4,DataPack!T219,IF($B$6=Dates!$E$5,DataPack!AD219,IF($B$6=Dates!$E$6,DataPack!AN219,IF($B$6=Dates!$E$7,DataPack!AC219)))))</f>
        <v>13</v>
      </c>
      <c r="M47" s="6"/>
    </row>
    <row r="48" spans="2:13" ht="30" customHeight="1">
      <c r="B48" s="271" t="s">
        <v>968</v>
      </c>
      <c r="C48" s="17"/>
      <c r="D48" s="22">
        <f>IF($B$6=Dates!$E$3,DataPack!B220,IF($B$6=Dates!$E$4,DataPack!L220,IF($B$6=Dates!$E$5,DataPack!V220,IF($B$6=Dates!$E$6,DataPack!AF220,IF($B$6=Dates!$E$7,DataPack!U220)))))</f>
        <v>8</v>
      </c>
      <c r="E48" s="29">
        <f>IF($B$6=Dates!$E$3,DataPack!C220,IF($B$6=Dates!$E$4,DataPack!M220,IF($B$6=Dates!$E$5,DataPack!W220,IF($B$6=Dates!$E$6,DataPack!AG220,IF($B$6=Dates!$E$7,DataPack!V220)))))</f>
        <v>2</v>
      </c>
      <c r="F48" s="29">
        <f>IF($B$6=Dates!$E$3,DataPack!D220,IF($B$6=Dates!$E$4,DataPack!N220,IF($B$6=Dates!$E$5,DataPack!X220,IF($B$6=Dates!$E$6,DataPack!AH220,IF($B$6=Dates!$E$7,DataPack!W220)))))</f>
        <v>25</v>
      </c>
      <c r="G48" s="29">
        <f>IF($B$6=Dates!$E$3,DataPack!E220,IF($B$6=Dates!$E$4,DataPack!O220,IF($B$6=Dates!$E$5,DataPack!Y220,IF($B$6=Dates!$E$6,DataPack!AI220,IF($B$6=Dates!$E$7,DataPack!X220)))))</f>
        <v>4</v>
      </c>
      <c r="H48" s="29">
        <f>IF($B$6=Dates!$E$3,DataPack!F220,IF($B$6=Dates!$E$4,DataPack!P220,IF($B$6=Dates!$E$5,DataPack!Z220,IF($B$6=Dates!$E$6,DataPack!AJ220,IF($B$6=Dates!$E$7,DataPack!Y220)))))</f>
        <v>50</v>
      </c>
      <c r="I48" s="29">
        <f>IF($B$6=Dates!$E$3,DataPack!G220,IF($B$6=Dates!$E$4,DataPack!Q220,IF($B$6=Dates!$E$5,DataPack!AA220,IF($B$6=Dates!$E$6,DataPack!AK220,IF($B$6=Dates!$E$7,DataPack!Z220)))))</f>
        <v>1</v>
      </c>
      <c r="J48" s="29">
        <f>IF($B$6=Dates!$E$3,DataPack!H220,IF($B$6=Dates!$E$4,DataPack!R220,IF($B$6=Dates!$E$5,DataPack!AB220,IF($B$6=Dates!$E$6,DataPack!AL220,IF($B$6=Dates!$E$7,DataPack!AA220)))))</f>
        <v>13</v>
      </c>
      <c r="K48" s="29">
        <f>IF($B$6=Dates!$E$3,DataPack!I220,IF($B$6=Dates!$E$4,DataPack!S220,IF($B$6=Dates!$E$5,DataPack!AC220,IF($B$6=Dates!$E$6,DataPack!AM220,IF($B$6=Dates!$E$7,DataPack!AB220)))))</f>
        <v>1</v>
      </c>
      <c r="L48" s="29">
        <f>IF($B$6=Dates!$E$3,DataPack!J220,IF($B$6=Dates!$E$4,DataPack!T220,IF($B$6=Dates!$E$5,DataPack!AD220,IF($B$6=Dates!$E$6,DataPack!AN220,IF($B$6=Dates!$E$7,DataPack!AC220)))))</f>
        <v>13</v>
      </c>
      <c r="M48" s="6"/>
    </row>
    <row r="49" spans="2:13">
      <c r="B49" s="277"/>
      <c r="C49" s="59"/>
      <c r="D49" s="59"/>
      <c r="E49" s="59"/>
      <c r="F49" s="59"/>
      <c r="G49" s="59"/>
      <c r="H49" s="59"/>
      <c r="I49" s="59"/>
      <c r="J49" s="59"/>
      <c r="K49" s="27" t="s">
        <v>30</v>
      </c>
      <c r="L49" s="27" t="s">
        <v>345</v>
      </c>
      <c r="M49" s="6"/>
    </row>
    <row r="50" spans="2:13">
      <c r="B50" s="259" t="s">
        <v>802</v>
      </c>
      <c r="C50" s="17"/>
      <c r="D50" s="14"/>
      <c r="E50" s="14"/>
      <c r="F50" s="14"/>
      <c r="G50" s="14"/>
      <c r="H50" s="14"/>
      <c r="I50" s="14"/>
      <c r="J50" s="14"/>
      <c r="K50" s="60"/>
      <c r="L50" s="30"/>
      <c r="M50" s="6"/>
    </row>
    <row r="51" spans="2:13">
      <c r="B51" s="259" t="s">
        <v>5</v>
      </c>
      <c r="C51" s="17"/>
      <c r="D51" s="14"/>
      <c r="E51" s="14"/>
      <c r="F51" s="14"/>
      <c r="G51" s="14"/>
      <c r="H51" s="14"/>
      <c r="I51" s="14"/>
      <c r="J51" s="14"/>
      <c r="K51" s="60"/>
      <c r="L51" s="30"/>
      <c r="M51" s="6"/>
    </row>
    <row r="52" spans="2:13">
      <c r="B52" s="259" t="s">
        <v>806</v>
      </c>
      <c r="C52" s="12"/>
      <c r="D52" s="6"/>
      <c r="E52" s="6"/>
      <c r="F52" s="6"/>
      <c r="G52" s="6"/>
      <c r="H52" s="6"/>
      <c r="I52" s="6"/>
      <c r="J52" s="6"/>
      <c r="K52" s="33"/>
      <c r="L52" s="28"/>
      <c r="M52" s="6"/>
    </row>
    <row r="53" spans="2:13">
      <c r="B53" s="259" t="s">
        <v>3</v>
      </c>
      <c r="C53" s="12"/>
      <c r="D53" s="6"/>
      <c r="E53" s="6"/>
      <c r="F53" s="6"/>
      <c r="G53" s="6"/>
      <c r="H53" s="6"/>
      <c r="I53" s="6"/>
      <c r="J53" s="6"/>
      <c r="K53" s="33"/>
      <c r="L53" s="28"/>
      <c r="M53" s="6"/>
    </row>
    <row r="54" spans="2:13">
      <c r="B54" s="253"/>
      <c r="C54" s="12"/>
      <c r="D54" s="6"/>
      <c r="E54" s="6"/>
      <c r="F54" s="6"/>
      <c r="G54" s="6"/>
      <c r="H54" s="6"/>
      <c r="I54" s="6"/>
      <c r="J54" s="6"/>
      <c r="K54" s="33"/>
      <c r="L54" s="28"/>
      <c r="M54" s="6"/>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73"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8">
    <tabColor indexed="42"/>
  </sheetPr>
  <dimension ref="B1:M51"/>
  <sheetViews>
    <sheetView showRowColHeaders="0" zoomScaleNormal="100" workbookViewId="0">
      <selection activeCell="B6" sqref="B6"/>
    </sheetView>
  </sheetViews>
  <sheetFormatPr defaultRowHeight="12.75"/>
  <cols>
    <col min="1" max="1" width="2.7109375" style="248" customWidth="1"/>
    <col min="2" max="2" width="59.140625" style="248" customWidth="1"/>
    <col min="3" max="3" width="1.5703125" style="247" customWidth="1"/>
    <col min="4" max="4" width="14.5703125" style="248" customWidth="1"/>
    <col min="5" max="5" width="12" style="248" customWidth="1"/>
    <col min="6" max="6" width="12" style="248" hidden="1" customWidth="1"/>
    <col min="7" max="7" width="12" style="248" customWidth="1"/>
    <col min="8" max="8" width="12" style="248" hidden="1" customWidth="1"/>
    <col min="9" max="9" width="12" style="248" customWidth="1"/>
    <col min="10" max="10" width="12" style="248" hidden="1" customWidth="1"/>
    <col min="11" max="11" width="12" style="249" customWidth="1"/>
    <col min="12" max="12" width="11.7109375" style="250" hidden="1" customWidth="1"/>
    <col min="13" max="16384" width="9.140625" style="248"/>
  </cols>
  <sheetData>
    <row r="1" spans="2:13">
      <c r="B1" s="246"/>
    </row>
    <row r="2" spans="2:13" ht="14.25" customHeight="1">
      <c r="B2" s="251" t="str">
        <f>"Table 2e: Inspection outcomes of pupil referral units inspected " &amp; IF('Table 2e'!B6=Dates!$E$3, "between " &amp; Dates!$E$3, IF('Table 2e'!B6 = Dates!E4, "in " &amp; Dates!E4, IF('Table 2e'!B6=Dates!E5, "in " &amp; Dates!E5, IF('Table 2e'!B6=Dates!E6, "in " &amp; Dates!E6, IF('Table 2e'!B6=Dates!E7, "in " &amp; Dates!E7)))))  &amp; " (provisional)"</f>
        <v>Table 2e: Inspection outcomes of pupil referral units inspected between 1 October 2011 and 31 December 2011 (provisional)</v>
      </c>
      <c r="C2" s="252"/>
      <c r="D2" s="252"/>
      <c r="E2" s="252"/>
      <c r="F2" s="252"/>
      <c r="G2" s="252"/>
      <c r="H2" s="252"/>
      <c r="I2" s="252"/>
      <c r="J2" s="252"/>
      <c r="K2" s="252"/>
      <c r="L2" s="252"/>
      <c r="M2" s="253"/>
    </row>
    <row r="3" spans="2:13" ht="14.25" customHeight="1">
      <c r="B3" s="46"/>
      <c r="C3" s="252"/>
      <c r="D3" s="252"/>
      <c r="E3" s="252"/>
      <c r="F3" s="252"/>
      <c r="G3" s="252"/>
      <c r="H3" s="252"/>
      <c r="I3" s="252"/>
      <c r="J3" s="252"/>
      <c r="K3" s="252"/>
      <c r="L3" s="252"/>
      <c r="M3" s="253"/>
    </row>
    <row r="4" spans="2:13" ht="12.75" customHeight="1">
      <c r="B4" s="254" t="s">
        <v>57</v>
      </c>
      <c r="C4" s="256"/>
      <c r="D4" s="256"/>
      <c r="E4" s="256"/>
      <c r="F4" s="256"/>
      <c r="G4" s="256"/>
      <c r="H4" s="256"/>
      <c r="I4" s="256"/>
      <c r="J4" s="256"/>
      <c r="K4" s="257"/>
      <c r="L4" s="258"/>
      <c r="M4" s="253"/>
    </row>
    <row r="5" spans="2:13" ht="4.5" customHeight="1">
      <c r="B5" s="259"/>
      <c r="C5" s="256"/>
      <c r="D5" s="256"/>
      <c r="E5" s="256"/>
      <c r="F5" s="256"/>
      <c r="G5" s="257"/>
      <c r="H5" s="258"/>
      <c r="I5" s="253"/>
      <c r="J5" s="253"/>
      <c r="K5" s="253"/>
      <c r="L5" s="253"/>
      <c r="M5" s="253"/>
    </row>
    <row r="6" spans="2:13" ht="15" customHeight="1">
      <c r="B6" s="260" t="s">
        <v>827</v>
      </c>
      <c r="C6" s="255"/>
      <c r="D6" s="381" t="s">
        <v>819</v>
      </c>
      <c r="E6" s="383" t="s">
        <v>64</v>
      </c>
      <c r="F6" s="383"/>
      <c r="G6" s="383" t="s">
        <v>65</v>
      </c>
      <c r="H6" s="383"/>
      <c r="I6" s="383" t="s">
        <v>66</v>
      </c>
      <c r="J6" s="383"/>
      <c r="K6" s="383" t="s">
        <v>67</v>
      </c>
      <c r="L6" s="383"/>
      <c r="M6" s="253"/>
    </row>
    <row r="7" spans="2:13" ht="14.25" customHeight="1">
      <c r="B7" s="261"/>
      <c r="C7" s="261"/>
      <c r="D7" s="382"/>
      <c r="E7" s="262" t="s">
        <v>131</v>
      </c>
      <c r="F7" s="262" t="s">
        <v>199</v>
      </c>
      <c r="G7" s="262" t="s">
        <v>131</v>
      </c>
      <c r="H7" s="262" t="s">
        <v>199</v>
      </c>
      <c r="I7" s="262" t="s">
        <v>131</v>
      </c>
      <c r="J7" s="262" t="s">
        <v>199</v>
      </c>
      <c r="K7" s="263" t="s">
        <v>131</v>
      </c>
      <c r="L7" s="264" t="s">
        <v>199</v>
      </c>
      <c r="M7" s="253"/>
    </row>
    <row r="8" spans="2:13" ht="4.5" customHeight="1">
      <c r="B8" s="255"/>
      <c r="C8" s="255"/>
      <c r="D8" s="258"/>
      <c r="E8" s="265"/>
      <c r="F8" s="265"/>
      <c r="G8" s="265"/>
      <c r="H8" s="265"/>
      <c r="I8" s="265"/>
      <c r="J8" s="265"/>
      <c r="K8" s="255"/>
      <c r="L8" s="257"/>
      <c r="M8" s="253"/>
    </row>
    <row r="9" spans="2:13" ht="30" customHeight="1">
      <c r="B9" s="266" t="s">
        <v>248</v>
      </c>
      <c r="C9" s="267"/>
      <c r="D9" s="262">
        <f>IF($B$6=Dates!$E$3,DataPack!B223,IF($B$6=Dates!$E$4,DataPack!L223,IF($B$6=Dates!$E$5,DataPack!V223,IF($B$6=Dates!$E$6,DataPack!AF223,IF($B$6=Dates!$E$7,DataPack!U223)))))</f>
        <v>44</v>
      </c>
      <c r="E9" s="268">
        <f>IF($B$6=Dates!$E$3,DataPack!C223,IF($B$6=Dates!$E$4,DataPack!M223,IF($B$6=Dates!$E$5,DataPack!W223,IF($B$6=Dates!$E$6,DataPack!AG223,IF($B$6=Dates!$E$7,DataPack!V223)))))</f>
        <v>5</v>
      </c>
      <c r="F9" s="268">
        <f>IF($B$6=Dates!$E$3,DataPack!D223,IF($B$6=Dates!$E$4,DataPack!N223,IF($B$6=Dates!$E$5,DataPack!X223,IF($B$6=Dates!$E$6,DataPack!AH223,IF($B$6=Dates!$E$7,DataPack!W223)))))</f>
        <v>11</v>
      </c>
      <c r="G9" s="268">
        <f>IF($B$6=Dates!$E$3,DataPack!E223,IF($B$6=Dates!$E$4,DataPack!O223,IF($B$6=Dates!$E$5,DataPack!Y223,IF($B$6=Dates!$E$6,DataPack!AI223,IF($B$6=Dates!$E$7,DataPack!X223)))))</f>
        <v>25</v>
      </c>
      <c r="H9" s="268">
        <f>IF($B$6=Dates!$E$3,DataPack!F223,IF($B$6=Dates!$E$4,DataPack!P223,IF($B$6=Dates!$E$5,DataPack!Z223,IF($B$6=Dates!$E$6,DataPack!AJ223,IF($B$6=Dates!$E$7,DataPack!Y223)))))</f>
        <v>57</v>
      </c>
      <c r="I9" s="268">
        <f>IF($B$6=Dates!$E$3,DataPack!G223,IF($B$6=Dates!$E$4,DataPack!Q223,IF($B$6=Dates!$E$5,DataPack!AA223,IF($B$6=Dates!$E$6,DataPack!AK223,IF($B$6=Dates!$E$7,DataPack!Z223)))))</f>
        <v>13</v>
      </c>
      <c r="J9" s="268">
        <f>IF($B$6=Dates!$E$3,DataPack!H223,IF($B$6=Dates!$E$4,DataPack!R223,IF($B$6=Dates!$E$5,DataPack!AB223,IF($B$6=Dates!$E$6,DataPack!AL223,IF($B$6=Dates!$E$7,DataPack!AA223)))))</f>
        <v>30</v>
      </c>
      <c r="K9" s="268">
        <f>IF($B$6=Dates!$E$3,DataPack!I223,IF($B$6=Dates!$E$4,DataPack!S223,IF($B$6=Dates!$E$5,DataPack!AC223,IF($B$6=Dates!$E$6,DataPack!AM223,IF($B$6=Dates!$E$7,DataPack!AB223)))))</f>
        <v>1</v>
      </c>
      <c r="L9" s="268">
        <f>IF($B$6=Dates!$E$3,DataPack!J223,IF($B$6=Dates!$E$4,DataPack!T223,IF($B$6=Dates!$E$5,DataPack!AD223,IF($B$6=Dates!$E$6,DataPack!AN223,IF($B$6=Dates!$E$7,DataPack!AC223)))))</f>
        <v>2</v>
      </c>
      <c r="M9" s="253"/>
    </row>
    <row r="10" spans="2:13" ht="30" customHeight="1">
      <c r="B10" s="266" t="s">
        <v>349</v>
      </c>
      <c r="C10" s="267"/>
      <c r="D10" s="262">
        <f>IF($B$6=Dates!$E$3,DataPack!B224,IF($B$6=Dates!$E$4,DataPack!L224,IF($B$6=Dates!$E$5,DataPack!V224,IF($B$6=Dates!$E$6,DataPack!AF224,IF($B$6=Dates!$E$7,DataPack!U224)))))</f>
        <v>44</v>
      </c>
      <c r="E10" s="268">
        <f>IF($B$6=Dates!$E$3,DataPack!C224,IF($B$6=Dates!$E$4,DataPack!M224,IF($B$6=Dates!$E$5,DataPack!W224,IF($B$6=Dates!$E$6,DataPack!AG224,IF($B$6=Dates!$E$7,DataPack!V224)))))</f>
        <v>6</v>
      </c>
      <c r="F10" s="268">
        <f>IF($B$6=Dates!$E$3,DataPack!D224,IF($B$6=Dates!$E$4,DataPack!N224,IF($B$6=Dates!$E$5,DataPack!X224,IF($B$6=Dates!$E$6,DataPack!AH224,IF($B$6=Dates!$E$7,DataPack!W224)))))</f>
        <v>14</v>
      </c>
      <c r="G10" s="268">
        <f>IF($B$6=Dates!$E$3,DataPack!E224,IF($B$6=Dates!$E$4,DataPack!O224,IF($B$6=Dates!$E$5,DataPack!Y224,IF($B$6=Dates!$E$6,DataPack!AI224,IF($B$6=Dates!$E$7,DataPack!X224)))))</f>
        <v>24</v>
      </c>
      <c r="H10" s="268">
        <f>IF($B$6=Dates!$E$3,DataPack!F224,IF($B$6=Dates!$E$4,DataPack!P224,IF($B$6=Dates!$E$5,DataPack!Z224,IF($B$6=Dates!$E$6,DataPack!AJ224,IF($B$6=Dates!$E$7,DataPack!Y224)))))</f>
        <v>55</v>
      </c>
      <c r="I10" s="268">
        <f>IF($B$6=Dates!$E$3,DataPack!G224,IF($B$6=Dates!$E$4,DataPack!Q224,IF($B$6=Dates!$E$5,DataPack!AA224,IF($B$6=Dates!$E$6,DataPack!AK224,IF($B$6=Dates!$E$7,DataPack!Z224)))))</f>
        <v>13</v>
      </c>
      <c r="J10" s="268">
        <f>IF($B$6=Dates!$E$3,DataPack!H224,IF($B$6=Dates!$E$4,DataPack!R224,IF($B$6=Dates!$E$5,DataPack!AB224,IF($B$6=Dates!$E$6,DataPack!AL224,IF($B$6=Dates!$E$7,DataPack!AA224)))))</f>
        <v>30</v>
      </c>
      <c r="K10" s="268">
        <f>IF($B$6=Dates!$E$3,DataPack!I224,IF($B$6=Dates!$E$4,DataPack!S224,IF($B$6=Dates!$E$5,DataPack!AC224,IF($B$6=Dates!$E$6,DataPack!AM224,IF($B$6=Dates!$E$7,DataPack!AB224)))))</f>
        <v>1</v>
      </c>
      <c r="L10" s="268">
        <f>IF($B$6=Dates!$E$3,DataPack!J224,IF($B$6=Dates!$E$4,DataPack!T224,IF($B$6=Dates!$E$5,DataPack!AD224,IF($B$6=Dates!$E$6,DataPack!AN224,IF($B$6=Dates!$E$7,DataPack!AC224)))))</f>
        <v>2</v>
      </c>
      <c r="M10" s="253"/>
    </row>
    <row r="11" spans="2:13" ht="30" customHeight="1">
      <c r="B11" s="266" t="s">
        <v>350</v>
      </c>
      <c r="C11" s="267"/>
      <c r="D11" s="262">
        <f>IF($B$6=Dates!$E$3,DataPack!B225,IF($B$6=Dates!$E$4,DataPack!L225,IF($B$6=Dates!$E$5,DataPack!V225,IF($B$6=Dates!$E$6,DataPack!AF225,IF($B$6=Dates!$E$7,DataPack!U225)))))</f>
        <v>44</v>
      </c>
      <c r="E11" s="268">
        <f>IF($B$6=Dates!$E$3,DataPack!C225,IF($B$6=Dates!$E$4,DataPack!M225,IF($B$6=Dates!$E$5,DataPack!W225,IF($B$6=Dates!$E$6,DataPack!AG225,IF($B$6=Dates!$E$7,DataPack!V225)))))</f>
        <v>5</v>
      </c>
      <c r="F11" s="268">
        <f>IF($B$6=Dates!$E$3,DataPack!D225,IF($B$6=Dates!$E$4,DataPack!N225,IF($B$6=Dates!$E$5,DataPack!X225,IF($B$6=Dates!$E$6,DataPack!AH225,IF($B$6=Dates!$E$7,DataPack!W225)))))</f>
        <v>11</v>
      </c>
      <c r="G11" s="268">
        <f>IF($B$6=Dates!$E$3,DataPack!E225,IF($B$6=Dates!$E$4,DataPack!O225,IF($B$6=Dates!$E$5,DataPack!Y225,IF($B$6=Dates!$E$6,DataPack!AI225,IF($B$6=Dates!$E$7,DataPack!X225)))))</f>
        <v>28</v>
      </c>
      <c r="H11" s="268">
        <f>IF($B$6=Dates!$E$3,DataPack!F225,IF($B$6=Dates!$E$4,DataPack!P225,IF($B$6=Dates!$E$5,DataPack!Z225,IF($B$6=Dates!$E$6,DataPack!AJ225,IF($B$6=Dates!$E$7,DataPack!Y225)))))</f>
        <v>64</v>
      </c>
      <c r="I11" s="268">
        <f>IF($B$6=Dates!$E$3,DataPack!G225,IF($B$6=Dates!$E$4,DataPack!Q225,IF($B$6=Dates!$E$5,DataPack!AA225,IF($B$6=Dates!$E$6,DataPack!AK225,IF($B$6=Dates!$E$7,DataPack!Z225)))))</f>
        <v>10</v>
      </c>
      <c r="J11" s="268">
        <f>IF($B$6=Dates!$E$3,DataPack!H225,IF($B$6=Dates!$E$4,DataPack!R225,IF($B$6=Dates!$E$5,DataPack!AB225,IF($B$6=Dates!$E$6,DataPack!AL225,IF($B$6=Dates!$E$7,DataPack!AA225)))))</f>
        <v>23</v>
      </c>
      <c r="K11" s="268">
        <f>IF($B$6=Dates!$E$3,DataPack!I225,IF($B$6=Dates!$E$4,DataPack!S225,IF($B$6=Dates!$E$5,DataPack!AC225,IF($B$6=Dates!$E$6,DataPack!AM225,IF($B$6=Dates!$E$7,DataPack!AB225)))))</f>
        <v>1</v>
      </c>
      <c r="L11" s="268">
        <f>IF($B$6=Dates!$E$3,DataPack!J225,IF($B$6=Dates!$E$4,DataPack!T225,IF($B$6=Dates!$E$5,DataPack!AD225,IF($B$6=Dates!$E$6,DataPack!AN225,IF($B$6=Dates!$E$7,DataPack!AC225)))))</f>
        <v>2</v>
      </c>
      <c r="M11" s="253"/>
    </row>
    <row r="12" spans="2:13" ht="30" customHeight="1">
      <c r="B12" s="266" t="s">
        <v>42</v>
      </c>
      <c r="C12" s="267"/>
      <c r="D12" s="262">
        <f>IF($B$6=Dates!$E$3,DataPack!B226,IF($B$6=Dates!$E$4,DataPack!L226,IF($B$6=Dates!$E$5,DataPack!V226,IF($B$6=Dates!$E$6,DataPack!AF226,IF($B$6=Dates!$E$7,DataPack!U226)))))</f>
        <v>44</v>
      </c>
      <c r="E12" s="268">
        <f>IF($B$6=Dates!$E$3,DataPack!C226,IF($B$6=Dates!$E$4,DataPack!M226,IF($B$6=Dates!$E$5,DataPack!W226,IF($B$6=Dates!$E$6,DataPack!AG226,IF($B$6=Dates!$E$7,DataPack!V226)))))</f>
        <v>2</v>
      </c>
      <c r="F12" s="268">
        <f>IF($B$6=Dates!$E$3,DataPack!D226,IF($B$6=Dates!$E$4,DataPack!N226,IF($B$6=Dates!$E$5,DataPack!X226,IF($B$6=Dates!$E$6,DataPack!AH226,IF($B$6=Dates!$E$7,DataPack!W226)))))</f>
        <v>5</v>
      </c>
      <c r="G12" s="268">
        <f>IF($B$6=Dates!$E$3,DataPack!E226,IF($B$6=Dates!$E$4,DataPack!O226,IF($B$6=Dates!$E$5,DataPack!Y226,IF($B$6=Dates!$E$6,DataPack!AI226,IF($B$6=Dates!$E$7,DataPack!X226)))))</f>
        <v>28</v>
      </c>
      <c r="H12" s="268">
        <f>IF($B$6=Dates!$E$3,DataPack!F226,IF($B$6=Dates!$E$4,DataPack!P226,IF($B$6=Dates!$E$5,DataPack!Z226,IF($B$6=Dates!$E$6,DataPack!AJ226,IF($B$6=Dates!$E$7,DataPack!Y226)))))</f>
        <v>64</v>
      </c>
      <c r="I12" s="268">
        <f>IF($B$6=Dates!$E$3,DataPack!G226,IF($B$6=Dates!$E$4,DataPack!Q226,IF($B$6=Dates!$E$5,DataPack!AA226,IF($B$6=Dates!$E$6,DataPack!AK226,IF($B$6=Dates!$E$7,DataPack!Z226)))))</f>
        <v>13</v>
      </c>
      <c r="J12" s="268">
        <f>IF($B$6=Dates!$E$3,DataPack!H226,IF($B$6=Dates!$E$4,DataPack!R226,IF($B$6=Dates!$E$5,DataPack!AB226,IF($B$6=Dates!$E$6,DataPack!AL226,IF($B$6=Dates!$E$7,DataPack!AA226)))))</f>
        <v>30</v>
      </c>
      <c r="K12" s="268">
        <f>IF($B$6=Dates!$E$3,DataPack!I226,IF($B$6=Dates!$E$4,DataPack!S226,IF($B$6=Dates!$E$5,DataPack!AC226,IF($B$6=Dates!$E$6,DataPack!AM226,IF($B$6=Dates!$E$7,DataPack!AB226)))))</f>
        <v>1</v>
      </c>
      <c r="L12" s="268">
        <f>IF($B$6=Dates!$E$3,DataPack!J226,IF($B$6=Dates!$E$4,DataPack!T226,IF($B$6=Dates!$E$5,DataPack!AD226,IF($B$6=Dates!$E$6,DataPack!AN226,IF($B$6=Dates!$E$7,DataPack!AC226)))))</f>
        <v>2</v>
      </c>
      <c r="M12" s="253"/>
    </row>
    <row r="13" spans="2:13" ht="30" customHeight="1">
      <c r="B13" s="266" t="s">
        <v>809</v>
      </c>
      <c r="C13" s="267"/>
      <c r="D13" s="262">
        <f>IF($B$6=Dates!$E$3,DataPack!B227,IF($B$6=Dates!$E$4,DataPack!L227,IF($B$6=Dates!$E$5,DataPack!V227,IF($B$6=Dates!$E$6,DataPack!AF227,IF($B$6=Dates!$E$7,DataPack!U227)))))</f>
        <v>44</v>
      </c>
      <c r="E13" s="268">
        <f>IF($B$6=Dates!$E$3,DataPack!C227,IF($B$6=Dates!$E$4,DataPack!M227,IF($B$6=Dates!$E$5,DataPack!W227,IF($B$6=Dates!$E$6,DataPack!AG227,IF($B$6=Dates!$E$7,DataPack!V227)))))</f>
        <v>0</v>
      </c>
      <c r="F13" s="268">
        <f>IF($B$6=Dates!$E$3,DataPack!D227,IF($B$6=Dates!$E$4,DataPack!N227,IF($B$6=Dates!$E$5,DataPack!X227,IF($B$6=Dates!$E$6,DataPack!AH227,IF($B$6=Dates!$E$7,DataPack!W227)))))</f>
        <v>0</v>
      </c>
      <c r="G13" s="268">
        <f>IF($B$6=Dates!$E$3,DataPack!E227,IF($B$6=Dates!$E$4,DataPack!O227,IF($B$6=Dates!$E$5,DataPack!Y227,IF($B$6=Dates!$E$6,DataPack!AI227,IF($B$6=Dates!$E$7,DataPack!X227)))))</f>
        <v>1</v>
      </c>
      <c r="H13" s="268">
        <f>IF($B$6=Dates!$E$3,DataPack!F227,IF($B$6=Dates!$E$4,DataPack!P227,IF($B$6=Dates!$E$5,DataPack!Z227,IF($B$6=Dates!$E$6,DataPack!AJ227,IF($B$6=Dates!$E$7,DataPack!Y227)))))</f>
        <v>2</v>
      </c>
      <c r="I13" s="268">
        <f>IF($B$6=Dates!$E$3,DataPack!G227,IF($B$6=Dates!$E$4,DataPack!Q227,IF($B$6=Dates!$E$5,DataPack!AA227,IF($B$6=Dates!$E$6,DataPack!AK227,IF($B$6=Dates!$E$7,DataPack!Z227)))))</f>
        <v>23</v>
      </c>
      <c r="J13" s="268">
        <f>IF($B$6=Dates!$E$3,DataPack!H227,IF($B$6=Dates!$E$4,DataPack!R227,IF($B$6=Dates!$E$5,DataPack!AB227,IF($B$6=Dates!$E$6,DataPack!AL227,IF($B$6=Dates!$E$7,DataPack!AA227)))))</f>
        <v>52</v>
      </c>
      <c r="K13" s="268">
        <f>IF($B$6=Dates!$E$3,DataPack!I227,IF($B$6=Dates!$E$4,DataPack!S227,IF($B$6=Dates!$E$5,DataPack!AC227,IF($B$6=Dates!$E$6,DataPack!AM227,IF($B$6=Dates!$E$7,DataPack!AB227)))))</f>
        <v>20</v>
      </c>
      <c r="L13" s="268">
        <f>IF($B$6=Dates!$E$3,DataPack!J227,IF($B$6=Dates!$E$4,DataPack!T227,IF($B$6=Dates!$E$5,DataPack!AD227,IF($B$6=Dates!$E$6,DataPack!AN227,IF($B$6=Dates!$E$7,DataPack!AC227)))))</f>
        <v>45</v>
      </c>
      <c r="M13" s="253"/>
    </row>
    <row r="14" spans="2:13" ht="30" customHeight="1">
      <c r="B14" s="266" t="s">
        <v>352</v>
      </c>
      <c r="C14" s="267"/>
      <c r="D14" s="262">
        <f>IF($B$6=Dates!$E$3,DataPack!B228,IF($B$6=Dates!$E$4,DataPack!L228,IF($B$6=Dates!$E$5,DataPack!V228,IF($B$6=Dates!$E$6,DataPack!AF228,IF($B$6=Dates!$E$7,DataPack!U228)))))</f>
        <v>44</v>
      </c>
      <c r="E14" s="268">
        <f>IF($B$6=Dates!$E$3,DataPack!C228,IF($B$6=Dates!$E$4,DataPack!M228,IF($B$6=Dates!$E$5,DataPack!W228,IF($B$6=Dates!$E$6,DataPack!AG228,IF($B$6=Dates!$E$7,DataPack!V228)))))</f>
        <v>2</v>
      </c>
      <c r="F14" s="268">
        <f>IF($B$6=Dates!$E$3,DataPack!D228,IF($B$6=Dates!$E$4,DataPack!N228,IF($B$6=Dates!$E$5,DataPack!X228,IF($B$6=Dates!$E$6,DataPack!AH228,IF($B$6=Dates!$E$7,DataPack!W228)))))</f>
        <v>5</v>
      </c>
      <c r="G14" s="268">
        <f>IF($B$6=Dates!$E$3,DataPack!E228,IF($B$6=Dates!$E$4,DataPack!O228,IF($B$6=Dates!$E$5,DataPack!Y228,IF($B$6=Dates!$E$6,DataPack!AI228,IF($B$6=Dates!$E$7,DataPack!X228)))))</f>
        <v>29</v>
      </c>
      <c r="H14" s="268">
        <f>IF($B$6=Dates!$E$3,DataPack!F228,IF($B$6=Dates!$E$4,DataPack!P228,IF($B$6=Dates!$E$5,DataPack!Z228,IF($B$6=Dates!$E$6,DataPack!AJ228,IF($B$6=Dates!$E$7,DataPack!Y228)))))</f>
        <v>66</v>
      </c>
      <c r="I14" s="268">
        <f>IF($B$6=Dates!$E$3,DataPack!G228,IF($B$6=Dates!$E$4,DataPack!Q228,IF($B$6=Dates!$E$5,DataPack!AA228,IF($B$6=Dates!$E$6,DataPack!AK228,IF($B$6=Dates!$E$7,DataPack!Z228)))))</f>
        <v>12</v>
      </c>
      <c r="J14" s="268">
        <f>IF($B$6=Dates!$E$3,DataPack!H228,IF($B$6=Dates!$E$4,DataPack!R228,IF($B$6=Dates!$E$5,DataPack!AB228,IF($B$6=Dates!$E$6,DataPack!AL228,IF($B$6=Dates!$E$7,DataPack!AA228)))))</f>
        <v>27</v>
      </c>
      <c r="K14" s="268">
        <f>IF($B$6=Dates!$E$3,DataPack!I228,IF($B$6=Dates!$E$4,DataPack!S228,IF($B$6=Dates!$E$5,DataPack!AC228,IF($B$6=Dates!$E$6,DataPack!AM228,IF($B$6=Dates!$E$7,DataPack!AB228)))))</f>
        <v>1</v>
      </c>
      <c r="L14" s="268">
        <f>IF($B$6=Dates!$E$3,DataPack!J228,IF($B$6=Dates!$E$4,DataPack!T228,IF($B$6=Dates!$E$5,DataPack!AD228,IF($B$6=Dates!$E$6,DataPack!AN228,IF($B$6=Dates!$E$7,DataPack!AC228)))))</f>
        <v>2</v>
      </c>
      <c r="M14" s="253"/>
    </row>
    <row r="15" spans="2:13" ht="30" customHeight="1">
      <c r="B15" s="266" t="s">
        <v>353</v>
      </c>
      <c r="C15" s="267"/>
      <c r="D15" s="262">
        <f>IF($B$6=Dates!$E$3,DataPack!B229,IF($B$6=Dates!$E$4,DataPack!L229,IF($B$6=Dates!$E$5,DataPack!V229,IF($B$6=Dates!$E$6,DataPack!AF229,IF($B$6=Dates!$E$7,DataPack!U229)))))</f>
        <v>44</v>
      </c>
      <c r="E15" s="268">
        <f>IF($B$6=Dates!$E$3,DataPack!C229,IF($B$6=Dates!$E$4,DataPack!M229,IF($B$6=Dates!$E$5,DataPack!W229,IF($B$6=Dates!$E$6,DataPack!AG229,IF($B$6=Dates!$E$7,DataPack!V229)))))</f>
        <v>3</v>
      </c>
      <c r="F15" s="268">
        <f>IF($B$6=Dates!$E$3,DataPack!D229,IF($B$6=Dates!$E$4,DataPack!N229,IF($B$6=Dates!$E$5,DataPack!X229,IF($B$6=Dates!$E$6,DataPack!AH229,IF($B$6=Dates!$E$7,DataPack!W229)))))</f>
        <v>7</v>
      </c>
      <c r="G15" s="268">
        <f>IF($B$6=Dates!$E$3,DataPack!E229,IF($B$6=Dates!$E$4,DataPack!O229,IF($B$6=Dates!$E$5,DataPack!Y229,IF($B$6=Dates!$E$6,DataPack!AI229,IF($B$6=Dates!$E$7,DataPack!X229)))))</f>
        <v>28</v>
      </c>
      <c r="H15" s="268">
        <f>IF($B$6=Dates!$E$3,DataPack!F229,IF($B$6=Dates!$E$4,DataPack!P229,IF($B$6=Dates!$E$5,DataPack!Z229,IF($B$6=Dates!$E$6,DataPack!AJ229,IF($B$6=Dates!$E$7,DataPack!Y229)))))</f>
        <v>64</v>
      </c>
      <c r="I15" s="268">
        <f>IF($B$6=Dates!$E$3,DataPack!G229,IF($B$6=Dates!$E$4,DataPack!Q229,IF($B$6=Dates!$E$5,DataPack!AA229,IF($B$6=Dates!$E$6,DataPack!AK229,IF($B$6=Dates!$E$7,DataPack!Z229)))))</f>
        <v>12</v>
      </c>
      <c r="J15" s="268">
        <f>IF($B$6=Dates!$E$3,DataPack!H229,IF($B$6=Dates!$E$4,DataPack!R229,IF($B$6=Dates!$E$5,DataPack!AB229,IF($B$6=Dates!$E$6,DataPack!AL229,IF($B$6=Dates!$E$7,DataPack!AA229)))))</f>
        <v>27</v>
      </c>
      <c r="K15" s="268">
        <f>IF($B$6=Dates!$E$3,DataPack!I229,IF($B$6=Dates!$E$4,DataPack!S229,IF($B$6=Dates!$E$5,DataPack!AC229,IF($B$6=Dates!$E$6,DataPack!AM229,IF($B$6=Dates!$E$7,DataPack!AB229)))))</f>
        <v>1</v>
      </c>
      <c r="L15" s="268">
        <f>IF($B$6=Dates!$E$3,DataPack!J229,IF($B$6=Dates!$E$4,DataPack!T229,IF($B$6=Dates!$E$5,DataPack!AD229,IF($B$6=Dates!$E$6,DataPack!AN229,IF($B$6=Dates!$E$7,DataPack!AC229)))))</f>
        <v>2</v>
      </c>
      <c r="M15" s="253"/>
    </row>
    <row r="16" spans="2:13" ht="30" customHeight="1">
      <c r="B16" s="266" t="s">
        <v>354</v>
      </c>
      <c r="C16" s="267"/>
      <c r="D16" s="262">
        <f>IF($B$6=Dates!$E$3,DataPack!B230,IF($B$6=Dates!$E$4,DataPack!L230,IF($B$6=Dates!$E$5,DataPack!V230,IF($B$6=Dates!$E$6,DataPack!AF230,IF($B$6=Dates!$E$7,DataPack!U230)))))</f>
        <v>44</v>
      </c>
      <c r="E16" s="268">
        <f>IF($B$6=Dates!$E$3,DataPack!C230,IF($B$6=Dates!$E$4,DataPack!M230,IF($B$6=Dates!$E$5,DataPack!W230,IF($B$6=Dates!$E$6,DataPack!AG230,IF($B$6=Dates!$E$7,DataPack!V230)))))</f>
        <v>15</v>
      </c>
      <c r="F16" s="268">
        <f>IF($B$6=Dates!$E$3,DataPack!D230,IF($B$6=Dates!$E$4,DataPack!N230,IF($B$6=Dates!$E$5,DataPack!X230,IF($B$6=Dates!$E$6,DataPack!AH230,IF($B$6=Dates!$E$7,DataPack!W230)))))</f>
        <v>34</v>
      </c>
      <c r="G16" s="268">
        <f>IF($B$6=Dates!$E$3,DataPack!E230,IF($B$6=Dates!$E$4,DataPack!O230,IF($B$6=Dates!$E$5,DataPack!Y230,IF($B$6=Dates!$E$6,DataPack!AI230,IF($B$6=Dates!$E$7,DataPack!X230)))))</f>
        <v>25</v>
      </c>
      <c r="H16" s="268">
        <f>IF($B$6=Dates!$E$3,DataPack!F230,IF($B$6=Dates!$E$4,DataPack!P230,IF($B$6=Dates!$E$5,DataPack!Z230,IF($B$6=Dates!$E$6,DataPack!AJ230,IF($B$6=Dates!$E$7,DataPack!Y230)))))</f>
        <v>57</v>
      </c>
      <c r="I16" s="268">
        <f>IF($B$6=Dates!$E$3,DataPack!G230,IF($B$6=Dates!$E$4,DataPack!Q230,IF($B$6=Dates!$E$5,DataPack!AA230,IF($B$6=Dates!$E$6,DataPack!AK230,IF($B$6=Dates!$E$7,DataPack!Z230)))))</f>
        <v>4</v>
      </c>
      <c r="J16" s="268">
        <f>IF($B$6=Dates!$E$3,DataPack!H230,IF($B$6=Dates!$E$4,DataPack!R230,IF($B$6=Dates!$E$5,DataPack!AB230,IF($B$6=Dates!$E$6,DataPack!AL230,IF($B$6=Dates!$E$7,DataPack!AA230)))))</f>
        <v>9</v>
      </c>
      <c r="K16" s="268">
        <f>IF($B$6=Dates!$E$3,DataPack!I230,IF($B$6=Dates!$E$4,DataPack!S230,IF($B$6=Dates!$E$5,DataPack!AC230,IF($B$6=Dates!$E$6,DataPack!AM230,IF($B$6=Dates!$E$7,DataPack!AB230)))))</f>
        <v>0</v>
      </c>
      <c r="L16" s="268">
        <f>IF($B$6=Dates!$E$3,DataPack!J230,IF($B$6=Dates!$E$4,DataPack!T230,IF($B$6=Dates!$E$5,DataPack!AD230,IF($B$6=Dates!$E$6,DataPack!AN230,IF($B$6=Dates!$E$7,DataPack!AC230)))))</f>
        <v>0</v>
      </c>
      <c r="M16" s="253"/>
    </row>
    <row r="17" spans="2:13" ht="30" customHeight="1">
      <c r="B17" s="266" t="s">
        <v>355</v>
      </c>
      <c r="C17" s="267"/>
      <c r="D17" s="262">
        <f>IF($B$6=Dates!$E$3,DataPack!B231,IF($B$6=Dates!$E$4,DataPack!L231,IF($B$6=Dates!$E$5,DataPack!V231,IF($B$6=Dates!$E$6,DataPack!AF231,IF($B$6=Dates!$E$7,DataPack!U231)))))</f>
        <v>44</v>
      </c>
      <c r="E17" s="268">
        <f>IF($B$6=Dates!$E$3,DataPack!C231,IF($B$6=Dates!$E$4,DataPack!M231,IF($B$6=Dates!$E$5,DataPack!W231,IF($B$6=Dates!$E$6,DataPack!AG231,IF($B$6=Dates!$E$7,DataPack!V231)))))</f>
        <v>10</v>
      </c>
      <c r="F17" s="268">
        <f>IF($B$6=Dates!$E$3,DataPack!D231,IF($B$6=Dates!$E$4,DataPack!N231,IF($B$6=Dates!$E$5,DataPack!X231,IF($B$6=Dates!$E$6,DataPack!AH231,IF($B$6=Dates!$E$7,DataPack!W231)))))</f>
        <v>23</v>
      </c>
      <c r="G17" s="268">
        <f>IF($B$6=Dates!$E$3,DataPack!E231,IF($B$6=Dates!$E$4,DataPack!O231,IF($B$6=Dates!$E$5,DataPack!Y231,IF($B$6=Dates!$E$6,DataPack!AI231,IF($B$6=Dates!$E$7,DataPack!X231)))))</f>
        <v>25</v>
      </c>
      <c r="H17" s="268">
        <f>IF($B$6=Dates!$E$3,DataPack!F231,IF($B$6=Dates!$E$4,DataPack!P231,IF($B$6=Dates!$E$5,DataPack!Z231,IF($B$6=Dates!$E$6,DataPack!AJ231,IF($B$6=Dates!$E$7,DataPack!Y231)))))</f>
        <v>57</v>
      </c>
      <c r="I17" s="268">
        <f>IF($B$6=Dates!$E$3,DataPack!G231,IF($B$6=Dates!$E$4,DataPack!Q231,IF($B$6=Dates!$E$5,DataPack!AA231,IF($B$6=Dates!$E$6,DataPack!AK231,IF($B$6=Dates!$E$7,DataPack!Z231)))))</f>
        <v>8</v>
      </c>
      <c r="J17" s="268">
        <f>IF($B$6=Dates!$E$3,DataPack!H231,IF($B$6=Dates!$E$4,DataPack!R231,IF($B$6=Dates!$E$5,DataPack!AB231,IF($B$6=Dates!$E$6,DataPack!AL231,IF($B$6=Dates!$E$7,DataPack!AA231)))))</f>
        <v>18</v>
      </c>
      <c r="K17" s="268">
        <f>IF($B$6=Dates!$E$3,DataPack!I231,IF($B$6=Dates!$E$4,DataPack!S231,IF($B$6=Dates!$E$5,DataPack!AC231,IF($B$6=Dates!$E$6,DataPack!AM231,IF($B$6=Dates!$E$7,DataPack!AB231)))))</f>
        <v>1</v>
      </c>
      <c r="L17" s="268">
        <f>IF($B$6=Dates!$E$3,DataPack!J231,IF($B$6=Dates!$E$4,DataPack!T231,IF($B$6=Dates!$E$5,DataPack!AD231,IF($B$6=Dates!$E$6,DataPack!AN231,IF($B$6=Dates!$E$7,DataPack!AC231)))))</f>
        <v>2</v>
      </c>
      <c r="M17" s="253"/>
    </row>
    <row r="18" spans="2:13" ht="30" customHeight="1">
      <c r="B18" s="266" t="s">
        <v>356</v>
      </c>
      <c r="C18" s="267"/>
      <c r="D18" s="262">
        <f>IF($B$6=Dates!$E$3,DataPack!B232,IF($B$6=Dates!$E$4,DataPack!L232,IF($B$6=Dates!$E$5,DataPack!V232,IF($B$6=Dates!$E$6,DataPack!AF232,IF($B$6=Dates!$E$7,DataPack!U232)))))</f>
        <v>44</v>
      </c>
      <c r="E18" s="268">
        <f>IF($B$6=Dates!$E$3,DataPack!C232,IF($B$6=Dates!$E$4,DataPack!M232,IF($B$6=Dates!$E$5,DataPack!W232,IF($B$6=Dates!$E$6,DataPack!AG232,IF($B$6=Dates!$E$7,DataPack!V232)))))</f>
        <v>6</v>
      </c>
      <c r="F18" s="268">
        <f>IF($B$6=Dates!$E$3,DataPack!D232,IF($B$6=Dates!$E$4,DataPack!N232,IF($B$6=Dates!$E$5,DataPack!X232,IF($B$6=Dates!$E$6,DataPack!AH232,IF($B$6=Dates!$E$7,DataPack!W232)))))</f>
        <v>14</v>
      </c>
      <c r="G18" s="268">
        <f>IF($B$6=Dates!$E$3,DataPack!E232,IF($B$6=Dates!$E$4,DataPack!O232,IF($B$6=Dates!$E$5,DataPack!Y232,IF($B$6=Dates!$E$6,DataPack!AI232,IF($B$6=Dates!$E$7,DataPack!X232)))))</f>
        <v>29</v>
      </c>
      <c r="H18" s="268">
        <f>IF($B$6=Dates!$E$3,DataPack!F232,IF($B$6=Dates!$E$4,DataPack!P232,IF($B$6=Dates!$E$5,DataPack!Z232,IF($B$6=Dates!$E$6,DataPack!AJ232,IF($B$6=Dates!$E$7,DataPack!Y232)))))</f>
        <v>66</v>
      </c>
      <c r="I18" s="268">
        <f>IF($B$6=Dates!$E$3,DataPack!G232,IF($B$6=Dates!$E$4,DataPack!Q232,IF($B$6=Dates!$E$5,DataPack!AA232,IF($B$6=Dates!$E$6,DataPack!AK232,IF($B$6=Dates!$E$7,DataPack!Z232)))))</f>
        <v>9</v>
      </c>
      <c r="J18" s="268">
        <f>IF($B$6=Dates!$E$3,DataPack!H232,IF($B$6=Dates!$E$4,DataPack!R232,IF($B$6=Dates!$E$5,DataPack!AB232,IF($B$6=Dates!$E$6,DataPack!AL232,IF($B$6=Dates!$E$7,DataPack!AA232)))))</f>
        <v>20</v>
      </c>
      <c r="K18" s="268">
        <f>IF($B$6=Dates!$E$3,DataPack!I232,IF($B$6=Dates!$E$4,DataPack!S232,IF($B$6=Dates!$E$5,DataPack!AC232,IF($B$6=Dates!$E$6,DataPack!AM232,IF($B$6=Dates!$E$7,DataPack!AB232)))))</f>
        <v>0</v>
      </c>
      <c r="L18" s="268">
        <f>IF($B$6=Dates!$E$3,DataPack!J232,IF($B$6=Dates!$E$4,DataPack!T232,IF($B$6=Dates!$E$5,DataPack!AD232,IF($B$6=Dates!$E$6,DataPack!AN232,IF($B$6=Dates!$E$7,DataPack!AC232)))))</f>
        <v>0</v>
      </c>
      <c r="M18" s="253"/>
    </row>
    <row r="19" spans="2:13" ht="30" customHeight="1">
      <c r="B19" s="266" t="s">
        <v>357</v>
      </c>
      <c r="C19" s="267"/>
      <c r="D19" s="262">
        <f>IF($B$6=Dates!$E$3,DataPack!B233,IF($B$6=Dates!$E$4,DataPack!L233,IF($B$6=Dates!$E$5,DataPack!V233,IF($B$6=Dates!$E$6,DataPack!AF233,IF($B$6=Dates!$E$7,DataPack!U233)))))</f>
        <v>44</v>
      </c>
      <c r="E19" s="268">
        <f>IF($B$6=Dates!$E$3,DataPack!C233,IF($B$6=Dates!$E$4,DataPack!M233,IF($B$6=Dates!$E$5,DataPack!W233,IF($B$6=Dates!$E$6,DataPack!AG233,IF($B$6=Dates!$E$7,DataPack!V233)))))</f>
        <v>5</v>
      </c>
      <c r="F19" s="268">
        <f>IF($B$6=Dates!$E$3,DataPack!D233,IF($B$6=Dates!$E$4,DataPack!N233,IF($B$6=Dates!$E$5,DataPack!X233,IF($B$6=Dates!$E$6,DataPack!AH233,IF($B$6=Dates!$E$7,DataPack!W233)))))</f>
        <v>11</v>
      </c>
      <c r="G19" s="268">
        <f>IF($B$6=Dates!$E$3,DataPack!E233,IF($B$6=Dates!$E$4,DataPack!O233,IF($B$6=Dates!$E$5,DataPack!Y233,IF($B$6=Dates!$E$6,DataPack!AI233,IF($B$6=Dates!$E$7,DataPack!X233)))))</f>
        <v>20</v>
      </c>
      <c r="H19" s="268">
        <f>IF($B$6=Dates!$E$3,DataPack!F233,IF($B$6=Dates!$E$4,DataPack!P233,IF($B$6=Dates!$E$5,DataPack!Z233,IF($B$6=Dates!$E$6,DataPack!AJ233,IF($B$6=Dates!$E$7,DataPack!Y233)))))</f>
        <v>45</v>
      </c>
      <c r="I19" s="268">
        <f>IF($B$6=Dates!$E$3,DataPack!G233,IF($B$6=Dates!$E$4,DataPack!Q233,IF($B$6=Dates!$E$5,DataPack!AA233,IF($B$6=Dates!$E$6,DataPack!AK233,IF($B$6=Dates!$E$7,DataPack!Z233)))))</f>
        <v>19</v>
      </c>
      <c r="J19" s="268">
        <f>IF($B$6=Dates!$E$3,DataPack!H233,IF($B$6=Dates!$E$4,DataPack!R233,IF($B$6=Dates!$E$5,DataPack!AB233,IF($B$6=Dates!$E$6,DataPack!AL233,IF($B$6=Dates!$E$7,DataPack!AA233)))))</f>
        <v>43</v>
      </c>
      <c r="K19" s="268">
        <f>IF($B$6=Dates!$E$3,DataPack!I233,IF($B$6=Dates!$E$4,DataPack!S233,IF($B$6=Dates!$E$5,DataPack!AC233,IF($B$6=Dates!$E$6,DataPack!AM233,IF($B$6=Dates!$E$7,DataPack!AB233)))))</f>
        <v>0</v>
      </c>
      <c r="L19" s="268">
        <f>IF($B$6=Dates!$E$3,DataPack!J233,IF($B$6=Dates!$E$4,DataPack!T233,IF($B$6=Dates!$E$5,DataPack!AD233,IF($B$6=Dates!$E$6,DataPack!AN233,IF($B$6=Dates!$E$7,DataPack!AC233)))))</f>
        <v>0</v>
      </c>
      <c r="M19" s="253"/>
    </row>
    <row r="20" spans="2:13" ht="30" customHeight="1">
      <c r="B20" s="266" t="s">
        <v>358</v>
      </c>
      <c r="C20" s="267"/>
      <c r="D20" s="262">
        <f>IF($B$6=Dates!$E$3,DataPack!B234,IF($B$6=Dates!$E$4,DataPack!L234,IF($B$6=Dates!$E$5,DataPack!V234,IF($B$6=Dates!$E$6,DataPack!AF234,IF($B$6=Dates!$E$7,DataPack!U234)))))</f>
        <v>44</v>
      </c>
      <c r="E20" s="268">
        <f>IF($B$6=Dates!$E$3,DataPack!C234,IF($B$6=Dates!$E$4,DataPack!M234,IF($B$6=Dates!$E$5,DataPack!W234,IF($B$6=Dates!$E$6,DataPack!AG234,IF($B$6=Dates!$E$7,DataPack!V234)))))</f>
        <v>2</v>
      </c>
      <c r="F20" s="268">
        <f>IF($B$6=Dates!$E$3,DataPack!D234,IF($B$6=Dates!$E$4,DataPack!N234,IF($B$6=Dates!$E$5,DataPack!X234,IF($B$6=Dates!$E$6,DataPack!AH234,IF($B$6=Dates!$E$7,DataPack!W234)))))</f>
        <v>5</v>
      </c>
      <c r="G20" s="268">
        <f>IF($B$6=Dates!$E$3,DataPack!E234,IF($B$6=Dates!$E$4,DataPack!O234,IF($B$6=Dates!$E$5,DataPack!Y234,IF($B$6=Dates!$E$6,DataPack!AI234,IF($B$6=Dates!$E$7,DataPack!X234)))))</f>
        <v>21</v>
      </c>
      <c r="H20" s="268">
        <f>IF($B$6=Dates!$E$3,DataPack!F234,IF($B$6=Dates!$E$4,DataPack!P234,IF($B$6=Dates!$E$5,DataPack!Z234,IF($B$6=Dates!$E$6,DataPack!AJ234,IF($B$6=Dates!$E$7,DataPack!Y234)))))</f>
        <v>48</v>
      </c>
      <c r="I20" s="268">
        <f>IF($B$6=Dates!$E$3,DataPack!G234,IF($B$6=Dates!$E$4,DataPack!Q234,IF($B$6=Dates!$E$5,DataPack!AA234,IF($B$6=Dates!$E$6,DataPack!AK234,IF($B$6=Dates!$E$7,DataPack!Z234)))))</f>
        <v>20</v>
      </c>
      <c r="J20" s="268">
        <f>IF($B$6=Dates!$E$3,DataPack!H234,IF($B$6=Dates!$E$4,DataPack!R234,IF($B$6=Dates!$E$5,DataPack!AB234,IF($B$6=Dates!$E$6,DataPack!AL234,IF($B$6=Dates!$E$7,DataPack!AA234)))))</f>
        <v>45</v>
      </c>
      <c r="K20" s="268">
        <f>IF($B$6=Dates!$E$3,DataPack!I234,IF($B$6=Dates!$E$4,DataPack!S234,IF($B$6=Dates!$E$5,DataPack!AC234,IF($B$6=Dates!$E$6,DataPack!AM234,IF($B$6=Dates!$E$7,DataPack!AB234)))))</f>
        <v>1</v>
      </c>
      <c r="L20" s="268">
        <f>IF($B$6=Dates!$E$3,DataPack!J234,IF($B$6=Dates!$E$4,DataPack!T234,IF($B$6=Dates!$E$5,DataPack!AD234,IF($B$6=Dates!$E$6,DataPack!AN234,IF($B$6=Dates!$E$7,DataPack!AC234)))))</f>
        <v>2</v>
      </c>
      <c r="M20" s="253"/>
    </row>
    <row r="21" spans="2:13" ht="30" customHeight="1">
      <c r="B21" s="266" t="s">
        <v>811</v>
      </c>
      <c r="C21" s="267"/>
      <c r="D21" s="262">
        <f>IF($B$6=Dates!$E$3,DataPack!B235,IF($B$6=Dates!$E$4,DataPack!L235,IF($B$6=Dates!$E$5,DataPack!V235,IF($B$6=Dates!$E$6,DataPack!AF235,IF($B$6=Dates!$E$7,DataPack!U235)))))</f>
        <v>44</v>
      </c>
      <c r="E21" s="268">
        <f>IF($B$6=Dates!$E$3,DataPack!C235,IF($B$6=Dates!$E$4,DataPack!M235,IF($B$6=Dates!$E$5,DataPack!W235,IF($B$6=Dates!$E$6,DataPack!AG235,IF($B$6=Dates!$E$7,DataPack!V235)))))</f>
        <v>4</v>
      </c>
      <c r="F21" s="268">
        <f>IF($B$6=Dates!$E$3,DataPack!D235,IF($B$6=Dates!$E$4,DataPack!N235,IF($B$6=Dates!$E$5,DataPack!X235,IF($B$6=Dates!$E$6,DataPack!AH235,IF($B$6=Dates!$E$7,DataPack!W235)))))</f>
        <v>9</v>
      </c>
      <c r="G21" s="268">
        <f>IF($B$6=Dates!$E$3,DataPack!E235,IF($B$6=Dates!$E$4,DataPack!O235,IF($B$6=Dates!$E$5,DataPack!Y235,IF($B$6=Dates!$E$6,DataPack!AI235,IF($B$6=Dates!$E$7,DataPack!X235)))))</f>
        <v>12</v>
      </c>
      <c r="H21" s="268">
        <f>IF($B$6=Dates!$E$3,DataPack!F235,IF($B$6=Dates!$E$4,DataPack!P235,IF($B$6=Dates!$E$5,DataPack!Z235,IF($B$6=Dates!$E$6,DataPack!AJ235,IF($B$6=Dates!$E$7,DataPack!Y235)))))</f>
        <v>27</v>
      </c>
      <c r="I21" s="268">
        <f>IF($B$6=Dates!$E$3,DataPack!G235,IF($B$6=Dates!$E$4,DataPack!Q235,IF($B$6=Dates!$E$5,DataPack!AA235,IF($B$6=Dates!$E$6,DataPack!AK235,IF($B$6=Dates!$E$7,DataPack!Z235)))))</f>
        <v>18</v>
      </c>
      <c r="J21" s="268">
        <f>IF($B$6=Dates!$E$3,DataPack!H235,IF($B$6=Dates!$E$4,DataPack!R235,IF($B$6=Dates!$E$5,DataPack!AB235,IF($B$6=Dates!$E$6,DataPack!AL235,IF($B$6=Dates!$E$7,DataPack!AA235)))))</f>
        <v>41</v>
      </c>
      <c r="K21" s="268">
        <f>IF($B$6=Dates!$E$3,DataPack!I235,IF($B$6=Dates!$E$4,DataPack!S235,IF($B$6=Dates!$E$5,DataPack!AC235,IF($B$6=Dates!$E$6,DataPack!AM235,IF($B$6=Dates!$E$7,DataPack!AB235)))))</f>
        <v>10</v>
      </c>
      <c r="L21" s="268">
        <f>IF($B$6=Dates!$E$3,DataPack!J235,IF($B$6=Dates!$E$4,DataPack!T235,IF($B$6=Dates!$E$5,DataPack!AD235,IF($B$6=Dates!$E$6,DataPack!AN235,IF($B$6=Dates!$E$7,DataPack!AC235)))))</f>
        <v>23</v>
      </c>
      <c r="M21" s="253"/>
    </row>
    <row r="22" spans="2:13" ht="30" customHeight="1">
      <c r="B22" s="266" t="s">
        <v>360</v>
      </c>
      <c r="C22" s="267"/>
      <c r="D22" s="262">
        <f>IF($B$6=Dates!$E$3,DataPack!B236,IF($B$6=Dates!$E$4,DataPack!L236,IF($B$6=Dates!$E$5,DataPack!V236,IF($B$6=Dates!$E$6,DataPack!AF236,IF($B$6=Dates!$E$7,DataPack!U236)))))</f>
        <v>44</v>
      </c>
      <c r="E22" s="268">
        <f>IF($B$6=Dates!$E$3,DataPack!C236,IF($B$6=Dates!$E$4,DataPack!M236,IF($B$6=Dates!$E$5,DataPack!W236,IF($B$6=Dates!$E$6,DataPack!AG236,IF($B$6=Dates!$E$7,DataPack!V236)))))</f>
        <v>7</v>
      </c>
      <c r="F22" s="268">
        <f>IF($B$6=Dates!$E$3,DataPack!D236,IF($B$6=Dates!$E$4,DataPack!N236,IF($B$6=Dates!$E$5,DataPack!X236,IF($B$6=Dates!$E$6,DataPack!AH236,IF($B$6=Dates!$E$7,DataPack!W236)))))</f>
        <v>16</v>
      </c>
      <c r="G22" s="268">
        <f>IF($B$6=Dates!$E$3,DataPack!E236,IF($B$6=Dates!$E$4,DataPack!O236,IF($B$6=Dates!$E$5,DataPack!Y236,IF($B$6=Dates!$E$6,DataPack!AI236,IF($B$6=Dates!$E$7,DataPack!X236)))))</f>
        <v>25</v>
      </c>
      <c r="H22" s="268">
        <f>IF($B$6=Dates!$E$3,DataPack!F236,IF($B$6=Dates!$E$4,DataPack!P236,IF($B$6=Dates!$E$5,DataPack!Z236,IF($B$6=Dates!$E$6,DataPack!AJ236,IF($B$6=Dates!$E$7,DataPack!Y236)))))</f>
        <v>57</v>
      </c>
      <c r="I22" s="268">
        <f>IF($B$6=Dates!$E$3,DataPack!G236,IF($B$6=Dates!$E$4,DataPack!Q236,IF($B$6=Dates!$E$5,DataPack!AA236,IF($B$6=Dates!$E$6,DataPack!AK236,IF($B$6=Dates!$E$7,DataPack!Z236)))))</f>
        <v>11</v>
      </c>
      <c r="J22" s="268">
        <f>IF($B$6=Dates!$E$3,DataPack!H236,IF($B$6=Dates!$E$4,DataPack!R236,IF($B$6=Dates!$E$5,DataPack!AB236,IF($B$6=Dates!$E$6,DataPack!AL236,IF($B$6=Dates!$E$7,DataPack!AA236)))))</f>
        <v>25</v>
      </c>
      <c r="K22" s="268">
        <f>IF($B$6=Dates!$E$3,DataPack!I236,IF($B$6=Dates!$E$4,DataPack!S236,IF($B$6=Dates!$E$5,DataPack!AC236,IF($B$6=Dates!$E$6,DataPack!AM236,IF($B$6=Dates!$E$7,DataPack!AB236)))))</f>
        <v>1</v>
      </c>
      <c r="L22" s="268">
        <f>IF($B$6=Dates!$E$3,DataPack!J236,IF($B$6=Dates!$E$4,DataPack!T236,IF($B$6=Dates!$E$5,DataPack!AD236,IF($B$6=Dates!$E$6,DataPack!AN236,IF($B$6=Dates!$E$7,DataPack!AC236)))))</f>
        <v>2</v>
      </c>
      <c r="M22" s="253"/>
    </row>
    <row r="23" spans="2:13" ht="30" customHeight="1">
      <c r="B23" s="266" t="s">
        <v>361</v>
      </c>
      <c r="C23" s="267"/>
      <c r="D23" s="262">
        <f>IF($B$6=Dates!$E$3,DataPack!B237,IF($B$6=Dates!$E$4,DataPack!L237,IF($B$6=Dates!$E$5,DataPack!V237,IF($B$6=Dates!$E$6,DataPack!AF237,IF($B$6=Dates!$E$7,DataPack!U237)))))</f>
        <v>44</v>
      </c>
      <c r="E23" s="268">
        <f>IF($B$6=Dates!$E$3,DataPack!C237,IF($B$6=Dates!$E$4,DataPack!M237,IF($B$6=Dates!$E$5,DataPack!W237,IF($B$6=Dates!$E$6,DataPack!AG237,IF($B$6=Dates!$E$7,DataPack!V237)))))</f>
        <v>2</v>
      </c>
      <c r="F23" s="268">
        <f>IF($B$6=Dates!$E$3,DataPack!D237,IF($B$6=Dates!$E$4,DataPack!N237,IF($B$6=Dates!$E$5,DataPack!X237,IF($B$6=Dates!$E$6,DataPack!AH237,IF($B$6=Dates!$E$7,DataPack!W237)))))</f>
        <v>5</v>
      </c>
      <c r="G23" s="268">
        <f>IF($B$6=Dates!$E$3,DataPack!E237,IF($B$6=Dates!$E$4,DataPack!O237,IF($B$6=Dates!$E$5,DataPack!Y237,IF($B$6=Dates!$E$6,DataPack!AI237,IF($B$6=Dates!$E$7,DataPack!X237)))))</f>
        <v>28</v>
      </c>
      <c r="H23" s="268">
        <f>IF($B$6=Dates!$E$3,DataPack!F237,IF($B$6=Dates!$E$4,DataPack!P237,IF($B$6=Dates!$E$5,DataPack!Z237,IF($B$6=Dates!$E$6,DataPack!AJ237,IF($B$6=Dates!$E$7,DataPack!Y237)))))</f>
        <v>64</v>
      </c>
      <c r="I23" s="268">
        <f>IF($B$6=Dates!$E$3,DataPack!G237,IF($B$6=Dates!$E$4,DataPack!Q237,IF($B$6=Dates!$E$5,DataPack!AA237,IF($B$6=Dates!$E$6,DataPack!AK237,IF($B$6=Dates!$E$7,DataPack!Z237)))))</f>
        <v>13</v>
      </c>
      <c r="J23" s="268">
        <f>IF($B$6=Dates!$E$3,DataPack!H237,IF($B$6=Dates!$E$4,DataPack!R237,IF($B$6=Dates!$E$5,DataPack!AB237,IF($B$6=Dates!$E$6,DataPack!AL237,IF($B$6=Dates!$E$7,DataPack!AA237)))))</f>
        <v>30</v>
      </c>
      <c r="K23" s="268">
        <f>IF($B$6=Dates!$E$3,DataPack!I237,IF($B$6=Dates!$E$4,DataPack!S237,IF($B$6=Dates!$E$5,DataPack!AC237,IF($B$6=Dates!$E$6,DataPack!AM237,IF($B$6=Dates!$E$7,DataPack!AB237)))))</f>
        <v>1</v>
      </c>
      <c r="L23" s="268">
        <f>IF($B$6=Dates!$E$3,DataPack!J237,IF($B$6=Dates!$E$4,DataPack!T237,IF($B$6=Dates!$E$5,DataPack!AD237,IF($B$6=Dates!$E$6,DataPack!AN237,IF($B$6=Dates!$E$7,DataPack!AC237)))))</f>
        <v>2</v>
      </c>
      <c r="M23" s="253"/>
    </row>
    <row r="24" spans="2:13" ht="30" customHeight="1">
      <c r="B24" s="266" t="s">
        <v>362</v>
      </c>
      <c r="C24" s="267"/>
      <c r="D24" s="262">
        <f>IF($B$6=Dates!$E$3,DataPack!B238,IF($B$6=Dates!$E$4,DataPack!L238,IF($B$6=Dates!$E$5,DataPack!V238,IF($B$6=Dates!$E$6,DataPack!AF238,IF($B$6=Dates!$E$7,DataPack!U238)))))</f>
        <v>44</v>
      </c>
      <c r="E24" s="268">
        <f>IF($B$6=Dates!$E$3,DataPack!C238,IF($B$6=Dates!$E$4,DataPack!M238,IF($B$6=Dates!$E$5,DataPack!W238,IF($B$6=Dates!$E$6,DataPack!AG238,IF($B$6=Dates!$E$7,DataPack!V238)))))</f>
        <v>2</v>
      </c>
      <c r="F24" s="268">
        <f>IF($B$6=Dates!$E$3,DataPack!D238,IF($B$6=Dates!$E$4,DataPack!N238,IF($B$6=Dates!$E$5,DataPack!X238,IF($B$6=Dates!$E$6,DataPack!AH238,IF($B$6=Dates!$E$7,DataPack!W238)))))</f>
        <v>5</v>
      </c>
      <c r="G24" s="268">
        <f>IF($B$6=Dates!$E$3,DataPack!E238,IF($B$6=Dates!$E$4,DataPack!O238,IF($B$6=Dates!$E$5,DataPack!Y238,IF($B$6=Dates!$E$6,DataPack!AI238,IF($B$6=Dates!$E$7,DataPack!X238)))))</f>
        <v>25</v>
      </c>
      <c r="H24" s="268">
        <f>IF($B$6=Dates!$E$3,DataPack!F238,IF($B$6=Dates!$E$4,DataPack!P238,IF($B$6=Dates!$E$5,DataPack!Z238,IF($B$6=Dates!$E$6,DataPack!AJ238,IF($B$6=Dates!$E$7,DataPack!Y238)))))</f>
        <v>57</v>
      </c>
      <c r="I24" s="268">
        <f>IF($B$6=Dates!$E$3,DataPack!G238,IF($B$6=Dates!$E$4,DataPack!Q238,IF($B$6=Dates!$E$5,DataPack!AA238,IF($B$6=Dates!$E$6,DataPack!AK238,IF($B$6=Dates!$E$7,DataPack!Z238)))))</f>
        <v>16</v>
      </c>
      <c r="J24" s="268">
        <f>IF($B$6=Dates!$E$3,DataPack!H238,IF($B$6=Dates!$E$4,DataPack!R238,IF($B$6=Dates!$E$5,DataPack!AB238,IF($B$6=Dates!$E$6,DataPack!AL238,IF($B$6=Dates!$E$7,DataPack!AA238)))))</f>
        <v>36</v>
      </c>
      <c r="K24" s="268">
        <f>IF($B$6=Dates!$E$3,DataPack!I238,IF($B$6=Dates!$E$4,DataPack!S238,IF($B$6=Dates!$E$5,DataPack!AC238,IF($B$6=Dates!$E$6,DataPack!AM238,IF($B$6=Dates!$E$7,DataPack!AB238)))))</f>
        <v>1</v>
      </c>
      <c r="L24" s="268">
        <f>IF($B$6=Dates!$E$3,DataPack!J238,IF($B$6=Dates!$E$4,DataPack!T238,IF($B$6=Dates!$E$5,DataPack!AD238,IF($B$6=Dates!$E$6,DataPack!AN238,IF($B$6=Dates!$E$7,DataPack!AC238)))))</f>
        <v>2</v>
      </c>
      <c r="M24" s="253"/>
    </row>
    <row r="25" spans="2:13" ht="30" customHeight="1">
      <c r="B25" s="266" t="s">
        <v>363</v>
      </c>
      <c r="C25" s="267"/>
      <c r="D25" s="262">
        <f>IF($B$6=Dates!$E$3,DataPack!B239,IF($B$6=Dates!$E$4,DataPack!L239,IF($B$6=Dates!$E$5,DataPack!V239,IF($B$6=Dates!$E$6,DataPack!AF239,IF($B$6=Dates!$E$7,DataPack!U239)))))</f>
        <v>44</v>
      </c>
      <c r="E25" s="268">
        <f>IF($B$6=Dates!$E$3,DataPack!C239,IF($B$6=Dates!$E$4,DataPack!M239,IF($B$6=Dates!$E$5,DataPack!W239,IF($B$6=Dates!$E$6,DataPack!AG239,IF($B$6=Dates!$E$7,DataPack!V239)))))</f>
        <v>6</v>
      </c>
      <c r="F25" s="268">
        <f>IF($B$6=Dates!$E$3,DataPack!D239,IF($B$6=Dates!$E$4,DataPack!N239,IF($B$6=Dates!$E$5,DataPack!X239,IF($B$6=Dates!$E$6,DataPack!AH239,IF($B$6=Dates!$E$7,DataPack!W239)))))</f>
        <v>14</v>
      </c>
      <c r="G25" s="268">
        <f>IF($B$6=Dates!$E$3,DataPack!E239,IF($B$6=Dates!$E$4,DataPack!O239,IF($B$6=Dates!$E$5,DataPack!Y239,IF($B$6=Dates!$E$6,DataPack!AI239,IF($B$6=Dates!$E$7,DataPack!X239)))))</f>
        <v>29</v>
      </c>
      <c r="H25" s="268">
        <f>IF($B$6=Dates!$E$3,DataPack!F239,IF($B$6=Dates!$E$4,DataPack!P239,IF($B$6=Dates!$E$5,DataPack!Z239,IF($B$6=Dates!$E$6,DataPack!AJ239,IF($B$6=Dates!$E$7,DataPack!Y239)))))</f>
        <v>66</v>
      </c>
      <c r="I25" s="268">
        <f>IF($B$6=Dates!$E$3,DataPack!G239,IF($B$6=Dates!$E$4,DataPack!Q239,IF($B$6=Dates!$E$5,DataPack!AA239,IF($B$6=Dates!$E$6,DataPack!AK239,IF($B$6=Dates!$E$7,DataPack!Z239)))))</f>
        <v>8</v>
      </c>
      <c r="J25" s="268">
        <f>IF($B$6=Dates!$E$3,DataPack!H239,IF($B$6=Dates!$E$4,DataPack!R239,IF($B$6=Dates!$E$5,DataPack!AB239,IF($B$6=Dates!$E$6,DataPack!AL239,IF($B$6=Dates!$E$7,DataPack!AA239)))))</f>
        <v>18</v>
      </c>
      <c r="K25" s="268">
        <f>IF($B$6=Dates!$E$3,DataPack!I239,IF($B$6=Dates!$E$4,DataPack!S239,IF($B$6=Dates!$E$5,DataPack!AC239,IF($B$6=Dates!$E$6,DataPack!AM239,IF($B$6=Dates!$E$7,DataPack!AB239)))))</f>
        <v>1</v>
      </c>
      <c r="L25" s="268">
        <f>IF($B$6=Dates!$E$3,DataPack!J239,IF($B$6=Dates!$E$4,DataPack!T239,IF($B$6=Dates!$E$5,DataPack!AD239,IF($B$6=Dates!$E$6,DataPack!AN239,IF($B$6=Dates!$E$7,DataPack!AC239)))))</f>
        <v>2</v>
      </c>
      <c r="M25" s="253"/>
    </row>
    <row r="26" spans="2:13" ht="30" customHeight="1">
      <c r="B26" s="266" t="s">
        <v>364</v>
      </c>
      <c r="C26" s="267"/>
      <c r="D26" s="262">
        <f>IF($B$6=Dates!$E$3,DataPack!B240,IF($B$6=Dates!$E$4,DataPack!L240,IF($B$6=Dates!$E$5,DataPack!V240,IF($B$6=Dates!$E$6,DataPack!AF240,IF($B$6=Dates!$E$7,DataPack!U240)))))</f>
        <v>44</v>
      </c>
      <c r="E26" s="268">
        <f>IF($B$6=Dates!$E$3,DataPack!C240,IF($B$6=Dates!$E$4,DataPack!M240,IF($B$6=Dates!$E$5,DataPack!W240,IF($B$6=Dates!$E$6,DataPack!AG240,IF($B$6=Dates!$E$7,DataPack!V240)))))</f>
        <v>21</v>
      </c>
      <c r="F26" s="268">
        <f>IF($B$6=Dates!$E$3,DataPack!D240,IF($B$6=Dates!$E$4,DataPack!N240,IF($B$6=Dates!$E$5,DataPack!X240,IF($B$6=Dates!$E$6,DataPack!AH240,IF($B$6=Dates!$E$7,DataPack!W240)))))</f>
        <v>48</v>
      </c>
      <c r="G26" s="268">
        <f>IF($B$6=Dates!$E$3,DataPack!E240,IF($B$6=Dates!$E$4,DataPack!O240,IF($B$6=Dates!$E$5,DataPack!Y240,IF($B$6=Dates!$E$6,DataPack!AI240,IF($B$6=Dates!$E$7,DataPack!X240)))))</f>
        <v>22</v>
      </c>
      <c r="H26" s="268">
        <f>IF($B$6=Dates!$E$3,DataPack!F240,IF($B$6=Dates!$E$4,DataPack!P240,IF($B$6=Dates!$E$5,DataPack!Z240,IF($B$6=Dates!$E$6,DataPack!AJ240,IF($B$6=Dates!$E$7,DataPack!Y240)))))</f>
        <v>50</v>
      </c>
      <c r="I26" s="268">
        <f>IF($B$6=Dates!$E$3,DataPack!G240,IF($B$6=Dates!$E$4,DataPack!Q240,IF($B$6=Dates!$E$5,DataPack!AA240,IF($B$6=Dates!$E$6,DataPack!AK240,IF($B$6=Dates!$E$7,DataPack!Z240)))))</f>
        <v>1</v>
      </c>
      <c r="J26" s="268">
        <f>IF($B$6=Dates!$E$3,DataPack!H240,IF($B$6=Dates!$E$4,DataPack!R240,IF($B$6=Dates!$E$5,DataPack!AB240,IF($B$6=Dates!$E$6,DataPack!AL240,IF($B$6=Dates!$E$7,DataPack!AA240)))))</f>
        <v>2</v>
      </c>
      <c r="K26" s="268">
        <f>IF($B$6=Dates!$E$3,DataPack!I240,IF($B$6=Dates!$E$4,DataPack!S240,IF($B$6=Dates!$E$5,DataPack!AC240,IF($B$6=Dates!$E$6,DataPack!AM240,IF($B$6=Dates!$E$7,DataPack!AB240)))))</f>
        <v>0</v>
      </c>
      <c r="L26" s="268">
        <f>IF($B$6=Dates!$E$3,DataPack!J240,IF($B$6=Dates!$E$4,DataPack!T240,IF($B$6=Dates!$E$5,DataPack!AD240,IF($B$6=Dates!$E$6,DataPack!AN240,IF($B$6=Dates!$E$7,DataPack!AC240)))))</f>
        <v>0</v>
      </c>
      <c r="M26" s="253"/>
    </row>
    <row r="27" spans="2:13" ht="30" customHeight="1">
      <c r="B27" s="266" t="s">
        <v>8</v>
      </c>
      <c r="C27" s="267"/>
      <c r="D27" s="262">
        <f>IF($B$6=Dates!$E$3,DataPack!B241,IF($B$6=Dates!$E$4,DataPack!L241,IF($B$6=Dates!$E$5,DataPack!V241,IF($B$6=Dates!$E$6,DataPack!AF241,IF($B$6=Dates!$E$7,DataPack!U241)))))</f>
        <v>44</v>
      </c>
      <c r="E27" s="268">
        <f>IF($B$6=Dates!$E$3,DataPack!C241,IF($B$6=Dates!$E$4,DataPack!M241,IF($B$6=Dates!$E$5,DataPack!W241,IF($B$6=Dates!$E$6,DataPack!AG241,IF($B$6=Dates!$E$7,DataPack!V241)))))</f>
        <v>5</v>
      </c>
      <c r="F27" s="268">
        <f>IF($B$6=Dates!$E$3,DataPack!D241,IF($B$6=Dates!$E$4,DataPack!N241,IF($B$6=Dates!$E$5,DataPack!X241,IF($B$6=Dates!$E$6,DataPack!AH241,IF($B$6=Dates!$E$7,DataPack!W241)))))</f>
        <v>11</v>
      </c>
      <c r="G27" s="268">
        <f>IF($B$6=Dates!$E$3,DataPack!E241,IF($B$6=Dates!$E$4,DataPack!O241,IF($B$6=Dates!$E$5,DataPack!Y241,IF($B$6=Dates!$E$6,DataPack!AI241,IF($B$6=Dates!$E$7,DataPack!X241)))))</f>
        <v>29</v>
      </c>
      <c r="H27" s="268">
        <f>IF($B$6=Dates!$E$3,DataPack!F241,IF($B$6=Dates!$E$4,DataPack!P241,IF($B$6=Dates!$E$5,DataPack!Z241,IF($B$6=Dates!$E$6,DataPack!AJ241,IF($B$6=Dates!$E$7,DataPack!Y241)))))</f>
        <v>66</v>
      </c>
      <c r="I27" s="268">
        <f>IF($B$6=Dates!$E$3,DataPack!G241,IF($B$6=Dates!$E$4,DataPack!Q241,IF($B$6=Dates!$E$5,DataPack!AA241,IF($B$6=Dates!$E$6,DataPack!AK241,IF($B$6=Dates!$E$7,DataPack!Z241)))))</f>
        <v>9</v>
      </c>
      <c r="J27" s="268">
        <f>IF($B$6=Dates!$E$3,DataPack!H241,IF($B$6=Dates!$E$4,DataPack!R241,IF($B$6=Dates!$E$5,DataPack!AB241,IF($B$6=Dates!$E$6,DataPack!AL241,IF($B$6=Dates!$E$7,DataPack!AA241)))))</f>
        <v>20</v>
      </c>
      <c r="K27" s="268">
        <f>IF($B$6=Dates!$E$3,DataPack!I241,IF($B$6=Dates!$E$4,DataPack!S241,IF($B$6=Dates!$E$5,DataPack!AC241,IF($B$6=Dates!$E$6,DataPack!AM241,IF($B$6=Dates!$E$7,DataPack!AB241)))))</f>
        <v>1</v>
      </c>
      <c r="L27" s="268">
        <f>IF($B$6=Dates!$E$3,DataPack!J241,IF($B$6=Dates!$E$4,DataPack!T241,IF($B$6=Dates!$E$5,DataPack!AD241,IF($B$6=Dates!$E$6,DataPack!AN241,IF($B$6=Dates!$E$7,DataPack!AC241)))))</f>
        <v>2</v>
      </c>
      <c r="M27" s="253"/>
    </row>
    <row r="28" spans="2:13" s="270" customFormat="1" ht="30" customHeight="1">
      <c r="B28" s="266" t="s">
        <v>365</v>
      </c>
      <c r="C28" s="267"/>
      <c r="D28" s="262">
        <f>IF($B$6=Dates!$E$3,DataPack!B242,IF($B$6=Dates!$E$4,DataPack!L242,IF($B$6=Dates!$E$5,DataPack!V242,IF($B$6=Dates!$E$6,DataPack!AF242,IF($B$6=Dates!$E$7,DataPack!U242)))))</f>
        <v>44</v>
      </c>
      <c r="E28" s="268">
        <f>IF($B$6=Dates!$E$3,DataPack!C242,IF($B$6=Dates!$E$4,DataPack!M242,IF($B$6=Dates!$E$5,DataPack!W242,IF($B$6=Dates!$E$6,DataPack!AG242,IF($B$6=Dates!$E$7,DataPack!V242)))))</f>
        <v>3</v>
      </c>
      <c r="F28" s="268">
        <f>IF($B$6=Dates!$E$3,DataPack!D242,IF($B$6=Dates!$E$4,DataPack!N242,IF($B$6=Dates!$E$5,DataPack!X242,IF($B$6=Dates!$E$6,DataPack!AH242,IF($B$6=Dates!$E$7,DataPack!W242)))))</f>
        <v>7</v>
      </c>
      <c r="G28" s="268">
        <f>IF($B$6=Dates!$E$3,DataPack!E242,IF($B$6=Dates!$E$4,DataPack!O242,IF($B$6=Dates!$E$5,DataPack!Y242,IF($B$6=Dates!$E$6,DataPack!AI242,IF($B$6=Dates!$E$7,DataPack!X242)))))</f>
        <v>29</v>
      </c>
      <c r="H28" s="268">
        <f>IF($B$6=Dates!$E$3,DataPack!F242,IF($B$6=Dates!$E$4,DataPack!P242,IF($B$6=Dates!$E$5,DataPack!Z242,IF($B$6=Dates!$E$6,DataPack!AJ242,IF($B$6=Dates!$E$7,DataPack!Y242)))))</f>
        <v>66</v>
      </c>
      <c r="I28" s="268">
        <f>IF($B$6=Dates!$E$3,DataPack!G242,IF($B$6=Dates!$E$4,DataPack!Q242,IF($B$6=Dates!$E$5,DataPack!AA242,IF($B$6=Dates!$E$6,DataPack!AK242,IF($B$6=Dates!$E$7,DataPack!Z242)))))</f>
        <v>11</v>
      </c>
      <c r="J28" s="268">
        <f>IF($B$6=Dates!$E$3,DataPack!H242,IF($B$6=Dates!$E$4,DataPack!R242,IF($B$6=Dates!$E$5,DataPack!AB242,IF($B$6=Dates!$E$6,DataPack!AL242,IF($B$6=Dates!$E$7,DataPack!AA242)))))</f>
        <v>25</v>
      </c>
      <c r="K28" s="268">
        <f>IF($B$6=Dates!$E$3,DataPack!I242,IF($B$6=Dates!$E$4,DataPack!S242,IF($B$6=Dates!$E$5,DataPack!AC242,IF($B$6=Dates!$E$6,DataPack!AM242,IF($B$6=Dates!$E$7,DataPack!AB242)))))</f>
        <v>1</v>
      </c>
      <c r="L28" s="268">
        <f>IF($B$6=Dates!$E$3,DataPack!J242,IF($B$6=Dates!$E$4,DataPack!T242,IF($B$6=Dates!$E$5,DataPack!AD242,IF($B$6=Dates!$E$6,DataPack!AN242,IF($B$6=Dates!$E$7,DataPack!AC242)))))</f>
        <v>2</v>
      </c>
      <c r="M28" s="269"/>
    </row>
    <row r="29" spans="2:13" ht="30" customHeight="1">
      <c r="B29" s="266" t="s">
        <v>366</v>
      </c>
      <c r="C29" s="267"/>
      <c r="D29" s="262">
        <f>IF($B$6=Dates!$E$3,DataPack!B243,IF($B$6=Dates!$E$4,DataPack!L243,IF($B$6=Dates!$E$5,DataPack!V243,IF($B$6=Dates!$E$6,DataPack!AF243,IF($B$6=Dates!$E$7,DataPack!U243)))))</f>
        <v>44</v>
      </c>
      <c r="E29" s="268">
        <f>IF($B$6=Dates!$E$3,DataPack!C243,IF($B$6=Dates!$E$4,DataPack!M243,IF($B$6=Dates!$E$5,DataPack!W243,IF($B$6=Dates!$E$6,DataPack!AG243,IF($B$6=Dates!$E$7,DataPack!V243)))))</f>
        <v>4</v>
      </c>
      <c r="F29" s="268">
        <f>IF($B$6=Dates!$E$3,DataPack!D243,IF($B$6=Dates!$E$4,DataPack!N243,IF($B$6=Dates!$E$5,DataPack!X243,IF($B$6=Dates!$E$6,DataPack!AH243,IF($B$6=Dates!$E$7,DataPack!W243)))))</f>
        <v>9</v>
      </c>
      <c r="G29" s="268">
        <f>IF($B$6=Dates!$E$3,DataPack!E243,IF($B$6=Dates!$E$4,DataPack!O243,IF($B$6=Dates!$E$5,DataPack!Y243,IF($B$6=Dates!$E$6,DataPack!AI243,IF($B$6=Dates!$E$7,DataPack!X243)))))</f>
        <v>20</v>
      </c>
      <c r="H29" s="268">
        <f>IF($B$6=Dates!$E$3,DataPack!F243,IF($B$6=Dates!$E$4,DataPack!P243,IF($B$6=Dates!$E$5,DataPack!Z243,IF($B$6=Dates!$E$6,DataPack!AJ243,IF($B$6=Dates!$E$7,DataPack!Y243)))))</f>
        <v>45</v>
      </c>
      <c r="I29" s="268">
        <f>IF($B$6=Dates!$E$3,DataPack!G243,IF($B$6=Dates!$E$4,DataPack!Q243,IF($B$6=Dates!$E$5,DataPack!AA243,IF($B$6=Dates!$E$6,DataPack!AK243,IF($B$6=Dates!$E$7,DataPack!Z243)))))</f>
        <v>19</v>
      </c>
      <c r="J29" s="268">
        <f>IF($B$6=Dates!$E$3,DataPack!H243,IF($B$6=Dates!$E$4,DataPack!R243,IF($B$6=Dates!$E$5,DataPack!AB243,IF($B$6=Dates!$E$6,DataPack!AL243,IF($B$6=Dates!$E$7,DataPack!AA243)))))</f>
        <v>43</v>
      </c>
      <c r="K29" s="268">
        <f>IF($B$6=Dates!$E$3,DataPack!I243,IF($B$6=Dates!$E$4,DataPack!S243,IF($B$6=Dates!$E$5,DataPack!AC243,IF($B$6=Dates!$E$6,DataPack!AM243,IF($B$6=Dates!$E$7,DataPack!AB243)))))</f>
        <v>1</v>
      </c>
      <c r="L29" s="268">
        <f>IF($B$6=Dates!$E$3,DataPack!J243,IF($B$6=Dates!$E$4,DataPack!T243,IF($B$6=Dates!$E$5,DataPack!AD243,IF($B$6=Dates!$E$6,DataPack!AN243,IF($B$6=Dates!$E$7,DataPack!AC243)))))</f>
        <v>2</v>
      </c>
      <c r="M29" s="253"/>
    </row>
    <row r="30" spans="2:13" ht="30" customHeight="1">
      <c r="B30" s="271" t="s">
        <v>367</v>
      </c>
      <c r="C30" s="272"/>
      <c r="D30" s="262">
        <f>IF($B$6=Dates!$E$3,DataPack!B244,IF($B$6=Dates!$E$4,DataPack!L244,IF($B$6=Dates!$E$5,DataPack!V244,IF($B$6=Dates!$E$6,DataPack!AF244,IF($B$6=Dates!$E$7,DataPack!U244)))))</f>
        <v>44</v>
      </c>
      <c r="E30" s="268">
        <f>IF($B$6=Dates!$E$3,DataPack!C244,IF($B$6=Dates!$E$4,DataPack!M244,IF($B$6=Dates!$E$5,DataPack!W244,IF($B$6=Dates!$E$6,DataPack!AG244,IF($B$6=Dates!$E$7,DataPack!V244)))))</f>
        <v>14</v>
      </c>
      <c r="F30" s="268">
        <f>IF($B$6=Dates!$E$3,DataPack!D244,IF($B$6=Dates!$E$4,DataPack!N244,IF($B$6=Dates!$E$5,DataPack!X244,IF($B$6=Dates!$E$6,DataPack!AH244,IF($B$6=Dates!$E$7,DataPack!W244)))))</f>
        <v>32</v>
      </c>
      <c r="G30" s="268">
        <f>IF($B$6=Dates!$E$3,DataPack!E244,IF($B$6=Dates!$E$4,DataPack!O244,IF($B$6=Dates!$E$5,DataPack!Y244,IF($B$6=Dates!$E$6,DataPack!AI244,IF($B$6=Dates!$E$7,DataPack!X244)))))</f>
        <v>22</v>
      </c>
      <c r="H30" s="268">
        <f>IF($B$6=Dates!$E$3,DataPack!F244,IF($B$6=Dates!$E$4,DataPack!P244,IF($B$6=Dates!$E$5,DataPack!Z244,IF($B$6=Dates!$E$6,DataPack!AJ244,IF($B$6=Dates!$E$7,DataPack!Y244)))))</f>
        <v>50</v>
      </c>
      <c r="I30" s="268">
        <f>IF($B$6=Dates!$E$3,DataPack!G244,IF($B$6=Dates!$E$4,DataPack!Q244,IF($B$6=Dates!$E$5,DataPack!AA244,IF($B$6=Dates!$E$6,DataPack!AK244,IF($B$6=Dates!$E$7,DataPack!Z244)))))</f>
        <v>8</v>
      </c>
      <c r="J30" s="268">
        <f>IF($B$6=Dates!$E$3,DataPack!H244,IF($B$6=Dates!$E$4,DataPack!R244,IF($B$6=Dates!$E$5,DataPack!AB244,IF($B$6=Dates!$E$6,DataPack!AL244,IF($B$6=Dates!$E$7,DataPack!AA244)))))</f>
        <v>18</v>
      </c>
      <c r="K30" s="268">
        <f>IF($B$6=Dates!$E$3,DataPack!I244,IF($B$6=Dates!$E$4,DataPack!S244,IF($B$6=Dates!$E$5,DataPack!AC244,IF($B$6=Dates!$E$6,DataPack!AM244,IF($B$6=Dates!$E$7,DataPack!AB244)))))</f>
        <v>0</v>
      </c>
      <c r="L30" s="268">
        <f>IF($B$6=Dates!$E$3,DataPack!J244,IF($B$6=Dates!$E$4,DataPack!T244,IF($B$6=Dates!$E$5,DataPack!AD244,IF($B$6=Dates!$E$6,DataPack!AN244,IF($B$6=Dates!$E$7,DataPack!AC244)))))</f>
        <v>0</v>
      </c>
      <c r="M30" s="253"/>
    </row>
    <row r="31" spans="2:13" ht="30" customHeight="1">
      <c r="B31" s="271" t="s">
        <v>368</v>
      </c>
      <c r="C31" s="273"/>
      <c r="D31" s="262">
        <f>IF($B$6=Dates!$E$3,DataPack!B245,IF($B$6=Dates!$E$4,DataPack!L245,IF($B$6=Dates!$E$5,DataPack!V245,IF($B$6=Dates!$E$6,DataPack!AF245,IF($B$6=Dates!$E$7,DataPack!U245)))))</f>
        <v>44</v>
      </c>
      <c r="E31" s="268">
        <f>IF($B$6=Dates!$E$3,DataPack!C245,IF($B$6=Dates!$E$4,DataPack!M245,IF($B$6=Dates!$E$5,DataPack!W245,IF($B$6=Dates!$E$6,DataPack!AG245,IF($B$6=Dates!$E$7,DataPack!V245)))))</f>
        <v>19</v>
      </c>
      <c r="F31" s="268">
        <f>IF($B$6=Dates!$E$3,DataPack!D245,IF($B$6=Dates!$E$4,DataPack!N245,IF($B$6=Dates!$E$5,DataPack!X245,IF($B$6=Dates!$E$6,DataPack!AH245,IF($B$6=Dates!$E$7,DataPack!W245)))))</f>
        <v>43</v>
      </c>
      <c r="G31" s="268">
        <f>IF($B$6=Dates!$E$3,DataPack!E245,IF($B$6=Dates!$E$4,DataPack!O245,IF($B$6=Dates!$E$5,DataPack!Y245,IF($B$6=Dates!$E$6,DataPack!AI245,IF($B$6=Dates!$E$7,DataPack!X245)))))</f>
        <v>21</v>
      </c>
      <c r="H31" s="268">
        <f>IF($B$6=Dates!$E$3,DataPack!F245,IF($B$6=Dates!$E$4,DataPack!P245,IF($B$6=Dates!$E$5,DataPack!Z245,IF($B$6=Dates!$E$6,DataPack!AJ245,IF($B$6=Dates!$E$7,DataPack!Y245)))))</f>
        <v>48</v>
      </c>
      <c r="I31" s="268">
        <f>IF($B$6=Dates!$E$3,DataPack!G245,IF($B$6=Dates!$E$4,DataPack!Q245,IF($B$6=Dates!$E$5,DataPack!AA245,IF($B$6=Dates!$E$6,DataPack!AK245,IF($B$6=Dates!$E$7,DataPack!Z245)))))</f>
        <v>4</v>
      </c>
      <c r="J31" s="268">
        <f>IF($B$6=Dates!$E$3,DataPack!H245,IF($B$6=Dates!$E$4,DataPack!R245,IF($B$6=Dates!$E$5,DataPack!AB245,IF($B$6=Dates!$E$6,DataPack!AL245,IF($B$6=Dates!$E$7,DataPack!AA245)))))</f>
        <v>9</v>
      </c>
      <c r="K31" s="268">
        <f>IF($B$6=Dates!$E$3,DataPack!I245,IF($B$6=Dates!$E$4,DataPack!S245,IF($B$6=Dates!$E$5,DataPack!AC245,IF($B$6=Dates!$E$6,DataPack!AM245,IF($B$6=Dates!$E$7,DataPack!AB245)))))</f>
        <v>0</v>
      </c>
      <c r="L31" s="268">
        <f>IF($B$6=Dates!$E$3,DataPack!J245,IF($B$6=Dates!$E$4,DataPack!T245,IF($B$6=Dates!$E$5,DataPack!AD245,IF($B$6=Dates!$E$6,DataPack!AN245,IF($B$6=Dates!$E$7,DataPack!AC245)))))</f>
        <v>0</v>
      </c>
      <c r="M31" s="253"/>
    </row>
    <row r="32" spans="2:13" ht="30" customHeight="1">
      <c r="B32" s="266" t="s">
        <v>369</v>
      </c>
      <c r="C32" s="273"/>
      <c r="D32" s="262">
        <f>IF($B$6=Dates!$E$3,DataPack!B246,IF($B$6=Dates!$E$4,DataPack!L246,IF($B$6=Dates!$E$5,DataPack!V246,IF($B$6=Dates!$E$6,DataPack!AF246,IF($B$6=Dates!$E$7,DataPack!U246)))))</f>
        <v>44</v>
      </c>
      <c r="E32" s="268">
        <f>IF($B$6=Dates!$E$3,DataPack!C246,IF($B$6=Dates!$E$4,DataPack!M246,IF($B$6=Dates!$E$5,DataPack!W246,IF($B$6=Dates!$E$6,DataPack!AG246,IF($B$6=Dates!$E$7,DataPack!V246)))))</f>
        <v>5</v>
      </c>
      <c r="F32" s="268">
        <f>IF($B$6=Dates!$E$3,DataPack!D246,IF($B$6=Dates!$E$4,DataPack!N246,IF($B$6=Dates!$E$5,DataPack!X246,IF($B$6=Dates!$E$6,DataPack!AH246,IF($B$6=Dates!$E$7,DataPack!W246)))))</f>
        <v>11</v>
      </c>
      <c r="G32" s="268">
        <f>IF($B$6=Dates!$E$3,DataPack!E246,IF($B$6=Dates!$E$4,DataPack!O246,IF($B$6=Dates!$E$5,DataPack!Y246,IF($B$6=Dates!$E$6,DataPack!AI246,IF($B$6=Dates!$E$7,DataPack!X246)))))</f>
        <v>29</v>
      </c>
      <c r="H32" s="268">
        <f>IF($B$6=Dates!$E$3,DataPack!F246,IF($B$6=Dates!$E$4,DataPack!P246,IF($B$6=Dates!$E$5,DataPack!Z246,IF($B$6=Dates!$E$6,DataPack!AJ246,IF($B$6=Dates!$E$7,DataPack!Y246)))))</f>
        <v>66</v>
      </c>
      <c r="I32" s="268">
        <f>IF($B$6=Dates!$E$3,DataPack!G246,IF($B$6=Dates!$E$4,DataPack!Q246,IF($B$6=Dates!$E$5,DataPack!AA246,IF($B$6=Dates!$E$6,DataPack!AK246,IF($B$6=Dates!$E$7,DataPack!Z246)))))</f>
        <v>9</v>
      </c>
      <c r="J32" s="268">
        <f>IF($B$6=Dates!$E$3,DataPack!H246,IF($B$6=Dates!$E$4,DataPack!R246,IF($B$6=Dates!$E$5,DataPack!AB246,IF($B$6=Dates!$E$6,DataPack!AL246,IF($B$6=Dates!$E$7,DataPack!AA246)))))</f>
        <v>20</v>
      </c>
      <c r="K32" s="268">
        <f>IF($B$6=Dates!$E$3,DataPack!I246,IF($B$6=Dates!$E$4,DataPack!S246,IF($B$6=Dates!$E$5,DataPack!AC246,IF($B$6=Dates!$E$6,DataPack!AM246,IF($B$6=Dates!$E$7,DataPack!AB246)))))</f>
        <v>1</v>
      </c>
      <c r="L32" s="268">
        <f>IF($B$6=Dates!$E$3,DataPack!J246,IF($B$6=Dates!$E$4,DataPack!T246,IF($B$6=Dates!$E$5,DataPack!AD246,IF($B$6=Dates!$E$6,DataPack!AN246,IF($B$6=Dates!$E$7,DataPack!AC246)))))</f>
        <v>2</v>
      </c>
      <c r="M32" s="253"/>
    </row>
    <row r="33" spans="2:13" ht="30" customHeight="1">
      <c r="B33" s="266" t="s">
        <v>370</v>
      </c>
      <c r="C33" s="273"/>
      <c r="D33" s="262">
        <f>IF($B$6=Dates!$E$3,DataPack!B247,IF($B$6=Dates!$E$4,DataPack!L247,IF($B$6=Dates!$E$5,DataPack!V247,IF($B$6=Dates!$E$6,DataPack!AF247,IF($B$6=Dates!$E$7,DataPack!U247)))))</f>
        <v>44</v>
      </c>
      <c r="E33" s="268">
        <f>IF($B$6=Dates!$E$3,DataPack!C247,IF($B$6=Dates!$E$4,DataPack!M247,IF($B$6=Dates!$E$5,DataPack!W247,IF($B$6=Dates!$E$6,DataPack!AG247,IF($B$6=Dates!$E$7,DataPack!V247)))))</f>
        <v>15</v>
      </c>
      <c r="F33" s="268">
        <f>IF($B$6=Dates!$E$3,DataPack!D247,IF($B$6=Dates!$E$4,DataPack!N247,IF($B$6=Dates!$E$5,DataPack!X247,IF($B$6=Dates!$E$6,DataPack!AH247,IF($B$6=Dates!$E$7,DataPack!W247)))))</f>
        <v>34</v>
      </c>
      <c r="G33" s="268">
        <f>IF($B$6=Dates!$E$3,DataPack!E247,IF($B$6=Dates!$E$4,DataPack!O247,IF($B$6=Dates!$E$5,DataPack!Y247,IF($B$6=Dates!$E$6,DataPack!AI247,IF($B$6=Dates!$E$7,DataPack!X247)))))</f>
        <v>23</v>
      </c>
      <c r="H33" s="268">
        <f>IF($B$6=Dates!$E$3,DataPack!F247,IF($B$6=Dates!$E$4,DataPack!P247,IF($B$6=Dates!$E$5,DataPack!Z247,IF($B$6=Dates!$E$6,DataPack!AJ247,IF($B$6=Dates!$E$7,DataPack!Y247)))))</f>
        <v>52</v>
      </c>
      <c r="I33" s="268">
        <f>IF($B$6=Dates!$E$3,DataPack!G247,IF($B$6=Dates!$E$4,DataPack!Q247,IF($B$6=Dates!$E$5,DataPack!AA247,IF($B$6=Dates!$E$6,DataPack!AK247,IF($B$6=Dates!$E$7,DataPack!Z247)))))</f>
        <v>6</v>
      </c>
      <c r="J33" s="268">
        <f>IF($B$6=Dates!$E$3,DataPack!H247,IF($B$6=Dates!$E$4,DataPack!R247,IF($B$6=Dates!$E$5,DataPack!AB247,IF($B$6=Dates!$E$6,DataPack!AL247,IF($B$6=Dates!$E$7,DataPack!AA247)))))</f>
        <v>14</v>
      </c>
      <c r="K33" s="268">
        <f>IF($B$6=Dates!$E$3,DataPack!I247,IF($B$6=Dates!$E$4,DataPack!S247,IF($B$6=Dates!$E$5,DataPack!AC247,IF($B$6=Dates!$E$6,DataPack!AM247,IF($B$6=Dates!$E$7,DataPack!AB247)))))</f>
        <v>0</v>
      </c>
      <c r="L33" s="268">
        <f>IF($B$6=Dates!$E$3,DataPack!J247,IF($B$6=Dates!$E$4,DataPack!T247,IF($B$6=Dates!$E$5,DataPack!AD247,IF($B$6=Dates!$E$6,DataPack!AN247,IF($B$6=Dates!$E$7,DataPack!AC247)))))</f>
        <v>0</v>
      </c>
      <c r="M33" s="253"/>
    </row>
    <row r="34" spans="2:13" ht="30" customHeight="1">
      <c r="B34" s="266" t="s">
        <v>371</v>
      </c>
      <c r="C34" s="273"/>
      <c r="D34" s="262">
        <f>IF($B$6=Dates!$E$3,DataPack!B248,IF($B$6=Dates!$E$4,DataPack!L248,IF($B$6=Dates!$E$5,DataPack!V248,IF($B$6=Dates!$E$6,DataPack!AF248,IF($B$6=Dates!$E$7,DataPack!U248)))))</f>
        <v>44</v>
      </c>
      <c r="E34" s="268">
        <f>IF($B$6=Dates!$E$3,DataPack!C248,IF($B$6=Dates!$E$4,DataPack!M248,IF($B$6=Dates!$E$5,DataPack!W248,IF($B$6=Dates!$E$6,DataPack!AG248,IF($B$6=Dates!$E$7,DataPack!V248)))))</f>
        <v>3</v>
      </c>
      <c r="F34" s="268">
        <f>IF($B$6=Dates!$E$3,DataPack!D248,IF($B$6=Dates!$E$4,DataPack!N248,IF($B$6=Dates!$E$5,DataPack!X248,IF($B$6=Dates!$E$6,DataPack!AH248,IF($B$6=Dates!$E$7,DataPack!W248)))))</f>
        <v>7</v>
      </c>
      <c r="G34" s="268">
        <f>IF($B$6=Dates!$E$3,DataPack!E248,IF($B$6=Dates!$E$4,DataPack!O248,IF($B$6=Dates!$E$5,DataPack!Y248,IF($B$6=Dates!$E$6,DataPack!AI248,IF($B$6=Dates!$E$7,DataPack!X248)))))</f>
        <v>19</v>
      </c>
      <c r="H34" s="268">
        <f>IF($B$6=Dates!$E$3,DataPack!F248,IF($B$6=Dates!$E$4,DataPack!P248,IF($B$6=Dates!$E$5,DataPack!Z248,IF($B$6=Dates!$E$6,DataPack!AJ248,IF($B$6=Dates!$E$7,DataPack!Y248)))))</f>
        <v>43</v>
      </c>
      <c r="I34" s="268">
        <f>IF($B$6=Dates!$E$3,DataPack!G248,IF($B$6=Dates!$E$4,DataPack!Q248,IF($B$6=Dates!$E$5,DataPack!AA248,IF($B$6=Dates!$E$6,DataPack!AK248,IF($B$6=Dates!$E$7,DataPack!Z248)))))</f>
        <v>21</v>
      </c>
      <c r="J34" s="268">
        <f>IF($B$6=Dates!$E$3,DataPack!H248,IF($B$6=Dates!$E$4,DataPack!R248,IF($B$6=Dates!$E$5,DataPack!AB248,IF($B$6=Dates!$E$6,DataPack!AL248,IF($B$6=Dates!$E$7,DataPack!AA248)))))</f>
        <v>48</v>
      </c>
      <c r="K34" s="268">
        <f>IF($B$6=Dates!$E$3,DataPack!I248,IF($B$6=Dates!$E$4,DataPack!S248,IF($B$6=Dates!$E$5,DataPack!AC248,IF($B$6=Dates!$E$6,DataPack!AM248,IF($B$6=Dates!$E$7,DataPack!AB248)))))</f>
        <v>1</v>
      </c>
      <c r="L34" s="268">
        <f>IF($B$6=Dates!$E$3,DataPack!J248,IF($B$6=Dates!$E$4,DataPack!T248,IF($B$6=Dates!$E$5,DataPack!AD248,IF($B$6=Dates!$E$6,DataPack!AN248,IF($B$6=Dates!$E$7,DataPack!AC248)))))</f>
        <v>2</v>
      </c>
      <c r="M34" s="253"/>
    </row>
    <row r="35" spans="2:13" ht="30" customHeight="1">
      <c r="B35" s="266" t="s">
        <v>372</v>
      </c>
      <c r="C35" s="273"/>
      <c r="D35" s="262">
        <f>IF($B$6=Dates!$E$3,DataPack!B249,IF($B$6=Dates!$E$4,DataPack!L249,IF($B$6=Dates!$E$5,DataPack!V249,IF($B$6=Dates!$E$6,DataPack!AF249,IF($B$6=Dates!$E$7,DataPack!U249)))))</f>
        <v>44</v>
      </c>
      <c r="E35" s="268">
        <f>IF($B$6=Dates!$E$3,DataPack!C249,IF($B$6=Dates!$E$4,DataPack!M249,IF($B$6=Dates!$E$5,DataPack!W249,IF($B$6=Dates!$E$6,DataPack!AG249,IF($B$6=Dates!$E$7,DataPack!V249)))))</f>
        <v>6</v>
      </c>
      <c r="F35" s="268">
        <f>IF($B$6=Dates!$E$3,DataPack!D249,IF($B$6=Dates!$E$4,DataPack!N249,IF($B$6=Dates!$E$5,DataPack!X249,IF($B$6=Dates!$E$6,DataPack!AH249,IF($B$6=Dates!$E$7,DataPack!W249)))))</f>
        <v>14</v>
      </c>
      <c r="G35" s="268">
        <f>IF($B$6=Dates!$E$3,DataPack!E249,IF($B$6=Dates!$E$4,DataPack!O249,IF($B$6=Dates!$E$5,DataPack!Y249,IF($B$6=Dates!$E$6,DataPack!AI249,IF($B$6=Dates!$E$7,DataPack!X249)))))</f>
        <v>25</v>
      </c>
      <c r="H35" s="268">
        <f>IF($B$6=Dates!$E$3,DataPack!F249,IF($B$6=Dates!$E$4,DataPack!P249,IF($B$6=Dates!$E$5,DataPack!Z249,IF($B$6=Dates!$E$6,DataPack!AJ249,IF($B$6=Dates!$E$7,DataPack!Y249)))))</f>
        <v>57</v>
      </c>
      <c r="I35" s="268">
        <f>IF($B$6=Dates!$E$3,DataPack!G249,IF($B$6=Dates!$E$4,DataPack!Q249,IF($B$6=Dates!$E$5,DataPack!AA249,IF($B$6=Dates!$E$6,DataPack!AK249,IF($B$6=Dates!$E$7,DataPack!Z249)))))</f>
        <v>12</v>
      </c>
      <c r="J35" s="268">
        <f>IF($B$6=Dates!$E$3,DataPack!H249,IF($B$6=Dates!$E$4,DataPack!R249,IF($B$6=Dates!$E$5,DataPack!AB249,IF($B$6=Dates!$E$6,DataPack!AL249,IF($B$6=Dates!$E$7,DataPack!AA249)))))</f>
        <v>27</v>
      </c>
      <c r="K35" s="268">
        <f>IF($B$6=Dates!$E$3,DataPack!I249,IF($B$6=Dates!$E$4,DataPack!S249,IF($B$6=Dates!$E$5,DataPack!AC249,IF($B$6=Dates!$E$6,DataPack!AM249,IF($B$6=Dates!$E$7,DataPack!AB249)))))</f>
        <v>1</v>
      </c>
      <c r="L35" s="268">
        <f>IF($B$6=Dates!$E$3,DataPack!J249,IF($B$6=Dates!$E$4,DataPack!T249,IF($B$6=Dates!$E$5,DataPack!AD249,IF($B$6=Dates!$E$6,DataPack!AN249,IF($B$6=Dates!$E$7,DataPack!AC249)))))</f>
        <v>2</v>
      </c>
      <c r="M35" s="253"/>
    </row>
    <row r="36" spans="2:13" ht="30" customHeight="1">
      <c r="B36" s="266" t="s">
        <v>250</v>
      </c>
      <c r="C36" s="273"/>
      <c r="D36" s="262">
        <f>IF($B$6=Dates!$E$3,DataPack!B250,IF($B$6=Dates!$E$4,DataPack!L250,IF($B$6=Dates!$E$5,DataPack!V250,IF($B$6=Dates!$E$6,DataPack!AF250,IF($B$6=Dates!$E$7,DataPack!U250)))))</f>
        <v>3</v>
      </c>
      <c r="E36" s="268">
        <f>IF($B$6=Dates!$E$3,DataPack!C250,IF($B$6=Dates!$E$4,DataPack!M250,IF($B$6=Dates!$E$5,DataPack!W250,IF($B$6=Dates!$E$6,DataPack!AG250,IF($B$6=Dates!$E$7,DataPack!V250)))))</f>
        <v>1</v>
      </c>
      <c r="F36" s="268">
        <f>IF($B$6=Dates!$E$3,DataPack!D250,IF($B$6=Dates!$E$4,DataPack!N250,IF($B$6=Dates!$E$5,DataPack!X250,IF($B$6=Dates!$E$6,DataPack!AH250,IF($B$6=Dates!$E$7,DataPack!W250)))))</f>
        <v>33</v>
      </c>
      <c r="G36" s="268">
        <f>IF($B$6=Dates!$E$3,DataPack!E250,IF($B$6=Dates!$E$4,DataPack!O250,IF($B$6=Dates!$E$5,DataPack!Y250,IF($B$6=Dates!$E$6,DataPack!AI250,IF($B$6=Dates!$E$7,DataPack!X250)))))</f>
        <v>2</v>
      </c>
      <c r="H36" s="268">
        <f>IF($B$6=Dates!$E$3,DataPack!F250,IF($B$6=Dates!$E$4,DataPack!P250,IF($B$6=Dates!$E$5,DataPack!Z250,IF($B$6=Dates!$E$6,DataPack!AJ250,IF($B$6=Dates!$E$7,DataPack!Y250)))))</f>
        <v>67</v>
      </c>
      <c r="I36" s="268">
        <f>IF($B$6=Dates!$E$3,DataPack!G250,IF($B$6=Dates!$E$4,DataPack!Q250,IF($B$6=Dates!$E$5,DataPack!AA250,IF($B$6=Dates!$E$6,DataPack!AK250,IF($B$6=Dates!$E$7,DataPack!Z250)))))</f>
        <v>0</v>
      </c>
      <c r="J36" s="268">
        <f>IF($B$6=Dates!$E$3,DataPack!H250,IF($B$6=Dates!$E$4,DataPack!R250,IF($B$6=Dates!$E$5,DataPack!AB250,IF($B$6=Dates!$E$6,DataPack!AL250,IF($B$6=Dates!$E$7,DataPack!AA250)))))</f>
        <v>0</v>
      </c>
      <c r="K36" s="268">
        <f>IF($B$6=Dates!$E$3,DataPack!I250,IF($B$6=Dates!$E$4,DataPack!S250,IF($B$6=Dates!$E$5,DataPack!AC250,IF($B$6=Dates!$E$6,DataPack!AM250,IF($B$6=Dates!$E$7,DataPack!AB250)))))</f>
        <v>0</v>
      </c>
      <c r="L36" s="268">
        <f>IF($B$6=Dates!$E$3,DataPack!J250,IF($B$6=Dates!$E$4,DataPack!T250,IF($B$6=Dates!$E$5,DataPack!AD250,IF($B$6=Dates!$E$6,DataPack!AN250,IF($B$6=Dates!$E$7,DataPack!AC250)))))</f>
        <v>0</v>
      </c>
      <c r="M36" s="253"/>
    </row>
    <row r="37" spans="2:13" ht="30" customHeight="1">
      <c r="B37" s="266" t="s">
        <v>373</v>
      </c>
      <c r="C37" s="273"/>
      <c r="D37" s="262">
        <f>IF($B$6=Dates!$E$3,DataPack!B251,IF($B$6=Dates!$E$4,DataPack!L251,IF($B$6=Dates!$E$5,DataPack!V251,IF($B$6=Dates!$E$6,DataPack!AF251,IF($B$6=Dates!$E$7,DataPack!U251)))))</f>
        <v>3</v>
      </c>
      <c r="E37" s="268">
        <f>IF($B$6=Dates!$E$3,DataPack!C251,IF($B$6=Dates!$E$4,DataPack!M251,IF($B$6=Dates!$E$5,DataPack!W251,IF($B$6=Dates!$E$6,DataPack!AG251,IF($B$6=Dates!$E$7,DataPack!V251)))))</f>
        <v>1</v>
      </c>
      <c r="F37" s="268">
        <f>IF($B$6=Dates!$E$3,DataPack!D251,IF($B$6=Dates!$E$4,DataPack!N251,IF($B$6=Dates!$E$5,DataPack!X251,IF($B$6=Dates!$E$6,DataPack!AH251,IF($B$6=Dates!$E$7,DataPack!W251)))))</f>
        <v>33</v>
      </c>
      <c r="G37" s="268">
        <f>IF($B$6=Dates!$E$3,DataPack!E251,IF($B$6=Dates!$E$4,DataPack!O251,IF($B$6=Dates!$E$5,DataPack!Y251,IF($B$6=Dates!$E$6,DataPack!AI251,IF($B$6=Dates!$E$7,DataPack!X251)))))</f>
        <v>2</v>
      </c>
      <c r="H37" s="268">
        <f>IF($B$6=Dates!$E$3,DataPack!F251,IF($B$6=Dates!$E$4,DataPack!P251,IF($B$6=Dates!$E$5,DataPack!Z251,IF($B$6=Dates!$E$6,DataPack!AJ251,IF($B$6=Dates!$E$7,DataPack!Y251)))))</f>
        <v>67</v>
      </c>
      <c r="I37" s="268">
        <f>IF($B$6=Dates!$E$3,DataPack!G251,IF($B$6=Dates!$E$4,DataPack!Q251,IF($B$6=Dates!$E$5,DataPack!AA251,IF($B$6=Dates!$E$6,DataPack!AK251,IF($B$6=Dates!$E$7,DataPack!Z251)))))</f>
        <v>0</v>
      </c>
      <c r="J37" s="268">
        <f>IF($B$6=Dates!$E$3,DataPack!H251,IF($B$6=Dates!$E$4,DataPack!R251,IF($B$6=Dates!$E$5,DataPack!AB251,IF($B$6=Dates!$E$6,DataPack!AL251,IF($B$6=Dates!$E$7,DataPack!AA251)))))</f>
        <v>0</v>
      </c>
      <c r="K37" s="268">
        <f>IF($B$6=Dates!$E$3,DataPack!I251,IF($B$6=Dates!$E$4,DataPack!S251,IF($B$6=Dates!$E$5,DataPack!AC251,IF($B$6=Dates!$E$6,DataPack!AM251,IF($B$6=Dates!$E$7,DataPack!AB251)))))</f>
        <v>0</v>
      </c>
      <c r="L37" s="268">
        <f>IF($B$6=Dates!$E$3,DataPack!J251,IF($B$6=Dates!$E$4,DataPack!T251,IF($B$6=Dates!$E$5,DataPack!AD251,IF($B$6=Dates!$E$6,DataPack!AN251,IF($B$6=Dates!$E$7,DataPack!AC251)))))</f>
        <v>0</v>
      </c>
      <c r="M37" s="253"/>
    </row>
    <row r="38" spans="2:13" ht="30" customHeight="1">
      <c r="B38" s="266" t="s">
        <v>374</v>
      </c>
      <c r="C38" s="273"/>
      <c r="D38" s="262">
        <f>IF($B$6=Dates!$E$3,DataPack!B252,IF($B$6=Dates!$E$4,DataPack!L252,IF($B$6=Dates!$E$5,DataPack!V252,IF($B$6=Dates!$E$6,DataPack!AF252,IF($B$6=Dates!$E$7,DataPack!U252)))))</f>
        <v>3</v>
      </c>
      <c r="E38" s="268">
        <f>IF($B$6=Dates!$E$3,DataPack!C252,IF($B$6=Dates!$E$4,DataPack!M252,IF($B$6=Dates!$E$5,DataPack!W252,IF($B$6=Dates!$E$6,DataPack!AG252,IF($B$6=Dates!$E$7,DataPack!V252)))))</f>
        <v>1</v>
      </c>
      <c r="F38" s="268">
        <f>IF($B$6=Dates!$E$3,DataPack!D252,IF($B$6=Dates!$E$4,DataPack!N252,IF($B$6=Dates!$E$5,DataPack!X252,IF($B$6=Dates!$E$6,DataPack!AH252,IF($B$6=Dates!$E$7,DataPack!W252)))))</f>
        <v>33</v>
      </c>
      <c r="G38" s="268">
        <f>IF($B$6=Dates!$E$3,DataPack!E252,IF($B$6=Dates!$E$4,DataPack!O252,IF($B$6=Dates!$E$5,DataPack!Y252,IF($B$6=Dates!$E$6,DataPack!AI252,IF($B$6=Dates!$E$7,DataPack!X252)))))</f>
        <v>2</v>
      </c>
      <c r="H38" s="268">
        <f>IF($B$6=Dates!$E$3,DataPack!F252,IF($B$6=Dates!$E$4,DataPack!P252,IF($B$6=Dates!$E$5,DataPack!Z252,IF($B$6=Dates!$E$6,DataPack!AJ252,IF($B$6=Dates!$E$7,DataPack!Y252)))))</f>
        <v>67</v>
      </c>
      <c r="I38" s="268">
        <f>IF($B$6=Dates!$E$3,DataPack!G252,IF($B$6=Dates!$E$4,DataPack!Q252,IF($B$6=Dates!$E$5,DataPack!AA252,IF($B$6=Dates!$E$6,DataPack!AK252,IF($B$6=Dates!$E$7,DataPack!Z252)))))</f>
        <v>0</v>
      </c>
      <c r="J38" s="268">
        <f>IF($B$6=Dates!$E$3,DataPack!H252,IF($B$6=Dates!$E$4,DataPack!R252,IF($B$6=Dates!$E$5,DataPack!AB252,IF($B$6=Dates!$E$6,DataPack!AL252,IF($B$6=Dates!$E$7,DataPack!AA252)))))</f>
        <v>0</v>
      </c>
      <c r="K38" s="268">
        <f>IF($B$6=Dates!$E$3,DataPack!I252,IF($B$6=Dates!$E$4,DataPack!S252,IF($B$6=Dates!$E$5,DataPack!AC252,IF($B$6=Dates!$E$6,DataPack!AM252,IF($B$6=Dates!$E$7,DataPack!AB252)))))</f>
        <v>0</v>
      </c>
      <c r="L38" s="268">
        <f>IF($B$6=Dates!$E$3,DataPack!J252,IF($B$6=Dates!$E$4,DataPack!T252,IF($B$6=Dates!$E$5,DataPack!AD252,IF($B$6=Dates!$E$6,DataPack!AN252,IF($B$6=Dates!$E$7,DataPack!AC252)))))</f>
        <v>0</v>
      </c>
      <c r="M38" s="253"/>
    </row>
    <row r="39" spans="2:13" ht="30" customHeight="1">
      <c r="B39" s="274" t="s">
        <v>375</v>
      </c>
      <c r="C39" s="273"/>
      <c r="D39" s="262">
        <f>IF($B$6=Dates!$E$3,DataPack!B253,IF($B$6=Dates!$E$4,DataPack!L253,IF($B$6=Dates!$E$5,DataPack!V253,IF($B$6=Dates!$E$6,DataPack!AF253,IF($B$6=Dates!$E$7,DataPack!U253)))))</f>
        <v>3</v>
      </c>
      <c r="E39" s="268">
        <f>IF($B$6=Dates!$E$3,DataPack!C253,IF($B$6=Dates!$E$4,DataPack!M253,IF($B$6=Dates!$E$5,DataPack!W253,IF($B$6=Dates!$E$6,DataPack!AG253,IF($B$6=Dates!$E$7,DataPack!V253)))))</f>
        <v>1</v>
      </c>
      <c r="F39" s="268">
        <f>IF($B$6=Dates!$E$3,DataPack!D253,IF($B$6=Dates!$E$4,DataPack!N253,IF($B$6=Dates!$E$5,DataPack!X253,IF($B$6=Dates!$E$6,DataPack!AH253,IF($B$6=Dates!$E$7,DataPack!W253)))))</f>
        <v>33</v>
      </c>
      <c r="G39" s="268">
        <f>IF($B$6=Dates!$E$3,DataPack!E253,IF($B$6=Dates!$E$4,DataPack!O253,IF($B$6=Dates!$E$5,DataPack!Y253,IF($B$6=Dates!$E$6,DataPack!AI253,IF($B$6=Dates!$E$7,DataPack!X253)))))</f>
        <v>2</v>
      </c>
      <c r="H39" s="268">
        <f>IF($B$6=Dates!$E$3,DataPack!F253,IF($B$6=Dates!$E$4,DataPack!P253,IF($B$6=Dates!$E$5,DataPack!Z253,IF($B$6=Dates!$E$6,DataPack!AJ253,IF($B$6=Dates!$E$7,DataPack!Y253)))))</f>
        <v>67</v>
      </c>
      <c r="I39" s="268">
        <f>IF($B$6=Dates!$E$3,DataPack!G253,IF($B$6=Dates!$E$4,DataPack!Q253,IF($B$6=Dates!$E$5,DataPack!AA253,IF($B$6=Dates!$E$6,DataPack!AK253,IF($B$6=Dates!$E$7,DataPack!Z253)))))</f>
        <v>0</v>
      </c>
      <c r="J39" s="268">
        <f>IF($B$6=Dates!$E$3,DataPack!H253,IF($B$6=Dates!$E$4,DataPack!R253,IF($B$6=Dates!$E$5,DataPack!AB253,IF($B$6=Dates!$E$6,DataPack!AL253,IF($B$6=Dates!$E$7,DataPack!AA253)))))</f>
        <v>0</v>
      </c>
      <c r="K39" s="268">
        <f>IF($B$6=Dates!$E$3,DataPack!I253,IF($B$6=Dates!$E$4,DataPack!S253,IF($B$6=Dates!$E$5,DataPack!AC253,IF($B$6=Dates!$E$6,DataPack!AM253,IF($B$6=Dates!$E$7,DataPack!AB253)))))</f>
        <v>0</v>
      </c>
      <c r="L39" s="268">
        <f>IF($B$6=Dates!$E$3,DataPack!J253,IF($B$6=Dates!$E$4,DataPack!T253,IF($B$6=Dates!$E$5,DataPack!AD253,IF($B$6=Dates!$E$6,DataPack!AN253,IF($B$6=Dates!$E$7,DataPack!AC253)))))</f>
        <v>0</v>
      </c>
      <c r="M39" s="253"/>
    </row>
    <row r="40" spans="2:13" ht="30" customHeight="1">
      <c r="B40" s="266" t="s">
        <v>249</v>
      </c>
      <c r="C40" s="273"/>
      <c r="D40" s="262">
        <f>IF($B$6=Dates!$E$3,DataPack!B254,IF($B$6=Dates!$E$4,DataPack!L254,IF($B$6=Dates!$E$5,DataPack!V254,IF($B$6=Dates!$E$6,DataPack!AF254,IF($B$6=Dates!$E$7,DataPack!U254)))))</f>
        <v>0</v>
      </c>
      <c r="E40" s="268">
        <f>IF($B$6=Dates!$E$3,DataPack!C254,IF($B$6=Dates!$E$4,DataPack!M254,IF($B$6=Dates!$E$5,DataPack!W254,IF($B$6=Dates!$E$6,DataPack!AG254,IF($B$6=Dates!$E$7,DataPack!V254)))))</f>
        <v>0</v>
      </c>
      <c r="F40" s="268" t="e">
        <f>IF($B$6=Dates!$E$3,DataPack!D254,IF($B$6=Dates!$E$4,DataPack!N254,IF($B$6=Dates!$E$5,DataPack!X254,IF($B$6=Dates!$E$6,DataPack!AH254,IF($B$6=Dates!$E$7,DataPack!W254)))))</f>
        <v>#DIV/0!</v>
      </c>
      <c r="G40" s="268">
        <f>IF($B$6=Dates!$E$3,DataPack!E254,IF($B$6=Dates!$E$4,DataPack!O254,IF($B$6=Dates!$E$5,DataPack!Y254,IF($B$6=Dates!$E$6,DataPack!AI254,IF($B$6=Dates!$E$7,DataPack!X254)))))</f>
        <v>0</v>
      </c>
      <c r="H40" s="268" t="e">
        <f>IF($B$6=Dates!$E$3,DataPack!F254,IF($B$6=Dates!$E$4,DataPack!P254,IF($B$6=Dates!$E$5,DataPack!Z254,IF($B$6=Dates!$E$6,DataPack!AJ254,IF($B$6=Dates!$E$7,DataPack!Y254)))))</f>
        <v>#DIV/0!</v>
      </c>
      <c r="I40" s="268">
        <f>IF($B$6=Dates!$E$3,DataPack!G254,IF($B$6=Dates!$E$4,DataPack!Q254,IF($B$6=Dates!$E$5,DataPack!AA254,IF($B$6=Dates!$E$6,DataPack!AK254,IF($B$6=Dates!$E$7,DataPack!Z254)))))</f>
        <v>0</v>
      </c>
      <c r="J40" s="268" t="e">
        <f>IF($B$6=Dates!$E$3,DataPack!H254,IF($B$6=Dates!$E$4,DataPack!R254,IF($B$6=Dates!$E$5,DataPack!AB254,IF($B$6=Dates!$E$6,DataPack!AL254,IF($B$6=Dates!$E$7,DataPack!AA254)))))</f>
        <v>#DIV/0!</v>
      </c>
      <c r="K40" s="268">
        <f>IF($B$6=Dates!$E$3,DataPack!I254,IF($B$6=Dates!$E$4,DataPack!S254,IF($B$6=Dates!$E$5,DataPack!AC254,IF($B$6=Dates!$E$6,DataPack!AM254,IF($B$6=Dates!$E$7,DataPack!AB254)))))</f>
        <v>0</v>
      </c>
      <c r="L40" s="268" t="e">
        <f>IF($B$6=Dates!$E$3,DataPack!J254,IF($B$6=Dates!$E$4,DataPack!T254,IF($B$6=Dates!$E$5,DataPack!AD254,IF($B$6=Dates!$E$6,DataPack!AN254,IF($B$6=Dates!$E$7,DataPack!AC254)))))</f>
        <v>#DIV/0!</v>
      </c>
      <c r="M40" s="253"/>
    </row>
    <row r="41" spans="2:13" ht="30" customHeight="1">
      <c r="B41" s="266" t="s">
        <v>376</v>
      </c>
      <c r="C41" s="273"/>
      <c r="D41" s="262">
        <f>IF($B$6=Dates!$E$3,DataPack!B255,IF($B$6=Dates!$E$4,DataPack!L255,IF($B$6=Dates!$E$5,DataPack!V255,IF($B$6=Dates!$E$6,DataPack!AF255,IF($B$6=Dates!$E$7,DataPack!U255)))))</f>
        <v>0</v>
      </c>
      <c r="E41" s="268">
        <f>IF($B$6=Dates!$E$3,DataPack!C255,IF($B$6=Dates!$E$4,DataPack!M255,IF($B$6=Dates!$E$5,DataPack!W255,IF($B$6=Dates!$E$6,DataPack!AG255,IF($B$6=Dates!$E$7,DataPack!V255)))))</f>
        <v>0</v>
      </c>
      <c r="F41" s="268" t="e">
        <f>IF($B$6=Dates!$E$3,DataPack!D255,IF($B$6=Dates!$E$4,DataPack!N255,IF($B$6=Dates!$E$5,DataPack!X255,IF($B$6=Dates!$E$6,DataPack!AH255,IF($B$6=Dates!$E$7,DataPack!W255)))))</f>
        <v>#DIV/0!</v>
      </c>
      <c r="G41" s="268">
        <f>IF($B$6=Dates!$E$3,DataPack!E255,IF($B$6=Dates!$E$4,DataPack!O255,IF($B$6=Dates!$E$5,DataPack!Y255,IF($B$6=Dates!$E$6,DataPack!AI255,IF($B$6=Dates!$E$7,DataPack!X255)))))</f>
        <v>0</v>
      </c>
      <c r="H41" s="268" t="e">
        <f>IF($B$6=Dates!$E$3,DataPack!F255,IF($B$6=Dates!$E$4,DataPack!P255,IF($B$6=Dates!$E$5,DataPack!Z255,IF($B$6=Dates!$E$6,DataPack!AJ255,IF($B$6=Dates!$E$7,DataPack!Y255)))))</f>
        <v>#DIV/0!</v>
      </c>
      <c r="I41" s="268">
        <f>IF($B$6=Dates!$E$3,DataPack!G255,IF($B$6=Dates!$E$4,DataPack!Q255,IF($B$6=Dates!$E$5,DataPack!AA255,IF($B$6=Dates!$E$6,DataPack!AK255,IF($B$6=Dates!$E$7,DataPack!Z255)))))</f>
        <v>0</v>
      </c>
      <c r="J41" s="268" t="e">
        <f>IF($B$6=Dates!$E$3,DataPack!H255,IF($B$6=Dates!$E$4,DataPack!R255,IF($B$6=Dates!$E$5,DataPack!AB255,IF($B$6=Dates!$E$6,DataPack!AL255,IF($B$6=Dates!$E$7,DataPack!AA255)))))</f>
        <v>#DIV/0!</v>
      </c>
      <c r="K41" s="268">
        <f>IF($B$6=Dates!$E$3,DataPack!I255,IF($B$6=Dates!$E$4,DataPack!S255,IF($B$6=Dates!$E$5,DataPack!AC255,IF($B$6=Dates!$E$6,DataPack!AM255,IF($B$6=Dates!$E$7,DataPack!AB255)))))</f>
        <v>0</v>
      </c>
      <c r="L41" s="268" t="e">
        <f>IF($B$6=Dates!$E$3,DataPack!J255,IF($B$6=Dates!$E$4,DataPack!T255,IF($B$6=Dates!$E$5,DataPack!AD255,IF($B$6=Dates!$E$6,DataPack!AN255,IF($B$6=Dates!$E$7,DataPack!AC255)))))</f>
        <v>#DIV/0!</v>
      </c>
      <c r="M41" s="253"/>
    </row>
    <row r="42" spans="2:13" ht="30" customHeight="1">
      <c r="B42" s="266" t="s">
        <v>377</v>
      </c>
      <c r="C42" s="273"/>
      <c r="D42" s="262">
        <f>IF($B$6=Dates!$E$3,DataPack!B256,IF($B$6=Dates!$E$4,DataPack!L256,IF($B$6=Dates!$E$5,DataPack!V256,IF($B$6=Dates!$E$6,DataPack!AF256,IF($B$6=Dates!$E$7,DataPack!U256)))))</f>
        <v>0</v>
      </c>
      <c r="E42" s="268">
        <f>IF($B$6=Dates!$E$3,DataPack!C256,IF($B$6=Dates!$E$4,DataPack!M256,IF($B$6=Dates!$E$5,DataPack!W256,IF($B$6=Dates!$E$6,DataPack!AG256,IF($B$6=Dates!$E$7,DataPack!V256)))))</f>
        <v>0</v>
      </c>
      <c r="F42" s="268" t="e">
        <f>IF($B$6=Dates!$E$3,DataPack!D256,IF($B$6=Dates!$E$4,DataPack!N256,IF($B$6=Dates!$E$5,DataPack!X256,IF($B$6=Dates!$E$6,DataPack!AH256,IF($B$6=Dates!$E$7,DataPack!W256)))))</f>
        <v>#DIV/0!</v>
      </c>
      <c r="G42" s="268">
        <f>IF($B$6=Dates!$E$3,DataPack!E256,IF($B$6=Dates!$E$4,DataPack!O256,IF($B$6=Dates!$E$5,DataPack!Y256,IF($B$6=Dates!$E$6,DataPack!AI256,IF($B$6=Dates!$E$7,DataPack!X256)))))</f>
        <v>0</v>
      </c>
      <c r="H42" s="268" t="e">
        <f>IF($B$6=Dates!$E$3,DataPack!F256,IF($B$6=Dates!$E$4,DataPack!P256,IF($B$6=Dates!$E$5,DataPack!Z256,IF($B$6=Dates!$E$6,DataPack!AJ256,IF($B$6=Dates!$E$7,DataPack!Y256)))))</f>
        <v>#DIV/0!</v>
      </c>
      <c r="I42" s="268">
        <f>IF($B$6=Dates!$E$3,DataPack!G256,IF($B$6=Dates!$E$4,DataPack!Q256,IF($B$6=Dates!$E$5,DataPack!AA256,IF($B$6=Dates!$E$6,DataPack!AK256,IF($B$6=Dates!$E$7,DataPack!Z256)))))</f>
        <v>0</v>
      </c>
      <c r="J42" s="268" t="e">
        <f>IF($B$6=Dates!$E$3,DataPack!H256,IF($B$6=Dates!$E$4,DataPack!R256,IF($B$6=Dates!$E$5,DataPack!AB256,IF($B$6=Dates!$E$6,DataPack!AL256,IF($B$6=Dates!$E$7,DataPack!AA256)))))</f>
        <v>#DIV/0!</v>
      </c>
      <c r="K42" s="268">
        <f>IF($B$6=Dates!$E$3,DataPack!I256,IF($B$6=Dates!$E$4,DataPack!S256,IF($B$6=Dates!$E$5,DataPack!AC256,IF($B$6=Dates!$E$6,DataPack!AM256,IF($B$6=Dates!$E$7,DataPack!AB256)))))</f>
        <v>0</v>
      </c>
      <c r="L42" s="268" t="e">
        <f>IF($B$6=Dates!$E$3,DataPack!J256,IF($B$6=Dates!$E$4,DataPack!T256,IF($B$6=Dates!$E$5,DataPack!AD256,IF($B$6=Dates!$E$6,DataPack!AN256,IF($B$6=Dates!$E$7,DataPack!AC256)))))</f>
        <v>#DIV/0!</v>
      </c>
      <c r="M42" s="253"/>
    </row>
    <row r="43" spans="2:13" hidden="1">
      <c r="B43" s="266" t="s">
        <v>378</v>
      </c>
      <c r="C43" s="273"/>
      <c r="D43" s="262">
        <f>IF($B$6=Dates!$E$3,DataPack!B257,IF($B$6=Dates!$E$4,DataPack!L257,IF($B$6=Dates!$E$5,DataPack!V257,IF($B$6=Dates!$E$6,DataPack!AF257,IF($B$6=Dates!$E$7,DataPack!U257)))))</f>
        <v>0</v>
      </c>
      <c r="E43" s="268">
        <f>IF($B$6=Dates!$E$3,DataPack!C257,IF($B$6=Dates!$E$4,DataPack!M257,IF($B$6=Dates!$E$5,DataPack!W257,IF($B$6=Dates!$E$6,DataPack!AG257,IF($B$6=Dates!$E$7,DataPack!V257)))))</f>
        <v>0</v>
      </c>
      <c r="F43" s="268" t="e">
        <f>IF($B$6=Dates!$E$3,DataPack!D257,IF($B$6=Dates!$E$4,DataPack!N257,IF($B$6=Dates!$E$5,DataPack!X257,IF($B$6=Dates!$E$6,DataPack!AH257,IF($B$6=Dates!$E$7,DataPack!W257)))))</f>
        <v>#DIV/0!</v>
      </c>
      <c r="G43" s="268">
        <f>IF($B$6=Dates!$E$3,DataPack!E257,IF($B$6=Dates!$E$4,DataPack!O257,IF($B$6=Dates!$E$5,DataPack!Y257,IF($B$6=Dates!$E$6,DataPack!AI257,IF($B$6=Dates!$E$7,DataPack!X257)))))</f>
        <v>0</v>
      </c>
      <c r="H43" s="268" t="e">
        <f>IF($B$6=Dates!$E$3,DataPack!F257,IF($B$6=Dates!$E$4,DataPack!P257,IF($B$6=Dates!$E$5,DataPack!Z257,IF($B$6=Dates!$E$6,DataPack!AJ257,IF($B$6=Dates!$E$7,DataPack!Y257)))))</f>
        <v>#DIV/0!</v>
      </c>
      <c r="I43" s="268">
        <f>IF($B$6=Dates!$E$3,DataPack!G257,IF($B$6=Dates!$E$4,DataPack!Q257,IF($B$6=Dates!$E$5,DataPack!AA257,IF($B$6=Dates!$E$6,DataPack!AK257,IF($B$6=Dates!$E$7,DataPack!Z257)))))</f>
        <v>0</v>
      </c>
      <c r="J43" s="268" t="e">
        <f>IF($B$6=Dates!$E$3,DataPack!H257,IF($B$6=Dates!$E$4,DataPack!R257,IF($B$6=Dates!$E$5,DataPack!AB257,IF($B$6=Dates!$E$6,DataPack!AL257,IF($B$6=Dates!$E$7,DataPack!AA257)))))</f>
        <v>#DIV/0!</v>
      </c>
      <c r="K43" s="268">
        <f>IF($B$6=Dates!$E$3,DataPack!I257,IF($B$6=Dates!$E$4,DataPack!S257,IF($B$6=Dates!$E$5,DataPack!AC257,IF($B$6=Dates!$E$6,DataPack!AM257,IF($B$6=Dates!$E$7,DataPack!AB257)))))</f>
        <v>0</v>
      </c>
      <c r="L43" s="268" t="e">
        <f>IF($B$6=Dates!$E$3,DataPack!J257,IF($B$6=Dates!$E$4,DataPack!T257,IF($B$6=Dates!$E$5,DataPack!AD257,IF($B$6=Dates!$E$6,DataPack!AN257,IF($B$6=Dates!$E$7,DataPack!AC257)))))</f>
        <v>#DIV/0!</v>
      </c>
      <c r="M43" s="253"/>
    </row>
    <row r="44" spans="2:13" hidden="1">
      <c r="B44" s="276" t="s">
        <v>974</v>
      </c>
      <c r="C44" s="273"/>
      <c r="D44" s="268">
        <f>IF($B$6=Dates!$E$3,DataPack!B258,IF($B$6=Dates!$E$4,DataPack!L258,IF($B$6=Dates!$E$5,DataPack!V258,IF($B$6=Dates!$E$6,DataPack!AF258,IF($B$6=Dates!$E$7,DataPack!U258)))))</f>
        <v>0</v>
      </c>
      <c r="E44" s="268">
        <f>IF($B$6=Dates!$E$3,DataPack!C258,IF($B$6=Dates!$E$4,DataPack!M258,IF($B$6=Dates!$E$5,DataPack!W258,IF($B$6=Dates!$E$6,DataPack!AG258,IF($B$6=Dates!$E$7,DataPack!V258)))))</f>
        <v>0</v>
      </c>
      <c r="F44" s="268" t="e">
        <f>IF($B$6=Dates!$E$3,DataPack!D258,IF($B$6=Dates!$E$4,DataPack!N258,IF($B$6=Dates!$E$5,DataPack!X258,IF($B$6=Dates!$E$6,DataPack!AH258,IF($B$6=Dates!$E$7,DataPack!W258)))))</f>
        <v>#DIV/0!</v>
      </c>
      <c r="G44" s="268">
        <f>IF($B$6=Dates!$E$3,DataPack!E258,IF($B$6=Dates!$E$4,DataPack!O258,IF($B$6=Dates!$E$5,DataPack!Y258,IF($B$6=Dates!$E$6,DataPack!AI258,IF($B$6=Dates!$E$7,DataPack!X258)))))</f>
        <v>0</v>
      </c>
      <c r="H44" s="268" t="e">
        <f>IF($B$6=Dates!$E$3,DataPack!F258,IF($B$6=Dates!$E$4,DataPack!P258,IF($B$6=Dates!$E$5,DataPack!Z258,IF($B$6=Dates!$E$6,DataPack!AJ258,IF($B$6=Dates!$E$7,DataPack!Y258)))))</f>
        <v>#DIV/0!</v>
      </c>
      <c r="I44" s="268">
        <f>IF($B$6=Dates!$E$3,DataPack!G258,IF($B$6=Dates!$E$4,DataPack!Q258,IF($B$6=Dates!$E$5,DataPack!AA258,IF($B$6=Dates!$E$6,DataPack!AK258,IF($B$6=Dates!$E$7,DataPack!Z258)))))</f>
        <v>0</v>
      </c>
      <c r="J44" s="268" t="e">
        <f>IF($B$6=Dates!$E$3,DataPack!H258,IF($B$6=Dates!$E$4,DataPack!R258,IF($B$6=Dates!$E$5,DataPack!AB258,IF($B$6=Dates!$E$6,DataPack!AL258,IF($B$6=Dates!$E$7,DataPack!AA258)))))</f>
        <v>#DIV/0!</v>
      </c>
      <c r="K44" s="268">
        <f>IF($B$6=Dates!$E$3,DataPack!I258,IF($B$6=Dates!$E$4,DataPack!S258,IF($B$6=Dates!$E$5,DataPack!AC258,IF($B$6=Dates!$E$6,DataPack!AM258,IF($B$6=Dates!$E$7,DataPack!AB258)))))</f>
        <v>0</v>
      </c>
      <c r="L44" s="268" t="e">
        <f>IF($B$6=Dates!$E$3,DataPack!J258,IF($B$6=Dates!$E$4,DataPack!T258,IF($B$6=Dates!$E$5,DataPack!AD258,IF($B$6=Dates!$E$6,DataPack!AN258,IF($B$6=Dates!$E$7,DataPack!AC258)))))</f>
        <v>#DIV/0!</v>
      </c>
      <c r="M44" s="253"/>
    </row>
    <row r="45" spans="2:13" hidden="1">
      <c r="B45" s="271" t="s">
        <v>966</v>
      </c>
      <c r="C45" s="273"/>
      <c r="D45" s="268">
        <f>IF($B$6=Dates!$E$3,DataPack!B259,IF($B$6=Dates!$E$4,DataPack!L259,IF($B$6=Dates!$E$5,DataPack!V259,IF($B$6=Dates!$E$6,DataPack!AF259,IF($B$6=Dates!$E$7,DataPack!U259)))))</f>
        <v>0</v>
      </c>
      <c r="E45" s="268">
        <f>IF($B$6=Dates!$E$3,DataPack!C259,IF($B$6=Dates!$E$4,DataPack!M259,IF($B$6=Dates!$E$5,DataPack!W259,IF($B$6=Dates!$E$6,DataPack!AG259,IF($B$6=Dates!$E$7,DataPack!V259)))))</f>
        <v>0</v>
      </c>
      <c r="F45" s="268" t="e">
        <f>IF($B$6=Dates!$E$3,DataPack!D259,IF($B$6=Dates!$E$4,DataPack!N259,IF($B$6=Dates!$E$5,DataPack!X259,IF($B$6=Dates!$E$6,DataPack!AH259,IF($B$6=Dates!$E$7,DataPack!W259)))))</f>
        <v>#DIV/0!</v>
      </c>
      <c r="G45" s="268">
        <f>IF($B$6=Dates!$E$3,DataPack!E259,IF($B$6=Dates!$E$4,DataPack!O259,IF($B$6=Dates!$E$5,DataPack!Y259,IF($B$6=Dates!$E$6,DataPack!AI259,IF($B$6=Dates!$E$7,DataPack!X259)))))</f>
        <v>0</v>
      </c>
      <c r="H45" s="268" t="e">
        <f>IF($B$6=Dates!$E$3,DataPack!F259,IF($B$6=Dates!$E$4,DataPack!P259,IF($B$6=Dates!$E$5,DataPack!Z259,IF($B$6=Dates!$E$6,DataPack!AJ259,IF($B$6=Dates!$E$7,DataPack!Y259)))))</f>
        <v>#DIV/0!</v>
      </c>
      <c r="I45" s="268">
        <f>IF($B$6=Dates!$E$3,DataPack!G259,IF($B$6=Dates!$E$4,DataPack!Q259,IF($B$6=Dates!$E$5,DataPack!AA259,IF($B$6=Dates!$E$6,DataPack!AK259,IF($B$6=Dates!$E$7,DataPack!Z259)))))</f>
        <v>0</v>
      </c>
      <c r="J45" s="268" t="e">
        <f>IF($B$6=Dates!$E$3,DataPack!H259,IF($B$6=Dates!$E$4,DataPack!R259,IF($B$6=Dates!$E$5,DataPack!AB259,IF($B$6=Dates!$E$6,DataPack!AL259,IF($B$6=Dates!$E$7,DataPack!AA259)))))</f>
        <v>#DIV/0!</v>
      </c>
      <c r="K45" s="268">
        <f>IF($B$6=Dates!$E$3,DataPack!I259,IF($B$6=Dates!$E$4,DataPack!S259,IF($B$6=Dates!$E$5,DataPack!AC259,IF($B$6=Dates!$E$6,DataPack!AM259,IF($B$6=Dates!$E$7,DataPack!AB259)))))</f>
        <v>0</v>
      </c>
      <c r="L45" s="268" t="e">
        <f>IF($B$6=Dates!$E$3,DataPack!J259,IF($B$6=Dates!$E$4,DataPack!T259,IF($B$6=Dates!$E$5,DataPack!AD259,IF($B$6=Dates!$E$6,DataPack!AN259,IF($B$6=Dates!$E$7,DataPack!AC259)))))</f>
        <v>#DIV/0!</v>
      </c>
      <c r="M45" s="253"/>
    </row>
    <row r="46" spans="2:13" hidden="1">
      <c r="B46" s="271" t="s">
        <v>965</v>
      </c>
      <c r="C46" s="273"/>
      <c r="D46" s="268">
        <f>IF($B$6=Dates!$E$3,DataPack!B260,IF($B$6=Dates!$E$4,DataPack!L260,IF($B$6=Dates!$E$5,DataPack!V260,IF($B$6=Dates!$E$6,DataPack!AF260,IF($B$6=Dates!$E$7,DataPack!U260)))))</f>
        <v>0</v>
      </c>
      <c r="E46" s="268">
        <f>IF($B$6=Dates!$E$3,DataPack!C260,IF($B$6=Dates!$E$4,DataPack!M260,IF($B$6=Dates!$E$5,DataPack!W260,IF($B$6=Dates!$E$6,DataPack!AG260,IF($B$6=Dates!$E$7,DataPack!V260)))))</f>
        <v>0</v>
      </c>
      <c r="F46" s="268" t="e">
        <f>IF($B$6=Dates!$E$3,DataPack!D260,IF($B$6=Dates!$E$4,DataPack!N260,IF($B$6=Dates!$E$5,DataPack!X260,IF($B$6=Dates!$E$6,DataPack!AH260,IF($B$6=Dates!$E$7,DataPack!W260)))))</f>
        <v>#DIV/0!</v>
      </c>
      <c r="G46" s="268">
        <f>IF($B$6=Dates!$E$3,DataPack!E260,IF($B$6=Dates!$E$4,DataPack!O260,IF($B$6=Dates!$E$5,DataPack!Y260,IF($B$6=Dates!$E$6,DataPack!AI260,IF($B$6=Dates!$E$7,DataPack!X260)))))</f>
        <v>0</v>
      </c>
      <c r="H46" s="268" t="e">
        <f>IF($B$6=Dates!$E$3,DataPack!F260,IF($B$6=Dates!$E$4,DataPack!P260,IF($B$6=Dates!$E$5,DataPack!Z260,IF($B$6=Dates!$E$6,DataPack!AJ260,IF($B$6=Dates!$E$7,DataPack!Y260)))))</f>
        <v>#DIV/0!</v>
      </c>
      <c r="I46" s="268">
        <f>IF($B$6=Dates!$E$3,DataPack!G260,IF($B$6=Dates!$E$4,DataPack!Q260,IF($B$6=Dates!$E$5,DataPack!AA260,IF($B$6=Dates!$E$6,DataPack!AK260,IF($B$6=Dates!$E$7,DataPack!Z260)))))</f>
        <v>0</v>
      </c>
      <c r="J46" s="268" t="e">
        <f>IF($B$6=Dates!$E$3,DataPack!H260,IF($B$6=Dates!$E$4,DataPack!R260,IF($B$6=Dates!$E$5,DataPack!AB260,IF($B$6=Dates!$E$6,DataPack!AL260,IF($B$6=Dates!$E$7,DataPack!AA260)))))</f>
        <v>#DIV/0!</v>
      </c>
      <c r="K46" s="268">
        <f>IF($B$6=Dates!$E$3,DataPack!I260,IF($B$6=Dates!$E$4,DataPack!S260,IF($B$6=Dates!$E$5,DataPack!AC260,IF($B$6=Dates!$E$6,DataPack!AM260,IF($B$6=Dates!$E$7,DataPack!AB260)))))</f>
        <v>0</v>
      </c>
      <c r="L46" s="268" t="e">
        <f>IF($B$6=Dates!$E$3,DataPack!J260,IF($B$6=Dates!$E$4,DataPack!T260,IF($B$6=Dates!$E$5,DataPack!AD260,IF($B$6=Dates!$E$6,DataPack!AN260,IF($B$6=Dates!$E$7,DataPack!AC260)))))</f>
        <v>#DIV/0!</v>
      </c>
      <c r="M46" s="253"/>
    </row>
    <row r="47" spans="2:13" hidden="1">
      <c r="B47" s="271" t="s">
        <v>967</v>
      </c>
      <c r="C47" s="273"/>
      <c r="D47" s="268">
        <f>IF($B$6=Dates!$E$3,DataPack!B261,IF($B$6=Dates!$E$4,DataPack!L261,IF($B$6=Dates!$E$5,DataPack!V261,IF($B$6=Dates!$E$6,DataPack!AF261,IF($B$6=Dates!$E$7,DataPack!U261)))))</f>
        <v>0</v>
      </c>
      <c r="E47" s="268">
        <f>IF($B$6=Dates!$E$3,DataPack!C261,IF($B$6=Dates!$E$4,DataPack!M261,IF($B$6=Dates!$E$5,DataPack!W261,IF($B$6=Dates!$E$6,DataPack!AG261,IF($B$6=Dates!$E$7,DataPack!V261)))))</f>
        <v>0</v>
      </c>
      <c r="F47" s="268" t="e">
        <f>IF($B$6=Dates!$E$3,DataPack!D261,IF($B$6=Dates!$E$4,DataPack!N261,IF($B$6=Dates!$E$5,DataPack!X261,IF($B$6=Dates!$E$6,DataPack!AH261,IF($B$6=Dates!$E$7,DataPack!W261)))))</f>
        <v>#DIV/0!</v>
      </c>
      <c r="G47" s="268">
        <f>IF($B$6=Dates!$E$3,DataPack!E261,IF($B$6=Dates!$E$4,DataPack!O261,IF($B$6=Dates!$E$5,DataPack!Y261,IF($B$6=Dates!$E$6,DataPack!AI261,IF($B$6=Dates!$E$7,DataPack!X261)))))</f>
        <v>0</v>
      </c>
      <c r="H47" s="268" t="e">
        <f>IF($B$6=Dates!$E$3,DataPack!F261,IF($B$6=Dates!$E$4,DataPack!P261,IF($B$6=Dates!$E$5,DataPack!Z261,IF($B$6=Dates!$E$6,DataPack!AJ261,IF($B$6=Dates!$E$7,DataPack!Y261)))))</f>
        <v>#DIV/0!</v>
      </c>
      <c r="I47" s="268">
        <f>IF($B$6=Dates!$E$3,DataPack!G261,IF($B$6=Dates!$E$4,DataPack!Q261,IF($B$6=Dates!$E$5,DataPack!AA261,IF($B$6=Dates!$E$6,DataPack!AK261,IF($B$6=Dates!$E$7,DataPack!Z261)))))</f>
        <v>0</v>
      </c>
      <c r="J47" s="268" t="e">
        <f>IF($B$6=Dates!$E$3,DataPack!H261,IF($B$6=Dates!$E$4,DataPack!R261,IF($B$6=Dates!$E$5,DataPack!AB261,IF($B$6=Dates!$E$6,DataPack!AL261,IF($B$6=Dates!$E$7,DataPack!AA261)))))</f>
        <v>#DIV/0!</v>
      </c>
      <c r="K47" s="268">
        <f>IF($B$6=Dates!$E$3,DataPack!I261,IF($B$6=Dates!$E$4,DataPack!S261,IF($B$6=Dates!$E$5,DataPack!AC261,IF($B$6=Dates!$E$6,DataPack!AM261,IF($B$6=Dates!$E$7,DataPack!AB261)))))</f>
        <v>0</v>
      </c>
      <c r="L47" s="268" t="e">
        <f>IF($B$6=Dates!$E$3,DataPack!J261,IF($B$6=Dates!$E$4,DataPack!T261,IF($B$6=Dates!$E$5,DataPack!AD261,IF($B$6=Dates!$E$6,DataPack!AN261,IF($B$6=Dates!$E$7,DataPack!AC261)))))</f>
        <v>#DIV/0!</v>
      </c>
      <c r="M47" s="253"/>
    </row>
    <row r="48" spans="2:13" hidden="1">
      <c r="B48" s="271" t="s">
        <v>968</v>
      </c>
      <c r="C48" s="273"/>
      <c r="D48" s="268">
        <f>IF($B$6=Dates!$E$3,DataPack!B262,IF($B$6=Dates!$E$4,DataPack!L262,IF($B$6=Dates!$E$5,DataPack!V262,IF($B$6=Dates!$E$6,DataPack!AF262,IF($B$6=Dates!$E$7,DataPack!U262)))))</f>
        <v>0</v>
      </c>
      <c r="E48" s="268">
        <f>IF($B$6=Dates!$E$3,DataPack!C262,IF($B$6=Dates!$E$4,DataPack!M262,IF($B$6=Dates!$E$5,DataPack!W262,IF($B$6=Dates!$E$6,DataPack!AG262,IF($B$6=Dates!$E$7,DataPack!V262)))))</f>
        <v>0</v>
      </c>
      <c r="F48" s="268" t="e">
        <f>IF($B$6=Dates!$E$3,DataPack!D262,IF($B$6=Dates!$E$4,DataPack!N262,IF($B$6=Dates!$E$5,DataPack!X262,IF($B$6=Dates!$E$6,DataPack!AH262,IF($B$6=Dates!$E$7,DataPack!W262)))))</f>
        <v>#DIV/0!</v>
      </c>
      <c r="G48" s="268">
        <f>IF($B$6=Dates!$E$3,DataPack!E262,IF($B$6=Dates!$E$4,DataPack!O262,IF($B$6=Dates!$E$5,DataPack!Y262,IF($B$6=Dates!$E$6,DataPack!AI262,IF($B$6=Dates!$E$7,DataPack!X262)))))</f>
        <v>0</v>
      </c>
      <c r="H48" s="268" t="e">
        <f>IF($B$6=Dates!$E$3,DataPack!F262,IF($B$6=Dates!$E$4,DataPack!P262,IF($B$6=Dates!$E$5,DataPack!Z262,IF($B$6=Dates!$E$6,DataPack!AJ262,IF($B$6=Dates!$E$7,DataPack!Y262)))))</f>
        <v>#DIV/0!</v>
      </c>
      <c r="I48" s="268">
        <f>IF($B$6=Dates!$E$3,DataPack!G262,IF($B$6=Dates!$E$4,DataPack!Q262,IF($B$6=Dates!$E$5,DataPack!AA262,IF($B$6=Dates!$E$6,DataPack!AK262,IF($B$6=Dates!$E$7,DataPack!Z262)))))</f>
        <v>0</v>
      </c>
      <c r="J48" s="268" t="e">
        <f>IF($B$6=Dates!$E$3,DataPack!H262,IF($B$6=Dates!$E$4,DataPack!R262,IF($B$6=Dates!$E$5,DataPack!AB262,IF($B$6=Dates!$E$6,DataPack!AL262,IF($B$6=Dates!$E$7,DataPack!AA262)))))</f>
        <v>#DIV/0!</v>
      </c>
      <c r="K48" s="268">
        <f>IF($B$6=Dates!$E$3,DataPack!I262,IF($B$6=Dates!$E$4,DataPack!S262,IF($B$6=Dates!$E$5,DataPack!AC262,IF($B$6=Dates!$E$6,DataPack!AM262,IF($B$6=Dates!$E$7,DataPack!AB262)))))</f>
        <v>0</v>
      </c>
      <c r="L48" s="268" t="e">
        <f>IF($B$6=Dates!$E$3,DataPack!J262,IF($B$6=Dates!$E$4,DataPack!T262,IF($B$6=Dates!$E$5,DataPack!AD262,IF($B$6=Dates!$E$6,DataPack!AN262,IF($B$6=Dates!$E$7,DataPack!AC262)))))</f>
        <v>#DIV/0!</v>
      </c>
      <c r="M48" s="253"/>
    </row>
    <row r="49" spans="2:13">
      <c r="B49" s="277"/>
      <c r="C49" s="277"/>
      <c r="D49" s="277"/>
      <c r="E49" s="277"/>
      <c r="F49" s="277"/>
      <c r="G49" s="277"/>
      <c r="H49" s="277"/>
      <c r="I49" s="277"/>
      <c r="J49" s="277"/>
      <c r="K49" s="282" t="s">
        <v>30</v>
      </c>
      <c r="L49" s="278" t="s">
        <v>345</v>
      </c>
      <c r="M49" s="253"/>
    </row>
    <row r="50" spans="2:13">
      <c r="B50" s="259" t="s">
        <v>808</v>
      </c>
      <c r="C50" s="273"/>
      <c r="D50" s="259"/>
      <c r="E50" s="259"/>
      <c r="F50" s="259"/>
      <c r="G50" s="259"/>
      <c r="H50" s="259"/>
      <c r="I50" s="259"/>
      <c r="J50" s="259"/>
      <c r="K50" s="279"/>
      <c r="L50" s="269"/>
      <c r="M50" s="253"/>
    </row>
    <row r="51" spans="2:13">
      <c r="B51" s="253"/>
      <c r="C51" s="255"/>
      <c r="D51" s="253"/>
      <c r="E51" s="253"/>
      <c r="F51" s="253"/>
      <c r="G51" s="253"/>
      <c r="H51" s="253"/>
      <c r="I51" s="253"/>
      <c r="J51" s="253"/>
      <c r="K51" s="257"/>
      <c r="L51" s="258"/>
      <c r="M51" s="253"/>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85"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tabColor indexed="42"/>
  </sheetPr>
  <dimension ref="A1:V62"/>
  <sheetViews>
    <sheetView showGridLines="0" showRowColHeaders="0" zoomScaleNormal="100" workbookViewId="0">
      <selection activeCell="B5" sqref="B5:C5"/>
    </sheetView>
  </sheetViews>
  <sheetFormatPr defaultRowHeight="12.75"/>
  <cols>
    <col min="1" max="1" width="2.7109375" style="101" customWidth="1"/>
    <col min="2" max="2" width="31" style="101" customWidth="1"/>
    <col min="3" max="3" width="11" style="101" customWidth="1"/>
    <col min="4" max="4" width="1" style="101" customWidth="1"/>
    <col min="5" max="5" width="13.7109375" style="101" customWidth="1"/>
    <col min="6" max="17" width="12.28515625" style="101" customWidth="1"/>
    <col min="18" max="31" width="9.140625" style="101"/>
    <col min="32" max="32" width="0" style="101" hidden="1" customWidth="1"/>
    <col min="33" max="16384" width="9.140625" style="101"/>
  </cols>
  <sheetData>
    <row r="1" spans="1:22">
      <c r="B1" s="231"/>
    </row>
    <row r="2" spans="1:22" ht="14.25" customHeight="1">
      <c r="B2" s="46" t="str">
        <f>"Table 3: Inspection outcomes for selected judgements of maintained schools at their most recent inspection at " &amp; IF('Table 3'!$B$5=Dates!G4, Dates!G4, IF('Table 3'!$B$5=Dates!G5, Dates!G5, IF('Table 3'!$B$5=Dates!G6, Dates!G6))) &amp; " (provisional)" &amp;" "&amp; CHAR(185) &amp; " " &amp; CHAR(178) &amp; " " &amp; CHAR(179)</f>
        <v>Table 3: Inspection outcomes for selected judgements of maintained schools at their most recent inspection at 31 December 2011 (provisional) ¹ ² ³</v>
      </c>
      <c r="C2" s="46"/>
      <c r="D2" s="46"/>
      <c r="E2" s="46"/>
      <c r="F2" s="46"/>
      <c r="G2" s="46"/>
      <c r="H2" s="46"/>
      <c r="I2" s="46"/>
      <c r="J2" s="46"/>
      <c r="K2" s="46"/>
      <c r="L2" s="46"/>
      <c r="M2" s="6"/>
      <c r="N2" s="6"/>
      <c r="O2" s="46"/>
      <c r="P2" s="46"/>
      <c r="Q2" s="46"/>
      <c r="R2" s="197"/>
      <c r="S2" s="387"/>
      <c r="T2" s="387"/>
      <c r="U2" s="387"/>
      <c r="V2" s="387"/>
    </row>
    <row r="3" spans="1:22" ht="14.25" customHeight="1">
      <c r="B3" s="46"/>
      <c r="C3" s="46"/>
      <c r="D3" s="46"/>
      <c r="E3" s="46"/>
      <c r="F3" s="46"/>
      <c r="G3" s="46"/>
      <c r="H3" s="46"/>
      <c r="I3" s="46"/>
      <c r="J3" s="46"/>
      <c r="K3" s="46"/>
      <c r="L3" s="46"/>
      <c r="M3" s="6"/>
      <c r="N3" s="6"/>
      <c r="O3" s="46"/>
      <c r="P3" s="46"/>
      <c r="Q3" s="46"/>
      <c r="R3" s="197"/>
      <c r="S3" s="351"/>
      <c r="T3" s="351"/>
      <c r="U3" s="351"/>
      <c r="V3" s="351"/>
    </row>
    <row r="4" spans="1:22" s="102" customFormat="1" ht="13.5" customHeight="1">
      <c r="B4" s="37" t="s">
        <v>1066</v>
      </c>
      <c r="C4" s="17"/>
      <c r="D4" s="14"/>
      <c r="E4" s="14"/>
      <c r="F4" s="20"/>
      <c r="G4" s="20"/>
      <c r="H4" s="20"/>
      <c r="I4" s="20"/>
      <c r="J4" s="20"/>
      <c r="K4" s="20"/>
      <c r="L4" s="21"/>
      <c r="M4" s="21"/>
      <c r="N4" s="20"/>
      <c r="O4" s="20"/>
      <c r="P4" s="20"/>
      <c r="Q4" s="20"/>
      <c r="R4" s="198"/>
    </row>
    <row r="5" spans="1:22" s="102" customFormat="1" ht="14.25" customHeight="1">
      <c r="B5" s="392" t="s">
        <v>95</v>
      </c>
      <c r="C5" s="392"/>
      <c r="D5" s="63"/>
      <c r="E5" s="17"/>
      <c r="F5" s="383" t="s">
        <v>342</v>
      </c>
      <c r="G5" s="383"/>
      <c r="H5" s="383" t="s">
        <v>270</v>
      </c>
      <c r="I5" s="383"/>
      <c r="J5" s="383" t="s">
        <v>271</v>
      </c>
      <c r="K5" s="383"/>
      <c r="L5" s="383" t="s">
        <v>272</v>
      </c>
      <c r="M5" s="383"/>
      <c r="N5" s="383" t="s">
        <v>273</v>
      </c>
      <c r="O5" s="383"/>
      <c r="P5" s="383" t="s">
        <v>343</v>
      </c>
      <c r="Q5" s="383"/>
      <c r="R5" s="198"/>
    </row>
    <row r="6" spans="1:22" s="102" customFormat="1" ht="15" customHeight="1">
      <c r="B6" s="55"/>
      <c r="C6" s="55"/>
      <c r="D6" s="55"/>
      <c r="E6" s="55" t="s">
        <v>257</v>
      </c>
      <c r="F6" s="10" t="s">
        <v>131</v>
      </c>
      <c r="G6" s="10" t="s">
        <v>199</v>
      </c>
      <c r="H6" s="10" t="s">
        <v>68</v>
      </c>
      <c r="I6" s="51" t="s">
        <v>199</v>
      </c>
      <c r="J6" s="10" t="s">
        <v>68</v>
      </c>
      <c r="K6" s="10" t="s">
        <v>199</v>
      </c>
      <c r="L6" s="10" t="s">
        <v>68</v>
      </c>
      <c r="M6" s="10" t="s">
        <v>199</v>
      </c>
      <c r="N6" s="10" t="s">
        <v>68</v>
      </c>
      <c r="O6" s="10" t="s">
        <v>199</v>
      </c>
      <c r="P6" s="10" t="s">
        <v>68</v>
      </c>
      <c r="Q6" s="10" t="s">
        <v>199</v>
      </c>
      <c r="R6" s="22"/>
    </row>
    <row r="7" spans="1:22" s="102" customFormat="1" ht="15" customHeight="1">
      <c r="B7" s="65"/>
      <c r="C7" s="65"/>
      <c r="D7" s="17"/>
      <c r="E7" s="17"/>
      <c r="F7" s="17"/>
      <c r="G7" s="17"/>
      <c r="H7" s="17"/>
      <c r="I7" s="17"/>
      <c r="J7" s="17"/>
      <c r="K7" s="17"/>
      <c r="L7" s="17"/>
      <c r="M7" s="17"/>
      <c r="N7" s="17"/>
      <c r="O7" s="17"/>
      <c r="P7" s="17"/>
      <c r="Q7" s="17"/>
      <c r="R7" s="17"/>
    </row>
    <row r="8" spans="1:22" s="102" customFormat="1" ht="15" customHeight="1">
      <c r="B8" s="316" t="s">
        <v>1051</v>
      </c>
      <c r="C8" s="65"/>
      <c r="D8" s="11"/>
      <c r="E8" s="136" t="s">
        <v>64</v>
      </c>
      <c r="F8" s="67">
        <f>IF($B$5=Dates!$G$4,DataPack!C265,IF($B$5=Dates!$G$5,DataPack!C308,IF($B$5=Dates!$G$6,DataPack!C351,)))</f>
        <v>4531</v>
      </c>
      <c r="G8" s="67">
        <f>IF($B$5=Dates!$G$4,DataPack!D265,IF($B$5=Dates!$G$5,DataPack!D308,IF($B$5=Dates!$G$6,DataPack!D351,)))</f>
        <v>21</v>
      </c>
      <c r="H8" s="67">
        <f>IF($B$5=Dates!$G$4,DataPack!E265,IF($B$5=Dates!$G$5,DataPack!E308,IF($B$5=Dates!$G$6,DataPack!E351,)))</f>
        <v>230</v>
      </c>
      <c r="I8" s="67">
        <f>IF($B$5=Dates!$G$4,DataPack!F265,IF($B$5=Dates!$G$5,DataPack!F308,IF($B$5=Dates!$G$6,DataPack!F351,)))</f>
        <v>55</v>
      </c>
      <c r="J8" s="67">
        <f>IF($B$5=Dates!$G$4,DataPack!G265,IF($B$5=Dates!$G$5,DataPack!G308,IF($B$5=Dates!$G$6,DataPack!G351,)))</f>
        <v>3016</v>
      </c>
      <c r="K8" s="67">
        <f>IF($B$5=Dates!$G$4,DataPack!H265,IF($B$5=Dates!$G$5,DataPack!H308,IF($B$5=Dates!$G$6,DataPack!H351,)))</f>
        <v>18</v>
      </c>
      <c r="L8" s="67">
        <f>IF($B$5=Dates!$G$4,DataPack!I265,IF($B$5=Dates!$G$5,DataPack!I308,IF($B$5=Dates!$G$6,DataPack!I351,)))</f>
        <v>811</v>
      </c>
      <c r="M8" s="67">
        <f>IF($B$5=Dates!$G$4,DataPack!J265,IF($B$5=Dates!$G$5,DataPack!J308,IF($B$5=Dates!$G$6,DataPack!J351,)))</f>
        <v>26</v>
      </c>
      <c r="N8" s="67">
        <f>IF($B$5=Dates!$G$4,DataPack!K265,IF($B$5=Dates!$G$5,DataPack!K308,IF($B$5=Dates!$G$6,DataPack!K351,)))</f>
        <v>399</v>
      </c>
      <c r="O8" s="67">
        <f>IF($B$5=Dates!$G$4,DataPack!L265,IF($B$5=Dates!$G$5,DataPack!L308,IF($B$5=Dates!$G$6,DataPack!L351,)))</f>
        <v>38</v>
      </c>
      <c r="P8" s="67">
        <f>IF($B$5=Dates!$G$4,DataPack!M265,IF($B$5=Dates!$G$5,DataPack!M308,IF($B$5=Dates!$G$6,DataPack!M351,)))</f>
        <v>75</v>
      </c>
      <c r="Q8" s="67">
        <f>IF($B$5=Dates!$G$4,DataPack!N265,IF($B$5=Dates!$G$5,DataPack!N308,IF($B$5=Dates!$G$6,DataPack!N351,)))</f>
        <v>19</v>
      </c>
      <c r="R8" s="24"/>
    </row>
    <row r="9" spans="1:22" s="102" customFormat="1" ht="15" customHeight="1">
      <c r="B9" s="133"/>
      <c r="C9" s="133"/>
      <c r="D9" s="25"/>
      <c r="E9" s="136" t="s">
        <v>65</v>
      </c>
      <c r="F9" s="67">
        <f>IF($B$5=Dates!$G$4,DataPack!C266,IF($B$5=Dates!$G$5,DataPack!C309,IF($B$5=Dates!$G$6,DataPack!C352,)))</f>
        <v>10633</v>
      </c>
      <c r="G9" s="67">
        <f>IF($B$5=Dates!$G$4,DataPack!D266,IF($B$5=Dates!$G$5,DataPack!D309,IF($B$5=Dates!$G$6,DataPack!D352,)))</f>
        <v>49</v>
      </c>
      <c r="H9" s="67">
        <f>IF($B$5=Dates!$G$4,DataPack!E266,IF($B$5=Dates!$G$5,DataPack!E309,IF($B$5=Dates!$G$6,DataPack!E352,)))</f>
        <v>174</v>
      </c>
      <c r="I9" s="67">
        <f>IF($B$5=Dates!$G$4,DataPack!F266,IF($B$5=Dates!$G$5,DataPack!F309,IF($B$5=Dates!$G$6,DataPack!F352,)))</f>
        <v>41</v>
      </c>
      <c r="J9" s="67">
        <f>IF($B$5=Dates!$G$4,DataPack!G266,IF($B$5=Dates!$G$5,DataPack!G309,IF($B$5=Dates!$G$6,DataPack!G352,)))</f>
        <v>8545</v>
      </c>
      <c r="K9" s="67">
        <f>IF($B$5=Dates!$G$4,DataPack!H266,IF($B$5=Dates!$G$5,DataPack!H309,IF($B$5=Dates!$G$6,DataPack!H352,)))</f>
        <v>51</v>
      </c>
      <c r="L9" s="67">
        <f>IF($B$5=Dates!$G$4,DataPack!I266,IF($B$5=Dates!$G$5,DataPack!I309,IF($B$5=Dates!$G$6,DataPack!I352,)))</f>
        <v>1264</v>
      </c>
      <c r="M9" s="67">
        <f>IF($B$5=Dates!$G$4,DataPack!J266,IF($B$5=Dates!$G$5,DataPack!J309,IF($B$5=Dates!$G$6,DataPack!J352,)))</f>
        <v>41</v>
      </c>
      <c r="N9" s="67">
        <f>IF($B$5=Dates!$G$4,DataPack!K266,IF($B$5=Dates!$G$5,DataPack!K309,IF($B$5=Dates!$G$6,DataPack!K352,)))</f>
        <v>454</v>
      </c>
      <c r="O9" s="67">
        <f>IF($B$5=Dates!$G$4,DataPack!L266,IF($B$5=Dates!$G$5,DataPack!L309,IF($B$5=Dates!$G$6,DataPack!L352,)))</f>
        <v>44</v>
      </c>
      <c r="P9" s="67">
        <f>IF($B$5=Dates!$G$4,DataPack!M266,IF($B$5=Dates!$G$5,DataPack!M309,IF($B$5=Dates!$G$6,DataPack!M352,)))</f>
        <v>196</v>
      </c>
      <c r="Q9" s="67">
        <f>IF($B$5=Dates!$G$4,DataPack!N266,IF($B$5=Dates!$G$5,DataPack!N309,IF($B$5=Dates!$G$6,DataPack!N352,)))</f>
        <v>51</v>
      </c>
      <c r="R9" s="24"/>
    </row>
    <row r="10" spans="1:22" s="102" customFormat="1" ht="15" customHeight="1">
      <c r="B10" s="133"/>
      <c r="C10" s="133"/>
      <c r="D10" s="25"/>
      <c r="E10" s="136" t="s">
        <v>66</v>
      </c>
      <c r="F10" s="67">
        <f>IF($B$5=Dates!$G$4,DataPack!C267,IF($B$5=Dates!$G$5,DataPack!C310,IF($B$5=Dates!$G$6,DataPack!C353,)))</f>
        <v>6027</v>
      </c>
      <c r="G10" s="67">
        <f>IF($B$5=Dates!$G$4,DataPack!D267,IF($B$5=Dates!$G$5,DataPack!D310,IF($B$5=Dates!$G$6,DataPack!D353,)))</f>
        <v>28</v>
      </c>
      <c r="H10" s="67">
        <f>IF($B$5=Dates!$G$4,DataPack!E267,IF($B$5=Dates!$G$5,DataPack!E310,IF($B$5=Dates!$G$6,DataPack!E353,)))</f>
        <v>16</v>
      </c>
      <c r="I10" s="67">
        <f>IF($B$5=Dates!$G$4,DataPack!F267,IF($B$5=Dates!$G$5,DataPack!F310,IF($B$5=Dates!$G$6,DataPack!F353,)))</f>
        <v>4</v>
      </c>
      <c r="J10" s="67">
        <f>IF($B$5=Dates!$G$4,DataPack!G267,IF($B$5=Dates!$G$5,DataPack!G310,IF($B$5=Dates!$G$6,DataPack!G353,)))</f>
        <v>4825</v>
      </c>
      <c r="K10" s="67">
        <f>IF($B$5=Dates!$G$4,DataPack!H267,IF($B$5=Dates!$G$5,DataPack!H310,IF($B$5=Dates!$G$6,DataPack!H353,)))</f>
        <v>29</v>
      </c>
      <c r="L10" s="67">
        <f>IF($B$5=Dates!$G$4,DataPack!I267,IF($B$5=Dates!$G$5,DataPack!I310,IF($B$5=Dates!$G$6,DataPack!I353,)))</f>
        <v>912</v>
      </c>
      <c r="M10" s="67">
        <f>IF($B$5=Dates!$G$4,DataPack!J267,IF($B$5=Dates!$G$5,DataPack!J310,IF($B$5=Dates!$G$6,DataPack!J353,)))</f>
        <v>30</v>
      </c>
      <c r="N10" s="67">
        <f>IF($B$5=Dates!$G$4,DataPack!K267,IF($B$5=Dates!$G$5,DataPack!K310,IF($B$5=Dates!$G$6,DataPack!K353,)))</f>
        <v>168</v>
      </c>
      <c r="O10" s="67">
        <f>IF($B$5=Dates!$G$4,DataPack!L267,IF($B$5=Dates!$G$5,DataPack!L310,IF($B$5=Dates!$G$6,DataPack!L353,)))</f>
        <v>16</v>
      </c>
      <c r="P10" s="67">
        <f>IF($B$5=Dates!$G$4,DataPack!M267,IF($B$5=Dates!$G$5,DataPack!M310,IF($B$5=Dates!$G$6,DataPack!M353,)))</f>
        <v>106</v>
      </c>
      <c r="Q10" s="67">
        <f>IF($B$5=Dates!$G$4,DataPack!N267,IF($B$5=Dates!$G$5,DataPack!N310,IF($B$5=Dates!$G$6,DataPack!N353,)))</f>
        <v>27</v>
      </c>
      <c r="R10" s="24"/>
    </row>
    <row r="11" spans="1:22" s="102" customFormat="1" ht="15" customHeight="1">
      <c r="B11" s="133"/>
      <c r="C11" s="133"/>
      <c r="D11" s="25"/>
      <c r="E11" s="136" t="s">
        <v>67</v>
      </c>
      <c r="F11" s="67">
        <f>IF($B$5=Dates!$G$4,DataPack!C268,IF($B$5=Dates!$G$5,DataPack!C311,IF($B$5=Dates!$G$6,DataPack!C354,)))</f>
        <v>440</v>
      </c>
      <c r="G11" s="67">
        <f>IF($B$5=Dates!$G$4,DataPack!D268,IF($B$5=Dates!$G$5,DataPack!D311,IF($B$5=Dates!$G$6,DataPack!D354,)))</f>
        <v>2</v>
      </c>
      <c r="H11" s="67">
        <f>IF($B$5=Dates!$G$4,DataPack!E268,IF($B$5=Dates!$G$5,DataPack!E311,IF($B$5=Dates!$G$6,DataPack!E354,)))</f>
        <v>2</v>
      </c>
      <c r="I11" s="67">
        <f>IF($B$5=Dates!$G$4,DataPack!F268,IF($B$5=Dates!$G$5,DataPack!F311,IF($B$5=Dates!$G$6,DataPack!F354,)))</f>
        <v>0</v>
      </c>
      <c r="J11" s="67">
        <f>IF($B$5=Dates!$G$4,DataPack!G268,IF($B$5=Dates!$G$5,DataPack!G311,IF($B$5=Dates!$G$6,DataPack!G354,)))</f>
        <v>330</v>
      </c>
      <c r="K11" s="67">
        <f>IF($B$5=Dates!$G$4,DataPack!H268,IF($B$5=Dates!$G$5,DataPack!H311,IF($B$5=Dates!$G$6,DataPack!H354,)))</f>
        <v>2</v>
      </c>
      <c r="L11" s="67">
        <f>IF($B$5=Dates!$G$4,DataPack!I268,IF($B$5=Dates!$G$5,DataPack!I311,IF($B$5=Dates!$G$6,DataPack!I354,)))</f>
        <v>82</v>
      </c>
      <c r="M11" s="67">
        <f>IF($B$5=Dates!$G$4,DataPack!J268,IF($B$5=Dates!$G$5,DataPack!J311,IF($B$5=Dates!$G$6,DataPack!J354,)))</f>
        <v>3</v>
      </c>
      <c r="N11" s="67">
        <f>IF($B$5=Dates!$G$4,DataPack!K268,IF($B$5=Dates!$G$5,DataPack!K311,IF($B$5=Dates!$G$6,DataPack!K354,)))</f>
        <v>16</v>
      </c>
      <c r="O11" s="67">
        <f>IF($B$5=Dates!$G$4,DataPack!L268,IF($B$5=Dates!$G$5,DataPack!L311,IF($B$5=Dates!$G$6,DataPack!L354,)))</f>
        <v>2</v>
      </c>
      <c r="P11" s="67">
        <f>IF($B$5=Dates!$G$4,DataPack!M268,IF($B$5=Dates!$G$5,DataPack!M311,IF($B$5=Dates!$G$6,DataPack!M354,)))</f>
        <v>10</v>
      </c>
      <c r="Q11" s="67">
        <f>IF($B$5=Dates!$G$4,DataPack!N268,IF($B$5=Dates!$G$5,DataPack!N311,IF($B$5=Dates!$G$6,DataPack!N354,)))</f>
        <v>3</v>
      </c>
      <c r="R11" s="24"/>
    </row>
    <row r="12" spans="1:22" s="102" customFormat="1" ht="15" customHeight="1">
      <c r="B12" s="133"/>
      <c r="C12" s="133"/>
      <c r="D12" s="25"/>
      <c r="E12" s="135" t="s">
        <v>69</v>
      </c>
      <c r="F12" s="134">
        <f>IF($B$5=Dates!$G$4,DataPack!C269,IF($B$5=Dates!$G$5,DataPack!C312,IF($B$5=Dates!$G$6,DataPack!C355,)))</f>
        <v>21631</v>
      </c>
      <c r="G12" s="134">
        <f>IF($B$5=Dates!$G$4,DataPack!D269,IF($B$5=Dates!$G$5,DataPack!D312,IF($B$5=Dates!$G$6,DataPack!D355,)))</f>
        <v>100</v>
      </c>
      <c r="H12" s="134">
        <f>IF($B$5=Dates!$G$4,DataPack!E269,IF($B$5=Dates!$G$5,DataPack!E312,IF($B$5=Dates!$G$6,DataPack!E355,)))</f>
        <v>422</v>
      </c>
      <c r="I12" s="134">
        <f>IF($B$5=Dates!$G$4,DataPack!F269,IF($B$5=Dates!$G$5,DataPack!F312,IF($B$5=Dates!$G$6,DataPack!F355,)))</f>
        <v>100</v>
      </c>
      <c r="J12" s="134">
        <f>IF($B$5=Dates!$G$4,DataPack!G269,IF($B$5=Dates!$G$5,DataPack!G312,IF($B$5=Dates!$G$6,DataPack!G355,)))</f>
        <v>16716</v>
      </c>
      <c r="K12" s="134">
        <f>IF($B$5=Dates!$G$4,DataPack!H269,IF($B$5=Dates!$G$5,DataPack!H312,IF($B$5=Dates!$G$6,DataPack!H355,)))</f>
        <v>100</v>
      </c>
      <c r="L12" s="134">
        <f>IF($B$5=Dates!$G$4,DataPack!I269,IF($B$5=Dates!$G$5,DataPack!I312,IF($B$5=Dates!$G$6,DataPack!I355,)))</f>
        <v>3069</v>
      </c>
      <c r="M12" s="134">
        <f>IF($B$5=Dates!$G$4,DataPack!J269,IF($B$5=Dates!$G$5,DataPack!J312,IF($B$5=Dates!$G$6,DataPack!J355,)))</f>
        <v>100</v>
      </c>
      <c r="N12" s="134">
        <f>IF($B$5=Dates!$G$4,DataPack!K269,IF($B$5=Dates!$G$5,DataPack!K312,IF($B$5=Dates!$G$6,DataPack!K355,)))</f>
        <v>1037</v>
      </c>
      <c r="O12" s="134">
        <f>IF($B$5=Dates!$G$4,DataPack!L269,IF($B$5=Dates!$G$5,DataPack!L312,IF($B$5=Dates!$G$6,DataPack!L355,)))</f>
        <v>100</v>
      </c>
      <c r="P12" s="134">
        <f>IF($B$5=Dates!$G$4,DataPack!M269,IF($B$5=Dates!$G$5,DataPack!M312,IF($B$5=Dates!$G$6,DataPack!M355,)))</f>
        <v>387</v>
      </c>
      <c r="Q12" s="134">
        <f>IF($B$5=Dates!$G$4,DataPack!N269,IF($B$5=Dates!$G$5,DataPack!N312,IF($B$5=Dates!$G$6,DataPack!N355,)))</f>
        <v>100</v>
      </c>
      <c r="R12" s="24"/>
    </row>
    <row r="13" spans="1:22" s="102" customFormat="1" ht="15" customHeight="1">
      <c r="B13" s="133"/>
      <c r="C13" s="133"/>
      <c r="D13" s="25"/>
      <c r="E13" s="136"/>
      <c r="F13" s="67" t="str">
        <f>IF($B$5=Dates!$G$4,DataPack!C270,IF($B$5=Dates!$G$5,DataPack!C313,IF($B$5=Dates!$G$6,DataPack!C356,)))</f>
        <v/>
      </c>
      <c r="G13" s="67" t="str">
        <f>IF($B$5=Dates!$G$4,DataPack!D270,IF($B$5=Dates!$G$5,DataPack!D313,IF($B$5=Dates!$G$6,DataPack!D356,)))</f>
        <v/>
      </c>
      <c r="H13" s="67" t="str">
        <f>IF($B$5=Dates!$G$4,DataPack!E270,IF($B$5=Dates!$G$5,DataPack!E313,IF($B$5=Dates!$G$6,DataPack!E356,)))</f>
        <v/>
      </c>
      <c r="I13" s="67" t="str">
        <f>IF($B$5=Dates!$G$4,DataPack!F270,IF($B$5=Dates!$G$5,DataPack!F313,IF($B$5=Dates!$G$6,DataPack!F356,)))</f>
        <v/>
      </c>
      <c r="J13" s="67" t="str">
        <f>IF($B$5=Dates!$G$4,DataPack!G270,IF($B$5=Dates!$G$5,DataPack!G313,IF($B$5=Dates!$G$6,DataPack!G356,)))</f>
        <v/>
      </c>
      <c r="K13" s="67" t="str">
        <f>IF($B$5=Dates!$G$4,DataPack!H270,IF($B$5=Dates!$G$5,DataPack!H313,IF($B$5=Dates!$G$6,DataPack!H356,)))</f>
        <v/>
      </c>
      <c r="L13" s="67" t="str">
        <f>IF($B$5=Dates!$G$4,DataPack!I270,IF($B$5=Dates!$G$5,DataPack!I313,IF($B$5=Dates!$G$6,DataPack!I356,)))</f>
        <v/>
      </c>
      <c r="M13" s="67" t="str">
        <f>IF($B$5=Dates!$G$4,DataPack!J270,IF($B$5=Dates!$G$5,DataPack!J313,IF($B$5=Dates!$G$6,DataPack!J356,)))</f>
        <v/>
      </c>
      <c r="N13" s="67" t="str">
        <f>IF($B$5=Dates!$G$4,DataPack!K270,IF($B$5=Dates!$G$5,DataPack!K313,IF($B$5=Dates!$G$6,DataPack!K356,)))</f>
        <v/>
      </c>
      <c r="O13" s="67" t="str">
        <f>IF($B$5=Dates!$G$4,DataPack!L270,IF($B$5=Dates!$G$5,DataPack!L313,IF($B$5=Dates!$G$6,DataPack!L356,)))</f>
        <v/>
      </c>
      <c r="P13" s="67" t="str">
        <f>IF($B$5=Dates!$G$4,DataPack!M270,IF($B$5=Dates!$G$5,DataPack!M313,IF($B$5=Dates!$G$6,DataPack!M356,)))</f>
        <v/>
      </c>
      <c r="Q13" s="67" t="str">
        <f>IF($B$5=Dates!$G$4,DataPack!N270,IF($B$5=Dates!$G$5,DataPack!N313,IF($B$5=Dates!$G$6,DataPack!N356,)))</f>
        <v/>
      </c>
      <c r="R13" s="24"/>
    </row>
    <row r="14" spans="1:22" s="102" customFormat="1" ht="15" customHeight="1">
      <c r="A14" s="352"/>
      <c r="B14" s="386" t="s">
        <v>1052</v>
      </c>
      <c r="C14" s="222"/>
      <c r="D14" s="223"/>
      <c r="E14" s="220" t="s">
        <v>64</v>
      </c>
      <c r="F14" s="218">
        <f>IF($B$5=Dates!$G$4,DataPack!C271,IF($B$5=Dates!$G$5,DataPack!C314,IF($B$5=Dates!$G$6,DataPack!C357,)))</f>
        <v>1546</v>
      </c>
      <c r="G14" s="218">
        <f>IF($B$5=Dates!$G$4,DataPack!D271,IF($B$5=Dates!$G$5,DataPack!D314,IF($B$5=Dates!$G$6,DataPack!D357,)))</f>
        <v>11</v>
      </c>
      <c r="H14" s="218">
        <f>IF($B$5=Dates!$G$4,DataPack!E271,IF($B$5=Dates!$G$5,DataPack!E314,IF($B$5=Dates!$G$6,DataPack!E357,)))</f>
        <v>142</v>
      </c>
      <c r="I14" s="218">
        <f>IF($B$5=Dates!$G$4,DataPack!F271,IF($B$5=Dates!$G$5,DataPack!F314,IF($B$5=Dates!$G$6,DataPack!F357,)))</f>
        <v>42</v>
      </c>
      <c r="J14" s="218">
        <f>IF($B$5=Dates!$G$4,DataPack!G271,IF($B$5=Dates!$G$5,DataPack!G314,IF($B$5=Dates!$G$6,DataPack!G357,)))</f>
        <v>935</v>
      </c>
      <c r="K14" s="218">
        <f>IF($B$5=Dates!$G$4,DataPack!H271,IF($B$5=Dates!$G$5,DataPack!H314,IF($B$5=Dates!$G$6,DataPack!H357,)))</f>
        <v>9</v>
      </c>
      <c r="L14" s="218">
        <f>IF($B$5=Dates!$G$4,DataPack!I271,IF($B$5=Dates!$G$5,DataPack!I314,IF($B$5=Dates!$G$6,DataPack!I357,)))</f>
        <v>287</v>
      </c>
      <c r="M14" s="218">
        <f>IF($B$5=Dates!$G$4,DataPack!J271,IF($B$5=Dates!$G$5,DataPack!J314,IF($B$5=Dates!$G$6,DataPack!J357,)))</f>
        <v>14</v>
      </c>
      <c r="N14" s="218">
        <f>IF($B$5=Dates!$G$4,DataPack!K271,IF($B$5=Dates!$G$5,DataPack!K314,IF($B$5=Dates!$G$6,DataPack!K357,)))</f>
        <v>172</v>
      </c>
      <c r="O14" s="218">
        <f>IF($B$5=Dates!$G$4,DataPack!L271,IF($B$5=Dates!$G$5,DataPack!L314,IF($B$5=Dates!$G$6,DataPack!L357,)))</f>
        <v>22</v>
      </c>
      <c r="P14" s="218">
        <f>IF($B$5=Dates!$G$4,DataPack!M271,IF($B$5=Dates!$G$5,DataPack!M314,IF($B$5=Dates!$G$6,DataPack!M357,)))</f>
        <v>10</v>
      </c>
      <c r="Q14" s="218">
        <f>IF($B$5=Dates!$G$4,DataPack!N271,IF($B$5=Dates!$G$5,DataPack!N314,IF($B$5=Dates!$G$6,DataPack!N357,)))</f>
        <v>3</v>
      </c>
      <c r="R14" s="24"/>
    </row>
    <row r="15" spans="1:22" s="102" customFormat="1" ht="15" customHeight="1">
      <c r="A15" s="352"/>
      <c r="B15" s="386"/>
      <c r="C15" s="222"/>
      <c r="D15" s="223"/>
      <c r="E15" s="220" t="s">
        <v>65</v>
      </c>
      <c r="F15" s="218">
        <f>IF($B$5=Dates!$G$4,DataPack!C272,IF($B$5=Dates!$G$5,DataPack!C315,IF($B$5=Dates!$G$6,DataPack!C358,)))</f>
        <v>6743</v>
      </c>
      <c r="G15" s="218">
        <f>IF($B$5=Dates!$G$4,DataPack!D272,IF($B$5=Dates!$G$5,DataPack!D315,IF($B$5=Dates!$G$6,DataPack!D358,)))</f>
        <v>49</v>
      </c>
      <c r="H15" s="218">
        <f>IF($B$5=Dates!$G$4,DataPack!E272,IF($B$5=Dates!$G$5,DataPack!E315,IF($B$5=Dates!$G$6,DataPack!E358,)))</f>
        <v>178</v>
      </c>
      <c r="I15" s="218">
        <f>IF($B$5=Dates!$G$4,DataPack!F272,IF($B$5=Dates!$G$5,DataPack!F315,IF($B$5=Dates!$G$6,DataPack!F358,)))</f>
        <v>53</v>
      </c>
      <c r="J15" s="218">
        <f>IF($B$5=Dates!$G$4,DataPack!G272,IF($B$5=Dates!$G$5,DataPack!G315,IF($B$5=Dates!$G$6,DataPack!G358,)))</f>
        <v>5072</v>
      </c>
      <c r="K15" s="218">
        <f>IF($B$5=Dates!$G$4,DataPack!H272,IF($B$5=Dates!$G$5,DataPack!H315,IF($B$5=Dates!$G$6,DataPack!H358,)))</f>
        <v>49</v>
      </c>
      <c r="L15" s="218">
        <f>IF($B$5=Dates!$G$4,DataPack!I272,IF($B$5=Dates!$G$5,DataPack!I315,IF($B$5=Dates!$G$6,DataPack!I358,)))</f>
        <v>850</v>
      </c>
      <c r="M15" s="218">
        <f>IF($B$5=Dates!$G$4,DataPack!J272,IF($B$5=Dates!$G$5,DataPack!J315,IF($B$5=Dates!$G$6,DataPack!J358,)))</f>
        <v>43</v>
      </c>
      <c r="N15" s="218">
        <f>IF($B$5=Dates!$G$4,DataPack!K272,IF($B$5=Dates!$G$5,DataPack!K315,IF($B$5=Dates!$G$6,DataPack!K358,)))</f>
        <v>453</v>
      </c>
      <c r="O15" s="218">
        <f>IF($B$5=Dates!$G$4,DataPack!L272,IF($B$5=Dates!$G$5,DataPack!L315,IF($B$5=Dates!$G$6,DataPack!L358,)))</f>
        <v>58</v>
      </c>
      <c r="P15" s="218">
        <f>IF($B$5=Dates!$G$4,DataPack!M272,IF($B$5=Dates!$G$5,DataPack!M315,IF($B$5=Dates!$G$6,DataPack!M358,)))</f>
        <v>190</v>
      </c>
      <c r="Q15" s="218">
        <f>IF($B$5=Dates!$G$4,DataPack!N272,IF($B$5=Dates!$G$5,DataPack!N315,IF($B$5=Dates!$G$6,DataPack!N358,)))</f>
        <v>63</v>
      </c>
      <c r="R15" s="24"/>
    </row>
    <row r="16" spans="1:22" s="102" customFormat="1" ht="15" customHeight="1">
      <c r="A16" s="352"/>
      <c r="B16" s="224"/>
      <c r="C16" s="224"/>
      <c r="D16" s="223"/>
      <c r="E16" s="220" t="s">
        <v>66</v>
      </c>
      <c r="F16" s="218">
        <f>IF($B$5=Dates!$G$4,DataPack!C273,IF($B$5=Dates!$G$5,DataPack!C316,IF($B$5=Dates!$G$6,DataPack!C359,)))</f>
        <v>5033</v>
      </c>
      <c r="G16" s="218">
        <f>IF($B$5=Dates!$G$4,DataPack!D273,IF($B$5=Dates!$G$5,DataPack!D316,IF($B$5=Dates!$G$6,DataPack!D359,)))</f>
        <v>37</v>
      </c>
      <c r="H16" s="218">
        <f>IF($B$5=Dates!$G$4,DataPack!E273,IF($B$5=Dates!$G$5,DataPack!E316,IF($B$5=Dates!$G$6,DataPack!E359,)))</f>
        <v>14</v>
      </c>
      <c r="I16" s="218">
        <f>IF($B$5=Dates!$G$4,DataPack!F273,IF($B$5=Dates!$G$5,DataPack!F316,IF($B$5=Dates!$G$6,DataPack!F359,)))</f>
        <v>4</v>
      </c>
      <c r="J16" s="218">
        <f>IF($B$5=Dates!$G$4,DataPack!G273,IF($B$5=Dates!$G$5,DataPack!G316,IF($B$5=Dates!$G$6,DataPack!G359,)))</f>
        <v>4015</v>
      </c>
      <c r="K16" s="218">
        <f>IF($B$5=Dates!$G$4,DataPack!H273,IF($B$5=Dates!$G$5,DataPack!H316,IF($B$5=Dates!$G$6,DataPack!H359,)))</f>
        <v>39</v>
      </c>
      <c r="L16" s="218">
        <f>IF($B$5=Dates!$G$4,DataPack!I273,IF($B$5=Dates!$G$5,DataPack!I316,IF($B$5=Dates!$G$6,DataPack!I359,)))</f>
        <v>768</v>
      </c>
      <c r="M16" s="218">
        <f>IF($B$5=Dates!$G$4,DataPack!J273,IF($B$5=Dates!$G$5,DataPack!J316,IF($B$5=Dates!$G$6,DataPack!J359,)))</f>
        <v>39</v>
      </c>
      <c r="N16" s="218">
        <f>IF($B$5=Dates!$G$4,DataPack!K273,IF($B$5=Dates!$G$5,DataPack!K316,IF($B$5=Dates!$G$6,DataPack!K359,)))</f>
        <v>143</v>
      </c>
      <c r="O16" s="218">
        <f>IF($B$5=Dates!$G$4,DataPack!L273,IF($B$5=Dates!$G$5,DataPack!L316,IF($B$5=Dates!$G$6,DataPack!L359,)))</f>
        <v>18</v>
      </c>
      <c r="P16" s="218">
        <f>IF($B$5=Dates!$G$4,DataPack!M273,IF($B$5=Dates!$G$5,DataPack!M316,IF($B$5=Dates!$G$6,DataPack!M359,)))</f>
        <v>93</v>
      </c>
      <c r="Q16" s="218">
        <f>IF($B$5=Dates!$G$4,DataPack!N273,IF($B$5=Dates!$G$5,DataPack!N316,IF($B$5=Dates!$G$6,DataPack!N359,)))</f>
        <v>31</v>
      </c>
      <c r="R16" s="24"/>
    </row>
    <row r="17" spans="1:18" s="102" customFormat="1" ht="15" customHeight="1">
      <c r="A17" s="352"/>
      <c r="B17" s="225"/>
      <c r="C17" s="225"/>
      <c r="D17" s="223"/>
      <c r="E17" s="220" t="s">
        <v>67</v>
      </c>
      <c r="F17" s="218">
        <f>IF($B$5=Dates!$G$4,DataPack!C274,IF($B$5=Dates!$G$5,DataPack!C317,IF($B$5=Dates!$G$6,DataPack!C360,)))</f>
        <v>407</v>
      </c>
      <c r="G17" s="218">
        <f>IF($B$5=Dates!$G$4,DataPack!D274,IF($B$5=Dates!$G$5,DataPack!D317,IF($B$5=Dates!$G$6,DataPack!D360,)))</f>
        <v>3</v>
      </c>
      <c r="H17" s="218">
        <f>IF($B$5=Dates!$G$4,DataPack!E274,IF($B$5=Dates!$G$5,DataPack!E317,IF($B$5=Dates!$G$6,DataPack!E360,)))</f>
        <v>1</v>
      </c>
      <c r="I17" s="218">
        <f>IF($B$5=Dates!$G$4,DataPack!F274,IF($B$5=Dates!$G$5,DataPack!F317,IF($B$5=Dates!$G$6,DataPack!F360,)))</f>
        <v>0</v>
      </c>
      <c r="J17" s="218">
        <f>IF($B$5=Dates!$G$4,DataPack!G274,IF($B$5=Dates!$G$5,DataPack!G317,IF($B$5=Dates!$G$6,DataPack!G360,)))</f>
        <v>309</v>
      </c>
      <c r="K17" s="218">
        <f>IF($B$5=Dates!$G$4,DataPack!H274,IF($B$5=Dates!$G$5,DataPack!H317,IF($B$5=Dates!$G$6,DataPack!H360,)))</f>
        <v>3</v>
      </c>
      <c r="L17" s="218">
        <f>IF($B$5=Dates!$G$4,DataPack!I274,IF($B$5=Dates!$G$5,DataPack!I317,IF($B$5=Dates!$G$6,DataPack!I360,)))</f>
        <v>77</v>
      </c>
      <c r="M17" s="218">
        <f>IF($B$5=Dates!$G$4,DataPack!J274,IF($B$5=Dates!$G$5,DataPack!J317,IF($B$5=Dates!$G$6,DataPack!J360,)))</f>
        <v>4</v>
      </c>
      <c r="N17" s="218">
        <f>IF($B$5=Dates!$G$4,DataPack!K274,IF($B$5=Dates!$G$5,DataPack!K317,IF($B$5=Dates!$G$6,DataPack!K360,)))</f>
        <v>12</v>
      </c>
      <c r="O17" s="218">
        <f>IF($B$5=Dates!$G$4,DataPack!L274,IF($B$5=Dates!$G$5,DataPack!L317,IF($B$5=Dates!$G$6,DataPack!L360,)))</f>
        <v>2</v>
      </c>
      <c r="P17" s="218">
        <f>IF($B$5=Dates!$G$4,DataPack!M274,IF($B$5=Dates!$G$5,DataPack!M317,IF($B$5=Dates!$G$6,DataPack!M360,)))</f>
        <v>8</v>
      </c>
      <c r="Q17" s="218">
        <f>IF($B$5=Dates!$G$4,DataPack!N274,IF($B$5=Dates!$G$5,DataPack!N317,IF($B$5=Dates!$G$6,DataPack!N360,)))</f>
        <v>3</v>
      </c>
      <c r="R17" s="24"/>
    </row>
    <row r="18" spans="1:18" s="102" customFormat="1" ht="15" customHeight="1">
      <c r="A18" s="352"/>
      <c r="B18" s="225"/>
      <c r="C18" s="225"/>
      <c r="D18" s="226"/>
      <c r="E18" s="221" t="s">
        <v>69</v>
      </c>
      <c r="F18" s="219">
        <f>IF($B$5=Dates!$G$4,DataPack!C275,IF($B$5=Dates!$G$5,DataPack!C318,IF($B$5=Dates!$G$6,DataPack!C361,)))</f>
        <v>13729</v>
      </c>
      <c r="G18" s="219">
        <f>IF($B$5=Dates!$G$4,DataPack!D275,IF($B$5=Dates!$G$5,DataPack!D318,IF($B$5=Dates!$G$6,DataPack!D361,)))</f>
        <v>100</v>
      </c>
      <c r="H18" s="219">
        <f>IF($B$5=Dates!$G$4,DataPack!E275,IF($B$5=Dates!$G$5,DataPack!E318,IF($B$5=Dates!$G$6,DataPack!E361,)))</f>
        <v>335</v>
      </c>
      <c r="I18" s="219">
        <f>IF($B$5=Dates!$G$4,DataPack!F275,IF($B$5=Dates!$G$5,DataPack!F318,IF($B$5=Dates!$G$6,DataPack!F361,)))</f>
        <v>100</v>
      </c>
      <c r="J18" s="219">
        <f>IF($B$5=Dates!$G$4,DataPack!G275,IF($B$5=Dates!$G$5,DataPack!G318,IF($B$5=Dates!$G$6,DataPack!G361,)))</f>
        <v>10331</v>
      </c>
      <c r="K18" s="219">
        <f>IF($B$5=Dates!$G$4,DataPack!H275,IF($B$5=Dates!$G$5,DataPack!H318,IF($B$5=Dates!$G$6,DataPack!H361,)))</f>
        <v>100</v>
      </c>
      <c r="L18" s="219">
        <f>IF($B$5=Dates!$G$4,DataPack!I275,IF($B$5=Dates!$G$5,DataPack!I318,IF($B$5=Dates!$G$6,DataPack!I361,)))</f>
        <v>1982</v>
      </c>
      <c r="M18" s="219">
        <f>IF($B$5=Dates!$G$4,DataPack!J275,IF($B$5=Dates!$G$5,DataPack!J318,IF($B$5=Dates!$G$6,DataPack!J361,)))</f>
        <v>100</v>
      </c>
      <c r="N18" s="219">
        <f>IF($B$5=Dates!$G$4,DataPack!K275,IF($B$5=Dates!$G$5,DataPack!K318,IF($B$5=Dates!$G$6,DataPack!K361,)))</f>
        <v>780</v>
      </c>
      <c r="O18" s="219">
        <f>IF($B$5=Dates!$G$4,DataPack!L275,IF($B$5=Dates!$G$5,DataPack!L318,IF($B$5=Dates!$G$6,DataPack!L361,)))</f>
        <v>100</v>
      </c>
      <c r="P18" s="219">
        <f>IF($B$5=Dates!$G$4,DataPack!M275,IF($B$5=Dates!$G$5,DataPack!M318,IF($B$5=Dates!$G$6,DataPack!M361,)))</f>
        <v>301</v>
      </c>
      <c r="Q18" s="219">
        <f>IF($B$5=Dates!$G$4,DataPack!N275,IF($B$5=Dates!$G$5,DataPack!N318,IF($B$5=Dates!$G$6,DataPack!N361,)))</f>
        <v>100</v>
      </c>
      <c r="R18" s="24"/>
    </row>
    <row r="19" spans="1:18" s="102" customFormat="1" ht="15" customHeight="1">
      <c r="A19" s="352"/>
      <c r="B19" s="225"/>
      <c r="C19" s="225"/>
      <c r="D19" s="226"/>
      <c r="E19" s="221"/>
      <c r="F19" s="219"/>
      <c r="G19" s="219"/>
      <c r="H19" s="219"/>
      <c r="I19" s="219"/>
      <c r="J19" s="219"/>
      <c r="K19" s="219"/>
      <c r="L19" s="219"/>
      <c r="M19" s="219"/>
      <c r="N19" s="219"/>
      <c r="O19" s="219"/>
      <c r="P19" s="219"/>
      <c r="Q19" s="219"/>
      <c r="R19" s="24"/>
    </row>
    <row r="20" spans="1:18" s="102" customFormat="1" ht="15" customHeight="1">
      <c r="A20" s="352"/>
      <c r="B20" s="227" t="s">
        <v>1057</v>
      </c>
      <c r="C20" s="225"/>
      <c r="D20" s="226"/>
      <c r="E20" s="220" t="s">
        <v>64</v>
      </c>
      <c r="F20" s="218">
        <f>IF($B$5=Dates!$G$4,DataPack!C277,IF($B$5=Dates!$G$5,DataPack!C320,IF($B$5=Dates!$G$6,DataPack!C363,)))</f>
        <v>2569</v>
      </c>
      <c r="G20" s="218">
        <f>IF($B$5=Dates!$G$4,DataPack!D277,IF($B$5=Dates!$G$5,DataPack!D320,IF($B$5=Dates!$G$6,DataPack!D363,)))</f>
        <v>33</v>
      </c>
      <c r="H20" s="218">
        <f>IF($B$5=Dates!$G$4,DataPack!E277,IF($B$5=Dates!$G$5,DataPack!E320,IF($B$5=Dates!$G$6,DataPack!E363,)))</f>
        <v>51</v>
      </c>
      <c r="I20" s="218">
        <f>IF($B$5=Dates!$G$4,DataPack!F277,IF($B$5=Dates!$G$5,DataPack!F320,IF($B$5=Dates!$G$6,DataPack!F363,)))</f>
        <v>59</v>
      </c>
      <c r="J20" s="218">
        <f>IF($B$5=Dates!$G$4,DataPack!G277,IF($B$5=Dates!$G$5,DataPack!G320,IF($B$5=Dates!$G$6,DataPack!G363,)))</f>
        <v>1919</v>
      </c>
      <c r="K20" s="218">
        <f>IF($B$5=Dates!$G$4,DataPack!H277,IF($B$5=Dates!$G$5,DataPack!H320,IF($B$5=Dates!$G$6,DataPack!H363,)))</f>
        <v>30</v>
      </c>
      <c r="L20" s="218">
        <f>IF($B$5=Dates!$G$4,DataPack!I277,IF($B$5=Dates!$G$5,DataPack!I320,IF($B$5=Dates!$G$6,DataPack!I363,)))</f>
        <v>434</v>
      </c>
      <c r="M20" s="218">
        <f>IF($B$5=Dates!$G$4,DataPack!J277,IF($B$5=Dates!$G$5,DataPack!J320,IF($B$5=Dates!$G$6,DataPack!J363,)))</f>
        <v>40</v>
      </c>
      <c r="N20" s="218">
        <f>IF($B$5=Dates!$G$4,DataPack!K277,IF($B$5=Dates!$G$5,DataPack!K320,IF($B$5=Dates!$G$6,DataPack!K363,)))</f>
        <v>143</v>
      </c>
      <c r="O20" s="218">
        <f>IF($B$5=Dates!$G$4,DataPack!L277,IF($B$5=Dates!$G$5,DataPack!L320,IF($B$5=Dates!$G$6,DataPack!L363,)))</f>
        <v>56</v>
      </c>
      <c r="P20" s="218">
        <f>IF($B$5=Dates!$G$4,DataPack!M277,IF($B$5=Dates!$G$5,DataPack!M320,IF($B$5=Dates!$G$6,DataPack!M363,)))</f>
        <v>22</v>
      </c>
      <c r="Q20" s="218">
        <f>IF($B$5=Dates!$G$4,DataPack!N277,IF($B$5=Dates!$G$5,DataPack!N320,IF($B$5=Dates!$G$6,DataPack!N363,)))</f>
        <v>26</v>
      </c>
      <c r="R20" s="24"/>
    </row>
    <row r="21" spans="1:18" s="102" customFormat="1" ht="15" customHeight="1">
      <c r="A21" s="352"/>
      <c r="B21" s="225"/>
      <c r="C21" s="225"/>
      <c r="D21" s="226"/>
      <c r="E21" s="220" t="s">
        <v>65</v>
      </c>
      <c r="F21" s="218">
        <f>IF($B$5=Dates!$G$4,DataPack!C278,IF($B$5=Dates!$G$5,DataPack!C321,IF($B$5=Dates!$G$6,DataPack!C364,)))</f>
        <v>4364</v>
      </c>
      <c r="G21" s="218">
        <f>IF($B$5=Dates!$G$4,DataPack!D278,IF($B$5=Dates!$G$5,DataPack!D321,IF($B$5=Dates!$G$6,DataPack!D364,)))</f>
        <v>55</v>
      </c>
      <c r="H21" s="218">
        <f>IF($B$5=Dates!$G$4,DataPack!E278,IF($B$5=Dates!$G$5,DataPack!E321,IF($B$5=Dates!$G$6,DataPack!E364,)))</f>
        <v>35</v>
      </c>
      <c r="I21" s="218">
        <f>IF($B$5=Dates!$G$4,DataPack!F278,IF($B$5=Dates!$G$5,DataPack!F321,IF($B$5=Dates!$G$6,DataPack!F364,)))</f>
        <v>40</v>
      </c>
      <c r="J21" s="218">
        <f>IF($B$5=Dates!$G$4,DataPack!G278,IF($B$5=Dates!$G$5,DataPack!G321,IF($B$5=Dates!$G$6,DataPack!G364,)))</f>
        <v>3674</v>
      </c>
      <c r="K21" s="218">
        <f>IF($B$5=Dates!$G$4,DataPack!H278,IF($B$5=Dates!$G$5,DataPack!H321,IF($B$5=Dates!$G$6,DataPack!H364,)))</f>
        <v>58</v>
      </c>
      <c r="L21" s="218">
        <f>IF($B$5=Dates!$G$4,DataPack!I278,IF($B$5=Dates!$G$5,DataPack!I321,IF($B$5=Dates!$G$6,DataPack!I364,)))</f>
        <v>515</v>
      </c>
      <c r="M21" s="218">
        <f>IF($B$5=Dates!$G$4,DataPack!J278,IF($B$5=Dates!$G$5,DataPack!J321,IF($B$5=Dates!$G$6,DataPack!J364,)))</f>
        <v>47</v>
      </c>
      <c r="N21" s="218">
        <f>IF($B$5=Dates!$G$4,DataPack!K278,IF($B$5=Dates!$G$5,DataPack!K321,IF($B$5=Dates!$G$6,DataPack!K364,)))</f>
        <v>93</v>
      </c>
      <c r="O21" s="218">
        <f>IF($B$5=Dates!$G$4,DataPack!L278,IF($B$5=Dates!$G$5,DataPack!L321,IF($B$5=Dates!$G$6,DataPack!L364,)))</f>
        <v>36</v>
      </c>
      <c r="P21" s="218">
        <f>IF($B$5=Dates!$G$4,DataPack!M278,IF($B$5=Dates!$G$5,DataPack!M321,IF($B$5=Dates!$G$6,DataPack!M364,)))</f>
        <v>47</v>
      </c>
      <c r="Q21" s="218">
        <f>IF($B$5=Dates!$G$4,DataPack!N278,IF($B$5=Dates!$G$5,DataPack!N321,IF($B$5=Dates!$G$6,DataPack!N364,)))</f>
        <v>55</v>
      </c>
      <c r="R21" s="24"/>
    </row>
    <row r="22" spans="1:18" s="102" customFormat="1" ht="15" customHeight="1">
      <c r="A22" s="352"/>
      <c r="B22" s="225"/>
      <c r="C22" s="225"/>
      <c r="D22" s="226"/>
      <c r="E22" s="220" t="s">
        <v>66</v>
      </c>
      <c r="F22" s="218">
        <f>IF($B$5=Dates!$G$4,DataPack!C279,IF($B$5=Dates!$G$5,DataPack!C322,IF($B$5=Dates!$G$6,DataPack!C365,)))</f>
        <v>969</v>
      </c>
      <c r="G22" s="218">
        <f>IF($B$5=Dates!$G$4,DataPack!D279,IF($B$5=Dates!$G$5,DataPack!D322,IF($B$5=Dates!$G$6,DataPack!D365,)))</f>
        <v>12</v>
      </c>
      <c r="H22" s="218">
        <f>IF($B$5=Dates!$G$4,DataPack!E279,IF($B$5=Dates!$G$5,DataPack!E322,IF($B$5=Dates!$G$6,DataPack!E365,)))</f>
        <v>1</v>
      </c>
      <c r="I22" s="218">
        <f>IF($B$5=Dates!$G$4,DataPack!F279,IF($B$5=Dates!$G$5,DataPack!F322,IF($B$5=Dates!$G$6,DataPack!F365,)))</f>
        <v>1</v>
      </c>
      <c r="J22" s="218">
        <f>IF($B$5=Dates!$G$4,DataPack!G279,IF($B$5=Dates!$G$5,DataPack!G322,IF($B$5=Dates!$G$6,DataPack!G365,)))</f>
        <v>792</v>
      </c>
      <c r="K22" s="218">
        <f>IF($B$5=Dates!$G$4,DataPack!H279,IF($B$5=Dates!$G$5,DataPack!H322,IF($B$5=Dates!$G$6,DataPack!H365,)))</f>
        <v>12</v>
      </c>
      <c r="L22" s="218">
        <f>IF($B$5=Dates!$G$4,DataPack!I279,IF($B$5=Dates!$G$5,DataPack!I322,IF($B$5=Dates!$G$6,DataPack!I365,)))</f>
        <v>138</v>
      </c>
      <c r="M22" s="218">
        <f>IF($B$5=Dates!$G$4,DataPack!J279,IF($B$5=Dates!$G$5,DataPack!J322,IF($B$5=Dates!$G$6,DataPack!J365,)))</f>
        <v>13</v>
      </c>
      <c r="N22" s="218">
        <f>IF($B$5=Dates!$G$4,DataPack!K279,IF($B$5=Dates!$G$5,DataPack!K322,IF($B$5=Dates!$G$6,DataPack!K365,)))</f>
        <v>21</v>
      </c>
      <c r="O22" s="218">
        <f>IF($B$5=Dates!$G$4,DataPack!L279,IF($B$5=Dates!$G$5,DataPack!L322,IF($B$5=Dates!$G$6,DataPack!L365,)))</f>
        <v>8</v>
      </c>
      <c r="P22" s="218">
        <f>IF($B$5=Dates!$G$4,DataPack!M279,IF($B$5=Dates!$G$5,DataPack!M322,IF($B$5=Dates!$G$6,DataPack!M365,)))</f>
        <v>17</v>
      </c>
      <c r="Q22" s="218">
        <f>IF($B$5=Dates!$G$4,DataPack!N279,IF($B$5=Dates!$G$5,DataPack!N322,IF($B$5=Dates!$G$6,DataPack!N365,)))</f>
        <v>20</v>
      </c>
      <c r="R22" s="24"/>
    </row>
    <row r="23" spans="1:18" s="102" customFormat="1" ht="15" customHeight="1">
      <c r="A23" s="352"/>
      <c r="B23" s="225"/>
      <c r="C23" s="225"/>
      <c r="D23" s="226"/>
      <c r="E23" s="220" t="s">
        <v>67</v>
      </c>
      <c r="F23" s="218">
        <f>IF($B$5=Dates!$G$4,DataPack!C280,IF($B$5=Dates!$G$5,DataPack!C323,IF($B$5=Dates!$G$6,DataPack!C366,)))</f>
        <v>0</v>
      </c>
      <c r="G23" s="218">
        <f>IF($B$5=Dates!$G$4,DataPack!D280,IF($B$5=Dates!$G$5,DataPack!D323,IF($B$5=Dates!$G$6,DataPack!D366,)))</f>
        <v>0</v>
      </c>
      <c r="H23" s="218">
        <f>IF($B$5=Dates!$G$4,DataPack!E280,IF($B$5=Dates!$G$5,DataPack!E323,IF($B$5=Dates!$G$6,DataPack!E366,)))</f>
        <v>0</v>
      </c>
      <c r="I23" s="218">
        <f>IF($B$5=Dates!$G$4,DataPack!F280,IF($B$5=Dates!$G$5,DataPack!F323,IF($B$5=Dates!$G$6,DataPack!F366,)))</f>
        <v>0</v>
      </c>
      <c r="J23" s="218">
        <f>IF($B$5=Dates!$G$4,DataPack!G280,IF($B$5=Dates!$G$5,DataPack!G323,IF($B$5=Dates!$G$6,DataPack!G366,)))</f>
        <v>0</v>
      </c>
      <c r="K23" s="218">
        <f>IF($B$5=Dates!$G$4,DataPack!H280,IF($B$5=Dates!$G$5,DataPack!H323,IF($B$5=Dates!$G$6,DataPack!H366,)))</f>
        <v>0</v>
      </c>
      <c r="L23" s="218">
        <f>IF($B$5=Dates!$G$4,DataPack!I280,IF($B$5=Dates!$G$5,DataPack!I323,IF($B$5=Dates!$G$6,DataPack!I366,)))</f>
        <v>0</v>
      </c>
      <c r="M23" s="218">
        <f>IF($B$5=Dates!$G$4,DataPack!J280,IF($B$5=Dates!$G$5,DataPack!J323,IF($B$5=Dates!$G$6,DataPack!J366,)))</f>
        <v>0</v>
      </c>
      <c r="N23" s="218">
        <f>IF($B$5=Dates!$G$4,DataPack!K280,IF($B$5=Dates!$G$5,DataPack!K323,IF($B$5=Dates!$G$6,DataPack!K366,)))</f>
        <v>0</v>
      </c>
      <c r="O23" s="218">
        <f>IF($B$5=Dates!$G$4,DataPack!L280,IF($B$5=Dates!$G$5,DataPack!L323,IF($B$5=Dates!$G$6,DataPack!L366,)))</f>
        <v>0</v>
      </c>
      <c r="P23" s="218">
        <f>IF($B$5=Dates!$G$4,DataPack!M280,IF($B$5=Dates!$G$5,DataPack!M323,IF($B$5=Dates!$G$6,DataPack!M366,)))</f>
        <v>0</v>
      </c>
      <c r="Q23" s="218">
        <f>IF($B$5=Dates!$G$4,DataPack!N280,IF($B$5=Dates!$G$5,DataPack!N323,IF($B$5=Dates!$G$6,DataPack!N366,)))</f>
        <v>0</v>
      </c>
      <c r="R23" s="24"/>
    </row>
    <row r="24" spans="1:18" s="102" customFormat="1" ht="15" customHeight="1">
      <c r="A24" s="352"/>
      <c r="B24" s="225"/>
      <c r="C24" s="225"/>
      <c r="D24" s="226"/>
      <c r="E24" s="221" t="s">
        <v>69</v>
      </c>
      <c r="F24" s="219">
        <f>IF($B$5=Dates!$G$4,DataPack!C281,IF($B$5=Dates!$G$5,DataPack!C324,IF($B$5=Dates!$G$6,DataPack!C367,)))</f>
        <v>7902</v>
      </c>
      <c r="G24" s="219">
        <f>IF($B$5=Dates!$G$4,DataPack!D281,IF($B$5=Dates!$G$5,DataPack!D324,IF($B$5=Dates!$G$6,DataPack!D367,)))</f>
        <v>100</v>
      </c>
      <c r="H24" s="219">
        <f>IF($B$5=Dates!$G$4,DataPack!E281,IF($B$5=Dates!$G$5,DataPack!E324,IF($B$5=Dates!$G$6,DataPack!E367,)))</f>
        <v>87</v>
      </c>
      <c r="I24" s="219">
        <f>IF($B$5=Dates!$G$4,DataPack!F281,IF($B$5=Dates!$G$5,DataPack!F324,IF($B$5=Dates!$G$6,DataPack!F367,)))</f>
        <v>100</v>
      </c>
      <c r="J24" s="219">
        <f>IF($B$5=Dates!$G$4,DataPack!G281,IF($B$5=Dates!$G$5,DataPack!G324,IF($B$5=Dates!$G$6,DataPack!G367,)))</f>
        <v>6385</v>
      </c>
      <c r="K24" s="219">
        <f>IF($B$5=Dates!$G$4,DataPack!H281,IF($B$5=Dates!$G$5,DataPack!H324,IF($B$5=Dates!$G$6,DataPack!H367,)))</f>
        <v>100</v>
      </c>
      <c r="L24" s="219">
        <f>IF($B$5=Dates!$G$4,DataPack!I281,IF($B$5=Dates!$G$5,DataPack!I324,IF($B$5=Dates!$G$6,DataPack!I367,)))</f>
        <v>1087</v>
      </c>
      <c r="M24" s="219">
        <f>IF($B$5=Dates!$G$4,DataPack!J281,IF($B$5=Dates!$G$5,DataPack!J324,IF($B$5=Dates!$G$6,DataPack!J367,)))</f>
        <v>100</v>
      </c>
      <c r="N24" s="219">
        <f>IF($B$5=Dates!$G$4,DataPack!K281,IF($B$5=Dates!$G$5,DataPack!K324,IF($B$5=Dates!$G$6,DataPack!K367,)))</f>
        <v>257</v>
      </c>
      <c r="O24" s="219">
        <f>IF($B$5=Dates!$G$4,DataPack!L281,IF($B$5=Dates!$G$5,DataPack!L324,IF($B$5=Dates!$G$6,DataPack!L367,)))</f>
        <v>100</v>
      </c>
      <c r="P24" s="219">
        <f>IF($B$5=Dates!$G$4,DataPack!M281,IF($B$5=Dates!$G$5,DataPack!M324,IF($B$5=Dates!$G$6,DataPack!M367,)))</f>
        <v>86</v>
      </c>
      <c r="Q24" s="219">
        <f>IF($B$5=Dates!$G$4,DataPack!N281,IF($B$5=Dates!$G$5,DataPack!N324,IF($B$5=Dates!$G$6,DataPack!N367,)))</f>
        <v>100</v>
      </c>
      <c r="R24" s="24"/>
    </row>
    <row r="25" spans="1:18" s="102" customFormat="1" ht="15" customHeight="1">
      <c r="B25" s="133"/>
      <c r="C25" s="133"/>
      <c r="D25" s="25"/>
      <c r="E25" s="135"/>
      <c r="F25" s="134"/>
      <c r="G25" s="134"/>
      <c r="H25" s="134"/>
      <c r="I25" s="134"/>
      <c r="J25" s="134"/>
      <c r="K25" s="134"/>
      <c r="L25" s="134"/>
      <c r="M25" s="134"/>
      <c r="N25" s="134"/>
      <c r="O25" s="134"/>
      <c r="P25" s="134"/>
      <c r="Q25" s="134"/>
      <c r="R25" s="24"/>
    </row>
    <row r="26" spans="1:18" s="102" customFormat="1" ht="15" customHeight="1">
      <c r="B26" s="65" t="s">
        <v>1053</v>
      </c>
      <c r="C26" s="133"/>
      <c r="D26" s="25"/>
      <c r="E26" s="136" t="s">
        <v>64</v>
      </c>
      <c r="F26" s="67">
        <f>IF($B$5=Dates!$G$4,DataPack!C283,IF($B$5=Dates!$G$5,DataPack!C326,IF($B$5=Dates!$G$6,DataPack!C369,)))</f>
        <v>4115</v>
      </c>
      <c r="G26" s="67">
        <f>IF($B$5=Dates!$G$4,DataPack!D283,IF($B$5=Dates!$G$5,DataPack!D326,IF($B$5=Dates!$G$6,DataPack!D369,)))</f>
        <v>19</v>
      </c>
      <c r="H26" s="67">
        <f>IF($B$5=Dates!$G$4,DataPack!E283,IF($B$5=Dates!$G$5,DataPack!E326,IF($B$5=Dates!$G$6,DataPack!E369,)))</f>
        <v>193</v>
      </c>
      <c r="I26" s="67">
        <f>IF($B$5=Dates!$G$4,DataPack!F283,IF($B$5=Dates!$G$5,DataPack!F326,IF($B$5=Dates!$G$6,DataPack!F369,)))</f>
        <v>46</v>
      </c>
      <c r="J26" s="67">
        <f>IF($B$5=Dates!$G$4,DataPack!G283,IF($B$5=Dates!$G$5,DataPack!G326,IF($B$5=Dates!$G$6,DataPack!G369,)))</f>
        <v>2854</v>
      </c>
      <c r="K26" s="67">
        <f>IF($B$5=Dates!$G$4,DataPack!H283,IF($B$5=Dates!$G$5,DataPack!H326,IF($B$5=Dates!$G$6,DataPack!H369,)))</f>
        <v>17</v>
      </c>
      <c r="L26" s="67">
        <f>IF($B$5=Dates!$G$4,DataPack!I283,IF($B$5=Dates!$G$5,DataPack!I326,IF($B$5=Dates!$G$6,DataPack!I369,)))</f>
        <v>721</v>
      </c>
      <c r="M26" s="67">
        <f>IF($B$5=Dates!$G$4,DataPack!J283,IF($B$5=Dates!$G$5,DataPack!J326,IF($B$5=Dates!$G$6,DataPack!J369,)))</f>
        <v>23</v>
      </c>
      <c r="N26" s="67">
        <f>IF($B$5=Dates!$G$4,DataPack!K283,IF($B$5=Dates!$G$5,DataPack!K326,IF($B$5=Dates!$G$6,DataPack!K369,)))</f>
        <v>315</v>
      </c>
      <c r="O26" s="67">
        <f>IF($B$5=Dates!$G$4,DataPack!L283,IF($B$5=Dates!$G$5,DataPack!L326,IF($B$5=Dates!$G$6,DataPack!L369,)))</f>
        <v>30</v>
      </c>
      <c r="P26" s="67">
        <f>IF($B$5=Dates!$G$4,DataPack!M283,IF($B$5=Dates!$G$5,DataPack!M326,IF($B$5=Dates!$G$6,DataPack!M369,)))</f>
        <v>32</v>
      </c>
      <c r="Q26" s="67">
        <f>IF($B$5=Dates!$G$4,DataPack!N283,IF($B$5=Dates!$G$5,DataPack!N326,IF($B$5=Dates!$G$6,DataPack!N369,)))</f>
        <v>8</v>
      </c>
      <c r="R26" s="24"/>
    </row>
    <row r="27" spans="1:18" s="102" customFormat="1" ht="15" customHeight="1">
      <c r="B27" s="133"/>
      <c r="C27" s="133"/>
      <c r="D27" s="25"/>
      <c r="E27" s="136" t="s">
        <v>65</v>
      </c>
      <c r="F27" s="67">
        <f>IF($B$5=Dates!$G$4,DataPack!C284,IF($B$5=Dates!$G$5,DataPack!C327,IF($B$5=Dates!$G$6,DataPack!C370,)))</f>
        <v>11107</v>
      </c>
      <c r="G27" s="67">
        <f>IF($B$5=Dates!$G$4,DataPack!D284,IF($B$5=Dates!$G$5,DataPack!D327,IF($B$5=Dates!$G$6,DataPack!D370,)))</f>
        <v>51</v>
      </c>
      <c r="H27" s="67">
        <f>IF($B$5=Dates!$G$4,DataPack!E284,IF($B$5=Dates!$G$5,DataPack!E327,IF($B$5=Dates!$G$6,DataPack!E370,)))</f>
        <v>213</v>
      </c>
      <c r="I27" s="67">
        <f>IF($B$5=Dates!$G$4,DataPack!F284,IF($B$5=Dates!$G$5,DataPack!F327,IF($B$5=Dates!$G$6,DataPack!F370,)))</f>
        <v>50</v>
      </c>
      <c r="J27" s="67">
        <f>IF($B$5=Dates!$G$4,DataPack!G284,IF($B$5=Dates!$G$5,DataPack!G327,IF($B$5=Dates!$G$6,DataPack!G370,)))</f>
        <v>8746</v>
      </c>
      <c r="K27" s="67">
        <f>IF($B$5=Dates!$G$4,DataPack!H284,IF($B$5=Dates!$G$5,DataPack!H327,IF($B$5=Dates!$G$6,DataPack!H370,)))</f>
        <v>52</v>
      </c>
      <c r="L27" s="67">
        <f>IF($B$5=Dates!$G$4,DataPack!I284,IF($B$5=Dates!$G$5,DataPack!I327,IF($B$5=Dates!$G$6,DataPack!I370,)))</f>
        <v>1365</v>
      </c>
      <c r="M27" s="67">
        <f>IF($B$5=Dates!$G$4,DataPack!J284,IF($B$5=Dates!$G$5,DataPack!J327,IF($B$5=Dates!$G$6,DataPack!J370,)))</f>
        <v>44</v>
      </c>
      <c r="N27" s="67">
        <f>IF($B$5=Dates!$G$4,DataPack!K284,IF($B$5=Dates!$G$5,DataPack!K327,IF($B$5=Dates!$G$6,DataPack!K370,)))</f>
        <v>546</v>
      </c>
      <c r="O27" s="67">
        <f>IF($B$5=Dates!$G$4,DataPack!L284,IF($B$5=Dates!$G$5,DataPack!L327,IF($B$5=Dates!$G$6,DataPack!L370,)))</f>
        <v>53</v>
      </c>
      <c r="P27" s="67">
        <f>IF($B$5=Dates!$G$4,DataPack!M284,IF($B$5=Dates!$G$5,DataPack!M327,IF($B$5=Dates!$G$6,DataPack!M370,)))</f>
        <v>237</v>
      </c>
      <c r="Q27" s="67">
        <f>IF($B$5=Dates!$G$4,DataPack!N284,IF($B$5=Dates!$G$5,DataPack!N327,IF($B$5=Dates!$G$6,DataPack!N370,)))</f>
        <v>61</v>
      </c>
      <c r="R27" s="24"/>
    </row>
    <row r="28" spans="1:18" s="102" customFormat="1" ht="15" customHeight="1">
      <c r="B28" s="133"/>
      <c r="C28" s="133"/>
      <c r="D28" s="25"/>
      <c r="E28" s="136" t="s">
        <v>66</v>
      </c>
      <c r="F28" s="67">
        <f>IF($B$5=Dates!$G$4,DataPack!C285,IF($B$5=Dates!$G$5,DataPack!C328,IF($B$5=Dates!$G$6,DataPack!C371,)))</f>
        <v>6002</v>
      </c>
      <c r="G28" s="67">
        <f>IF($B$5=Dates!$G$4,DataPack!D285,IF($B$5=Dates!$G$5,DataPack!D328,IF($B$5=Dates!$G$6,DataPack!D371,)))</f>
        <v>28</v>
      </c>
      <c r="H28" s="67">
        <f>IF($B$5=Dates!$G$4,DataPack!E285,IF($B$5=Dates!$G$5,DataPack!E328,IF($B$5=Dates!$G$6,DataPack!E371,)))</f>
        <v>15</v>
      </c>
      <c r="I28" s="67">
        <f>IF($B$5=Dates!$G$4,DataPack!F285,IF($B$5=Dates!$G$5,DataPack!F328,IF($B$5=Dates!$G$6,DataPack!F371,)))</f>
        <v>4</v>
      </c>
      <c r="J28" s="67">
        <f>IF($B$5=Dates!$G$4,DataPack!G285,IF($B$5=Dates!$G$5,DataPack!G328,IF($B$5=Dates!$G$6,DataPack!G371,)))</f>
        <v>4807</v>
      </c>
      <c r="K28" s="67">
        <f>IF($B$5=Dates!$G$4,DataPack!H285,IF($B$5=Dates!$G$5,DataPack!H328,IF($B$5=Dates!$G$6,DataPack!H371,)))</f>
        <v>29</v>
      </c>
      <c r="L28" s="67">
        <f>IF($B$5=Dates!$G$4,DataPack!I285,IF($B$5=Dates!$G$5,DataPack!I328,IF($B$5=Dates!$G$6,DataPack!I371,)))</f>
        <v>906</v>
      </c>
      <c r="M28" s="67">
        <f>IF($B$5=Dates!$G$4,DataPack!J285,IF($B$5=Dates!$G$5,DataPack!J328,IF($B$5=Dates!$G$6,DataPack!J371,)))</f>
        <v>30</v>
      </c>
      <c r="N28" s="67">
        <f>IF($B$5=Dates!$G$4,DataPack!K285,IF($B$5=Dates!$G$5,DataPack!K328,IF($B$5=Dates!$G$6,DataPack!K371,)))</f>
        <v>164</v>
      </c>
      <c r="O28" s="67">
        <f>IF($B$5=Dates!$G$4,DataPack!L285,IF($B$5=Dates!$G$5,DataPack!L328,IF($B$5=Dates!$G$6,DataPack!L371,)))</f>
        <v>16</v>
      </c>
      <c r="P28" s="67">
        <f>IF($B$5=Dates!$G$4,DataPack!M285,IF($B$5=Dates!$G$5,DataPack!M328,IF($B$5=Dates!$G$6,DataPack!M371,)))</f>
        <v>110</v>
      </c>
      <c r="Q28" s="67">
        <f>IF($B$5=Dates!$G$4,DataPack!N285,IF($B$5=Dates!$G$5,DataPack!N328,IF($B$5=Dates!$G$6,DataPack!N371,)))</f>
        <v>28</v>
      </c>
      <c r="R28" s="24"/>
    </row>
    <row r="29" spans="1:18" s="102" customFormat="1" ht="15" customHeight="1">
      <c r="B29" s="133"/>
      <c r="C29" s="133"/>
      <c r="D29" s="25"/>
      <c r="E29" s="136" t="s">
        <v>67</v>
      </c>
      <c r="F29" s="67">
        <f>IF($B$5=Dates!$G$4,DataPack!C286,IF($B$5=Dates!$G$5,DataPack!C329,IF($B$5=Dates!$G$6,DataPack!C372,)))</f>
        <v>407</v>
      </c>
      <c r="G29" s="67">
        <f>IF($B$5=Dates!$G$4,DataPack!D286,IF($B$5=Dates!$G$5,DataPack!D329,IF($B$5=Dates!$G$6,DataPack!D372,)))</f>
        <v>2</v>
      </c>
      <c r="H29" s="67">
        <f>IF($B$5=Dates!$G$4,DataPack!E286,IF($B$5=Dates!$G$5,DataPack!E329,IF($B$5=Dates!$G$6,DataPack!E372,)))</f>
        <v>1</v>
      </c>
      <c r="I29" s="67">
        <f>IF($B$5=Dates!$G$4,DataPack!F286,IF($B$5=Dates!$G$5,DataPack!F329,IF($B$5=Dates!$G$6,DataPack!F372,)))</f>
        <v>0</v>
      </c>
      <c r="J29" s="67">
        <f>IF($B$5=Dates!$G$4,DataPack!G286,IF($B$5=Dates!$G$5,DataPack!G329,IF($B$5=Dates!$G$6,DataPack!G372,)))</f>
        <v>309</v>
      </c>
      <c r="K29" s="67">
        <f>IF($B$5=Dates!$G$4,DataPack!H286,IF($B$5=Dates!$G$5,DataPack!H329,IF($B$5=Dates!$G$6,DataPack!H372,)))</f>
        <v>2</v>
      </c>
      <c r="L29" s="67">
        <f>IF($B$5=Dates!$G$4,DataPack!I286,IF($B$5=Dates!$G$5,DataPack!I329,IF($B$5=Dates!$G$6,DataPack!I372,)))</f>
        <v>77</v>
      </c>
      <c r="M29" s="67">
        <f>IF($B$5=Dates!$G$4,DataPack!J286,IF($B$5=Dates!$G$5,DataPack!J329,IF($B$5=Dates!$G$6,DataPack!J372,)))</f>
        <v>3</v>
      </c>
      <c r="N29" s="67">
        <f>IF($B$5=Dates!$G$4,DataPack!K286,IF($B$5=Dates!$G$5,DataPack!K329,IF($B$5=Dates!$G$6,DataPack!K372,)))</f>
        <v>12</v>
      </c>
      <c r="O29" s="67">
        <f>IF($B$5=Dates!$G$4,DataPack!L286,IF($B$5=Dates!$G$5,DataPack!L329,IF($B$5=Dates!$G$6,DataPack!L372,)))</f>
        <v>1</v>
      </c>
      <c r="P29" s="67">
        <f>IF($B$5=Dates!$G$4,DataPack!M286,IF($B$5=Dates!$G$5,DataPack!M329,IF($B$5=Dates!$G$6,DataPack!M372,)))</f>
        <v>8</v>
      </c>
      <c r="Q29" s="67">
        <f>IF($B$5=Dates!$G$4,DataPack!N286,IF($B$5=Dates!$G$5,DataPack!N329,IF($B$5=Dates!$G$6,DataPack!N372,)))</f>
        <v>2</v>
      </c>
      <c r="R29" s="24"/>
    </row>
    <row r="30" spans="1:18" s="102" customFormat="1" ht="15" customHeight="1">
      <c r="B30" s="133"/>
      <c r="C30" s="133"/>
      <c r="D30" s="25"/>
      <c r="E30" s="135" t="s">
        <v>69</v>
      </c>
      <c r="F30" s="134">
        <f>IF($B$5=Dates!$G$4,DataPack!C287,IF($B$5=Dates!$G$5,DataPack!C330,IF($B$5=Dates!$G$6,DataPack!C373,)))</f>
        <v>21631</v>
      </c>
      <c r="G30" s="134">
        <f>IF($B$5=Dates!$G$4,DataPack!D287,IF($B$5=Dates!$G$5,DataPack!D330,IF($B$5=Dates!$G$6,DataPack!D373,)))</f>
        <v>100</v>
      </c>
      <c r="H30" s="134">
        <f>IF($B$5=Dates!$G$4,DataPack!E287,IF($B$5=Dates!$G$5,DataPack!E330,IF($B$5=Dates!$G$6,DataPack!E373,)))</f>
        <v>422</v>
      </c>
      <c r="I30" s="134">
        <f>IF($B$5=Dates!$G$4,DataPack!F287,IF($B$5=Dates!$G$5,DataPack!F330,IF($B$5=Dates!$G$6,DataPack!F373,)))</f>
        <v>100</v>
      </c>
      <c r="J30" s="134">
        <f>IF($B$5=Dates!$G$4,DataPack!G287,IF($B$5=Dates!$G$5,DataPack!G330,IF($B$5=Dates!$G$6,DataPack!G373,)))</f>
        <v>16716</v>
      </c>
      <c r="K30" s="134">
        <f>IF($B$5=Dates!$G$4,DataPack!H287,IF($B$5=Dates!$G$5,DataPack!H330,IF($B$5=Dates!$G$6,DataPack!H373,)))</f>
        <v>100</v>
      </c>
      <c r="L30" s="134">
        <f>IF($B$5=Dates!$G$4,DataPack!I287,IF($B$5=Dates!$G$5,DataPack!I330,IF($B$5=Dates!$G$6,DataPack!I373,)))</f>
        <v>3069</v>
      </c>
      <c r="M30" s="134">
        <f>IF($B$5=Dates!$G$4,DataPack!J287,IF($B$5=Dates!$G$5,DataPack!J330,IF($B$5=Dates!$G$6,DataPack!J373,)))</f>
        <v>100</v>
      </c>
      <c r="N30" s="134">
        <f>IF($B$5=Dates!$G$4,DataPack!K287,IF($B$5=Dates!$G$5,DataPack!K330,IF($B$5=Dates!$G$6,DataPack!K373,)))</f>
        <v>1037</v>
      </c>
      <c r="O30" s="134">
        <f>IF($B$5=Dates!$G$4,DataPack!L287,IF($B$5=Dates!$G$5,DataPack!L330,IF($B$5=Dates!$G$6,DataPack!L373,)))</f>
        <v>100</v>
      </c>
      <c r="P30" s="134">
        <f>IF($B$5=Dates!$G$4,DataPack!M287,IF($B$5=Dates!$G$5,DataPack!M330,IF($B$5=Dates!$G$6,DataPack!M373,)))</f>
        <v>387</v>
      </c>
      <c r="Q30" s="134">
        <f>IF($B$5=Dates!$G$4,DataPack!N287,IF($B$5=Dates!$G$5,DataPack!N330,IF($B$5=Dates!$G$6,DataPack!N373,)))</f>
        <v>100</v>
      </c>
      <c r="R30" s="24"/>
    </row>
    <row r="31" spans="1:18" s="102" customFormat="1" ht="15" customHeight="1">
      <c r="B31" s="133"/>
      <c r="C31" s="133"/>
      <c r="D31" s="25"/>
      <c r="E31" s="136"/>
      <c r="F31" s="67"/>
      <c r="G31" s="67"/>
      <c r="H31" s="67"/>
      <c r="I31" s="67"/>
      <c r="J31" s="67"/>
      <c r="K31" s="67"/>
      <c r="L31" s="67"/>
      <c r="M31" s="67"/>
      <c r="N31" s="67"/>
      <c r="O31" s="67"/>
      <c r="P31" s="67"/>
      <c r="Q31" s="67"/>
      <c r="R31" s="24"/>
    </row>
    <row r="32" spans="1:18" s="102" customFormat="1" ht="15" customHeight="1">
      <c r="B32" s="316" t="s">
        <v>1054</v>
      </c>
      <c r="C32" s="96"/>
      <c r="D32" s="14"/>
      <c r="E32" s="136" t="s">
        <v>64</v>
      </c>
      <c r="F32" s="67">
        <f>IF($B$5=Dates!$G$4,DataPack!C289,IF($B$5=Dates!$G$5,DataPack!C332,IF($B$5=Dates!$G$6,DataPack!C375,)))</f>
        <v>3366</v>
      </c>
      <c r="G32" s="67">
        <f>IF($B$5=Dates!$G$4,DataPack!D289,IF($B$5=Dates!$G$5,DataPack!D332,IF($B$5=Dates!$G$6,DataPack!D375,)))</f>
        <v>16</v>
      </c>
      <c r="H32" s="67">
        <f>IF($B$5=Dates!$G$4,DataPack!E289,IF($B$5=Dates!$G$5,DataPack!E332,IF($B$5=Dates!$G$6,DataPack!E375,)))</f>
        <v>217</v>
      </c>
      <c r="I32" s="67">
        <f>IF($B$5=Dates!$G$4,DataPack!F289,IF($B$5=Dates!$G$5,DataPack!F332,IF($B$5=Dates!$G$6,DataPack!F375,)))</f>
        <v>51</v>
      </c>
      <c r="J32" s="67">
        <f>IF($B$5=Dates!$G$4,DataPack!G289,IF($B$5=Dates!$G$5,DataPack!G332,IF($B$5=Dates!$G$6,DataPack!G375,)))</f>
        <v>2397</v>
      </c>
      <c r="K32" s="67">
        <f>IF($B$5=Dates!$G$4,DataPack!H289,IF($B$5=Dates!$G$5,DataPack!H332,IF($B$5=Dates!$G$6,DataPack!H375,)))</f>
        <v>14</v>
      </c>
      <c r="L32" s="67">
        <f>IF($B$5=Dates!$G$4,DataPack!I289,IF($B$5=Dates!$G$5,DataPack!I332,IF($B$5=Dates!$G$6,DataPack!I375,)))</f>
        <v>393</v>
      </c>
      <c r="M32" s="67">
        <f>IF($B$5=Dates!$G$4,DataPack!J289,IF($B$5=Dates!$G$5,DataPack!J332,IF($B$5=Dates!$G$6,DataPack!J375,)))</f>
        <v>13</v>
      </c>
      <c r="N32" s="67">
        <f>IF($B$5=Dates!$G$4,DataPack!K289,IF($B$5=Dates!$G$5,DataPack!K332,IF($B$5=Dates!$G$6,DataPack!K375,)))</f>
        <v>307</v>
      </c>
      <c r="O32" s="67">
        <f>IF($B$5=Dates!$G$4,DataPack!L289,IF($B$5=Dates!$G$5,DataPack!L332,IF($B$5=Dates!$G$6,DataPack!L375,)))</f>
        <v>30</v>
      </c>
      <c r="P32" s="67">
        <f>IF($B$5=Dates!$G$4,DataPack!M289,IF($B$5=Dates!$G$5,DataPack!M332,IF($B$5=Dates!$G$6,DataPack!M375,)))</f>
        <v>52</v>
      </c>
      <c r="Q32" s="67">
        <f>IF($B$5=Dates!$G$4,DataPack!N289,IF($B$5=Dates!$G$5,DataPack!N332,IF($B$5=Dates!$G$6,DataPack!N375,)))</f>
        <v>13</v>
      </c>
      <c r="R32" s="24"/>
    </row>
    <row r="33" spans="2:18" s="102" customFormat="1" ht="15" customHeight="1">
      <c r="B33" s="96"/>
      <c r="C33" s="96"/>
      <c r="D33" s="14"/>
      <c r="E33" s="136" t="s">
        <v>65</v>
      </c>
      <c r="F33" s="67">
        <f>IF($B$5=Dates!$G$4,DataPack!C290,IF($B$5=Dates!$G$5,DataPack!C333,IF($B$5=Dates!$G$6,DataPack!C376,)))</f>
        <v>12216</v>
      </c>
      <c r="G33" s="67">
        <f>IF($B$5=Dates!$G$4,DataPack!D290,IF($B$5=Dates!$G$5,DataPack!D333,IF($B$5=Dates!$G$6,DataPack!D376,)))</f>
        <v>56</v>
      </c>
      <c r="H33" s="67">
        <f>IF($B$5=Dates!$G$4,DataPack!E290,IF($B$5=Dates!$G$5,DataPack!E333,IF($B$5=Dates!$G$6,DataPack!E376,)))</f>
        <v>188</v>
      </c>
      <c r="I33" s="67">
        <f>IF($B$5=Dates!$G$4,DataPack!F290,IF($B$5=Dates!$G$5,DataPack!F333,IF($B$5=Dates!$G$6,DataPack!F376,)))</f>
        <v>45</v>
      </c>
      <c r="J33" s="67">
        <f>IF($B$5=Dates!$G$4,DataPack!G290,IF($B$5=Dates!$G$5,DataPack!G333,IF($B$5=Dates!$G$6,DataPack!G376,)))</f>
        <v>9509</v>
      </c>
      <c r="K33" s="67">
        <f>IF($B$5=Dates!$G$4,DataPack!H290,IF($B$5=Dates!$G$5,DataPack!H333,IF($B$5=Dates!$G$6,DataPack!H376,)))</f>
        <v>57</v>
      </c>
      <c r="L33" s="67">
        <f>IF($B$5=Dates!$G$4,DataPack!I290,IF($B$5=Dates!$G$5,DataPack!I333,IF($B$5=Dates!$G$6,DataPack!I376,)))</f>
        <v>1729</v>
      </c>
      <c r="M33" s="67">
        <f>IF($B$5=Dates!$G$4,DataPack!J290,IF($B$5=Dates!$G$5,DataPack!J333,IF($B$5=Dates!$G$6,DataPack!J376,)))</f>
        <v>56</v>
      </c>
      <c r="N33" s="67">
        <f>IF($B$5=Dates!$G$4,DataPack!K290,IF($B$5=Dates!$G$5,DataPack!K333,IF($B$5=Dates!$G$6,DataPack!K376,)))</f>
        <v>550</v>
      </c>
      <c r="O33" s="67">
        <f>IF($B$5=Dates!$G$4,DataPack!L290,IF($B$5=Dates!$G$5,DataPack!L333,IF($B$5=Dates!$G$6,DataPack!L376,)))</f>
        <v>53</v>
      </c>
      <c r="P33" s="67">
        <f>IF($B$5=Dates!$G$4,DataPack!M290,IF($B$5=Dates!$G$5,DataPack!M333,IF($B$5=Dates!$G$6,DataPack!M376,)))</f>
        <v>240</v>
      </c>
      <c r="Q33" s="67">
        <f>IF($B$5=Dates!$G$4,DataPack!N290,IF($B$5=Dates!$G$5,DataPack!N333,IF($B$5=Dates!$G$6,DataPack!N376,)))</f>
        <v>62</v>
      </c>
      <c r="R33" s="24"/>
    </row>
    <row r="34" spans="2:18" s="102" customFormat="1" ht="15" customHeight="1">
      <c r="B34" s="133"/>
      <c r="C34" s="133"/>
      <c r="D34" s="14"/>
      <c r="E34" s="136" t="s">
        <v>66</v>
      </c>
      <c r="F34" s="67">
        <f>IF($B$5=Dates!$G$4,DataPack!C291,IF($B$5=Dates!$G$5,DataPack!C334,IF($B$5=Dates!$G$6,DataPack!C377,)))</f>
        <v>5774</v>
      </c>
      <c r="G34" s="67">
        <f>IF($B$5=Dates!$G$4,DataPack!D291,IF($B$5=Dates!$G$5,DataPack!D334,IF($B$5=Dates!$G$6,DataPack!D377,)))</f>
        <v>27</v>
      </c>
      <c r="H34" s="67">
        <f>IF($B$5=Dates!$G$4,DataPack!E291,IF($B$5=Dates!$G$5,DataPack!E334,IF($B$5=Dates!$G$6,DataPack!E377,)))</f>
        <v>16</v>
      </c>
      <c r="I34" s="67">
        <f>IF($B$5=Dates!$G$4,DataPack!F291,IF($B$5=Dates!$G$5,DataPack!F334,IF($B$5=Dates!$G$6,DataPack!F377,)))</f>
        <v>4</v>
      </c>
      <c r="J34" s="67">
        <f>IF($B$5=Dates!$G$4,DataPack!G291,IF($B$5=Dates!$G$5,DataPack!G334,IF($B$5=Dates!$G$6,DataPack!G377,)))</f>
        <v>4591</v>
      </c>
      <c r="K34" s="67">
        <f>IF($B$5=Dates!$G$4,DataPack!H291,IF($B$5=Dates!$G$5,DataPack!H334,IF($B$5=Dates!$G$6,DataPack!H377,)))</f>
        <v>27</v>
      </c>
      <c r="L34" s="67">
        <f>IF($B$5=Dates!$G$4,DataPack!I291,IF($B$5=Dates!$G$5,DataPack!I334,IF($B$5=Dates!$G$6,DataPack!I377,)))</f>
        <v>904</v>
      </c>
      <c r="M34" s="67">
        <f>IF($B$5=Dates!$G$4,DataPack!J291,IF($B$5=Dates!$G$5,DataPack!J334,IF($B$5=Dates!$G$6,DataPack!J377,)))</f>
        <v>29</v>
      </c>
      <c r="N34" s="67">
        <f>IF($B$5=Dates!$G$4,DataPack!K291,IF($B$5=Dates!$G$5,DataPack!K334,IF($B$5=Dates!$G$6,DataPack!K377,)))</f>
        <v>172</v>
      </c>
      <c r="O34" s="67">
        <f>IF($B$5=Dates!$G$4,DataPack!L291,IF($B$5=Dates!$G$5,DataPack!L334,IF($B$5=Dates!$G$6,DataPack!L377,)))</f>
        <v>17</v>
      </c>
      <c r="P34" s="67">
        <f>IF($B$5=Dates!$G$4,DataPack!M291,IF($B$5=Dates!$G$5,DataPack!M334,IF($B$5=Dates!$G$6,DataPack!M377,)))</f>
        <v>91</v>
      </c>
      <c r="Q34" s="67">
        <f>IF($B$5=Dates!$G$4,DataPack!N291,IF($B$5=Dates!$G$5,DataPack!N334,IF($B$5=Dates!$G$6,DataPack!N377,)))</f>
        <v>24</v>
      </c>
      <c r="R34" s="24"/>
    </row>
    <row r="35" spans="2:18" s="102" customFormat="1" ht="15" customHeight="1">
      <c r="B35" s="133"/>
      <c r="C35" s="133"/>
      <c r="D35" s="14"/>
      <c r="E35" s="136" t="s">
        <v>67</v>
      </c>
      <c r="F35" s="67">
        <f>IF($B$5=Dates!$G$4,DataPack!C292,IF($B$5=Dates!$G$5,DataPack!C335,IF($B$5=Dates!$G$6,DataPack!C378,)))</f>
        <v>275</v>
      </c>
      <c r="G35" s="67">
        <f>IF($B$5=Dates!$G$4,DataPack!D292,IF($B$5=Dates!$G$5,DataPack!D335,IF($B$5=Dates!$G$6,DataPack!D378,)))</f>
        <v>1</v>
      </c>
      <c r="H35" s="67">
        <f>IF($B$5=Dates!$G$4,DataPack!E292,IF($B$5=Dates!$G$5,DataPack!E335,IF($B$5=Dates!$G$6,DataPack!E378,)))</f>
        <v>1</v>
      </c>
      <c r="I35" s="67">
        <f>IF($B$5=Dates!$G$4,DataPack!F292,IF($B$5=Dates!$G$5,DataPack!F335,IF($B$5=Dates!$G$6,DataPack!F378,)))</f>
        <v>0</v>
      </c>
      <c r="J35" s="67">
        <f>IF($B$5=Dates!$G$4,DataPack!G292,IF($B$5=Dates!$G$5,DataPack!G335,IF($B$5=Dates!$G$6,DataPack!G378,)))</f>
        <v>219</v>
      </c>
      <c r="K35" s="67">
        <f>IF($B$5=Dates!$G$4,DataPack!H292,IF($B$5=Dates!$G$5,DataPack!H335,IF($B$5=Dates!$G$6,DataPack!H378,)))</f>
        <v>1</v>
      </c>
      <c r="L35" s="67">
        <f>IF($B$5=Dates!$G$4,DataPack!I292,IF($B$5=Dates!$G$5,DataPack!I335,IF($B$5=Dates!$G$6,DataPack!I378,)))</f>
        <v>43</v>
      </c>
      <c r="M35" s="67">
        <f>IF($B$5=Dates!$G$4,DataPack!J292,IF($B$5=Dates!$G$5,DataPack!J335,IF($B$5=Dates!$G$6,DataPack!J378,)))</f>
        <v>1</v>
      </c>
      <c r="N35" s="67">
        <f>IF($B$5=Dates!$G$4,DataPack!K292,IF($B$5=Dates!$G$5,DataPack!K335,IF($B$5=Dates!$G$6,DataPack!K378,)))</f>
        <v>8</v>
      </c>
      <c r="O35" s="67">
        <f>IF($B$5=Dates!$G$4,DataPack!L292,IF($B$5=Dates!$G$5,DataPack!L335,IF($B$5=Dates!$G$6,DataPack!L378,)))</f>
        <v>1</v>
      </c>
      <c r="P35" s="67">
        <f>IF($B$5=Dates!$G$4,DataPack!M292,IF($B$5=Dates!$G$5,DataPack!M335,IF($B$5=Dates!$G$6,DataPack!M378,)))</f>
        <v>4</v>
      </c>
      <c r="Q35" s="67">
        <f>IF($B$5=Dates!$G$4,DataPack!N292,IF($B$5=Dates!$G$5,DataPack!N335,IF($B$5=Dates!$G$6,DataPack!N378,)))</f>
        <v>1</v>
      </c>
      <c r="R35" s="24"/>
    </row>
    <row r="36" spans="2:18" s="102" customFormat="1" ht="15" customHeight="1">
      <c r="B36" s="133"/>
      <c r="C36" s="133"/>
      <c r="D36" s="25"/>
      <c r="E36" s="135" t="s">
        <v>69</v>
      </c>
      <c r="F36" s="134">
        <f>IF($B$5=Dates!$G$4,DataPack!C293,IF($B$5=Dates!$G$5,DataPack!C336,IF($B$5=Dates!$G$6,DataPack!C379,)))</f>
        <v>21631</v>
      </c>
      <c r="G36" s="134">
        <f>IF($B$5=Dates!$G$4,DataPack!D293,IF($B$5=Dates!$G$5,DataPack!D336,IF($B$5=Dates!$G$6,DataPack!D379,)))</f>
        <v>100</v>
      </c>
      <c r="H36" s="134">
        <f>IF($B$5=Dates!$G$4,DataPack!E293,IF($B$5=Dates!$G$5,DataPack!E336,IF($B$5=Dates!$G$6,DataPack!E379,)))</f>
        <v>422</v>
      </c>
      <c r="I36" s="134">
        <f>IF($B$5=Dates!$G$4,DataPack!F293,IF($B$5=Dates!$G$5,DataPack!F336,IF($B$5=Dates!$G$6,DataPack!F379,)))</f>
        <v>100</v>
      </c>
      <c r="J36" s="134">
        <f>IF($B$5=Dates!$G$4,DataPack!G293,IF($B$5=Dates!$G$5,DataPack!G336,IF($B$5=Dates!$G$6,DataPack!G379,)))</f>
        <v>16716</v>
      </c>
      <c r="K36" s="134">
        <f>IF($B$5=Dates!$G$4,DataPack!H293,IF($B$5=Dates!$G$5,DataPack!H336,IF($B$5=Dates!$G$6,DataPack!H379,)))</f>
        <v>100</v>
      </c>
      <c r="L36" s="134">
        <f>IF($B$5=Dates!$G$4,DataPack!I293,IF($B$5=Dates!$G$5,DataPack!I336,IF($B$5=Dates!$G$6,DataPack!I379,)))</f>
        <v>3069</v>
      </c>
      <c r="M36" s="134">
        <f>IF($B$5=Dates!$G$4,DataPack!J293,IF($B$5=Dates!$G$5,DataPack!J336,IF($B$5=Dates!$G$6,DataPack!J379,)))</f>
        <v>100</v>
      </c>
      <c r="N36" s="134">
        <f>IF($B$5=Dates!$G$4,DataPack!K293,IF($B$5=Dates!$G$5,DataPack!K336,IF($B$5=Dates!$G$6,DataPack!K379,)))</f>
        <v>1037</v>
      </c>
      <c r="O36" s="134">
        <f>IF($B$5=Dates!$G$4,DataPack!L293,IF($B$5=Dates!$G$5,DataPack!L336,IF($B$5=Dates!$G$6,DataPack!L379,)))</f>
        <v>100</v>
      </c>
      <c r="P36" s="134">
        <f>IF($B$5=Dates!$G$4,DataPack!M293,IF($B$5=Dates!$G$5,DataPack!M336,IF($B$5=Dates!$G$6,DataPack!M379,)))</f>
        <v>387</v>
      </c>
      <c r="Q36" s="134">
        <f>IF($B$5=Dates!$G$4,DataPack!N293,IF($B$5=Dates!$G$5,DataPack!N336,IF($B$5=Dates!$G$6,DataPack!N379,)))</f>
        <v>100</v>
      </c>
      <c r="R36" s="24"/>
    </row>
    <row r="37" spans="2:18" s="102" customFormat="1" ht="15" customHeight="1">
      <c r="B37" s="133"/>
      <c r="C37" s="133"/>
      <c r="D37" s="25"/>
      <c r="E37" s="136"/>
      <c r="F37" s="67" t="str">
        <f>IF($B$5=Dates!$G$4,DataPack!C294,IF($B$5=Dates!$G$5,DataPack!C337,IF($B$5=Dates!$G$6,DataPack!C380,)))</f>
        <v/>
      </c>
      <c r="G37" s="67" t="str">
        <f>IF($B$5=Dates!$G$4,DataPack!D294,IF($B$5=Dates!$G$5,DataPack!D337,IF($B$5=Dates!$G$6,DataPack!D380,)))</f>
        <v/>
      </c>
      <c r="H37" s="67" t="str">
        <f>IF($B$5=Dates!$G$4,DataPack!E294,IF($B$5=Dates!$G$5,DataPack!E337,IF($B$5=Dates!$G$6,DataPack!E380,)))</f>
        <v/>
      </c>
      <c r="I37" s="67" t="str">
        <f>IF($B$5=Dates!$G$4,DataPack!F294,IF($B$5=Dates!$G$5,DataPack!F337,IF($B$5=Dates!$G$6,DataPack!F380,)))</f>
        <v/>
      </c>
      <c r="J37" s="67" t="str">
        <f>IF($B$5=Dates!$G$4,DataPack!G294,IF($B$5=Dates!$G$5,DataPack!G337,IF($B$5=Dates!$G$6,DataPack!G380,)))</f>
        <v/>
      </c>
      <c r="K37" s="67" t="str">
        <f>IF($B$5=Dates!$G$4,DataPack!H294,IF($B$5=Dates!$G$5,DataPack!H337,IF($B$5=Dates!$G$6,DataPack!H380,)))</f>
        <v/>
      </c>
      <c r="L37" s="67" t="str">
        <f>IF($B$5=Dates!$G$4,DataPack!I294,IF($B$5=Dates!$G$5,DataPack!I337,IF($B$5=Dates!$G$6,DataPack!I380,)))</f>
        <v/>
      </c>
      <c r="M37" s="67" t="str">
        <f>IF($B$5=Dates!$G$4,DataPack!J294,IF($B$5=Dates!$G$5,DataPack!J337,IF($B$5=Dates!$G$6,DataPack!J380,)))</f>
        <v/>
      </c>
      <c r="N37" s="67" t="str">
        <f>IF($B$5=Dates!$G$4,DataPack!K294,IF($B$5=Dates!$G$5,DataPack!K337,IF($B$5=Dates!$G$6,DataPack!K380,)))</f>
        <v/>
      </c>
      <c r="O37" s="67" t="str">
        <f>IF($B$5=Dates!$G$4,DataPack!L294,IF($B$5=Dates!$G$5,DataPack!L337,IF($B$5=Dates!$G$6,DataPack!L380,)))</f>
        <v/>
      </c>
      <c r="P37" s="67" t="str">
        <f>IF($B$5=Dates!$G$4,DataPack!M294,IF($B$5=Dates!$G$5,DataPack!M337,IF($B$5=Dates!$G$6,DataPack!M380,)))</f>
        <v/>
      </c>
      <c r="Q37" s="67" t="str">
        <f>IF($B$5=Dates!$G$4,DataPack!N294,IF($B$5=Dates!$G$5,DataPack!N337,IF($B$5=Dates!$G$6,DataPack!N380,)))</f>
        <v/>
      </c>
      <c r="R37" s="24"/>
    </row>
    <row r="38" spans="2:18" s="102" customFormat="1" ht="15" customHeight="1">
      <c r="B38" s="316" t="s">
        <v>1055</v>
      </c>
      <c r="C38" s="65"/>
      <c r="D38" s="14"/>
      <c r="E38" s="136" t="s">
        <v>64</v>
      </c>
      <c r="F38" s="67">
        <f>IF($B$5=Dates!$G$4,DataPack!C295,IF($B$5=Dates!$G$5,DataPack!C338,IF($B$5=Dates!$G$6,DataPack!C381,)))</f>
        <v>7904</v>
      </c>
      <c r="G38" s="67">
        <f>IF($B$5=Dates!$G$4,DataPack!D295,IF($B$5=Dates!$G$5,DataPack!D338,IF($B$5=Dates!$G$6,DataPack!D381,)))</f>
        <v>37</v>
      </c>
      <c r="H38" s="67">
        <f>IF($B$5=Dates!$G$4,DataPack!E295,IF($B$5=Dates!$G$5,DataPack!E338,IF($B$5=Dates!$G$6,DataPack!E381,)))</f>
        <v>300</v>
      </c>
      <c r="I38" s="67">
        <f>IF($B$5=Dates!$G$4,DataPack!F295,IF($B$5=Dates!$G$5,DataPack!F338,IF($B$5=Dates!$G$6,DataPack!F381,)))</f>
        <v>71</v>
      </c>
      <c r="J38" s="67">
        <f>IF($B$5=Dates!$G$4,DataPack!G295,IF($B$5=Dates!$G$5,DataPack!G338,IF($B$5=Dates!$G$6,DataPack!G381,)))</f>
        <v>6130</v>
      </c>
      <c r="K38" s="67">
        <f>IF($B$5=Dates!$G$4,DataPack!H295,IF($B$5=Dates!$G$5,DataPack!H338,IF($B$5=Dates!$G$6,DataPack!H381,)))</f>
        <v>37</v>
      </c>
      <c r="L38" s="67">
        <f>IF($B$5=Dates!$G$4,DataPack!I295,IF($B$5=Dates!$G$5,DataPack!I338,IF($B$5=Dates!$G$6,DataPack!I381,)))</f>
        <v>854</v>
      </c>
      <c r="M38" s="67">
        <f>IF($B$5=Dates!$G$4,DataPack!J295,IF($B$5=Dates!$G$5,DataPack!J338,IF($B$5=Dates!$G$6,DataPack!J381,)))</f>
        <v>28</v>
      </c>
      <c r="N38" s="67">
        <f>IF($B$5=Dates!$G$4,DataPack!K295,IF($B$5=Dates!$G$5,DataPack!K338,IF($B$5=Dates!$G$6,DataPack!K381,)))</f>
        <v>523</v>
      </c>
      <c r="O38" s="67">
        <f>IF($B$5=Dates!$G$4,DataPack!L295,IF($B$5=Dates!$G$5,DataPack!L338,IF($B$5=Dates!$G$6,DataPack!L381,)))</f>
        <v>50</v>
      </c>
      <c r="P38" s="67">
        <f>IF($B$5=Dates!$G$4,DataPack!M295,IF($B$5=Dates!$G$5,DataPack!M338,IF($B$5=Dates!$G$6,DataPack!M381,)))</f>
        <v>97</v>
      </c>
      <c r="Q38" s="67">
        <f>IF($B$5=Dates!$G$4,DataPack!N295,IF($B$5=Dates!$G$5,DataPack!N338,IF($B$5=Dates!$G$6,DataPack!N381,)))</f>
        <v>25</v>
      </c>
      <c r="R38" s="24"/>
    </row>
    <row r="39" spans="2:18" s="102" customFormat="1" ht="15" customHeight="1">
      <c r="B39" s="133"/>
      <c r="C39" s="133"/>
      <c r="D39" s="14"/>
      <c r="E39" s="136" t="s">
        <v>65</v>
      </c>
      <c r="F39" s="67">
        <f>IF($B$5=Dates!$G$4,DataPack!C296,IF($B$5=Dates!$G$5,DataPack!C339,IF($B$5=Dates!$G$6,DataPack!C382,)))</f>
        <v>12066</v>
      </c>
      <c r="G39" s="67">
        <f>IF($B$5=Dates!$G$4,DataPack!D296,IF($B$5=Dates!$G$5,DataPack!D339,IF($B$5=Dates!$G$6,DataPack!D382,)))</f>
        <v>56</v>
      </c>
      <c r="H39" s="67">
        <f>IF($B$5=Dates!$G$4,DataPack!E296,IF($B$5=Dates!$G$5,DataPack!E339,IF($B$5=Dates!$G$6,DataPack!E382,)))</f>
        <v>120</v>
      </c>
      <c r="I39" s="67">
        <f>IF($B$5=Dates!$G$4,DataPack!F296,IF($B$5=Dates!$G$5,DataPack!F339,IF($B$5=Dates!$G$6,DataPack!F382,)))</f>
        <v>28</v>
      </c>
      <c r="J39" s="67">
        <f>IF($B$5=Dates!$G$4,DataPack!G296,IF($B$5=Dates!$G$5,DataPack!G339,IF($B$5=Dates!$G$6,DataPack!G382,)))</f>
        <v>9547</v>
      </c>
      <c r="K39" s="67">
        <f>IF($B$5=Dates!$G$4,DataPack!H296,IF($B$5=Dates!$G$5,DataPack!H339,IF($B$5=Dates!$G$6,DataPack!H382,)))</f>
        <v>57</v>
      </c>
      <c r="L39" s="67">
        <f>IF($B$5=Dates!$G$4,DataPack!I296,IF($B$5=Dates!$G$5,DataPack!I339,IF($B$5=Dates!$G$6,DataPack!I382,)))</f>
        <v>1733</v>
      </c>
      <c r="M39" s="67">
        <f>IF($B$5=Dates!$G$4,DataPack!J296,IF($B$5=Dates!$G$5,DataPack!J339,IF($B$5=Dates!$G$6,DataPack!J382,)))</f>
        <v>57</v>
      </c>
      <c r="N39" s="67">
        <f>IF($B$5=Dates!$G$4,DataPack!K296,IF($B$5=Dates!$G$5,DataPack!K339,IF($B$5=Dates!$G$6,DataPack!K382,)))</f>
        <v>441</v>
      </c>
      <c r="O39" s="67">
        <f>IF($B$5=Dates!$G$4,DataPack!L296,IF($B$5=Dates!$G$5,DataPack!L339,IF($B$5=Dates!$G$6,DataPack!L382,)))</f>
        <v>43</v>
      </c>
      <c r="P39" s="67">
        <f>IF($B$5=Dates!$G$4,DataPack!M296,IF($B$5=Dates!$G$5,DataPack!M339,IF($B$5=Dates!$G$6,DataPack!M382,)))</f>
        <v>225</v>
      </c>
      <c r="Q39" s="67">
        <f>IF($B$5=Dates!$G$4,DataPack!N296,IF($B$5=Dates!$G$5,DataPack!N339,IF($B$5=Dates!$G$6,DataPack!N382,)))</f>
        <v>58</v>
      </c>
      <c r="R39" s="24"/>
    </row>
    <row r="40" spans="2:18" s="102" customFormat="1" ht="15" customHeight="1">
      <c r="B40" s="133"/>
      <c r="C40" s="133"/>
      <c r="D40" s="14"/>
      <c r="E40" s="136" t="s">
        <v>66</v>
      </c>
      <c r="F40" s="67">
        <f>IF($B$5=Dates!$G$4,DataPack!C297,IF($B$5=Dates!$G$5,DataPack!C340,IF($B$5=Dates!$G$6,DataPack!C383,)))</f>
        <v>1585</v>
      </c>
      <c r="G40" s="67">
        <f>IF($B$5=Dates!$G$4,DataPack!D297,IF($B$5=Dates!$G$5,DataPack!D340,IF($B$5=Dates!$G$6,DataPack!D383,)))</f>
        <v>7</v>
      </c>
      <c r="H40" s="67">
        <f>IF($B$5=Dates!$G$4,DataPack!E297,IF($B$5=Dates!$G$5,DataPack!E340,IF($B$5=Dates!$G$6,DataPack!E383,)))</f>
        <v>2</v>
      </c>
      <c r="I40" s="67">
        <f>IF($B$5=Dates!$G$4,DataPack!F297,IF($B$5=Dates!$G$5,DataPack!F340,IF($B$5=Dates!$G$6,DataPack!F383,)))</f>
        <v>0</v>
      </c>
      <c r="J40" s="67">
        <f>IF($B$5=Dates!$G$4,DataPack!G297,IF($B$5=Dates!$G$5,DataPack!G340,IF($B$5=Dates!$G$6,DataPack!G383,)))</f>
        <v>998</v>
      </c>
      <c r="K40" s="67">
        <f>IF($B$5=Dates!$G$4,DataPack!H297,IF($B$5=Dates!$G$5,DataPack!H340,IF($B$5=Dates!$G$6,DataPack!H383,)))</f>
        <v>6</v>
      </c>
      <c r="L40" s="67">
        <f>IF($B$5=Dates!$G$4,DataPack!I297,IF($B$5=Dates!$G$5,DataPack!I340,IF($B$5=Dates!$G$6,DataPack!I383,)))</f>
        <v>458</v>
      </c>
      <c r="M40" s="67">
        <f>IF($B$5=Dates!$G$4,DataPack!J297,IF($B$5=Dates!$G$5,DataPack!J340,IF($B$5=Dates!$G$6,DataPack!J383,)))</f>
        <v>15</v>
      </c>
      <c r="N40" s="67">
        <f>IF($B$5=Dates!$G$4,DataPack!K297,IF($B$5=Dates!$G$5,DataPack!K340,IF($B$5=Dates!$G$6,DataPack!K383,)))</f>
        <v>66</v>
      </c>
      <c r="O40" s="67">
        <f>IF($B$5=Dates!$G$4,DataPack!L297,IF($B$5=Dates!$G$5,DataPack!L340,IF($B$5=Dates!$G$6,DataPack!L383,)))</f>
        <v>6</v>
      </c>
      <c r="P40" s="67">
        <f>IF($B$5=Dates!$G$4,DataPack!M297,IF($B$5=Dates!$G$5,DataPack!M340,IF($B$5=Dates!$G$6,DataPack!M383,)))</f>
        <v>61</v>
      </c>
      <c r="Q40" s="67">
        <f>IF($B$5=Dates!$G$4,DataPack!N297,IF($B$5=Dates!$G$5,DataPack!N340,IF($B$5=Dates!$G$6,DataPack!N383,)))</f>
        <v>16</v>
      </c>
      <c r="R40" s="24"/>
    </row>
    <row r="41" spans="2:18" s="102" customFormat="1" ht="15" customHeight="1">
      <c r="B41" s="133"/>
      <c r="C41" s="133"/>
      <c r="D41" s="14"/>
      <c r="E41" s="136" t="s">
        <v>67</v>
      </c>
      <c r="F41" s="67">
        <f>IF($B$5=Dates!$G$4,DataPack!C298,IF($B$5=Dates!$G$5,DataPack!C341,IF($B$5=Dates!$G$6,DataPack!C384,)))</f>
        <v>56</v>
      </c>
      <c r="G41" s="67">
        <f>IF($B$5=Dates!$G$4,DataPack!D298,IF($B$5=Dates!$G$5,DataPack!D341,IF($B$5=Dates!$G$6,DataPack!D384,)))</f>
        <v>0</v>
      </c>
      <c r="H41" s="67">
        <f>IF($B$5=Dates!$G$4,DataPack!E298,IF($B$5=Dates!$G$5,DataPack!E341,IF($B$5=Dates!$G$6,DataPack!E384,)))</f>
        <v>0</v>
      </c>
      <c r="I41" s="67">
        <f>IF($B$5=Dates!$G$4,DataPack!F298,IF($B$5=Dates!$G$5,DataPack!F341,IF($B$5=Dates!$G$6,DataPack!F384,)))</f>
        <v>0</v>
      </c>
      <c r="J41" s="67">
        <f>IF($B$5=Dates!$G$4,DataPack!G298,IF($B$5=Dates!$G$5,DataPack!G341,IF($B$5=Dates!$G$6,DataPack!G384,)))</f>
        <v>25</v>
      </c>
      <c r="K41" s="67">
        <f>IF($B$5=Dates!$G$4,DataPack!H298,IF($B$5=Dates!$G$5,DataPack!H341,IF($B$5=Dates!$G$6,DataPack!H384,)))</f>
        <v>0</v>
      </c>
      <c r="L41" s="67">
        <f>IF($B$5=Dates!$G$4,DataPack!I298,IF($B$5=Dates!$G$5,DataPack!I341,IF($B$5=Dates!$G$6,DataPack!I384,)))</f>
        <v>20</v>
      </c>
      <c r="M41" s="67">
        <f>IF($B$5=Dates!$G$4,DataPack!J298,IF($B$5=Dates!$G$5,DataPack!J341,IF($B$5=Dates!$G$6,DataPack!J384,)))</f>
        <v>1</v>
      </c>
      <c r="N41" s="67">
        <f>IF($B$5=Dates!$G$4,DataPack!K298,IF($B$5=Dates!$G$5,DataPack!K341,IF($B$5=Dates!$G$6,DataPack!K384,)))</f>
        <v>7</v>
      </c>
      <c r="O41" s="67">
        <f>IF($B$5=Dates!$G$4,DataPack!L298,IF($B$5=Dates!$G$5,DataPack!L341,IF($B$5=Dates!$G$6,DataPack!L384,)))</f>
        <v>1</v>
      </c>
      <c r="P41" s="67">
        <f>IF($B$5=Dates!$G$4,DataPack!M298,IF($B$5=Dates!$G$5,DataPack!M341,IF($B$5=Dates!$G$6,DataPack!M384,)))</f>
        <v>4</v>
      </c>
      <c r="Q41" s="67">
        <f>IF($B$5=Dates!$G$4,DataPack!N298,IF($B$5=Dates!$G$5,DataPack!N341,IF($B$5=Dates!$G$6,DataPack!N384,)))</f>
        <v>1</v>
      </c>
      <c r="R41" s="24"/>
    </row>
    <row r="42" spans="2:18" s="102" customFormat="1" ht="15" customHeight="1">
      <c r="B42" s="133"/>
      <c r="C42" s="133"/>
      <c r="D42" s="25"/>
      <c r="E42" s="135" t="s">
        <v>69</v>
      </c>
      <c r="F42" s="134">
        <f>IF($B$5=Dates!$G$4,DataPack!C299,IF($B$5=Dates!$G$5,DataPack!C342,IF($B$5=Dates!$G$6,DataPack!C385,)))</f>
        <v>21611</v>
      </c>
      <c r="G42" s="134">
        <f>IF($B$5=Dates!$G$4,DataPack!D299,IF($B$5=Dates!$G$5,DataPack!D342,IF($B$5=Dates!$G$6,DataPack!D385,)))</f>
        <v>100</v>
      </c>
      <c r="H42" s="134">
        <f>IF($B$5=Dates!$G$4,DataPack!E299,IF($B$5=Dates!$G$5,DataPack!E342,IF($B$5=Dates!$G$6,DataPack!E385,)))</f>
        <v>422</v>
      </c>
      <c r="I42" s="134">
        <f>IF($B$5=Dates!$G$4,DataPack!F299,IF($B$5=Dates!$G$5,DataPack!F342,IF($B$5=Dates!$G$6,DataPack!F385,)))</f>
        <v>100</v>
      </c>
      <c r="J42" s="134">
        <f>IF($B$5=Dates!$G$4,DataPack!G299,IF($B$5=Dates!$G$5,DataPack!G342,IF($B$5=Dates!$G$6,DataPack!G385,)))</f>
        <v>16700</v>
      </c>
      <c r="K42" s="134">
        <f>IF($B$5=Dates!$G$4,DataPack!H299,IF($B$5=Dates!$G$5,DataPack!H342,IF($B$5=Dates!$G$6,DataPack!H385,)))</f>
        <v>100</v>
      </c>
      <c r="L42" s="134">
        <f>IF($B$5=Dates!$G$4,DataPack!I299,IF($B$5=Dates!$G$5,DataPack!I342,IF($B$5=Dates!$G$6,DataPack!I385,)))</f>
        <v>3065</v>
      </c>
      <c r="M42" s="134">
        <f>IF($B$5=Dates!$G$4,DataPack!J299,IF($B$5=Dates!$G$5,DataPack!J342,IF($B$5=Dates!$G$6,DataPack!J385,)))</f>
        <v>100</v>
      </c>
      <c r="N42" s="134">
        <f>IF($B$5=Dates!$G$4,DataPack!K299,IF($B$5=Dates!$G$5,DataPack!K342,IF($B$5=Dates!$G$6,DataPack!K385,)))</f>
        <v>1037</v>
      </c>
      <c r="O42" s="134">
        <f>IF($B$5=Dates!$G$4,DataPack!L299,IF($B$5=Dates!$G$5,DataPack!L342,IF($B$5=Dates!$G$6,DataPack!L385,)))</f>
        <v>100</v>
      </c>
      <c r="P42" s="134">
        <f>IF($B$5=Dates!$G$4,DataPack!M299,IF($B$5=Dates!$G$5,DataPack!M342,IF($B$5=Dates!$G$6,DataPack!M385,)))</f>
        <v>387</v>
      </c>
      <c r="Q42" s="134">
        <f>IF($B$5=Dates!$G$4,DataPack!N299,IF($B$5=Dates!$G$5,DataPack!N342,IF($B$5=Dates!$G$6,DataPack!N385,)))</f>
        <v>100</v>
      </c>
      <c r="R42" s="24"/>
    </row>
    <row r="43" spans="2:18" s="102" customFormat="1" ht="15" customHeight="1">
      <c r="B43" s="133"/>
      <c r="C43" s="133"/>
      <c r="D43" s="25"/>
      <c r="E43" s="136"/>
      <c r="F43" s="67" t="str">
        <f>IF($B$5=Dates!$G$4,DataPack!C300,IF($B$5=Dates!$G$5,DataPack!C343,IF($B$5=Dates!$G$6,DataPack!C386,)))</f>
        <v/>
      </c>
      <c r="G43" s="67" t="str">
        <f>IF($B$5=Dates!$G$4,DataPack!D300,IF($B$5=Dates!$G$5,DataPack!D343,IF($B$5=Dates!$G$6,DataPack!D386,)))</f>
        <v/>
      </c>
      <c r="H43" s="67" t="str">
        <f>IF($B$5=Dates!$G$4,DataPack!E300,IF($B$5=Dates!$G$5,DataPack!E343,IF($B$5=Dates!$G$6,DataPack!E386,)))</f>
        <v/>
      </c>
      <c r="I43" s="67" t="str">
        <f>IF($B$5=Dates!$G$4,DataPack!F300,IF($B$5=Dates!$G$5,DataPack!F343,IF($B$5=Dates!$G$6,DataPack!F386,)))</f>
        <v/>
      </c>
      <c r="J43" s="67" t="str">
        <f>IF($B$5=Dates!$G$4,DataPack!G300,IF($B$5=Dates!$G$5,DataPack!G343,IF($B$5=Dates!$G$6,DataPack!G386,)))</f>
        <v/>
      </c>
      <c r="K43" s="67" t="str">
        <f>IF($B$5=Dates!$G$4,DataPack!H300,IF($B$5=Dates!$G$5,DataPack!H343,IF($B$5=Dates!$G$6,DataPack!H386,)))</f>
        <v/>
      </c>
      <c r="L43" s="67" t="str">
        <f>IF($B$5=Dates!$G$4,DataPack!I300,IF($B$5=Dates!$G$5,DataPack!I343,IF($B$5=Dates!$G$6,DataPack!I386,)))</f>
        <v/>
      </c>
      <c r="M43" s="67" t="str">
        <f>IF($B$5=Dates!$G$4,DataPack!J300,IF($B$5=Dates!$G$5,DataPack!J343,IF($B$5=Dates!$G$6,DataPack!J386,)))</f>
        <v/>
      </c>
      <c r="N43" s="67" t="str">
        <f>IF($B$5=Dates!$G$4,DataPack!K300,IF($B$5=Dates!$G$5,DataPack!K343,IF($B$5=Dates!$G$6,DataPack!K386,)))</f>
        <v/>
      </c>
      <c r="O43" s="67" t="str">
        <f>IF($B$5=Dates!$G$4,DataPack!L300,IF($B$5=Dates!$G$5,DataPack!L343,IF($B$5=Dates!$G$6,DataPack!L386,)))</f>
        <v/>
      </c>
      <c r="P43" s="67" t="str">
        <f>IF($B$5=Dates!$G$4,DataPack!M300,IF($B$5=Dates!$G$5,DataPack!M343,IF($B$5=Dates!$G$6,DataPack!M386,)))</f>
        <v/>
      </c>
      <c r="Q43" s="67" t="str">
        <f>IF($B$5=Dates!$G$4,DataPack!N300,IF($B$5=Dates!$G$5,DataPack!N343,IF($B$5=Dates!$G$6,DataPack!N386,)))</f>
        <v/>
      </c>
      <c r="R43" s="24"/>
    </row>
    <row r="44" spans="2:18" s="102" customFormat="1" ht="15" customHeight="1">
      <c r="B44" s="390" t="s">
        <v>1056</v>
      </c>
      <c r="C44" s="391"/>
      <c r="D44" s="14"/>
      <c r="E44" s="136" t="s">
        <v>64</v>
      </c>
      <c r="F44" s="67">
        <f>IF($B$5=Dates!$G$4,DataPack!C301,IF($B$5=Dates!$G$5,DataPack!C344,IF($B$5=Dates!$G$6,DataPack!C387,)))</f>
        <v>5054</v>
      </c>
      <c r="G44" s="67">
        <f>IF($B$5=Dates!$G$4,DataPack!D301,IF($B$5=Dates!$G$5,DataPack!D344,IF($B$5=Dates!$G$6,DataPack!D387,)))</f>
        <v>23</v>
      </c>
      <c r="H44" s="67">
        <f>IF($B$5=Dates!$G$4,DataPack!E301,IF($B$5=Dates!$G$5,DataPack!E344,IF($B$5=Dates!$G$6,DataPack!E387,)))</f>
        <v>238</v>
      </c>
      <c r="I44" s="67">
        <f>IF($B$5=Dates!$G$4,DataPack!F301,IF($B$5=Dates!$G$5,DataPack!F344,IF($B$5=Dates!$G$6,DataPack!F387,)))</f>
        <v>56</v>
      </c>
      <c r="J44" s="67">
        <f>IF($B$5=Dates!$G$4,DataPack!G301,IF($B$5=Dates!$G$5,DataPack!G344,IF($B$5=Dates!$G$6,DataPack!G387,)))</f>
        <v>3358</v>
      </c>
      <c r="K44" s="67">
        <f>IF($B$5=Dates!$G$4,DataPack!H301,IF($B$5=Dates!$G$5,DataPack!H344,IF($B$5=Dates!$G$6,DataPack!H387,)))</f>
        <v>20</v>
      </c>
      <c r="L44" s="67">
        <f>IF($B$5=Dates!$G$4,DataPack!I301,IF($B$5=Dates!$G$5,DataPack!I344,IF($B$5=Dates!$G$6,DataPack!I387,)))</f>
        <v>946</v>
      </c>
      <c r="M44" s="67">
        <f>IF($B$5=Dates!$G$4,DataPack!J301,IF($B$5=Dates!$G$5,DataPack!J344,IF($B$5=Dates!$G$6,DataPack!J387,)))</f>
        <v>31</v>
      </c>
      <c r="N44" s="67">
        <f>IF($B$5=Dates!$G$4,DataPack!K301,IF($B$5=Dates!$G$5,DataPack!K344,IF($B$5=Dates!$G$6,DataPack!K387,)))</f>
        <v>426</v>
      </c>
      <c r="O44" s="67">
        <f>IF($B$5=Dates!$G$4,DataPack!L301,IF($B$5=Dates!$G$5,DataPack!L344,IF($B$5=Dates!$G$6,DataPack!L387,)))</f>
        <v>41</v>
      </c>
      <c r="P44" s="67">
        <f>IF($B$5=Dates!$G$4,DataPack!M301,IF($B$5=Dates!$G$5,DataPack!M344,IF($B$5=Dates!$G$6,DataPack!M387,)))</f>
        <v>86</v>
      </c>
      <c r="Q44" s="67">
        <f>IF($B$5=Dates!$G$4,DataPack!N301,IF($B$5=Dates!$G$5,DataPack!N344,IF($B$5=Dates!$G$6,DataPack!N387,)))</f>
        <v>22</v>
      </c>
      <c r="R44" s="24"/>
    </row>
    <row r="45" spans="2:18" s="102" customFormat="1" ht="15" customHeight="1">
      <c r="B45" s="391"/>
      <c r="C45" s="391"/>
      <c r="D45" s="14"/>
      <c r="E45" s="136" t="s">
        <v>65</v>
      </c>
      <c r="F45" s="67">
        <f>IF($B$5=Dates!$G$4,DataPack!C302,IF($B$5=Dates!$G$5,DataPack!C345,IF($B$5=Dates!$G$6,DataPack!C388,)))</f>
        <v>11518</v>
      </c>
      <c r="G45" s="67">
        <f>IF($B$5=Dates!$G$4,DataPack!D302,IF($B$5=Dates!$G$5,DataPack!D345,IF($B$5=Dates!$G$6,DataPack!D388,)))</f>
        <v>53</v>
      </c>
      <c r="H45" s="67">
        <f>IF($B$5=Dates!$G$4,DataPack!E302,IF($B$5=Dates!$G$5,DataPack!E345,IF($B$5=Dates!$G$6,DataPack!E388,)))</f>
        <v>166</v>
      </c>
      <c r="I45" s="67">
        <f>IF($B$5=Dates!$G$4,DataPack!F302,IF($B$5=Dates!$G$5,DataPack!F345,IF($B$5=Dates!$G$6,DataPack!F388,)))</f>
        <v>39</v>
      </c>
      <c r="J45" s="67">
        <f>IF($B$5=Dates!$G$4,DataPack!G302,IF($B$5=Dates!$G$5,DataPack!G345,IF($B$5=Dates!$G$6,DataPack!G388,)))</f>
        <v>9154</v>
      </c>
      <c r="K45" s="67">
        <f>IF($B$5=Dates!$G$4,DataPack!H302,IF($B$5=Dates!$G$5,DataPack!H345,IF($B$5=Dates!$G$6,DataPack!H388,)))</f>
        <v>55</v>
      </c>
      <c r="L45" s="67">
        <f>IF($B$5=Dates!$G$4,DataPack!I302,IF($B$5=Dates!$G$5,DataPack!I345,IF($B$5=Dates!$G$6,DataPack!I388,)))</f>
        <v>1520</v>
      </c>
      <c r="M45" s="67">
        <f>IF($B$5=Dates!$G$4,DataPack!J302,IF($B$5=Dates!$G$5,DataPack!J345,IF($B$5=Dates!$G$6,DataPack!J388,)))</f>
        <v>50</v>
      </c>
      <c r="N45" s="67">
        <f>IF($B$5=Dates!$G$4,DataPack!K302,IF($B$5=Dates!$G$5,DataPack!K345,IF($B$5=Dates!$G$6,DataPack!K388,)))</f>
        <v>463</v>
      </c>
      <c r="O45" s="67">
        <f>IF($B$5=Dates!$G$4,DataPack!L302,IF($B$5=Dates!$G$5,DataPack!L345,IF($B$5=Dates!$G$6,DataPack!L388,)))</f>
        <v>45</v>
      </c>
      <c r="P45" s="67">
        <f>IF($B$5=Dates!$G$4,DataPack!M302,IF($B$5=Dates!$G$5,DataPack!M345,IF($B$5=Dates!$G$6,DataPack!M388,)))</f>
        <v>215</v>
      </c>
      <c r="Q45" s="67">
        <f>IF($B$5=Dates!$G$4,DataPack!N302,IF($B$5=Dates!$G$5,DataPack!N345,IF($B$5=Dates!$G$6,DataPack!N388,)))</f>
        <v>56</v>
      </c>
      <c r="R45" s="24"/>
    </row>
    <row r="46" spans="2:18" s="102" customFormat="1" ht="15" customHeight="1">
      <c r="B46" s="391"/>
      <c r="C46" s="391"/>
      <c r="D46" s="14"/>
      <c r="E46" s="136" t="s">
        <v>66</v>
      </c>
      <c r="F46" s="67">
        <f>IF($B$5=Dates!$G$4,DataPack!C303,IF($B$5=Dates!$G$5,DataPack!C346,IF($B$5=Dates!$G$6,DataPack!C389,)))</f>
        <v>4768</v>
      </c>
      <c r="G46" s="67">
        <f>IF($B$5=Dates!$G$4,DataPack!D303,IF($B$5=Dates!$G$5,DataPack!D346,IF($B$5=Dates!$G$6,DataPack!D389,)))</f>
        <v>22</v>
      </c>
      <c r="H46" s="67">
        <f>IF($B$5=Dates!$G$4,DataPack!E303,IF($B$5=Dates!$G$5,DataPack!E346,IF($B$5=Dates!$G$6,DataPack!E389,)))</f>
        <v>16</v>
      </c>
      <c r="I46" s="67">
        <f>IF($B$5=Dates!$G$4,DataPack!F303,IF($B$5=Dates!$G$5,DataPack!F346,IF($B$5=Dates!$G$6,DataPack!F389,)))</f>
        <v>4</v>
      </c>
      <c r="J46" s="67">
        <f>IF($B$5=Dates!$G$4,DataPack!G303,IF($B$5=Dates!$G$5,DataPack!G346,IF($B$5=Dates!$G$6,DataPack!G389,)))</f>
        <v>3976</v>
      </c>
      <c r="K46" s="67">
        <f>IF($B$5=Dates!$G$4,DataPack!H303,IF($B$5=Dates!$G$5,DataPack!H346,IF($B$5=Dates!$G$6,DataPack!H389,)))</f>
        <v>24</v>
      </c>
      <c r="L46" s="67">
        <f>IF($B$5=Dates!$G$4,DataPack!I303,IF($B$5=Dates!$G$5,DataPack!I346,IF($B$5=Dates!$G$6,DataPack!I389,)))</f>
        <v>560</v>
      </c>
      <c r="M46" s="67">
        <f>IF($B$5=Dates!$G$4,DataPack!J303,IF($B$5=Dates!$G$5,DataPack!J346,IF($B$5=Dates!$G$6,DataPack!J389,)))</f>
        <v>18</v>
      </c>
      <c r="N46" s="67">
        <f>IF($B$5=Dates!$G$4,DataPack!K303,IF($B$5=Dates!$G$5,DataPack!K346,IF($B$5=Dates!$G$6,DataPack!K389,)))</f>
        <v>137</v>
      </c>
      <c r="O46" s="67">
        <f>IF($B$5=Dates!$G$4,DataPack!L303,IF($B$5=Dates!$G$5,DataPack!L346,IF($B$5=Dates!$G$6,DataPack!L389,)))</f>
        <v>13</v>
      </c>
      <c r="P46" s="67">
        <f>IF($B$5=Dates!$G$4,DataPack!M303,IF($B$5=Dates!$G$5,DataPack!M346,IF($B$5=Dates!$G$6,DataPack!M389,)))</f>
        <v>79</v>
      </c>
      <c r="Q46" s="67">
        <f>IF($B$5=Dates!$G$4,DataPack!N303,IF($B$5=Dates!$G$5,DataPack!N346,IF($B$5=Dates!$G$6,DataPack!N389,)))</f>
        <v>20</v>
      </c>
      <c r="R46" s="24"/>
    </row>
    <row r="47" spans="2:18" s="102" customFormat="1" ht="15" customHeight="1">
      <c r="B47" s="25"/>
      <c r="C47" s="25"/>
      <c r="D47" s="14"/>
      <c r="E47" s="136" t="s">
        <v>67</v>
      </c>
      <c r="F47" s="67">
        <f>IF($B$5=Dates!$G$4,DataPack!C304,IF($B$5=Dates!$G$5,DataPack!C347,IF($B$5=Dates!$G$6,DataPack!C390,)))</f>
        <v>291</v>
      </c>
      <c r="G47" s="67">
        <f>IF($B$5=Dates!$G$4,DataPack!D304,IF($B$5=Dates!$G$5,DataPack!D347,IF($B$5=Dates!$G$6,DataPack!D390,)))</f>
        <v>1</v>
      </c>
      <c r="H47" s="67">
        <f>IF($B$5=Dates!$G$4,DataPack!E304,IF($B$5=Dates!$G$5,DataPack!E347,IF($B$5=Dates!$G$6,DataPack!E390,)))</f>
        <v>2</v>
      </c>
      <c r="I47" s="67">
        <f>IF($B$5=Dates!$G$4,DataPack!F304,IF($B$5=Dates!$G$5,DataPack!F347,IF($B$5=Dates!$G$6,DataPack!F390,)))</f>
        <v>0</v>
      </c>
      <c r="J47" s="67">
        <f>IF($B$5=Dates!$G$4,DataPack!G304,IF($B$5=Dates!$G$5,DataPack!G347,IF($B$5=Dates!$G$6,DataPack!G390,)))</f>
        <v>228</v>
      </c>
      <c r="K47" s="67">
        <f>IF($B$5=Dates!$G$4,DataPack!H304,IF($B$5=Dates!$G$5,DataPack!H347,IF($B$5=Dates!$G$6,DataPack!H390,)))</f>
        <v>1</v>
      </c>
      <c r="L47" s="67">
        <f>IF($B$5=Dates!$G$4,DataPack!I304,IF($B$5=Dates!$G$5,DataPack!I347,IF($B$5=Dates!$G$6,DataPack!I390,)))</f>
        <v>43</v>
      </c>
      <c r="M47" s="67">
        <f>IF($B$5=Dates!$G$4,DataPack!J304,IF($B$5=Dates!$G$5,DataPack!J347,IF($B$5=Dates!$G$6,DataPack!J390,)))</f>
        <v>1</v>
      </c>
      <c r="N47" s="67">
        <f>IF($B$5=Dates!$G$4,DataPack!K304,IF($B$5=Dates!$G$5,DataPack!K347,IF($B$5=Dates!$G$6,DataPack!K390,)))</f>
        <v>11</v>
      </c>
      <c r="O47" s="67">
        <f>IF($B$5=Dates!$G$4,DataPack!L304,IF($B$5=Dates!$G$5,DataPack!L347,IF($B$5=Dates!$G$6,DataPack!L390,)))</f>
        <v>1</v>
      </c>
      <c r="P47" s="67">
        <f>IF($B$5=Dates!$G$4,DataPack!M304,IF($B$5=Dates!$G$5,DataPack!M347,IF($B$5=Dates!$G$6,DataPack!M390,)))</f>
        <v>7</v>
      </c>
      <c r="Q47" s="67">
        <f>IF($B$5=Dates!$G$4,DataPack!N304,IF($B$5=Dates!$G$5,DataPack!N347,IF($B$5=Dates!$G$6,DataPack!N390,)))</f>
        <v>2</v>
      </c>
      <c r="R47" s="24"/>
    </row>
    <row r="48" spans="2:18" s="102" customFormat="1" ht="15" customHeight="1">
      <c r="B48" s="25"/>
      <c r="C48" s="25"/>
      <c r="D48" s="25"/>
      <c r="E48" s="135" t="s">
        <v>69</v>
      </c>
      <c r="F48" s="134">
        <f>IF($B$5=Dates!$G$4,DataPack!C305,IF($B$5=Dates!$G$5,DataPack!C348,IF($B$5=Dates!$G$6,DataPack!C391,)))</f>
        <v>21631</v>
      </c>
      <c r="G48" s="134">
        <f>IF($B$5=Dates!$G$4,DataPack!D305,IF($B$5=Dates!$G$5,DataPack!D348,IF($B$5=Dates!$G$6,DataPack!D391,)))</f>
        <v>100</v>
      </c>
      <c r="H48" s="134">
        <f>IF($B$5=Dates!$G$4,DataPack!E305,IF($B$5=Dates!$G$5,DataPack!E348,IF($B$5=Dates!$G$6,DataPack!E391,)))</f>
        <v>422</v>
      </c>
      <c r="I48" s="134">
        <f>IF($B$5=Dates!$G$4,DataPack!F305,IF($B$5=Dates!$G$5,DataPack!F348,IF($B$5=Dates!$G$6,DataPack!F391,)))</f>
        <v>100</v>
      </c>
      <c r="J48" s="134">
        <f>IF($B$5=Dates!$G$4,DataPack!G305,IF($B$5=Dates!$G$5,DataPack!G348,IF($B$5=Dates!$G$6,DataPack!G391,)))</f>
        <v>16716</v>
      </c>
      <c r="K48" s="134">
        <f>IF($B$5=Dates!$G$4,DataPack!H305,IF($B$5=Dates!$G$5,DataPack!H348,IF($B$5=Dates!$G$6,DataPack!H391,)))</f>
        <v>100</v>
      </c>
      <c r="L48" s="134">
        <f>IF($B$5=Dates!$G$4,DataPack!I305,IF($B$5=Dates!$G$5,DataPack!I348,IF($B$5=Dates!$G$6,DataPack!I391,)))</f>
        <v>3069</v>
      </c>
      <c r="M48" s="134">
        <f>IF($B$5=Dates!$G$4,DataPack!J305,IF($B$5=Dates!$G$5,DataPack!J348,IF($B$5=Dates!$G$6,DataPack!J391,)))</f>
        <v>100</v>
      </c>
      <c r="N48" s="134">
        <f>IF($B$5=Dates!$G$4,DataPack!K305,IF($B$5=Dates!$G$5,DataPack!K348,IF($B$5=Dates!$G$6,DataPack!K391,)))</f>
        <v>1037</v>
      </c>
      <c r="O48" s="134">
        <f>IF($B$5=Dates!$G$4,DataPack!L305,IF($B$5=Dates!$G$5,DataPack!L348,IF($B$5=Dates!$G$6,DataPack!L391,)))</f>
        <v>100</v>
      </c>
      <c r="P48" s="134">
        <f>IF($B$5=Dates!$G$4,DataPack!M305,IF($B$5=Dates!$G$5,DataPack!M348,IF($B$5=Dates!$G$6,DataPack!M391,)))</f>
        <v>387</v>
      </c>
      <c r="Q48" s="134">
        <f>IF($B$5=Dates!$G$4,DataPack!N305,IF($B$5=Dates!$G$5,DataPack!N348,IF($B$5=Dates!$G$6,DataPack!N391,)))</f>
        <v>100</v>
      </c>
      <c r="R48" s="24"/>
    </row>
    <row r="49" spans="2:18" s="102" customFormat="1" ht="6.75" customHeight="1">
      <c r="B49" s="25"/>
      <c r="C49" s="25"/>
      <c r="D49" s="25"/>
      <c r="E49" s="17"/>
      <c r="F49" s="23"/>
      <c r="G49" s="24"/>
      <c r="H49" s="23"/>
      <c r="I49" s="24"/>
      <c r="J49" s="23"/>
      <c r="K49" s="24"/>
      <c r="L49" s="23"/>
      <c r="M49" s="24"/>
      <c r="N49" s="23"/>
      <c r="O49" s="24"/>
      <c r="P49" s="23"/>
      <c r="Q49" s="24"/>
      <c r="R49" s="24"/>
    </row>
    <row r="50" spans="2:18" s="102" customFormat="1" ht="10.5">
      <c r="B50" s="59"/>
      <c r="C50" s="59"/>
      <c r="D50" s="59"/>
      <c r="E50" s="59"/>
      <c r="F50" s="59"/>
      <c r="G50" s="59"/>
      <c r="H50" s="59"/>
      <c r="I50" s="59"/>
      <c r="J50" s="59"/>
      <c r="K50" s="59"/>
      <c r="L50" s="59"/>
      <c r="M50" s="59"/>
      <c r="N50" s="59"/>
      <c r="O50" s="59"/>
      <c r="P50" s="388" t="s">
        <v>30</v>
      </c>
      <c r="Q50" s="388"/>
      <c r="R50" s="14"/>
    </row>
    <row r="51" spans="2:18" s="102" customFormat="1" ht="10.5">
      <c r="B51" s="14"/>
      <c r="C51" s="48"/>
      <c r="D51" s="48"/>
      <c r="E51" s="48"/>
      <c r="F51" s="48"/>
      <c r="G51" s="48"/>
      <c r="H51" s="48"/>
      <c r="I51" s="48"/>
      <c r="J51" s="48"/>
      <c r="K51" s="48"/>
      <c r="L51" s="48"/>
      <c r="M51" s="48"/>
      <c r="N51" s="48"/>
      <c r="O51" s="48"/>
      <c r="P51" s="31"/>
      <c r="Q51" s="31"/>
      <c r="R51" s="14"/>
    </row>
    <row r="52" spans="2:18" s="102" customFormat="1" ht="10.5" customHeight="1">
      <c r="B52" s="36" t="s">
        <v>1067</v>
      </c>
      <c r="C52" s="42"/>
      <c r="D52" s="42"/>
      <c r="E52" s="42"/>
      <c r="F52" s="42"/>
      <c r="G52" s="42"/>
      <c r="H52" s="42"/>
      <c r="I52" s="42"/>
      <c r="J52" s="42"/>
      <c r="K52" s="42"/>
      <c r="L52" s="42"/>
      <c r="M52" s="42"/>
      <c r="N52" s="42"/>
      <c r="O52" s="42"/>
      <c r="P52" s="42"/>
      <c r="Q52" s="42"/>
      <c r="R52" s="14"/>
    </row>
    <row r="53" spans="2:18" s="102" customFormat="1" ht="10.5" customHeight="1">
      <c r="B53" s="36" t="s">
        <v>4</v>
      </c>
      <c r="C53" s="42"/>
      <c r="D53" s="42"/>
      <c r="E53" s="42"/>
      <c r="F53" s="42"/>
      <c r="G53" s="42"/>
      <c r="H53" s="42"/>
      <c r="I53" s="42"/>
      <c r="J53" s="42"/>
      <c r="K53" s="42"/>
      <c r="L53" s="42"/>
      <c r="M53" s="42"/>
      <c r="N53" s="42"/>
      <c r="O53" s="42"/>
      <c r="P53" s="42"/>
      <c r="Q53" s="42"/>
      <c r="R53" s="14"/>
    </row>
    <row r="54" spans="2:18" s="102" customFormat="1" ht="10.5">
      <c r="B54" s="42" t="s">
        <v>383</v>
      </c>
      <c r="C54" s="353"/>
      <c r="D54" s="353"/>
      <c r="E54" s="353"/>
      <c r="F54" s="353"/>
      <c r="G54" s="353"/>
      <c r="H54" s="353"/>
      <c r="I54" s="353"/>
      <c r="J54" s="353"/>
      <c r="K54" s="353"/>
      <c r="L54" s="353"/>
      <c r="M54" s="353"/>
      <c r="N54" s="353"/>
      <c r="O54" s="353"/>
      <c r="P54" s="353"/>
      <c r="Q54" s="353"/>
      <c r="R54" s="14"/>
    </row>
    <row r="55" spans="2:18" s="102" customFormat="1" ht="10.5" customHeight="1">
      <c r="B55" s="42" t="s">
        <v>1048</v>
      </c>
      <c r="C55" s="357"/>
      <c r="D55" s="357"/>
      <c r="E55" s="357"/>
      <c r="F55" s="357"/>
      <c r="G55" s="357"/>
      <c r="H55" s="357"/>
      <c r="I55" s="357"/>
      <c r="J55" s="357"/>
      <c r="K55" s="357"/>
      <c r="L55" s="357"/>
      <c r="M55" s="357"/>
      <c r="N55" s="357"/>
      <c r="O55" s="357"/>
      <c r="P55" s="357"/>
      <c r="Q55" s="357"/>
      <c r="R55" s="14"/>
    </row>
    <row r="56" spans="2:18" s="102" customFormat="1" ht="23.25" customHeight="1">
      <c r="B56" s="384" t="s">
        <v>1049</v>
      </c>
      <c r="C56" s="385"/>
      <c r="D56" s="385"/>
      <c r="E56" s="385"/>
      <c r="F56" s="385"/>
      <c r="G56" s="385"/>
      <c r="H56" s="385"/>
      <c r="I56" s="385"/>
      <c r="J56" s="385"/>
      <c r="K56" s="385"/>
      <c r="L56" s="385"/>
      <c r="M56" s="385"/>
      <c r="N56" s="385"/>
      <c r="O56" s="385"/>
      <c r="P56" s="385"/>
      <c r="Q56" s="385"/>
      <c r="R56" s="14"/>
    </row>
    <row r="57" spans="2:18" s="102" customFormat="1" ht="10.5">
      <c r="B57" s="389" t="s">
        <v>1078</v>
      </c>
      <c r="C57" s="389"/>
      <c r="D57" s="389"/>
      <c r="E57" s="389"/>
      <c r="F57" s="389"/>
      <c r="G57" s="389"/>
      <c r="H57" s="389"/>
      <c r="I57" s="389"/>
      <c r="J57" s="389"/>
      <c r="K57" s="389"/>
      <c r="L57" s="389"/>
      <c r="M57" s="389"/>
      <c r="N57" s="389"/>
      <c r="O57" s="389"/>
      <c r="P57" s="389"/>
      <c r="Q57" s="389"/>
      <c r="R57" s="14"/>
    </row>
    <row r="58" spans="2:18" s="102" customFormat="1" ht="10.5">
      <c r="B58" s="389"/>
      <c r="C58" s="389"/>
      <c r="D58" s="389"/>
      <c r="E58" s="389"/>
      <c r="F58" s="389"/>
      <c r="G58" s="389"/>
      <c r="H58" s="389"/>
      <c r="I58" s="389"/>
      <c r="J58" s="389"/>
      <c r="K58" s="389"/>
      <c r="L58" s="389"/>
      <c r="M58" s="389"/>
      <c r="N58" s="389"/>
      <c r="O58" s="389"/>
      <c r="P58" s="389"/>
      <c r="Q58" s="389"/>
      <c r="R58" s="14"/>
    </row>
    <row r="59" spans="2:18" s="102" customFormat="1" ht="10.5">
      <c r="B59" s="42" t="s">
        <v>1050</v>
      </c>
      <c r="C59" s="42"/>
      <c r="D59" s="42"/>
      <c r="E59" s="42"/>
      <c r="F59" s="42"/>
      <c r="G59" s="42"/>
      <c r="H59" s="42"/>
      <c r="I59" s="42"/>
      <c r="J59" s="42"/>
      <c r="K59" s="42"/>
      <c r="L59" s="42"/>
      <c r="M59" s="42"/>
      <c r="N59" s="42"/>
      <c r="O59" s="42"/>
      <c r="P59" s="42"/>
      <c r="Q59" s="42"/>
      <c r="R59" s="14"/>
    </row>
    <row r="60" spans="2:18">
      <c r="B60" s="6"/>
      <c r="C60" s="6"/>
      <c r="D60" s="6"/>
      <c r="E60" s="6"/>
      <c r="F60" s="6"/>
      <c r="G60" s="6"/>
      <c r="H60" s="6"/>
      <c r="I60" s="6"/>
      <c r="J60" s="6"/>
      <c r="K60" s="6"/>
      <c r="L60" s="6"/>
      <c r="M60" s="6"/>
      <c r="N60" s="6"/>
      <c r="O60" s="6"/>
      <c r="P60" s="6"/>
      <c r="Q60" s="6"/>
      <c r="R60" s="6"/>
    </row>
    <row r="61" spans="2:18">
      <c r="B61" s="6"/>
      <c r="C61" s="6"/>
      <c r="D61" s="6"/>
      <c r="E61" s="6"/>
      <c r="F61" s="6"/>
      <c r="G61" s="6"/>
      <c r="H61" s="6"/>
      <c r="I61" s="6"/>
      <c r="J61" s="6"/>
      <c r="K61" s="6"/>
      <c r="L61" s="6"/>
      <c r="M61" s="6"/>
      <c r="N61" s="6"/>
      <c r="O61" s="6"/>
      <c r="P61" s="6"/>
      <c r="Q61" s="6"/>
      <c r="R61" s="6"/>
    </row>
    <row r="62" spans="2:18">
      <c r="B62" s="6"/>
      <c r="C62" s="6"/>
    </row>
  </sheetData>
  <sheetProtection sheet="1" selectLockedCells="1"/>
  <mergeCells count="13">
    <mergeCell ref="B57:Q58"/>
    <mergeCell ref="J5:K5"/>
    <mergeCell ref="N5:O5"/>
    <mergeCell ref="B44:C46"/>
    <mergeCell ref="B5:C5"/>
    <mergeCell ref="B56:Q56"/>
    <mergeCell ref="P5:Q5"/>
    <mergeCell ref="B14:B15"/>
    <mergeCell ref="S2:V2"/>
    <mergeCell ref="P50:Q50"/>
    <mergeCell ref="L5:M5"/>
    <mergeCell ref="F5:G5"/>
    <mergeCell ref="H5:I5"/>
  </mergeCells>
  <phoneticPr fontId="1" type="noConversion"/>
  <dataValidations count="1">
    <dataValidation type="list" allowBlank="1" showInputMessage="1" showErrorMessage="1" sqref="B5">
      <formula1>enddates</formula1>
    </dataValidation>
  </dataValidations>
  <pageMargins left="0.74803149606299213" right="0.74803149606299213" top="0.98425196850393704" bottom="0.98425196850393704" header="0.51181102362204722" footer="0.51181102362204722"/>
  <pageSetup paperSize="8" scale="83"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6" enableFormatConditionsCalculation="0">
    <tabColor indexed="42"/>
  </sheetPr>
  <dimension ref="B1:N18"/>
  <sheetViews>
    <sheetView showGridLines="0" showRowColHeaders="0" zoomScaleNormal="100" workbookViewId="0">
      <selection activeCell="B5" sqref="B5:D5"/>
    </sheetView>
  </sheetViews>
  <sheetFormatPr defaultRowHeight="12.75"/>
  <cols>
    <col min="1" max="1" width="2.7109375" style="101" customWidth="1"/>
    <col min="2" max="2" width="11" style="101" customWidth="1"/>
    <col min="3" max="3" width="10.42578125" style="101" customWidth="1"/>
    <col min="4" max="4" width="9.42578125" style="101" customWidth="1"/>
    <col min="5" max="5" width="12.140625" style="101" customWidth="1"/>
    <col min="6" max="6" width="1.85546875" style="101" customWidth="1"/>
    <col min="7" max="9" width="15.7109375" style="101" customWidth="1"/>
    <col min="10" max="10" width="15.7109375" style="105" customWidth="1"/>
    <col min="11" max="11" width="13" style="105" customWidth="1"/>
    <col min="12" max="12" width="15.7109375" style="105" customWidth="1"/>
    <col min="13" max="14" width="11.7109375" style="101" customWidth="1"/>
    <col min="15" max="16384" width="9.140625" style="101"/>
  </cols>
  <sheetData>
    <row r="1" spans="2:14">
      <c r="B1" s="231"/>
    </row>
    <row r="2" spans="2:14" ht="12.75" customHeight="1">
      <c r="B2" s="397" t="str">
        <f>"Table 4: Most recent overall effectiveness outcome of maintained schools that closed "&amp;IF('Table 4'!$B$5=Dates!$E$3,"between "&amp;Dates!$E$3,IF('Table 4'!$B$5=Dates!E4,"in "&amp;Dates!E4,IF('Table 4'!$B$5=Dates!E5,"in "&amp;Dates!E5,IF('Table 4'!$B$5=Dates!E6,"in "&amp;Dates!E6,IF('Table 4'!$B$5=Dates!E7,"in "&amp;Dates!E7)))))&amp;" (provisional) " &amp; CHAR(185) &amp;" " &amp; CHAR(178) &amp; " " &amp; CHAR(179)</f>
        <v>Table 4: Most recent overall effectiveness outcome of maintained schools that closed between 1 October 2011 and 31 December 2011 (provisional) ¹ ² ³</v>
      </c>
      <c r="C2" s="397"/>
      <c r="D2" s="397"/>
      <c r="E2" s="397"/>
      <c r="F2" s="397"/>
      <c r="G2" s="397"/>
      <c r="H2" s="397"/>
      <c r="I2" s="397"/>
      <c r="J2" s="397"/>
      <c r="K2" s="397"/>
      <c r="L2" s="397"/>
      <c r="M2" s="397"/>
      <c r="N2" s="320"/>
    </row>
    <row r="3" spans="2:14" ht="3.75" customHeight="1">
      <c r="B3" s="50"/>
      <c r="C3" s="192"/>
      <c r="D3" s="192"/>
      <c r="E3" s="192"/>
      <c r="F3" s="192"/>
      <c r="G3" s="192"/>
      <c r="H3" s="192"/>
      <c r="I3" s="192"/>
      <c r="J3" s="192"/>
      <c r="K3" s="192"/>
      <c r="L3" s="192"/>
      <c r="M3" s="46"/>
      <c r="N3" s="100"/>
    </row>
    <row r="4" spans="2:14">
      <c r="B4" s="37" t="s">
        <v>57</v>
      </c>
      <c r="C4" s="6"/>
      <c r="D4" s="6"/>
      <c r="E4" s="6"/>
      <c r="F4" s="6"/>
      <c r="G4" s="46"/>
      <c r="H4" s="6"/>
      <c r="I4" s="6"/>
      <c r="J4" s="12"/>
      <c r="K4" s="12"/>
      <c r="L4" s="12"/>
      <c r="M4" s="6"/>
    </row>
    <row r="5" spans="2:14">
      <c r="B5" s="393" t="s">
        <v>827</v>
      </c>
      <c r="C5" s="394"/>
      <c r="D5" s="395"/>
      <c r="E5" s="6"/>
      <c r="F5" s="17"/>
      <c r="G5" s="381" t="s">
        <v>820</v>
      </c>
      <c r="H5" s="18" t="s">
        <v>270</v>
      </c>
      <c r="I5" s="151" t="s">
        <v>271</v>
      </c>
      <c r="J5" s="151" t="s">
        <v>272</v>
      </c>
      <c r="K5" s="151" t="s">
        <v>55</v>
      </c>
      <c r="L5" s="151" t="s">
        <v>343</v>
      </c>
      <c r="M5" s="6"/>
    </row>
    <row r="6" spans="2:14">
      <c r="B6" s="55"/>
      <c r="C6" s="55"/>
      <c r="D6" s="55"/>
      <c r="E6" s="55"/>
      <c r="F6" s="55"/>
      <c r="G6" s="382"/>
      <c r="H6" s="18" t="s">
        <v>131</v>
      </c>
      <c r="I6" s="18" t="s">
        <v>131</v>
      </c>
      <c r="J6" s="18" t="s">
        <v>131</v>
      </c>
      <c r="K6" s="18" t="s">
        <v>131</v>
      </c>
      <c r="L6" s="18" t="s">
        <v>131</v>
      </c>
      <c r="M6" s="6"/>
    </row>
    <row r="7" spans="2:14" ht="4.5" customHeight="1">
      <c r="B7" s="14"/>
      <c r="C7" s="14"/>
      <c r="D7" s="14"/>
      <c r="E7" s="14"/>
      <c r="F7" s="14"/>
      <c r="G7" s="14"/>
      <c r="H7" s="14"/>
      <c r="I7" s="14"/>
      <c r="J7" s="14"/>
      <c r="K7" s="14"/>
      <c r="L7" s="14"/>
      <c r="M7" s="6"/>
    </row>
    <row r="8" spans="2:14">
      <c r="B8" s="396" t="s">
        <v>397</v>
      </c>
      <c r="C8" s="396"/>
      <c r="D8" s="396"/>
      <c r="E8" s="14" t="s">
        <v>64</v>
      </c>
      <c r="F8" s="8"/>
      <c r="G8" s="8">
        <f>IF($B$5=Dates!$E$3, DataPack!C395,IF($B$5=Dates!D3, DataPack!V395, IF($B$5=Dates!$E$4, DataPack!I395, IF($B$5=Dates!$E$5, DataPack!O395,IF($B$5=Dates!$E$6, DataPack!U395)))))</f>
        <v>1</v>
      </c>
      <c r="H8" s="8">
        <f>IF($B$5=Dates!$E$3, DataPack!D395,IF($B$5=Dates!$E$3, DataPack!W395, IF($B$5=Dates!$E$4, DataPack!J395, IF($B$5=Dates!$E$5, DataPack!P395,IF($B$5=Dates!$E$6, DataPack!V395)))))</f>
        <v>1</v>
      </c>
      <c r="I8" s="8">
        <f>IF($B$5=Dates!$E$3, DataPack!E395,IF($B$5=Dates!$E$3, DataPack!X395, IF($B$5=Dates!$E$4, DataPack!K395, IF($B$5=Dates!$E$5, DataPack!Q395,IF($B$5=Dates!$E$6, DataPack!W395)))))</f>
        <v>0</v>
      </c>
      <c r="J8" s="8">
        <f>IF($B$5=Dates!$E$3, DataPack!F395,IF($B$5=Dates!$E$3, DataPack!Y395, IF($B$5=Dates!$E$4, DataPack!L395, IF($B$5=Dates!$E$5, DataPack!R395,IF($B$5=Dates!$E$6, DataPack!X395)))))</f>
        <v>0</v>
      </c>
      <c r="K8" s="8">
        <f>IF($B$5=Dates!$E$3, DataPack!G395,IF($B$5=Dates!$E$3, DataPack!Z395, IF($B$5=Dates!$E$4, DataPack!M395, IF($B$5=Dates!$E$5, DataPack!S395,IF($B$5=Dates!$E$6, DataPack!Y395)))))</f>
        <v>0</v>
      </c>
      <c r="L8" s="8">
        <f>IF($B$5=Dates!$E$3, DataPack!H395,IF($B$5=Dates!$E$3, DataPack!AA395, IF($B$5=Dates!$E$4, DataPack!N395, IF($B$5=Dates!$E$5, DataPack!T395,IF($B$5=Dates!$E$6, DataPack!Z395)))))</f>
        <v>0</v>
      </c>
      <c r="M8" s="6"/>
    </row>
    <row r="9" spans="2:14">
      <c r="B9" s="15"/>
      <c r="C9" s="15"/>
      <c r="D9" s="15"/>
      <c r="E9" s="14" t="s">
        <v>65</v>
      </c>
      <c r="F9" s="14"/>
      <c r="G9" s="8">
        <f>IF($B$5=Dates!$E$3, DataPack!C396,IF($B$5=Dates!D4, DataPack!V396, IF($B$5=Dates!$E$4, DataPack!I396, IF($B$5=Dates!$E$5, DataPack!O396,IF($B$5=Dates!$E$6, DataPack!U396)))))</f>
        <v>6</v>
      </c>
      <c r="H9" s="8">
        <f>IF($B$5=Dates!$E$3, DataPack!D396,IF($B$5=Dates!$E$3, DataPack!W396, IF($B$5=Dates!$E$4, DataPack!J396, IF($B$5=Dates!$E$5, DataPack!P396,IF($B$5=Dates!$E$6, DataPack!V396)))))</f>
        <v>0</v>
      </c>
      <c r="I9" s="8">
        <f>IF($B$5=Dates!$E$3, DataPack!E396,IF($B$5=Dates!$E$3, DataPack!X396, IF($B$5=Dates!$E$4, DataPack!K396, IF($B$5=Dates!$E$5, DataPack!Q396,IF($B$5=Dates!$E$6, DataPack!W396)))))</f>
        <v>0</v>
      </c>
      <c r="J9" s="8">
        <f>IF($B$5=Dates!$E$3, DataPack!F396,IF($B$5=Dates!$E$3, DataPack!Y396, IF($B$5=Dates!$E$4, DataPack!L396, IF($B$5=Dates!$E$5, DataPack!R396,IF($B$5=Dates!$E$6, DataPack!X396)))))</f>
        <v>3</v>
      </c>
      <c r="K9" s="8">
        <f>IF($B$5=Dates!$E$3, DataPack!G396,IF($B$5=Dates!$E$3, DataPack!Z396, IF($B$5=Dates!$E$4, DataPack!M396, IF($B$5=Dates!$E$5, DataPack!S396,IF($B$5=Dates!$E$6, DataPack!Y396)))))</f>
        <v>0</v>
      </c>
      <c r="L9" s="8">
        <f>IF($B$5=Dates!$E$3, DataPack!H396,IF($B$5=Dates!$E$3, DataPack!AA396, IF($B$5=Dates!$E$4, DataPack!N396, IF($B$5=Dates!$E$5, DataPack!T396,IF($B$5=Dates!$E$6, DataPack!Z396)))))</f>
        <v>3</v>
      </c>
      <c r="M9" s="6"/>
    </row>
    <row r="10" spans="2:14">
      <c r="B10" s="15"/>
      <c r="C10" s="15"/>
      <c r="D10" s="15"/>
      <c r="E10" s="14" t="s">
        <v>66</v>
      </c>
      <c r="F10" s="14"/>
      <c r="G10" s="8">
        <f>IF($B$5=Dates!$E$3, DataPack!C397,IF($B$5=Dates!D5, DataPack!V397, IF($B$5=Dates!$E$4, DataPack!I397, IF($B$5=Dates!$E$5, DataPack!O397,IF($B$5=Dates!$E$6, DataPack!U397)))))</f>
        <v>10</v>
      </c>
      <c r="H10" s="8">
        <f>IF($B$5=Dates!$E$3, DataPack!D397,IF($B$5=Dates!$E$3, DataPack!W397, IF($B$5=Dates!$E$4, DataPack!J397, IF($B$5=Dates!$E$5, DataPack!P397,IF($B$5=Dates!$E$6, DataPack!V397)))))</f>
        <v>0</v>
      </c>
      <c r="I10" s="8">
        <f>IF($B$5=Dates!$E$3, DataPack!E397,IF($B$5=Dates!$E$3, DataPack!X397, IF($B$5=Dates!$E$4, DataPack!K397, IF($B$5=Dates!$E$5, DataPack!Q397,IF($B$5=Dates!$E$6, DataPack!W397)))))</f>
        <v>1</v>
      </c>
      <c r="J10" s="8">
        <f>IF($B$5=Dates!$E$3, DataPack!F397,IF($B$5=Dates!$E$3, DataPack!Y397, IF($B$5=Dates!$E$4, DataPack!L397, IF($B$5=Dates!$E$5, DataPack!R397,IF($B$5=Dates!$E$6, DataPack!X397)))))</f>
        <v>9</v>
      </c>
      <c r="K10" s="8">
        <f>IF($B$5=Dates!$E$3, DataPack!G397,IF($B$5=Dates!$E$3, DataPack!Z397, IF($B$5=Dates!$E$4, DataPack!M397, IF($B$5=Dates!$E$5, DataPack!S397,IF($B$5=Dates!$E$6, DataPack!Y397)))))</f>
        <v>0</v>
      </c>
      <c r="L10" s="8">
        <f>IF($B$5=Dates!$E$3, DataPack!H397,IF($B$5=Dates!$E$3, DataPack!AA397, IF($B$5=Dates!$E$4, DataPack!N397, IF($B$5=Dates!$E$5, DataPack!T397,IF($B$5=Dates!$E$6, DataPack!Z397)))))</f>
        <v>0</v>
      </c>
      <c r="M10" s="6"/>
    </row>
    <row r="11" spans="2:14">
      <c r="B11" s="15"/>
      <c r="C11" s="15"/>
      <c r="D11" s="15"/>
      <c r="E11" s="14" t="s">
        <v>67</v>
      </c>
      <c r="F11" s="14"/>
      <c r="G11" s="8">
        <f>IF($B$5=Dates!$E$3, DataPack!C398,IF($B$5=Dates!D6, DataPack!V398, IF($B$5=Dates!$E$4, DataPack!I398, IF($B$5=Dates!$E$5, DataPack!O398,IF($B$5=Dates!$E$6, DataPack!U398)))))</f>
        <v>6</v>
      </c>
      <c r="H11" s="8">
        <f>IF($B$5=Dates!$E$3, DataPack!D398,IF($B$5=Dates!$E$3, DataPack!W398, IF($B$5=Dates!$E$4, DataPack!J398, IF($B$5=Dates!$E$5, DataPack!P398,IF($B$5=Dates!$E$6, DataPack!V398)))))</f>
        <v>0</v>
      </c>
      <c r="I11" s="8">
        <f>IF($B$5=Dates!$E$3, DataPack!E398,IF($B$5=Dates!$E$3, DataPack!X398, IF($B$5=Dates!$E$4, DataPack!K398, IF($B$5=Dates!$E$5, DataPack!Q398,IF($B$5=Dates!$E$6, DataPack!W398)))))</f>
        <v>3</v>
      </c>
      <c r="J11" s="8">
        <f>IF($B$5=Dates!$E$3, DataPack!F398,IF($B$5=Dates!$E$3, DataPack!Y398, IF($B$5=Dates!$E$4, DataPack!L398, IF($B$5=Dates!$E$5, DataPack!R398,IF($B$5=Dates!$E$6, DataPack!X398)))))</f>
        <v>3</v>
      </c>
      <c r="K11" s="8">
        <f>IF($B$5=Dates!$E$3, DataPack!G398,IF($B$5=Dates!$E$3, DataPack!Z398, IF($B$5=Dates!$E$4, DataPack!M398, IF($B$5=Dates!$E$5, DataPack!S398,IF($B$5=Dates!$E$6, DataPack!Y398)))))</f>
        <v>0</v>
      </c>
      <c r="L11" s="8">
        <f>IF($B$5=Dates!$E$3, DataPack!H398,IF($B$5=Dates!$E$3, DataPack!AA398, IF($B$5=Dates!$E$4, DataPack!N398, IF($B$5=Dates!$E$5, DataPack!T398,IF($B$5=Dates!$E$6, DataPack!Z398)))))</f>
        <v>0</v>
      </c>
      <c r="M11" s="6"/>
    </row>
    <row r="12" spans="2:14">
      <c r="B12" s="15"/>
      <c r="C12" s="15"/>
      <c r="D12" s="15"/>
      <c r="E12" s="15" t="s">
        <v>69</v>
      </c>
      <c r="F12" s="14"/>
      <c r="G12" s="5">
        <f>IF($B$5=Dates!$E$3, DataPack!C399,IF($B$5=Dates!D7, DataPack!V399, IF($B$5=Dates!$E$4, DataPack!I399, IF($B$5=Dates!$E$5, DataPack!O399,IF($B$5=Dates!$E$6, DataPack!U399)))))</f>
        <v>23</v>
      </c>
      <c r="H12" s="5">
        <f>IF($B$5=Dates!$E$3, DataPack!D399,IF($B$5=Dates!$E$3, DataPack!W399, IF($B$5=Dates!$E$4, DataPack!J399, IF($B$5=Dates!$E$5, DataPack!P399,IF($B$5=Dates!$E$6, DataPack!V399)))))</f>
        <v>1</v>
      </c>
      <c r="I12" s="5">
        <f>IF($B$5=Dates!$E$3, DataPack!E399,IF($B$5=Dates!$E$3, DataPack!X399, IF($B$5=Dates!$E$4, DataPack!K399, IF($B$5=Dates!$E$5, DataPack!Q399,IF($B$5=Dates!$E$6, DataPack!W399)))))</f>
        <v>4</v>
      </c>
      <c r="J12" s="5">
        <f>IF($B$5=Dates!$E$3, DataPack!F399,IF($B$5=Dates!$E$3, DataPack!Y399, IF($B$5=Dates!$E$4, DataPack!L399, IF($B$5=Dates!$E$5, DataPack!R399,IF($B$5=Dates!$E$6, DataPack!X399)))))</f>
        <v>15</v>
      </c>
      <c r="K12" s="5">
        <f>IF($B$5=Dates!$E$3, DataPack!G399,IF($B$5=Dates!$E$3, DataPack!Z399, IF($B$5=Dates!$E$4, DataPack!M399, IF($B$5=Dates!$E$5, DataPack!S399,IF($B$5=Dates!$E$6, DataPack!Y399)))))</f>
        <v>0</v>
      </c>
      <c r="L12" s="5">
        <f>IF($B$5=Dates!$E$3, DataPack!H399,IF($B$5=Dates!$E$3, DataPack!AA399, IF($B$5=Dates!$E$4, DataPack!N399, IF($B$5=Dates!$E$5, DataPack!T399,IF($B$5=Dates!$E$6, DataPack!Z399)))))</f>
        <v>3</v>
      </c>
      <c r="M12" s="6"/>
    </row>
    <row r="13" spans="2:14" ht="4.5" customHeight="1">
      <c r="B13" s="16"/>
      <c r="C13" s="16"/>
      <c r="D13" s="16"/>
      <c r="E13" s="16"/>
      <c r="F13" s="16"/>
      <c r="G13" s="16"/>
      <c r="H13" s="16"/>
      <c r="I13" s="16"/>
      <c r="J13" s="17"/>
      <c r="K13" s="17"/>
      <c r="L13" s="17"/>
      <c r="M13" s="6"/>
    </row>
    <row r="14" spans="2:14">
      <c r="B14" s="14"/>
      <c r="C14" s="14"/>
      <c r="D14" s="14"/>
      <c r="E14" s="14"/>
      <c r="F14" s="14"/>
      <c r="G14" s="14"/>
      <c r="H14" s="14"/>
      <c r="I14" s="14"/>
      <c r="J14" s="19"/>
      <c r="K14" s="19"/>
      <c r="L14" s="19" t="s">
        <v>30</v>
      </c>
      <c r="M14" s="6"/>
    </row>
    <row r="15" spans="2:14">
      <c r="B15" s="14" t="s">
        <v>1068</v>
      </c>
      <c r="C15" s="14"/>
      <c r="D15" s="14"/>
      <c r="E15" s="14"/>
      <c r="F15" s="14"/>
      <c r="G15" s="14"/>
      <c r="H15" s="14"/>
      <c r="I15" s="14"/>
      <c r="J15" s="17"/>
      <c r="K15" s="17"/>
      <c r="L15" s="17"/>
      <c r="M15" s="6"/>
    </row>
    <row r="16" spans="2:14">
      <c r="B16" s="14" t="s">
        <v>1039</v>
      </c>
      <c r="C16" s="14"/>
      <c r="D16" s="14"/>
      <c r="E16" s="14"/>
      <c r="F16" s="14"/>
      <c r="G16" s="14"/>
      <c r="H16" s="14"/>
      <c r="I16" s="14"/>
      <c r="J16" s="17"/>
      <c r="K16" s="17"/>
      <c r="L16" s="17"/>
      <c r="M16" s="6"/>
    </row>
    <row r="17" spans="2:13">
      <c r="B17" s="14" t="s">
        <v>1058</v>
      </c>
      <c r="C17" s="6"/>
      <c r="D17" s="6"/>
      <c r="E17" s="6"/>
      <c r="F17" s="6"/>
      <c r="G17" s="6"/>
      <c r="H17" s="6"/>
      <c r="I17" s="6"/>
      <c r="J17" s="12"/>
      <c r="K17" s="12"/>
      <c r="L17" s="12"/>
      <c r="M17" s="6"/>
    </row>
    <row r="18" spans="2:13">
      <c r="B18" s="6"/>
      <c r="C18" s="6"/>
      <c r="D18" s="6"/>
      <c r="E18" s="6"/>
      <c r="F18" s="6"/>
      <c r="G18" s="6"/>
      <c r="H18" s="6"/>
      <c r="I18" s="6"/>
      <c r="J18" s="12"/>
      <c r="K18" s="12"/>
      <c r="L18" s="12"/>
      <c r="M18" s="6"/>
    </row>
  </sheetData>
  <sheetProtection sheet="1" selectLockedCells="1"/>
  <mergeCells count="4">
    <mergeCell ref="B5:D5"/>
    <mergeCell ref="B8:D8"/>
    <mergeCell ref="G5:G6"/>
    <mergeCell ref="B2:M2"/>
  </mergeCells>
  <phoneticPr fontId="1" type="noConversion"/>
  <dataValidations count="1">
    <dataValidation type="list" allowBlank="1" showInputMessage="1" showErrorMessage="1" sqref="B5">
      <formula1>Date</formula1>
    </dataValidation>
  </dataValidations>
  <pageMargins left="0.74803149606299213" right="0.74803149606299213" top="0.98425196850393704" bottom="0.98425196850393704" header="0.51181102362204722" footer="0.51181102362204722"/>
  <pageSetup paperSize="9" scale="89" orientation="landscape"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sheetPr>
    <tabColor indexed="42"/>
  </sheetPr>
  <dimension ref="B1:K35"/>
  <sheetViews>
    <sheetView showGridLines="0" showRowColHeaders="0" zoomScaleNormal="100" workbookViewId="0">
      <selection activeCell="C4" sqref="C4:E4"/>
    </sheetView>
  </sheetViews>
  <sheetFormatPr defaultRowHeight="12.75"/>
  <cols>
    <col min="1" max="1" width="2.7109375" style="116" customWidth="1"/>
    <col min="2" max="2" width="15" style="116" customWidth="1"/>
    <col min="3" max="3" width="1.7109375" style="116" customWidth="1"/>
    <col min="4" max="8" width="22.7109375" style="116" customWidth="1"/>
    <col min="9" max="16384" width="9.140625" style="116"/>
  </cols>
  <sheetData>
    <row r="1" spans="2:11">
      <c r="B1" s="232"/>
      <c r="C1" s="76"/>
      <c r="D1" s="76"/>
      <c r="E1" s="76"/>
      <c r="F1" s="76"/>
      <c r="G1" s="76"/>
      <c r="H1" s="76"/>
      <c r="I1" s="76"/>
      <c r="J1" s="76"/>
    </row>
    <row r="2" spans="2:11" s="113" customFormat="1" ht="14.25" customHeight="1">
      <c r="B2" s="94" t="str">
        <f>"Table 5: Number of maintained schools placed into, coming out of and closing while in a category of concern "&amp;IF('Table 5'!$C$4=Dates!E3,"between "&amp;Dates!E3,IF('Table 5'!$C$4=Dates!E3,"in "&amp;Dates!E3,IF('Table 5'!$C$4=Dates!E4,"in "&amp;Dates!E4,IF('Table 5'!$C$4=Dates!E5,"in "&amp;Dates!E5,IF('Table 5'!$C$4=Dates!E6,"in "&amp;Dates!E6,IF('Table 5'!$C$4=Dates!E7,"in "&amp;Dates!E7))))))&amp;" (provisional) " &amp; CHAR(185)</f>
        <v>Table 5: Number of maintained schools placed into, coming out of and closing while in a category of concern between 1 October 2011 and 31 December 2011 (provisional) ¹</v>
      </c>
      <c r="C2" s="94"/>
      <c r="D2" s="94"/>
      <c r="E2" s="94"/>
      <c r="F2" s="94"/>
      <c r="G2" s="94"/>
      <c r="H2" s="94"/>
      <c r="I2" s="70"/>
      <c r="J2" s="199"/>
    </row>
    <row r="3" spans="2:11" s="113" customFormat="1" ht="14.25">
      <c r="B3" s="46"/>
      <c r="C3" s="69"/>
      <c r="D3" s="70"/>
      <c r="E3" s="70"/>
      <c r="F3" s="70"/>
      <c r="G3" s="70"/>
      <c r="H3" s="70"/>
      <c r="I3" s="70"/>
      <c r="J3" s="70"/>
    </row>
    <row r="4" spans="2:11" s="113" customFormat="1" ht="12.75" customHeight="1">
      <c r="B4" s="140" t="s">
        <v>57</v>
      </c>
      <c r="C4" s="400" t="s">
        <v>827</v>
      </c>
      <c r="D4" s="401"/>
      <c r="E4" s="402"/>
      <c r="F4" s="70"/>
      <c r="G4" s="70"/>
      <c r="H4" s="70"/>
      <c r="I4" s="70"/>
      <c r="J4" s="70"/>
    </row>
    <row r="5" spans="2:11" s="113" customFormat="1" ht="12" customHeight="1">
      <c r="B5" s="71"/>
      <c r="C5" s="70"/>
      <c r="D5" s="70"/>
      <c r="E5" s="70"/>
      <c r="F5" s="70"/>
      <c r="G5" s="70"/>
      <c r="H5" s="70"/>
      <c r="I5" s="70"/>
      <c r="J5" s="70"/>
    </row>
    <row r="6" spans="2:11" s="113" customFormat="1" ht="12.75" customHeight="1">
      <c r="B6" s="72" t="str">
        <f>"Maintained schools placed in, removed from and closing while in special measures " &amp; IF($C$4 = Dates!E3, "between " &amp; $C$4, "in " &amp; $C$4)</f>
        <v>Maintained schools placed in, removed from and closing while in special measures between 1 October 2011 and 31 December 2011</v>
      </c>
      <c r="C6" s="73"/>
      <c r="D6" s="73"/>
      <c r="E6" s="73"/>
      <c r="F6" s="70"/>
      <c r="G6" s="70"/>
      <c r="H6" s="70"/>
      <c r="I6" s="70"/>
      <c r="J6" s="70"/>
    </row>
    <row r="7" spans="2:11" s="113" customFormat="1" ht="12" customHeight="1">
      <c r="B7" s="74"/>
      <c r="C7" s="74"/>
      <c r="D7" s="75"/>
      <c r="E7" s="75"/>
      <c r="F7" s="75"/>
      <c r="G7" s="75"/>
      <c r="H7" s="75"/>
      <c r="I7" s="70"/>
      <c r="J7" s="70"/>
    </row>
    <row r="8" spans="2:11" s="114" customFormat="1" ht="44.25" customHeight="1">
      <c r="B8" s="195" t="s">
        <v>393</v>
      </c>
      <c r="C8" s="195"/>
      <c r="D8" s="195" t="str">
        <f>"Total subject to special measures at "&amp; IF($C$4=Dates!E3, Dates!F4, IF($C$4=Dates!E4, Dates!F4,IF($C$4=Dates!E5, Dates!F5,IF($C$4=Dates!E6, Dates!F6)))) &amp; " " &amp;CHAR(178)</f>
        <v>Total subject to special measures at 1 October 2011 ²</v>
      </c>
      <c r="E8" s="196" t="s">
        <v>1028</v>
      </c>
      <c r="F8" s="196" t="str">
        <f>"Number removed from special measures"</f>
        <v>Number removed from special measures</v>
      </c>
      <c r="G8" s="196" t="s">
        <v>1027</v>
      </c>
      <c r="H8" s="196" t="str">
        <f>"Total subject to special measures at "&amp; IF($C$4=Dates!E3, Dates!G6, IF($C$4=Dates!E4, Dates!G4,IF($C$4=Dates!E5, Dates!G5,IF($C$4=Dates!E6, Dates!G6))))</f>
        <v>Total subject to special measures at 31 December 2011</v>
      </c>
      <c r="I8" s="200"/>
      <c r="J8" s="200"/>
      <c r="K8" s="115"/>
    </row>
    <row r="9" spans="2:11">
      <c r="B9" s="77" t="s">
        <v>270</v>
      </c>
      <c r="C9" s="78"/>
      <c r="D9" s="29">
        <f>IF($C$4=Dates!$E$3,DataPack!B404,IF($C$4=Dates!$E$4,DataPack!H404,IF($C$4=Dates!$E$5,DataPack!N404,IF($C$4=Dates!$E$6,DataPack!T404))))</f>
        <v>3</v>
      </c>
      <c r="E9" s="29">
        <f>IF($C$4=Dates!$E$3,DataPack!C404,IF($C$4=Dates!$E$4,DataPack!I404,IF($C$4=Dates!$E$5,DataPack!O404,IF($C$4=Dates!$E$6,DataPack!U404))))</f>
        <v>0</v>
      </c>
      <c r="F9" s="29">
        <f>IF($C$4=Dates!$E$3,DataPack!D404,IF($C$4=Dates!$E$4,DataPack!J404,IF($C$4=Dates!$E$5,DataPack!P404,IF($C$4=Dates!$E$6,DataPack!V404))))</f>
        <v>1</v>
      </c>
      <c r="G9" s="29">
        <f>IF($C$4=Dates!$E$3,DataPack!E404,IF($C$4=Dates!$E$4,DataPack!K404,IF($C$4=Dates!$E$5,DataPack!Q404,IF($C$4=Dates!$E$6,DataPack!W404))))</f>
        <v>0</v>
      </c>
      <c r="H9" s="29">
        <f>IF($C$4=Dates!$E$3,DataPack!F404,IF($C$4=Dates!$E$4,DataPack!L404,IF($C$4=Dates!$E$5,DataPack!R404,IF($C$4=Dates!$E$6,DataPack!X404))))</f>
        <v>2</v>
      </c>
      <c r="I9" s="76"/>
      <c r="J9" s="76"/>
      <c r="K9" s="115"/>
    </row>
    <row r="10" spans="2:11">
      <c r="B10" s="77" t="s">
        <v>271</v>
      </c>
      <c r="C10" s="78"/>
      <c r="D10" s="29">
        <f>IF($C$4=Dates!$E$3,DataPack!B405,IF($C$4=Dates!$E$4,DataPack!H405,IF($C$4=Dates!$E$5,DataPack!N405,IF($C$4=Dates!$E$6,DataPack!T405))))</f>
        <v>221</v>
      </c>
      <c r="E10" s="29">
        <f>IF($C$4=Dates!$E$3,DataPack!C405,IF($C$4=Dates!$E$4,DataPack!I405,IF($C$4=Dates!$E$5,DataPack!O405,IF($C$4=Dates!$E$6,DataPack!U405))))</f>
        <v>40</v>
      </c>
      <c r="F10" s="29">
        <f>IF($C$4=Dates!$E$3,DataPack!D405,IF($C$4=Dates!$E$4,DataPack!J405,IF($C$4=Dates!$E$5,DataPack!P405,IF($C$4=Dates!$E$6,DataPack!V405))))</f>
        <v>48</v>
      </c>
      <c r="G10" s="29">
        <f>IF($C$4=Dates!$E$3,DataPack!E405,IF($C$4=Dates!$E$4,DataPack!K405,IF($C$4=Dates!$E$5,DataPack!Q405,IF($C$4=Dates!$E$6,DataPack!W405))))</f>
        <v>2</v>
      </c>
      <c r="H10" s="29">
        <f>IF($C$4=Dates!$E$3,DataPack!F405,IF($C$4=Dates!$E$4,DataPack!L405,IF($C$4=Dates!$E$5,DataPack!R405,IF($C$4=Dates!$E$6,DataPack!X405))))</f>
        <v>211</v>
      </c>
      <c r="I10" s="76"/>
      <c r="J10" s="76"/>
      <c r="K10" s="115"/>
    </row>
    <row r="11" spans="2:11">
      <c r="B11" s="77" t="s">
        <v>272</v>
      </c>
      <c r="C11" s="78"/>
      <c r="D11" s="29">
        <f>IF($C$4=Dates!$E$3,DataPack!B406,IF($C$4=Dates!$E$4,DataPack!H406,IF($C$4=Dates!$E$5,DataPack!N406,IF($C$4=Dates!$E$6,DataPack!T406))))</f>
        <v>46</v>
      </c>
      <c r="E11" s="29">
        <f>IF($C$4=Dates!$E$3,DataPack!C406,IF($C$4=Dates!$E$4,DataPack!I406,IF($C$4=Dates!$E$5,DataPack!O406,IF($C$4=Dates!$E$6,DataPack!U406))))</f>
        <v>7</v>
      </c>
      <c r="F11" s="29">
        <f>IF($C$4=Dates!$E$3,DataPack!D406,IF($C$4=Dates!$E$4,DataPack!J406,IF($C$4=Dates!$E$5,DataPack!P406,IF($C$4=Dates!$E$6,DataPack!V406))))</f>
        <v>9</v>
      </c>
      <c r="G11" s="29">
        <f>IF($C$4=Dates!$E$3,DataPack!E406,IF($C$4=Dates!$E$4,DataPack!K406,IF($C$4=Dates!$E$5,DataPack!Q406,IF($C$4=Dates!$E$6,DataPack!W406))))</f>
        <v>2</v>
      </c>
      <c r="H11" s="29">
        <f>IF($C$4=Dates!$E$3,DataPack!F406,IF($C$4=Dates!$E$4,DataPack!L406,IF($C$4=Dates!$E$5,DataPack!R406,IF($C$4=Dates!$E$6,DataPack!X406))))</f>
        <v>42</v>
      </c>
      <c r="I11" s="76"/>
      <c r="J11" s="76"/>
      <c r="K11" s="115"/>
    </row>
    <row r="12" spans="2:11">
      <c r="B12" s="77" t="s">
        <v>273</v>
      </c>
      <c r="C12" s="78"/>
      <c r="D12" s="29">
        <f>IF($C$4=Dates!$E$3,DataPack!B407,IF($C$4=Dates!$E$4,DataPack!H407,IF($C$4=Dates!$E$5,DataPack!N407,IF($C$4=Dates!$E$6,DataPack!T407))))</f>
        <v>10</v>
      </c>
      <c r="E12" s="29">
        <f>IF($C$4=Dates!$E$3,DataPack!C407,IF($C$4=Dates!$E$4,DataPack!I407,IF($C$4=Dates!$E$5,DataPack!O407,IF($C$4=Dates!$E$6,DataPack!U407))))</f>
        <v>1</v>
      </c>
      <c r="F12" s="29">
        <f>IF($C$4=Dates!$E$3,DataPack!D407,IF($C$4=Dates!$E$4,DataPack!J407,IF($C$4=Dates!$E$5,DataPack!P407,IF($C$4=Dates!$E$6,DataPack!V407))))</f>
        <v>1</v>
      </c>
      <c r="G12" s="29">
        <f>IF($C$4=Dates!$E$3,DataPack!E407,IF($C$4=Dates!$E$4,DataPack!K407,IF($C$4=Dates!$E$5,DataPack!Q407,IF($C$4=Dates!$E$6,DataPack!W407))))</f>
        <v>0</v>
      </c>
      <c r="H12" s="29">
        <f>IF($C$4=Dates!$E$3,DataPack!F407,IF($C$4=Dates!$E$4,DataPack!L407,IF($C$4=Dates!$E$5,DataPack!R407,IF($C$4=Dates!$E$6,DataPack!X407))))</f>
        <v>10</v>
      </c>
      <c r="I12" s="76"/>
      <c r="J12" s="76"/>
    </row>
    <row r="13" spans="2:11">
      <c r="B13" s="77" t="s">
        <v>246</v>
      </c>
      <c r="C13" s="78"/>
      <c r="D13" s="29">
        <f>IF($C$4=Dates!$E$3,DataPack!B408,IF($C$4=Dates!$E$4,DataPack!H408,IF($C$4=Dates!$E$5,DataPack!N408,IF($C$4=Dates!$E$6,DataPack!T408))))</f>
        <v>5</v>
      </c>
      <c r="E13" s="29">
        <f>IF($C$4=Dates!$E$3,DataPack!C408,IF($C$4=Dates!$E$4,DataPack!I408,IF($C$4=Dates!$E$5,DataPack!O408,IF($C$4=Dates!$E$6,DataPack!U408))))</f>
        <v>1</v>
      </c>
      <c r="F13" s="29">
        <f>IF($C$4=Dates!$E$3,DataPack!D408,IF($C$4=Dates!$E$4,DataPack!J408,IF($C$4=Dates!$E$5,DataPack!P408,IF($C$4=Dates!$E$6,DataPack!V408))))</f>
        <v>1</v>
      </c>
      <c r="G13" s="29">
        <f>IF($C$4=Dates!$E$3,DataPack!E408,IF($C$4=Dates!$E$4,DataPack!K408,IF($C$4=Dates!$E$5,DataPack!Q408,IF($C$4=Dates!$E$6,DataPack!W408))))</f>
        <v>0</v>
      </c>
      <c r="H13" s="29">
        <f>IF($C$4=Dates!$E$3,DataPack!F408,IF($C$4=Dates!$E$4,DataPack!L408,IF($C$4=Dates!$E$5,DataPack!R408,IF($C$4=Dates!$E$6,DataPack!X408))))</f>
        <v>5</v>
      </c>
      <c r="I13" s="76"/>
      <c r="J13" s="76"/>
    </row>
    <row r="14" spans="2:11">
      <c r="B14" s="194" t="s">
        <v>69</v>
      </c>
      <c r="C14" s="194"/>
      <c r="D14" s="10">
        <f>IF($C$4=Dates!$E$3,DataPack!B409,IF($C$4=Dates!$E$4,DataPack!H409,IF($C$4=Dates!$E$5,DataPack!N409,IF($C$4=Dates!$E$6,DataPack!T409))))</f>
        <v>285</v>
      </c>
      <c r="E14" s="10">
        <f>IF($C$4=Dates!$E$3,DataPack!C409,IF($C$4=Dates!$E$4,DataPack!I409,IF($C$4=Dates!$E$5,DataPack!O409,IF($C$4=Dates!$E$6,DataPack!U409))))</f>
        <v>49</v>
      </c>
      <c r="F14" s="10">
        <f>IF($C$4=Dates!$E$3,DataPack!D409,IF($C$4=Dates!$E$4,DataPack!J409,IF($C$4=Dates!$E$5,DataPack!P409,IF($C$4=Dates!$E$6,DataPack!V409))))</f>
        <v>60</v>
      </c>
      <c r="G14" s="10">
        <f>IF($C$4=Dates!$E$3,DataPack!E409,IF($C$4=Dates!$E$4,DataPack!K409,IF($C$4=Dates!$E$5,DataPack!Q409,IF($C$4=Dates!$E$6,DataPack!W409))))</f>
        <v>4</v>
      </c>
      <c r="H14" s="10">
        <f>IF($C$4=Dates!$E$3,DataPack!F409,IF($C$4=Dates!$E$4,DataPack!L409,IF($C$4=Dates!$E$5,DataPack!R409,IF($C$4=Dates!$E$6,DataPack!X409))))</f>
        <v>270</v>
      </c>
      <c r="I14" s="76"/>
      <c r="J14" s="76"/>
    </row>
    <row r="15" spans="2:11" ht="11.25" customHeight="1">
      <c r="B15" s="76"/>
      <c r="C15" s="76"/>
      <c r="D15" s="76"/>
      <c r="E15" s="76"/>
      <c r="F15" s="76"/>
      <c r="G15" s="76"/>
      <c r="H15" s="76"/>
      <c r="I15" s="76"/>
      <c r="J15" s="76"/>
    </row>
    <row r="16" spans="2:11">
      <c r="B16" s="72" t="str">
        <f>"Maintained schools placed in, removed from and closing while in notice to improve " &amp; IF($C$4 = Dates!E3, "between " &amp; $C$4, "in " &amp; $C$4)</f>
        <v>Maintained schools placed in, removed from and closing while in notice to improve between 1 October 2011 and 31 December 2011</v>
      </c>
      <c r="C16" s="76"/>
      <c r="D16" s="76"/>
      <c r="E16" s="76"/>
      <c r="F16" s="76"/>
      <c r="G16" s="76"/>
      <c r="H16" s="76"/>
      <c r="I16" s="76"/>
      <c r="J16" s="76"/>
    </row>
    <row r="17" spans="2:10" s="113" customFormat="1" ht="12" customHeight="1">
      <c r="B17" s="74"/>
      <c r="C17" s="74"/>
      <c r="D17" s="75"/>
      <c r="E17" s="75"/>
      <c r="F17" s="75"/>
      <c r="G17" s="75"/>
      <c r="H17" s="75"/>
      <c r="I17" s="70"/>
      <c r="J17" s="70"/>
    </row>
    <row r="18" spans="2:10" s="114" customFormat="1" ht="40.5" customHeight="1">
      <c r="B18" s="195" t="s">
        <v>393</v>
      </c>
      <c r="C18" s="195"/>
      <c r="D18" s="196" t="str">
        <f>"Total requiring significant improvement "&amp; IF($C$4=Dates!E3, Dates!F4, IF($C$4=Dates!E4, Dates!F4,IF($C$4=Dates!E5, Dates!F5,IF($C$4=Dates!E6, Dates!F6)))) &amp; " " &amp; CHAR(179)</f>
        <v>Total requiring significant improvement 1 October 2011 ³</v>
      </c>
      <c r="E18" s="196" t="s">
        <v>1029</v>
      </c>
      <c r="F18" s="196" t="str">
        <f>"Number removed from notice to improve"</f>
        <v>Number removed from notice to improve</v>
      </c>
      <c r="G18" s="196" t="s">
        <v>1026</v>
      </c>
      <c r="H18" s="196" t="str">
        <f>"Total requiring significant improvement at "&amp; IF($C$4=Dates!E3, Dates!G6, IF($C$4=Dates!E4, Dates!G4,IF($C$4=Dates!E5, Dates!G5,IF($C$4=Dates!E6, Dates!G6))))</f>
        <v>Total requiring significant improvement at 31 December 2011</v>
      </c>
      <c r="I18" s="200"/>
      <c r="J18" s="200"/>
    </row>
    <row r="19" spans="2:10">
      <c r="B19" s="77" t="s">
        <v>270</v>
      </c>
      <c r="C19" s="78"/>
      <c r="D19" s="29">
        <f>IF($C$4=Dates!$E$3,DataPack!B413,IF($C$4=Dates!$E$4,DataPack!H413,IF($C$4=Dates!$E$5,DataPack!N413,IF($C$4=Dates!$E$6,DataPack!T413))))</f>
        <v>0</v>
      </c>
      <c r="E19" s="29">
        <f>IF($C$4=Dates!$E$3,DataPack!C413,IF($C$4=Dates!$E$4,DataPack!I413,IF($C$4=Dates!$E$5,DataPack!O413,IF($C$4=Dates!$E$6,DataPack!U413))))</f>
        <v>0</v>
      </c>
      <c r="F19" s="29">
        <f>IF($C$4=Dates!$E$3,DataPack!D413,IF($C$4=Dates!$E$4,DataPack!J413,IF($C$4=Dates!$E$5,DataPack!P413,IF($C$4=Dates!$E$6,DataPack!V413))))</f>
        <v>0</v>
      </c>
      <c r="G19" s="29">
        <f>IF($C$4=Dates!$E$3,DataPack!E413,IF($C$4=Dates!$E$4,DataPack!K413,IF($C$4=Dates!$E$5,DataPack!Q413,IF($C$4=Dates!$E$6,DataPack!W413))))</f>
        <v>0</v>
      </c>
      <c r="H19" s="29">
        <f>IF($C$4=Dates!$E$3,DataPack!F413,IF($C$4=Dates!$E$4,DataPack!L413,IF($C$4=Dates!$E$5,DataPack!R413,IF($C$4=Dates!$E$6,DataPack!X413))))</f>
        <v>0</v>
      </c>
      <c r="I19" s="76"/>
      <c r="J19" s="76"/>
    </row>
    <row r="20" spans="2:10">
      <c r="B20" s="77" t="s">
        <v>271</v>
      </c>
      <c r="C20" s="78"/>
      <c r="D20" s="29">
        <f>IF($C$4=Dates!$E$3,DataPack!B414,IF($C$4=Dates!$E$4,DataPack!H414,IF($C$4=Dates!$E$5,DataPack!N414,IF($C$4=Dates!$E$6,DataPack!T414))))</f>
        <v>111</v>
      </c>
      <c r="E20" s="29">
        <f>IF($C$4=Dates!$E$3,DataPack!C414,IF($C$4=Dates!$E$4,DataPack!I414,IF($C$4=Dates!$E$5,DataPack!O414,IF($C$4=Dates!$E$6,DataPack!U414))))</f>
        <v>37</v>
      </c>
      <c r="F20" s="29">
        <f>IF($C$4=Dates!$E$3,DataPack!D414,IF($C$4=Dates!$E$4,DataPack!J414,IF($C$4=Dates!$E$5,DataPack!P414,IF($C$4=Dates!$E$6,DataPack!V414))))</f>
        <v>28</v>
      </c>
      <c r="G20" s="29">
        <f>IF($C$4=Dates!$E$3,DataPack!E414,IF($C$4=Dates!$E$4,DataPack!K414,IF($C$4=Dates!$E$5,DataPack!Q414,IF($C$4=Dates!$E$6,DataPack!W414))))</f>
        <v>1</v>
      </c>
      <c r="H20" s="29">
        <f>IF($C$4=Dates!$E$3,DataPack!F414,IF($C$4=Dates!$E$4,DataPack!L414,IF($C$4=Dates!$E$5,DataPack!R414,IF($C$4=Dates!$E$6,DataPack!X414))))</f>
        <v>119</v>
      </c>
      <c r="I20" s="76"/>
      <c r="J20" s="76"/>
    </row>
    <row r="21" spans="2:10">
      <c r="B21" s="77" t="s">
        <v>272</v>
      </c>
      <c r="C21" s="78"/>
      <c r="D21" s="29">
        <f>IF($C$4=Dates!$E$3,DataPack!B415,IF($C$4=Dates!$E$4,DataPack!H415,IF($C$4=Dates!$E$5,DataPack!N415,IF($C$4=Dates!$E$6,DataPack!T415))))</f>
        <v>44</v>
      </c>
      <c r="E21" s="29">
        <f>IF($C$4=Dates!$E$3,DataPack!C415,IF($C$4=Dates!$E$4,DataPack!I415,IF($C$4=Dates!$E$5,DataPack!O415,IF($C$4=Dates!$E$6,DataPack!U415))))</f>
        <v>10</v>
      </c>
      <c r="F21" s="29">
        <f>IF($C$4=Dates!$E$3,DataPack!D415,IF($C$4=Dates!$E$4,DataPack!J415,IF($C$4=Dates!$E$5,DataPack!P415,IF($C$4=Dates!$E$6,DataPack!V415))))</f>
        <v>13</v>
      </c>
      <c r="G21" s="29">
        <f>IF($C$4=Dates!$E$3,DataPack!E415,IF($C$4=Dates!$E$4,DataPack!K415,IF($C$4=Dates!$E$5,DataPack!Q415,IF($C$4=Dates!$E$6,DataPack!W415))))</f>
        <v>1</v>
      </c>
      <c r="H21" s="29">
        <f>IF($C$4=Dates!$E$3,DataPack!F415,IF($C$4=Dates!$E$4,DataPack!L415,IF($C$4=Dates!$E$5,DataPack!R415,IF($C$4=Dates!$E$6,DataPack!X415))))</f>
        <v>40</v>
      </c>
      <c r="I21" s="76"/>
      <c r="J21" s="76"/>
    </row>
    <row r="22" spans="2:10">
      <c r="B22" s="77" t="s">
        <v>273</v>
      </c>
      <c r="C22" s="78"/>
      <c r="D22" s="29">
        <f>IF($C$4=Dates!$E$3,DataPack!B416,IF($C$4=Dates!$E$4,DataPack!H416,IF($C$4=Dates!$E$5,DataPack!N416,IF($C$4=Dates!$E$6,DataPack!T416))))</f>
        <v>6</v>
      </c>
      <c r="E22" s="29">
        <f>IF($C$4=Dates!$E$3,DataPack!C416,IF($C$4=Dates!$E$4,DataPack!I416,IF($C$4=Dates!$E$5,DataPack!O416,IF($C$4=Dates!$E$6,DataPack!U416))))</f>
        <v>1</v>
      </c>
      <c r="F22" s="29">
        <f>IF($C$4=Dates!$E$3,DataPack!D416,IF($C$4=Dates!$E$4,DataPack!J416,IF($C$4=Dates!$E$5,DataPack!P416,IF($C$4=Dates!$E$6,DataPack!V416))))</f>
        <v>1</v>
      </c>
      <c r="G22" s="29">
        <f>IF($C$4=Dates!$E$3,DataPack!E416,IF($C$4=Dates!$E$4,DataPack!K416,IF($C$4=Dates!$E$5,DataPack!Q416,IF($C$4=Dates!$E$6,DataPack!W416))))</f>
        <v>0</v>
      </c>
      <c r="H22" s="29">
        <f>IF($C$4=Dates!$E$3,DataPack!F416,IF($C$4=Dates!$E$4,DataPack!L416,IF($C$4=Dates!$E$5,DataPack!R416,IF($C$4=Dates!$E$6,DataPack!X416))))</f>
        <v>6</v>
      </c>
      <c r="I22" s="76"/>
      <c r="J22" s="76"/>
    </row>
    <row r="23" spans="2:10">
      <c r="B23" s="77" t="s">
        <v>246</v>
      </c>
      <c r="C23" s="78"/>
      <c r="D23" s="29">
        <f>IF($C$4=Dates!$E$3,DataPack!B417,IF($C$4=Dates!$E$4,DataPack!H417,IF($C$4=Dates!$E$5,DataPack!N417,IF($C$4=Dates!$E$6,DataPack!T417))))</f>
        <v>8</v>
      </c>
      <c r="E23" s="29">
        <f>IF($C$4=Dates!$E$3,DataPack!C417,IF($C$4=Dates!$E$4,DataPack!I417,IF($C$4=Dates!$E$5,DataPack!O417,IF($C$4=Dates!$E$6,DataPack!U417))))</f>
        <v>0</v>
      </c>
      <c r="F23" s="29">
        <f>IF($C$4=Dates!$E$3,DataPack!D417,IF($C$4=Dates!$E$4,DataPack!J417,IF($C$4=Dates!$E$5,DataPack!P417,IF($C$4=Dates!$E$6,DataPack!V417))))</f>
        <v>3</v>
      </c>
      <c r="G23" s="29">
        <f>IF($C$4=Dates!$E$3,DataPack!E417,IF($C$4=Dates!$E$4,DataPack!K417,IF($C$4=Dates!$E$5,DataPack!Q417,IF($C$4=Dates!$E$6,DataPack!W417))))</f>
        <v>0</v>
      </c>
      <c r="H23" s="29">
        <f>IF($C$4=Dates!$E$3,DataPack!F417,IF($C$4=Dates!$E$4,DataPack!L417,IF($C$4=Dates!$E$5,DataPack!R417,IF($C$4=Dates!$E$6,DataPack!X417))))</f>
        <v>5</v>
      </c>
      <c r="I23" s="76"/>
      <c r="J23" s="76"/>
    </row>
    <row r="24" spans="2:10">
      <c r="B24" s="194" t="s">
        <v>69</v>
      </c>
      <c r="C24" s="194"/>
      <c r="D24" s="10">
        <f>IF($C$4=Dates!$E$3,DataPack!B418,IF($C$4=Dates!$E$4,DataPack!H418,IF($C$4=Dates!$E$5,DataPack!N418,IF($C$4=Dates!$E$6,DataPack!T418))))</f>
        <v>169</v>
      </c>
      <c r="E24" s="10">
        <f>IF($C$4=Dates!$E$3,DataPack!C418,IF($C$4=Dates!$E$4,DataPack!I418,IF($C$4=Dates!$E$5,DataPack!O418,IF($C$4=Dates!$E$6,DataPack!U418))))</f>
        <v>48</v>
      </c>
      <c r="F24" s="10">
        <f>IF($C$4=Dates!$E$3,DataPack!D418,IF($C$4=Dates!$E$4,DataPack!J418,IF($C$4=Dates!$E$5,DataPack!P418,IF($C$4=Dates!$E$6,DataPack!V418))))</f>
        <v>45</v>
      </c>
      <c r="G24" s="10">
        <f>IF($C$4=Dates!$E$3,DataPack!E418,IF($C$4=Dates!$E$4,DataPack!K418,IF($C$4=Dates!$E$5,DataPack!Q418,IF($C$4=Dates!$E$6,DataPack!W418))))</f>
        <v>2</v>
      </c>
      <c r="H24" s="10">
        <f>IF($C$4=Dates!$E$3,DataPack!F418,IF($C$4=Dates!$E$4,DataPack!L418,IF($C$4=Dates!$E$5,DataPack!R418,IF($C$4=Dates!$E$6,DataPack!X418))))</f>
        <v>170</v>
      </c>
      <c r="I24" s="76"/>
      <c r="J24" s="76"/>
    </row>
    <row r="25" spans="2:10">
      <c r="B25" s="78"/>
      <c r="C25" s="78"/>
      <c r="D25" s="78"/>
      <c r="E25" s="78"/>
      <c r="F25" s="78"/>
      <c r="G25" s="78"/>
      <c r="H25" s="78"/>
      <c r="I25" s="76"/>
      <c r="J25" s="76"/>
    </row>
    <row r="26" spans="2:10" ht="12.75" customHeight="1">
      <c r="B26" s="398" t="s">
        <v>1002</v>
      </c>
      <c r="C26" s="398"/>
      <c r="D26" s="398"/>
      <c r="E26" s="398"/>
      <c r="F26" s="398"/>
      <c r="G26" s="398"/>
      <c r="H26" s="398"/>
      <c r="I26" s="76"/>
      <c r="J26" s="76"/>
    </row>
    <row r="27" spans="2:10">
      <c r="B27" s="398"/>
      <c r="C27" s="398"/>
      <c r="D27" s="398"/>
      <c r="E27" s="398"/>
      <c r="F27" s="398"/>
      <c r="G27" s="398"/>
      <c r="H27" s="398"/>
      <c r="I27" s="76"/>
      <c r="J27" s="76"/>
    </row>
    <row r="28" spans="2:10">
      <c r="B28" s="398" t="s">
        <v>394</v>
      </c>
      <c r="C28" s="399"/>
      <c r="D28" s="399"/>
      <c r="E28" s="399"/>
      <c r="F28" s="399"/>
      <c r="G28" s="399"/>
      <c r="H28" s="399"/>
      <c r="I28" s="76"/>
      <c r="J28" s="76"/>
    </row>
    <row r="29" spans="2:10">
      <c r="B29" s="399"/>
      <c r="C29" s="399"/>
      <c r="D29" s="399"/>
      <c r="E29" s="399"/>
      <c r="F29" s="399"/>
      <c r="G29" s="399"/>
      <c r="H29" s="399"/>
      <c r="I29" s="76"/>
      <c r="J29" s="76"/>
    </row>
    <row r="30" spans="2:10">
      <c r="B30" s="398" t="s">
        <v>395</v>
      </c>
      <c r="C30" s="399"/>
      <c r="D30" s="399"/>
      <c r="E30" s="399"/>
      <c r="F30" s="399"/>
      <c r="G30" s="399"/>
      <c r="H30" s="399"/>
      <c r="I30" s="76"/>
      <c r="J30" s="76"/>
    </row>
    <row r="31" spans="2:10">
      <c r="B31" s="399"/>
      <c r="C31" s="399"/>
      <c r="D31" s="399"/>
      <c r="E31" s="399"/>
      <c r="F31" s="399"/>
      <c r="G31" s="399"/>
      <c r="H31" s="399"/>
      <c r="I31" s="76"/>
      <c r="J31" s="76"/>
    </row>
    <row r="32" spans="2:10" ht="12.75" customHeight="1">
      <c r="B32" s="398" t="s">
        <v>1030</v>
      </c>
      <c r="C32" s="399"/>
      <c r="D32" s="399"/>
      <c r="E32" s="399"/>
      <c r="F32" s="399"/>
      <c r="G32" s="399"/>
      <c r="H32" s="399"/>
      <c r="I32" s="76"/>
      <c r="J32" s="76"/>
    </row>
    <row r="33" spans="2:10" ht="12.75" customHeight="1">
      <c r="B33" s="399"/>
      <c r="C33" s="399"/>
      <c r="D33" s="399"/>
      <c r="E33" s="399"/>
      <c r="F33" s="399"/>
      <c r="G33" s="399"/>
      <c r="H33" s="399"/>
      <c r="I33" s="76"/>
      <c r="J33" s="76"/>
    </row>
    <row r="34" spans="2:10">
      <c r="B34" s="398" t="s">
        <v>1069</v>
      </c>
      <c r="C34" s="398"/>
      <c r="D34" s="398"/>
      <c r="E34" s="398"/>
      <c r="F34" s="398"/>
      <c r="G34" s="398"/>
      <c r="H34" s="398"/>
      <c r="I34" s="76"/>
      <c r="J34" s="76"/>
    </row>
    <row r="35" spans="2:10">
      <c r="B35" s="398"/>
      <c r="C35" s="398"/>
      <c r="D35" s="398"/>
      <c r="E35" s="398"/>
      <c r="F35" s="398"/>
      <c r="G35" s="398"/>
      <c r="H35" s="398"/>
      <c r="I35" s="76"/>
      <c r="J35" s="76"/>
    </row>
  </sheetData>
  <sheetProtection sheet="1" selectLockedCells="1"/>
  <mergeCells count="6">
    <mergeCell ref="B28:H29"/>
    <mergeCell ref="B30:H31"/>
    <mergeCell ref="B26:H27"/>
    <mergeCell ref="C4:E4"/>
    <mergeCell ref="B34:H35"/>
    <mergeCell ref="B32:H33"/>
  </mergeCells>
  <phoneticPr fontId="0" type="noConversion"/>
  <dataValidations count="1">
    <dataValidation type="list" allowBlank="1" showInputMessage="1" showErrorMessage="1" sqref="C4:E4">
      <formula1>Date</formula1>
    </dataValidation>
  </dataValidations>
  <pageMargins left="0.74803149606299213" right="0.74803149606299213" top="0.98425196850393704" bottom="0.98425196850393704" header="0.51181102362204722" footer="0.51181102362204722"/>
  <pageSetup paperSize="9" scale="79" fitToHeight="0" orientation="landscape" r:id="rId1"/>
  <headerFooter alignWithMargins="0"/>
</worksheet>
</file>

<file path=xl/worksheets/sheet15.xml><?xml version="1.0" encoding="utf-8"?>
<worksheet xmlns="http://schemas.openxmlformats.org/spreadsheetml/2006/main" xmlns:r="http://schemas.openxmlformats.org/officeDocument/2006/relationships">
  <sheetPr>
    <tabColor indexed="42"/>
  </sheetPr>
  <dimension ref="B1:H552"/>
  <sheetViews>
    <sheetView showGridLines="0" showRowColHeaders="0" zoomScaleNormal="100" workbookViewId="0">
      <selection activeCell="C4" sqref="C4"/>
    </sheetView>
  </sheetViews>
  <sheetFormatPr defaultRowHeight="12.75"/>
  <cols>
    <col min="1" max="1" width="2.7109375" style="101" customWidth="1"/>
    <col min="2" max="2" width="15.140625" style="101" customWidth="1"/>
    <col min="3" max="3" width="62.28515625" style="105" customWidth="1"/>
    <col min="4" max="4" width="22.140625" style="117" bestFit="1" customWidth="1"/>
    <col min="5" max="5" width="17.85546875" style="117" customWidth="1"/>
    <col min="6" max="6" width="24.42578125" style="117" customWidth="1"/>
    <col min="7" max="7" width="21.140625" style="118" bestFit="1" customWidth="1"/>
    <col min="8" max="16384" width="9.140625" style="101"/>
  </cols>
  <sheetData>
    <row r="1" spans="2:8" ht="12.75" customHeight="1">
      <c r="B1" s="231"/>
      <c r="C1" s="101"/>
    </row>
    <row r="2" spans="2:8" ht="12.75" customHeight="1">
      <c r="B2" s="370" t="str">
        <f>"Table 5a: Maintained schools in special measures at " &amp; IF($C$4=Dates!G4, Dates!G4, IF($C$4=Dates!G5, Dates!G5, IF($C$4=Dates!G6, Dates!G6))) &amp; " (provisional)"</f>
        <v>Table 5a: Maintained schools in special measures at 31 December 2011 (provisional)</v>
      </c>
      <c r="C2" s="370" t="str">
        <f>"Table 3: Number of maintained schools inspection outcomes for select judgements at their most recent inspection as at " &amp; IF('Table 3'!$B$5=Dates!H4, Dates!H4, IF('Table 3'!$B$5=Dates!H5, Dates!H5, IF('Table 3'!$B$5=Dates!H6, Dates!H6))) &amp; " (provisional)"</f>
        <v>Table 3: Number of maintained schools inspection outcomes for select judgements at their most recent inspection as at FALSE (provisional)</v>
      </c>
      <c r="D2" s="370" t="str">
        <f>"Table 3: Number of maintained schools inspection outcomes for select judgements at their most recent inspection as at " &amp; IF('Table 3'!$B$5=Dates!L4, Dates!L4, IF('Table 3'!$B$5=Dates!L5, Dates!L5, IF('Table 3'!$B$5=Dates!L6, Dates!L6))) &amp; " (provisional)"</f>
        <v>Table 3: Number of maintained schools inspection outcomes for select judgements at their most recent inspection as at FALSE (provisional)</v>
      </c>
      <c r="E2" s="370" t="str">
        <f>"Table 3: Number of maintained schools inspection outcomes for select judgements at their most recent inspection as at " &amp; IF('Table 3'!$B$5=Dates!M4, Dates!M4, IF('Table 3'!$B$5=Dates!M5, Dates!M5, IF('Table 3'!$B$5=Dates!M6, Dates!M6))) &amp; " (provisional)"</f>
        <v>Table 3: Number of maintained schools inspection outcomes for select judgements at their most recent inspection as at FALSE (provisional)</v>
      </c>
      <c r="F2" s="370"/>
      <c r="G2" s="370" t="str">
        <f>"Table 3: Number of maintained schools inspection outcomes for select judgements at their most recent inspection as at " &amp; IF('Table 3'!$B$5=Dates!N4, Dates!N4, IF('Table 3'!$B$5=Dates!N5, Dates!N5, IF('Table 3'!$B$5=Dates!N6, Dates!N6))) &amp; " (provisional)"</f>
        <v>Table 3: Number of maintained schools inspection outcomes for select judgements at their most recent inspection as at FALSE (provisional)</v>
      </c>
      <c r="H2" s="6"/>
    </row>
    <row r="3" spans="2:8" ht="12.75" customHeight="1">
      <c r="B3" s="46"/>
      <c r="C3" s="6"/>
      <c r="D3" s="81"/>
      <c r="E3" s="81"/>
      <c r="F3" s="81"/>
      <c r="G3" s="47"/>
      <c r="H3" s="6"/>
    </row>
    <row r="4" spans="2:8" ht="12.75" customHeight="1">
      <c r="B4" s="42" t="s">
        <v>1070</v>
      </c>
      <c r="C4" s="62" t="s">
        <v>95</v>
      </c>
      <c r="D4" s="81"/>
      <c r="E4" s="81"/>
      <c r="F4" s="81"/>
      <c r="G4" s="47"/>
      <c r="H4" s="6"/>
    </row>
    <row r="5" spans="2:8" ht="12.75" customHeight="1">
      <c r="B5" s="6"/>
      <c r="C5" s="6"/>
      <c r="D5" s="81"/>
      <c r="E5" s="81"/>
      <c r="F5" s="81"/>
      <c r="G5" s="47"/>
      <c r="H5" s="6"/>
    </row>
    <row r="6" spans="2:8">
      <c r="B6" s="403" t="s">
        <v>262</v>
      </c>
      <c r="C6" s="403" t="s">
        <v>611</v>
      </c>
      <c r="D6" s="405" t="s">
        <v>800</v>
      </c>
      <c r="E6" s="407" t="s">
        <v>612</v>
      </c>
      <c r="F6" s="407" t="s">
        <v>991</v>
      </c>
      <c r="G6" s="409" t="s">
        <v>613</v>
      </c>
      <c r="H6" s="6"/>
    </row>
    <row r="7" spans="2:8">
      <c r="B7" s="404"/>
      <c r="C7" s="404"/>
      <c r="D7" s="406"/>
      <c r="E7" s="408"/>
      <c r="F7" s="408"/>
      <c r="G7" s="410"/>
      <c r="H7" s="6"/>
    </row>
    <row r="8" spans="2:8">
      <c r="B8" s="30">
        <f>IF(IF($C$4=Dates!$G$4, DataPack!A423,IF($C$4=Dates!$G$5,DataPack!G423,IF($C$4=Dates!$G$6,DataPack!M423)))=0, "", IF($C$4=Dates!$G$4, DataPack!A423,IF($C$4=Dates!$G$5,DataPack!G423,IF($C$4=Dates!$G$6,DataPack!M423))))</f>
        <v>110195</v>
      </c>
      <c r="C8" s="36" t="str">
        <f>IF(IF($C$4=Dates!$G$4, DataPack!B423,IF($C$4=Dates!$G$5,DataPack!H423,IF($C$4=Dates!$G$6,DataPack!N423)))=0, "", IF($C$4=Dates!$G$4, DataPack!B423,IF($C$4=Dates!$G$5,DataPack!H423,IF($C$4=Dates!$G$6,DataPack!N423))))</f>
        <v>Henry Allen Nursery School</v>
      </c>
      <c r="D8" s="36" t="str">
        <f>IF(IF($C$4=Dates!$G$4, DataPack!C423,IF($C$4=Dates!$G$5,DataPack!I423,IF($C$4=Dates!$G$6,DataPack!O423)))=0, "", IF($C$4=Dates!$G$4, DataPack!C423,IF($C$4=Dates!$G$5,DataPack!I423,IF($C$4=Dates!$G$6,DataPack!O423))))</f>
        <v>Buckinghamshire</v>
      </c>
      <c r="E8" s="36" t="str">
        <f>IF(IF($C$4=Dates!$G$4, DataPack!D423,IF($C$4=Dates!$G$5,DataPack!J423,IF($C$4=Dates!$G$6,DataPack!P423)))=0, "", IF($C$4=Dates!$G$4, DataPack!D423,IF($C$4=Dates!$G$5,DataPack!J423,IF($C$4=Dates!$G$6,DataPack!P423))))</f>
        <v>Nursery</v>
      </c>
      <c r="F8" s="36" t="str">
        <f>IF(IF($C$4=Dates!$G$4, DataPack!E423,IF($C$4=Dates!$G$5,DataPack!K423,IF($C$4=Dates!$G$6,DataPack!Q423)))=0, "", IF($C$4=Dates!$G$4, DataPack!E423,IF($C$4=Dates!$G$5,DataPack!K423,IF($C$4=Dates!$G$6,DataPack!Q423))))</f>
        <v>LA Nursery School</v>
      </c>
      <c r="G8" s="297">
        <f>IF(IF($C$4=Dates!$G$4, DataPack!F423,IF($C$4=Dates!$G$5,DataPack!L423,IF($C$4=Dates!$G$6,DataPack!R423)))=0, "", IF($C$4=Dates!$G$4, DataPack!F423,IF($C$4=Dates!$G$5,DataPack!L423,IF($C$4=Dates!$G$6,DataPack!R423))))</f>
        <v>40806</v>
      </c>
      <c r="H8" s="6"/>
    </row>
    <row r="9" spans="2:8">
      <c r="B9" s="30">
        <f>IF(IF($C$4=Dates!$G$4, DataPack!A424,IF($C$4=Dates!$G$5,DataPack!G424,IF($C$4=Dates!$G$6,DataPack!M424)))=0, "", IF($C$4=Dates!$G$4, DataPack!A424,IF($C$4=Dates!$G$5,DataPack!G424,IF($C$4=Dates!$G$6,DataPack!M424))))</f>
        <v>106397</v>
      </c>
      <c r="C9" s="36" t="str">
        <f>IF(IF($C$4=Dates!$G$4, DataPack!B424,IF($C$4=Dates!$G$5,DataPack!H424,IF($C$4=Dates!$G$6,DataPack!N424)))=0, "", IF($C$4=Dates!$G$4, DataPack!B424,IF($C$4=Dates!$G$5,DataPack!H424,IF($C$4=Dates!$G$6,DataPack!N424))))</f>
        <v>Hindley Surestart Nursery</v>
      </c>
      <c r="D9" s="36" t="str">
        <f>IF(IF($C$4=Dates!$G$4, DataPack!C424,IF($C$4=Dates!$G$5,DataPack!I424,IF($C$4=Dates!$G$6,DataPack!O424)))=0, "", IF($C$4=Dates!$G$4, DataPack!C424,IF($C$4=Dates!$G$5,DataPack!I424,IF($C$4=Dates!$G$6,DataPack!O424))))</f>
        <v>Wigan</v>
      </c>
      <c r="E9" s="36" t="str">
        <f>IF(IF($C$4=Dates!$G$4, DataPack!D424,IF($C$4=Dates!$G$5,DataPack!J424,IF($C$4=Dates!$G$6,DataPack!P424)))=0, "", IF($C$4=Dates!$G$4, DataPack!D424,IF($C$4=Dates!$G$5,DataPack!J424,IF($C$4=Dates!$G$6,DataPack!P424))))</f>
        <v>Nursery</v>
      </c>
      <c r="F9" s="36" t="str">
        <f>IF(IF($C$4=Dates!$G$4, DataPack!E424,IF($C$4=Dates!$G$5,DataPack!K424,IF($C$4=Dates!$G$6,DataPack!Q424)))=0, "", IF($C$4=Dates!$G$4, DataPack!E424,IF($C$4=Dates!$G$5,DataPack!K424,IF($C$4=Dates!$G$6,DataPack!Q424))))</f>
        <v>LA Nursery School</v>
      </c>
      <c r="G9" s="297">
        <f>IF(IF($C$4=Dates!$G$4, DataPack!F424,IF($C$4=Dates!$G$5,DataPack!L424,IF($C$4=Dates!$G$6,DataPack!R424)))=0, "", IF($C$4=Dates!$G$4, DataPack!F424,IF($C$4=Dates!$G$5,DataPack!L424,IF($C$4=Dates!$G$6,DataPack!R424))))</f>
        <v>40305</v>
      </c>
      <c r="H9" s="6"/>
    </row>
    <row r="10" spans="2:8">
      <c r="B10" s="30">
        <f>IF(IF($C$4=Dates!$G$4, DataPack!A425,IF($C$4=Dates!$G$5,DataPack!G425,IF($C$4=Dates!$G$6,DataPack!M425)))=0, "", IF($C$4=Dates!$G$4, DataPack!A425,IF($C$4=Dates!$G$5,DataPack!G425,IF($C$4=Dates!$G$6,DataPack!M425))))</f>
        <v>125961</v>
      </c>
      <c r="C10" s="36" t="str">
        <f>IF(IF($C$4=Dates!$G$4, DataPack!B425,IF($C$4=Dates!$G$5,DataPack!H425,IF($C$4=Dates!$G$6,DataPack!N425)))=0, "", IF($C$4=Dates!$G$4, DataPack!B425,IF($C$4=Dates!$G$5,DataPack!H425,IF($C$4=Dates!$G$6,DataPack!N425))))</f>
        <v>Chesswood Middle School</v>
      </c>
      <c r="D10" s="36" t="str">
        <f>IF(IF($C$4=Dates!$G$4, DataPack!C425,IF($C$4=Dates!$G$5,DataPack!I425,IF($C$4=Dates!$G$6,DataPack!O425)))=0, "", IF($C$4=Dates!$G$4, DataPack!C425,IF($C$4=Dates!$G$5,DataPack!I425,IF($C$4=Dates!$G$6,DataPack!O425))))</f>
        <v>West Sussex</v>
      </c>
      <c r="E10" s="36" t="str">
        <f>IF(IF($C$4=Dates!$G$4, DataPack!D425,IF($C$4=Dates!$G$5,DataPack!J425,IF($C$4=Dates!$G$6,DataPack!P425)))=0, "", IF($C$4=Dates!$G$4, DataPack!D425,IF($C$4=Dates!$G$5,DataPack!J425,IF($C$4=Dates!$G$6,DataPack!P425))))</f>
        <v>Primary</v>
      </c>
      <c r="F10" s="36" t="str">
        <f>IF(IF($C$4=Dates!$G$4, DataPack!E425,IF($C$4=Dates!$G$5,DataPack!K425,IF($C$4=Dates!$G$6,DataPack!Q425)))=0, "", IF($C$4=Dates!$G$4, DataPack!E425,IF($C$4=Dates!$G$5,DataPack!K425,IF($C$4=Dates!$G$6,DataPack!Q425))))</f>
        <v>Community School</v>
      </c>
      <c r="G10" s="297">
        <f>IF(IF($C$4=Dates!$G$4, DataPack!F425,IF($C$4=Dates!$G$5,DataPack!L425,IF($C$4=Dates!$G$6,DataPack!R425)))=0, "", IF($C$4=Dates!$G$4, DataPack!F425,IF($C$4=Dates!$G$5,DataPack!L425,IF($C$4=Dates!$G$6,DataPack!R425))))</f>
        <v>40584</v>
      </c>
      <c r="H10" s="6"/>
    </row>
    <row r="11" spans="2:8">
      <c r="B11" s="30">
        <f>IF(IF($C$4=Dates!$G$4, DataPack!A426,IF($C$4=Dates!$G$5,DataPack!G426,IF($C$4=Dates!$G$6,DataPack!M426)))=0, "", IF($C$4=Dates!$G$4, DataPack!A426,IF($C$4=Dates!$G$5,DataPack!G426,IF($C$4=Dates!$G$6,DataPack!M426))))</f>
        <v>125907</v>
      </c>
      <c r="C11" s="36" t="str">
        <f>IF(IF($C$4=Dates!$G$4, DataPack!B426,IF($C$4=Dates!$G$5,DataPack!H426,IF($C$4=Dates!$G$6,DataPack!N426)))=0, "", IF($C$4=Dates!$G$4, DataPack!B426,IF($C$4=Dates!$G$5,DataPack!H426,IF($C$4=Dates!$G$6,DataPack!N426))))</f>
        <v>Three Bridges Junior School</v>
      </c>
      <c r="D11" s="36" t="str">
        <f>IF(IF($C$4=Dates!$G$4, DataPack!C426,IF($C$4=Dates!$G$5,DataPack!I426,IF($C$4=Dates!$G$6,DataPack!O426)))=0, "", IF($C$4=Dates!$G$4, DataPack!C426,IF($C$4=Dates!$G$5,DataPack!I426,IF($C$4=Dates!$G$6,DataPack!O426))))</f>
        <v>West Sussex</v>
      </c>
      <c r="E11" s="36" t="str">
        <f>IF(IF($C$4=Dates!$G$4, DataPack!D426,IF($C$4=Dates!$G$5,DataPack!J426,IF($C$4=Dates!$G$6,DataPack!P426)))=0, "", IF($C$4=Dates!$G$4, DataPack!D426,IF($C$4=Dates!$G$5,DataPack!J426,IF($C$4=Dates!$G$6,DataPack!P426))))</f>
        <v>Primary</v>
      </c>
      <c r="F11" s="36" t="str">
        <f>IF(IF($C$4=Dates!$G$4, DataPack!E426,IF($C$4=Dates!$G$5,DataPack!K426,IF($C$4=Dates!$G$6,DataPack!Q426)))=0, "", IF($C$4=Dates!$G$4, DataPack!E426,IF($C$4=Dates!$G$5,DataPack!K426,IF($C$4=Dates!$G$6,DataPack!Q426))))</f>
        <v>Community School</v>
      </c>
      <c r="G11" s="297">
        <f>IF(IF($C$4=Dates!$G$4, DataPack!F426,IF($C$4=Dates!$G$5,DataPack!L426,IF($C$4=Dates!$G$6,DataPack!R426)))=0, "", IF($C$4=Dates!$G$4, DataPack!F426,IF($C$4=Dates!$G$5,DataPack!L426,IF($C$4=Dates!$G$6,DataPack!R426))))</f>
        <v>40498</v>
      </c>
      <c r="H11" s="6"/>
    </row>
    <row r="12" spans="2:8">
      <c r="B12" s="30">
        <f>IF(IF($C$4=Dates!$G$4, DataPack!A427,IF($C$4=Dates!$G$5,DataPack!G427,IF($C$4=Dates!$G$6,DataPack!M427)))=0, "", IF($C$4=Dates!$G$4, DataPack!A427,IF($C$4=Dates!$G$5,DataPack!G427,IF($C$4=Dates!$G$6,DataPack!M427))))</f>
        <v>125201</v>
      </c>
      <c r="C12" s="36" t="str">
        <f>IF(IF($C$4=Dates!$G$4, DataPack!B427,IF($C$4=Dates!$G$5,DataPack!H427,IF($C$4=Dates!$G$6,DataPack!N427)))=0, "", IF($C$4=Dates!$G$4, DataPack!B427,IF($C$4=Dates!$G$5,DataPack!H427,IF($C$4=Dates!$G$6,DataPack!N427))))</f>
        <v>Horsell CofE Aided Junior School</v>
      </c>
      <c r="D12" s="36" t="str">
        <f>IF(IF($C$4=Dates!$G$4, DataPack!C427,IF($C$4=Dates!$G$5,DataPack!I427,IF($C$4=Dates!$G$6,DataPack!O427)))=0, "", IF($C$4=Dates!$G$4, DataPack!C427,IF($C$4=Dates!$G$5,DataPack!I427,IF($C$4=Dates!$G$6,DataPack!O427))))</f>
        <v>Surrey</v>
      </c>
      <c r="E12" s="36" t="str">
        <f>IF(IF($C$4=Dates!$G$4, DataPack!D427,IF($C$4=Dates!$G$5,DataPack!J427,IF($C$4=Dates!$G$6,DataPack!P427)))=0, "", IF($C$4=Dates!$G$4, DataPack!D427,IF($C$4=Dates!$G$5,DataPack!J427,IF($C$4=Dates!$G$6,DataPack!P427))))</f>
        <v>Primary</v>
      </c>
      <c r="F12" s="36" t="str">
        <f>IF(IF($C$4=Dates!$G$4, DataPack!E427,IF($C$4=Dates!$G$5,DataPack!K427,IF($C$4=Dates!$G$6,DataPack!Q427)))=0, "", IF($C$4=Dates!$G$4, DataPack!E427,IF($C$4=Dates!$G$5,DataPack!K427,IF($C$4=Dates!$G$6,DataPack!Q427))))</f>
        <v>Voluntary Aided School</v>
      </c>
      <c r="G12" s="297">
        <f>IF(IF($C$4=Dates!$G$4, DataPack!F427,IF($C$4=Dates!$G$5,DataPack!L427,IF($C$4=Dates!$G$6,DataPack!R427)))=0, "", IF($C$4=Dates!$G$4, DataPack!F427,IF($C$4=Dates!$G$5,DataPack!L427,IF($C$4=Dates!$G$6,DataPack!R427))))</f>
        <v>40458</v>
      </c>
      <c r="H12" s="6"/>
    </row>
    <row r="13" spans="2:8">
      <c r="B13" s="30">
        <f>IF(IF($C$4=Dates!$G$4, DataPack!A428,IF($C$4=Dates!$G$5,DataPack!G428,IF($C$4=Dates!$G$6,DataPack!M428)))=0, "", IF($C$4=Dates!$G$4, DataPack!A428,IF($C$4=Dates!$G$5,DataPack!G428,IF($C$4=Dates!$G$6,DataPack!M428))))</f>
        <v>122308</v>
      </c>
      <c r="C13" s="36" t="str">
        <f>IF(IF($C$4=Dates!$G$4, DataPack!B428,IF($C$4=Dates!$G$5,DataPack!H428,IF($C$4=Dates!$G$6,DataPack!N428)))=0, "", IF($C$4=Dates!$G$4, DataPack!B428,IF($C$4=Dates!$G$5,DataPack!H428,IF($C$4=Dates!$G$6,DataPack!N428))))</f>
        <v>St Bede's Roman Catholic Voluntary Aided Primary School</v>
      </c>
      <c r="D13" s="36" t="str">
        <f>IF(IF($C$4=Dates!$G$4, DataPack!C428,IF($C$4=Dates!$G$5,DataPack!I428,IF($C$4=Dates!$G$6,DataPack!O428)))=0, "", IF($C$4=Dates!$G$4, DataPack!C428,IF($C$4=Dates!$G$5,DataPack!I428,IF($C$4=Dates!$G$6,DataPack!O428))))</f>
        <v>Northumberland</v>
      </c>
      <c r="E13" s="36" t="str">
        <f>IF(IF($C$4=Dates!$G$4, DataPack!D428,IF($C$4=Dates!$G$5,DataPack!J428,IF($C$4=Dates!$G$6,DataPack!P428)))=0, "", IF($C$4=Dates!$G$4, DataPack!D428,IF($C$4=Dates!$G$5,DataPack!J428,IF($C$4=Dates!$G$6,DataPack!P428))))</f>
        <v>Primary</v>
      </c>
      <c r="F13" s="36" t="str">
        <f>IF(IF($C$4=Dates!$G$4, DataPack!E428,IF($C$4=Dates!$G$5,DataPack!K428,IF($C$4=Dates!$G$6,DataPack!Q428)))=0, "", IF($C$4=Dates!$G$4, DataPack!E428,IF($C$4=Dates!$G$5,DataPack!K428,IF($C$4=Dates!$G$6,DataPack!Q428))))</f>
        <v>Voluntary Aided School</v>
      </c>
      <c r="G13" s="297">
        <f>IF(IF($C$4=Dates!$G$4, DataPack!F428,IF($C$4=Dates!$G$5,DataPack!L428,IF($C$4=Dates!$G$6,DataPack!R428)))=0, "", IF($C$4=Dates!$G$4, DataPack!F428,IF($C$4=Dates!$G$5,DataPack!L428,IF($C$4=Dates!$G$6,DataPack!R428))))</f>
        <v>40353</v>
      </c>
      <c r="H13" s="6"/>
    </row>
    <row r="14" spans="2:8">
      <c r="B14" s="30">
        <f>IF(IF($C$4=Dates!$G$4, DataPack!A429,IF($C$4=Dates!$G$5,DataPack!G429,IF($C$4=Dates!$G$6,DataPack!M429)))=0, "", IF($C$4=Dates!$G$4, DataPack!A429,IF($C$4=Dates!$G$5,DataPack!G429,IF($C$4=Dates!$G$6,DataPack!M429))))</f>
        <v>134828</v>
      </c>
      <c r="C14" s="36" t="str">
        <f>IF(IF($C$4=Dates!$G$4, DataPack!B429,IF($C$4=Dates!$G$5,DataPack!H429,IF($C$4=Dates!$G$6,DataPack!N429)))=0, "", IF($C$4=Dates!$G$4, DataPack!B429,IF($C$4=Dates!$G$5,DataPack!H429,IF($C$4=Dates!$G$6,DataPack!N429))))</f>
        <v>Loseley Fields Primary School</v>
      </c>
      <c r="D14" s="36" t="str">
        <f>IF(IF($C$4=Dates!$G$4, DataPack!C429,IF($C$4=Dates!$G$5,DataPack!I429,IF($C$4=Dates!$G$6,DataPack!O429)))=0, "", IF($C$4=Dates!$G$4, DataPack!C429,IF($C$4=Dates!$G$5,DataPack!I429,IF($C$4=Dates!$G$6,DataPack!O429))))</f>
        <v>Surrey</v>
      </c>
      <c r="E14" s="36" t="str">
        <f>IF(IF($C$4=Dates!$G$4, DataPack!D429,IF($C$4=Dates!$G$5,DataPack!J429,IF($C$4=Dates!$G$6,DataPack!P429)))=0, "", IF($C$4=Dates!$G$4, DataPack!D429,IF($C$4=Dates!$G$5,DataPack!J429,IF($C$4=Dates!$G$6,DataPack!P429))))</f>
        <v>Primary</v>
      </c>
      <c r="F14" s="36" t="str">
        <f>IF(IF($C$4=Dates!$G$4, DataPack!E429,IF($C$4=Dates!$G$5,DataPack!K429,IF($C$4=Dates!$G$6,DataPack!Q429)))=0, "", IF($C$4=Dates!$G$4, DataPack!E429,IF($C$4=Dates!$G$5,DataPack!K429,IF($C$4=Dates!$G$6,DataPack!Q429))))</f>
        <v>Foundation School</v>
      </c>
      <c r="G14" s="297">
        <f>IF(IF($C$4=Dates!$G$4, DataPack!F429,IF($C$4=Dates!$G$5,DataPack!L429,IF($C$4=Dates!$G$6,DataPack!R429)))=0, "", IF($C$4=Dates!$G$4, DataPack!F429,IF($C$4=Dates!$G$5,DataPack!L429,IF($C$4=Dates!$G$6,DataPack!R429))))</f>
        <v>40353</v>
      </c>
      <c r="H14" s="6"/>
    </row>
    <row r="15" spans="2:8">
      <c r="B15" s="30">
        <f>IF(IF($C$4=Dates!$G$4, DataPack!A430,IF($C$4=Dates!$G$5,DataPack!G430,IF($C$4=Dates!$G$6,DataPack!M430)))=0, "", IF($C$4=Dates!$G$4, DataPack!A430,IF($C$4=Dates!$G$5,DataPack!G430,IF($C$4=Dates!$G$6,DataPack!M430))))</f>
        <v>125116</v>
      </c>
      <c r="C15" s="36" t="str">
        <f>IF(IF($C$4=Dates!$G$4, DataPack!B430,IF($C$4=Dates!$G$5,DataPack!H430,IF($C$4=Dates!$G$6,DataPack!N430)))=0, "", IF($C$4=Dates!$G$4, DataPack!B430,IF($C$4=Dates!$G$5,DataPack!H430,IF($C$4=Dates!$G$6,DataPack!N430))))</f>
        <v>Ash Grange Primary School</v>
      </c>
      <c r="D15" s="36" t="str">
        <f>IF(IF($C$4=Dates!$G$4, DataPack!C430,IF($C$4=Dates!$G$5,DataPack!I430,IF($C$4=Dates!$G$6,DataPack!O430)))=0, "", IF($C$4=Dates!$G$4, DataPack!C430,IF($C$4=Dates!$G$5,DataPack!I430,IF($C$4=Dates!$G$6,DataPack!O430))))</f>
        <v>Surrey</v>
      </c>
      <c r="E15" s="36" t="str">
        <f>IF(IF($C$4=Dates!$G$4, DataPack!D430,IF($C$4=Dates!$G$5,DataPack!J430,IF($C$4=Dates!$G$6,DataPack!P430)))=0, "", IF($C$4=Dates!$G$4, DataPack!D430,IF($C$4=Dates!$G$5,DataPack!J430,IF($C$4=Dates!$G$6,DataPack!P430))))</f>
        <v>Primary</v>
      </c>
      <c r="F15" s="36" t="str">
        <f>IF(IF($C$4=Dates!$G$4, DataPack!E430,IF($C$4=Dates!$G$5,DataPack!K430,IF($C$4=Dates!$G$6,DataPack!Q430)))=0, "", IF($C$4=Dates!$G$4, DataPack!E430,IF($C$4=Dates!$G$5,DataPack!K430,IF($C$4=Dates!$G$6,DataPack!Q430))))</f>
        <v>Community School</v>
      </c>
      <c r="G15" s="297">
        <f>IF(IF($C$4=Dates!$G$4, DataPack!F430,IF($C$4=Dates!$G$5,DataPack!L430,IF($C$4=Dates!$G$6,DataPack!R430)))=0, "", IF($C$4=Dates!$G$4, DataPack!F430,IF($C$4=Dates!$G$5,DataPack!L430,IF($C$4=Dates!$G$6,DataPack!R430))))</f>
        <v>40486</v>
      </c>
      <c r="H15" s="6"/>
    </row>
    <row r="16" spans="2:8">
      <c r="B16" s="30">
        <f>IF(IF($C$4=Dates!$G$4, DataPack!A431,IF($C$4=Dates!$G$5,DataPack!G431,IF($C$4=Dates!$G$6,DataPack!M431)))=0, "", IF($C$4=Dates!$G$4, DataPack!A431,IF($C$4=Dates!$G$5,DataPack!G431,IF($C$4=Dates!$G$6,DataPack!M431))))</f>
        <v>123710</v>
      </c>
      <c r="C16" s="36" t="str">
        <f>IF(IF($C$4=Dates!$G$4, DataPack!B431,IF($C$4=Dates!$G$5,DataPack!H431,IF($C$4=Dates!$G$6,DataPack!N431)))=0, "", IF($C$4=Dates!$G$4, DataPack!B431,IF($C$4=Dates!$G$5,DataPack!H431,IF($C$4=Dates!$G$6,DataPack!N431))))</f>
        <v>Wellsprings Primary School</v>
      </c>
      <c r="D16" s="36" t="str">
        <f>IF(IF($C$4=Dates!$G$4, DataPack!C431,IF($C$4=Dates!$G$5,DataPack!I431,IF($C$4=Dates!$G$6,DataPack!O431)))=0, "", IF($C$4=Dates!$G$4, DataPack!C431,IF($C$4=Dates!$G$5,DataPack!I431,IF($C$4=Dates!$G$6,DataPack!O431))))</f>
        <v>Somerset</v>
      </c>
      <c r="E16" s="36" t="str">
        <f>IF(IF($C$4=Dates!$G$4, DataPack!D431,IF($C$4=Dates!$G$5,DataPack!J431,IF($C$4=Dates!$G$6,DataPack!P431)))=0, "", IF($C$4=Dates!$G$4, DataPack!D431,IF($C$4=Dates!$G$5,DataPack!J431,IF($C$4=Dates!$G$6,DataPack!P431))))</f>
        <v>Primary</v>
      </c>
      <c r="F16" s="36" t="str">
        <f>IF(IF($C$4=Dates!$G$4, DataPack!E431,IF($C$4=Dates!$G$5,DataPack!K431,IF($C$4=Dates!$G$6,DataPack!Q431)))=0, "", IF($C$4=Dates!$G$4, DataPack!E431,IF($C$4=Dates!$G$5,DataPack!K431,IF($C$4=Dates!$G$6,DataPack!Q431))))</f>
        <v>Community School</v>
      </c>
      <c r="G16" s="297">
        <f>IF(IF($C$4=Dates!$G$4, DataPack!F431,IF($C$4=Dates!$G$5,DataPack!L431,IF($C$4=Dates!$G$6,DataPack!R431)))=0, "", IF($C$4=Dates!$G$4, DataPack!F431,IF($C$4=Dates!$G$5,DataPack!L431,IF($C$4=Dates!$G$6,DataPack!R431))))</f>
        <v>40611</v>
      </c>
      <c r="H16" s="6"/>
    </row>
    <row r="17" spans="2:8">
      <c r="B17" s="30">
        <f>IF(IF($C$4=Dates!$G$4, DataPack!A432,IF($C$4=Dates!$G$5,DataPack!G432,IF($C$4=Dates!$G$6,DataPack!M432)))=0, "", IF($C$4=Dates!$G$4, DataPack!A432,IF($C$4=Dates!$G$5,DataPack!G432,IF($C$4=Dates!$G$6,DataPack!M432))))</f>
        <v>123709</v>
      </c>
      <c r="C17" s="36" t="str">
        <f>IF(IF($C$4=Dates!$G$4, DataPack!B432,IF($C$4=Dates!$G$5,DataPack!H432,IF($C$4=Dates!$G$6,DataPack!N432)))=0, "", IF($C$4=Dates!$G$4, DataPack!B432,IF($C$4=Dates!$G$5,DataPack!H432,IF($C$4=Dates!$G$6,DataPack!N432))))</f>
        <v>Priorswood Primary School</v>
      </c>
      <c r="D17" s="36" t="str">
        <f>IF(IF($C$4=Dates!$G$4, DataPack!C432,IF($C$4=Dates!$G$5,DataPack!I432,IF($C$4=Dates!$G$6,DataPack!O432)))=0, "", IF($C$4=Dates!$G$4, DataPack!C432,IF($C$4=Dates!$G$5,DataPack!I432,IF($C$4=Dates!$G$6,DataPack!O432))))</f>
        <v>Somerset</v>
      </c>
      <c r="E17" s="36" t="str">
        <f>IF(IF($C$4=Dates!$G$4, DataPack!D432,IF($C$4=Dates!$G$5,DataPack!J432,IF($C$4=Dates!$G$6,DataPack!P432)))=0, "", IF($C$4=Dates!$G$4, DataPack!D432,IF($C$4=Dates!$G$5,DataPack!J432,IF($C$4=Dates!$G$6,DataPack!P432))))</f>
        <v>Primary</v>
      </c>
      <c r="F17" s="36" t="str">
        <f>IF(IF($C$4=Dates!$G$4, DataPack!E432,IF($C$4=Dates!$G$5,DataPack!K432,IF($C$4=Dates!$G$6,DataPack!Q432)))=0, "", IF($C$4=Dates!$G$4, DataPack!E432,IF($C$4=Dates!$G$5,DataPack!K432,IF($C$4=Dates!$G$6,DataPack!Q432))))</f>
        <v>Community School</v>
      </c>
      <c r="G17" s="297">
        <f>IF(IF($C$4=Dates!$G$4, DataPack!F432,IF($C$4=Dates!$G$5,DataPack!L432,IF($C$4=Dates!$G$6,DataPack!R432)))=0, "", IF($C$4=Dates!$G$4, DataPack!F432,IF($C$4=Dates!$G$5,DataPack!L432,IF($C$4=Dates!$G$6,DataPack!R432))))</f>
        <v>40809</v>
      </c>
      <c r="H17" s="6"/>
    </row>
    <row r="18" spans="2:8">
      <c r="B18" s="30">
        <f>IF(IF($C$4=Dates!$G$4, DataPack!A433,IF($C$4=Dates!$G$5,DataPack!G433,IF($C$4=Dates!$G$6,DataPack!M433)))=0, "", IF($C$4=Dates!$G$4, DataPack!A433,IF($C$4=Dates!$G$5,DataPack!G433,IF($C$4=Dates!$G$6,DataPack!M433))))</f>
        <v>123005</v>
      </c>
      <c r="C18" s="36" t="str">
        <f>IF(IF($C$4=Dates!$G$4, DataPack!B433,IF($C$4=Dates!$G$5,DataPack!H433,IF($C$4=Dates!$G$6,DataPack!N433)))=0, "", IF($C$4=Dates!$G$4, DataPack!B433,IF($C$4=Dates!$G$5,DataPack!H433,IF($C$4=Dates!$G$6,DataPack!N433))))</f>
        <v>Middle Barton School</v>
      </c>
      <c r="D18" s="36" t="str">
        <f>IF(IF($C$4=Dates!$G$4, DataPack!C433,IF($C$4=Dates!$G$5,DataPack!I433,IF($C$4=Dates!$G$6,DataPack!O433)))=0, "", IF($C$4=Dates!$G$4, DataPack!C433,IF($C$4=Dates!$G$5,DataPack!I433,IF($C$4=Dates!$G$6,DataPack!O433))))</f>
        <v>Oxfordshire</v>
      </c>
      <c r="E18" s="36" t="str">
        <f>IF(IF($C$4=Dates!$G$4, DataPack!D433,IF($C$4=Dates!$G$5,DataPack!J433,IF($C$4=Dates!$G$6,DataPack!P433)))=0, "", IF($C$4=Dates!$G$4, DataPack!D433,IF($C$4=Dates!$G$5,DataPack!J433,IF($C$4=Dates!$G$6,DataPack!P433))))</f>
        <v>Primary</v>
      </c>
      <c r="F18" s="36" t="str">
        <f>IF(IF($C$4=Dates!$G$4, DataPack!E433,IF($C$4=Dates!$G$5,DataPack!K433,IF($C$4=Dates!$G$6,DataPack!Q433)))=0, "", IF($C$4=Dates!$G$4, DataPack!E433,IF($C$4=Dates!$G$5,DataPack!K433,IF($C$4=Dates!$G$6,DataPack!Q433))))</f>
        <v>Community School</v>
      </c>
      <c r="G18" s="297">
        <f>IF(IF($C$4=Dates!$G$4, DataPack!F433,IF($C$4=Dates!$G$5,DataPack!L433,IF($C$4=Dates!$G$6,DataPack!R433)))=0, "", IF($C$4=Dates!$G$4, DataPack!F433,IF($C$4=Dates!$G$5,DataPack!L433,IF($C$4=Dates!$G$6,DataPack!R433))))</f>
        <v>40850</v>
      </c>
      <c r="H18" s="6"/>
    </row>
    <row r="19" spans="2:8">
      <c r="B19" s="30">
        <f>IF(IF($C$4=Dates!$G$4, DataPack!A434,IF($C$4=Dates!$G$5,DataPack!G434,IF($C$4=Dates!$G$6,DataPack!M434)))=0, "", IF($C$4=Dates!$G$4, DataPack!A434,IF($C$4=Dates!$G$5,DataPack!G434,IF($C$4=Dates!$G$6,DataPack!M434))))</f>
        <v>132752</v>
      </c>
      <c r="C19" s="36" t="str">
        <f>IF(IF($C$4=Dates!$G$4, DataPack!B434,IF($C$4=Dates!$G$5,DataPack!H434,IF($C$4=Dates!$G$6,DataPack!N434)))=0, "", IF($C$4=Dates!$G$4, DataPack!B434,IF($C$4=Dates!$G$5,DataPack!H434,IF($C$4=Dates!$G$6,DataPack!N434))))</f>
        <v>The John Henry Newman CofE (A) Primary School</v>
      </c>
      <c r="D19" s="36" t="str">
        <f>IF(IF($C$4=Dates!$G$4, DataPack!C434,IF($C$4=Dates!$G$5,DataPack!I434,IF($C$4=Dates!$G$6,DataPack!O434)))=0, "", IF($C$4=Dates!$G$4, DataPack!C434,IF($C$4=Dates!$G$5,DataPack!I434,IF($C$4=Dates!$G$6,DataPack!O434))))</f>
        <v>Oxfordshire</v>
      </c>
      <c r="E19" s="36" t="str">
        <f>IF(IF($C$4=Dates!$G$4, DataPack!D434,IF($C$4=Dates!$G$5,DataPack!J434,IF($C$4=Dates!$G$6,DataPack!P434)))=0, "", IF($C$4=Dates!$G$4, DataPack!D434,IF($C$4=Dates!$G$5,DataPack!J434,IF($C$4=Dates!$G$6,DataPack!P434))))</f>
        <v>Primary</v>
      </c>
      <c r="F19" s="36" t="str">
        <f>IF(IF($C$4=Dates!$G$4, DataPack!E434,IF($C$4=Dates!$G$5,DataPack!K434,IF($C$4=Dates!$G$6,DataPack!Q434)))=0, "", IF($C$4=Dates!$G$4, DataPack!E434,IF($C$4=Dates!$G$5,DataPack!K434,IF($C$4=Dates!$G$6,DataPack!Q434))))</f>
        <v>Voluntary Aided School</v>
      </c>
      <c r="G19" s="297">
        <f>IF(IF($C$4=Dates!$G$4, DataPack!F434,IF($C$4=Dates!$G$5,DataPack!L434,IF($C$4=Dates!$G$6,DataPack!R434)))=0, "", IF($C$4=Dates!$G$4, DataPack!F434,IF($C$4=Dates!$G$5,DataPack!L434,IF($C$4=Dates!$G$6,DataPack!R434))))</f>
        <v>40296</v>
      </c>
      <c r="H19" s="6"/>
    </row>
    <row r="20" spans="2:8">
      <c r="B20" s="30">
        <f>IF(IF($C$4=Dates!$G$4, DataPack!A435,IF($C$4=Dates!$G$5,DataPack!G435,IF($C$4=Dates!$G$6,DataPack!M435)))=0, "", IF($C$4=Dates!$G$4, DataPack!A435,IF($C$4=Dates!$G$5,DataPack!G435,IF($C$4=Dates!$G$6,DataPack!M435))))</f>
        <v>123083</v>
      </c>
      <c r="C20" s="36" t="str">
        <f>IF(IF($C$4=Dates!$G$4, DataPack!B435,IF($C$4=Dates!$G$5,DataPack!H435,IF($C$4=Dates!$G$6,DataPack!N435)))=0, "", IF($C$4=Dates!$G$4, DataPack!B435,IF($C$4=Dates!$G$5,DataPack!H435,IF($C$4=Dates!$G$6,DataPack!N435))))</f>
        <v>Thameside Primary School</v>
      </c>
      <c r="D20" s="36" t="str">
        <f>IF(IF($C$4=Dates!$G$4, DataPack!C435,IF($C$4=Dates!$G$5,DataPack!I435,IF($C$4=Dates!$G$6,DataPack!O435)))=0, "", IF($C$4=Dates!$G$4, DataPack!C435,IF($C$4=Dates!$G$5,DataPack!I435,IF($C$4=Dates!$G$6,DataPack!O435))))</f>
        <v>Oxfordshire</v>
      </c>
      <c r="E20" s="36" t="str">
        <f>IF(IF($C$4=Dates!$G$4, DataPack!D435,IF($C$4=Dates!$G$5,DataPack!J435,IF($C$4=Dates!$G$6,DataPack!P435)))=0, "", IF($C$4=Dates!$G$4, DataPack!D435,IF($C$4=Dates!$G$5,DataPack!J435,IF($C$4=Dates!$G$6,DataPack!P435))))</f>
        <v>Primary</v>
      </c>
      <c r="F20" s="36" t="str">
        <f>IF(IF($C$4=Dates!$G$4, DataPack!E435,IF($C$4=Dates!$G$5,DataPack!K435,IF($C$4=Dates!$G$6,DataPack!Q435)))=0, "", IF($C$4=Dates!$G$4, DataPack!E435,IF($C$4=Dates!$G$5,DataPack!K435,IF($C$4=Dates!$G$6,DataPack!Q435))))</f>
        <v>Community School</v>
      </c>
      <c r="G20" s="297">
        <f>IF(IF($C$4=Dates!$G$4, DataPack!F435,IF($C$4=Dates!$G$5,DataPack!L435,IF($C$4=Dates!$G$6,DataPack!R435)))=0, "", IF($C$4=Dates!$G$4, DataPack!F435,IF($C$4=Dates!$G$5,DataPack!L435,IF($C$4=Dates!$G$6,DataPack!R435))))</f>
        <v>40466</v>
      </c>
      <c r="H20" s="6"/>
    </row>
    <row r="21" spans="2:8">
      <c r="B21" s="30">
        <f>IF(IF($C$4=Dates!$G$4, DataPack!A436,IF($C$4=Dates!$G$5,DataPack!G436,IF($C$4=Dates!$G$6,DataPack!M436)))=0, "", IF($C$4=Dates!$G$4, DataPack!A436,IF($C$4=Dates!$G$5,DataPack!G436,IF($C$4=Dates!$G$6,DataPack!M436))))</f>
        <v>123045</v>
      </c>
      <c r="C21" s="36" t="str">
        <f>IF(IF($C$4=Dates!$G$4, DataPack!B436,IF($C$4=Dates!$G$5,DataPack!H436,IF($C$4=Dates!$G$6,DataPack!N436)))=0, "", IF($C$4=Dates!$G$4, DataPack!B436,IF($C$4=Dates!$G$5,DataPack!H436,IF($C$4=Dates!$G$6,DataPack!N436))))</f>
        <v>Cutteslowe Primary School</v>
      </c>
      <c r="D21" s="36" t="str">
        <f>IF(IF($C$4=Dates!$G$4, DataPack!C436,IF($C$4=Dates!$G$5,DataPack!I436,IF($C$4=Dates!$G$6,DataPack!O436)))=0, "", IF($C$4=Dates!$G$4, DataPack!C436,IF($C$4=Dates!$G$5,DataPack!I436,IF($C$4=Dates!$G$6,DataPack!O436))))</f>
        <v>Oxfordshire</v>
      </c>
      <c r="E21" s="36" t="str">
        <f>IF(IF($C$4=Dates!$G$4, DataPack!D436,IF($C$4=Dates!$G$5,DataPack!J436,IF($C$4=Dates!$G$6,DataPack!P436)))=0, "", IF($C$4=Dates!$G$4, DataPack!D436,IF($C$4=Dates!$G$5,DataPack!J436,IF($C$4=Dates!$G$6,DataPack!P436))))</f>
        <v>Primary</v>
      </c>
      <c r="F21" s="36" t="str">
        <f>IF(IF($C$4=Dates!$G$4, DataPack!E436,IF($C$4=Dates!$G$5,DataPack!K436,IF($C$4=Dates!$G$6,DataPack!Q436)))=0, "", IF($C$4=Dates!$G$4, DataPack!E436,IF($C$4=Dates!$G$5,DataPack!K436,IF($C$4=Dates!$G$6,DataPack!Q436))))</f>
        <v>Community School</v>
      </c>
      <c r="G21" s="297">
        <f>IF(IF($C$4=Dates!$G$4, DataPack!F436,IF($C$4=Dates!$G$5,DataPack!L436,IF($C$4=Dates!$G$6,DataPack!R436)))=0, "", IF($C$4=Dates!$G$4, DataPack!F436,IF($C$4=Dates!$G$5,DataPack!L436,IF($C$4=Dates!$G$6,DataPack!R436))))</f>
        <v>40870</v>
      </c>
      <c r="H21" s="6"/>
    </row>
    <row r="22" spans="2:8">
      <c r="B22" s="30">
        <f>IF(IF($C$4=Dates!$G$4, DataPack!A437,IF($C$4=Dates!$G$5,DataPack!G437,IF($C$4=Dates!$G$6,DataPack!M437)))=0, "", IF($C$4=Dates!$G$4, DataPack!A437,IF($C$4=Dates!$G$5,DataPack!G437,IF($C$4=Dates!$G$6,DataPack!M437))))</f>
        <v>123029</v>
      </c>
      <c r="C22" s="36" t="str">
        <f>IF(IF($C$4=Dates!$G$4, DataPack!B437,IF($C$4=Dates!$G$5,DataPack!H437,IF($C$4=Dates!$G$6,DataPack!N437)))=0, "", IF($C$4=Dates!$G$4, DataPack!B437,IF($C$4=Dates!$G$5,DataPack!H437,IF($C$4=Dates!$G$6,DataPack!N437))))</f>
        <v>Chalgrove Community Primary School</v>
      </c>
      <c r="D22" s="36" t="str">
        <f>IF(IF($C$4=Dates!$G$4, DataPack!C437,IF($C$4=Dates!$G$5,DataPack!I437,IF($C$4=Dates!$G$6,DataPack!O437)))=0, "", IF($C$4=Dates!$G$4, DataPack!C437,IF($C$4=Dates!$G$5,DataPack!I437,IF($C$4=Dates!$G$6,DataPack!O437))))</f>
        <v>Oxfordshire</v>
      </c>
      <c r="E22" s="36" t="str">
        <f>IF(IF($C$4=Dates!$G$4, DataPack!D437,IF($C$4=Dates!$G$5,DataPack!J437,IF($C$4=Dates!$G$6,DataPack!P437)))=0, "", IF($C$4=Dates!$G$4, DataPack!D437,IF($C$4=Dates!$G$5,DataPack!J437,IF($C$4=Dates!$G$6,DataPack!P437))))</f>
        <v>Primary</v>
      </c>
      <c r="F22" s="36" t="str">
        <f>IF(IF($C$4=Dates!$G$4, DataPack!E437,IF($C$4=Dates!$G$5,DataPack!K437,IF($C$4=Dates!$G$6,DataPack!Q437)))=0, "", IF($C$4=Dates!$G$4, DataPack!E437,IF($C$4=Dates!$G$5,DataPack!K437,IF($C$4=Dates!$G$6,DataPack!Q437))))</f>
        <v>Community School</v>
      </c>
      <c r="G22" s="297">
        <f>IF(IF($C$4=Dates!$G$4, DataPack!F437,IF($C$4=Dates!$G$5,DataPack!L437,IF($C$4=Dates!$G$6,DataPack!R437)))=0, "", IF($C$4=Dates!$G$4, DataPack!F437,IF($C$4=Dates!$G$5,DataPack!L437,IF($C$4=Dates!$G$6,DataPack!R437))))</f>
        <v>40582</v>
      </c>
      <c r="H22" s="6"/>
    </row>
    <row r="23" spans="2:8">
      <c r="B23" s="30">
        <f>IF(IF($C$4=Dates!$G$4, DataPack!A438,IF($C$4=Dates!$G$5,DataPack!G438,IF($C$4=Dates!$G$6,DataPack!M438)))=0, "", IF($C$4=Dates!$G$4, DataPack!A438,IF($C$4=Dates!$G$5,DataPack!G438,IF($C$4=Dates!$G$6,DataPack!M438))))</f>
        <v>125063</v>
      </c>
      <c r="C23" s="36" t="str">
        <f>IF(IF($C$4=Dates!$G$4, DataPack!B438,IF($C$4=Dates!$G$5,DataPack!H438,IF($C$4=Dates!$G$6,DataPack!N438)))=0, "", IF($C$4=Dates!$G$4, DataPack!B438,IF($C$4=Dates!$G$5,DataPack!H438,IF($C$4=Dates!$G$6,DataPack!N438))))</f>
        <v>Watchetts Junior School</v>
      </c>
      <c r="D23" s="36" t="str">
        <f>IF(IF($C$4=Dates!$G$4, DataPack!C438,IF($C$4=Dates!$G$5,DataPack!I438,IF($C$4=Dates!$G$6,DataPack!O438)))=0, "", IF($C$4=Dates!$G$4, DataPack!C438,IF($C$4=Dates!$G$5,DataPack!I438,IF($C$4=Dates!$G$6,DataPack!O438))))</f>
        <v>Surrey</v>
      </c>
      <c r="E23" s="36" t="str">
        <f>IF(IF($C$4=Dates!$G$4, DataPack!D438,IF($C$4=Dates!$G$5,DataPack!J438,IF($C$4=Dates!$G$6,DataPack!P438)))=0, "", IF($C$4=Dates!$G$4, DataPack!D438,IF($C$4=Dates!$G$5,DataPack!J438,IF($C$4=Dates!$G$6,DataPack!P438))))</f>
        <v>Primary</v>
      </c>
      <c r="F23" s="36" t="str">
        <f>IF(IF($C$4=Dates!$G$4, DataPack!E438,IF($C$4=Dates!$G$5,DataPack!K438,IF($C$4=Dates!$G$6,DataPack!Q438)))=0, "", IF($C$4=Dates!$G$4, DataPack!E438,IF($C$4=Dates!$G$5,DataPack!K438,IF($C$4=Dates!$G$6,DataPack!Q438))))</f>
        <v>Community School</v>
      </c>
      <c r="G23" s="297">
        <f>IF(IF($C$4=Dates!$G$4, DataPack!F438,IF($C$4=Dates!$G$5,DataPack!L438,IF($C$4=Dates!$G$6,DataPack!R438)))=0, "", IF($C$4=Dates!$G$4, DataPack!F438,IF($C$4=Dates!$G$5,DataPack!L438,IF($C$4=Dates!$G$6,DataPack!R438))))</f>
        <v>40353</v>
      </c>
      <c r="H23" s="6"/>
    </row>
    <row r="24" spans="2:8">
      <c r="B24" s="30">
        <f>IF(IF($C$4=Dates!$G$4, DataPack!A439,IF($C$4=Dates!$G$5,DataPack!G439,IF($C$4=Dates!$G$6,DataPack!M439)))=0, "", IF($C$4=Dates!$G$4, DataPack!A439,IF($C$4=Dates!$G$5,DataPack!G439,IF($C$4=Dates!$G$6,DataPack!M439))))</f>
        <v>125044</v>
      </c>
      <c r="C24" s="36" t="str">
        <f>IF(IF($C$4=Dates!$G$4, DataPack!B439,IF($C$4=Dates!$G$5,DataPack!H439,IF($C$4=Dates!$G$6,DataPack!N439)))=0, "", IF($C$4=Dates!$G$4, DataPack!B439,IF($C$4=Dates!$G$5,DataPack!H439,IF($C$4=Dates!$G$6,DataPack!N439))))</f>
        <v>Godalming Junior School</v>
      </c>
      <c r="D24" s="36" t="str">
        <f>IF(IF($C$4=Dates!$G$4, DataPack!C439,IF($C$4=Dates!$G$5,DataPack!I439,IF($C$4=Dates!$G$6,DataPack!O439)))=0, "", IF($C$4=Dates!$G$4, DataPack!C439,IF($C$4=Dates!$G$5,DataPack!I439,IF($C$4=Dates!$G$6,DataPack!O439))))</f>
        <v>Surrey</v>
      </c>
      <c r="E24" s="36" t="str">
        <f>IF(IF($C$4=Dates!$G$4, DataPack!D439,IF($C$4=Dates!$G$5,DataPack!J439,IF($C$4=Dates!$G$6,DataPack!P439)))=0, "", IF($C$4=Dates!$G$4, DataPack!D439,IF($C$4=Dates!$G$5,DataPack!J439,IF($C$4=Dates!$G$6,DataPack!P439))))</f>
        <v>Primary</v>
      </c>
      <c r="F24" s="36" t="str">
        <f>IF(IF($C$4=Dates!$G$4, DataPack!E439,IF($C$4=Dates!$G$5,DataPack!K439,IF($C$4=Dates!$G$6,DataPack!Q439)))=0, "", IF($C$4=Dates!$G$4, DataPack!E439,IF($C$4=Dates!$G$5,DataPack!K439,IF($C$4=Dates!$G$6,DataPack!Q439))))</f>
        <v>Community School</v>
      </c>
      <c r="G24" s="297">
        <f>IF(IF($C$4=Dates!$G$4, DataPack!F439,IF($C$4=Dates!$G$5,DataPack!L439,IF($C$4=Dates!$G$6,DataPack!R439)))=0, "", IF($C$4=Dates!$G$4, DataPack!F439,IF($C$4=Dates!$G$5,DataPack!L439,IF($C$4=Dates!$G$6,DataPack!R439))))</f>
        <v>40815</v>
      </c>
      <c r="H24" s="6"/>
    </row>
    <row r="25" spans="2:8">
      <c r="B25" s="30">
        <f>IF(IF($C$4=Dates!$G$4, DataPack!A440,IF($C$4=Dates!$G$5,DataPack!G440,IF($C$4=Dates!$G$6,DataPack!M440)))=0, "", IF($C$4=Dates!$G$4, DataPack!A440,IF($C$4=Dates!$G$5,DataPack!G440,IF($C$4=Dates!$G$6,DataPack!M440))))</f>
        <v>125031</v>
      </c>
      <c r="C25" s="36" t="str">
        <f>IF(IF($C$4=Dates!$G$4, DataPack!B440,IF($C$4=Dates!$G$5,DataPack!H440,IF($C$4=Dates!$G$6,DataPack!N440)))=0, "", IF($C$4=Dates!$G$4, DataPack!B440,IF($C$4=Dates!$G$5,DataPack!H440,IF($C$4=Dates!$G$6,DataPack!N440))))</f>
        <v>The Pilgrims' Way School</v>
      </c>
      <c r="D25" s="36" t="str">
        <f>IF(IF($C$4=Dates!$G$4, DataPack!C440,IF($C$4=Dates!$G$5,DataPack!I440,IF($C$4=Dates!$G$6,DataPack!O440)))=0, "", IF($C$4=Dates!$G$4, DataPack!C440,IF($C$4=Dates!$G$5,DataPack!I440,IF($C$4=Dates!$G$6,DataPack!O440))))</f>
        <v>Surrey</v>
      </c>
      <c r="E25" s="36" t="str">
        <f>IF(IF($C$4=Dates!$G$4, DataPack!D440,IF($C$4=Dates!$G$5,DataPack!J440,IF($C$4=Dates!$G$6,DataPack!P440)))=0, "", IF($C$4=Dates!$G$4, DataPack!D440,IF($C$4=Dates!$G$5,DataPack!J440,IF($C$4=Dates!$G$6,DataPack!P440))))</f>
        <v>Primary</v>
      </c>
      <c r="F25" s="36" t="str">
        <f>IF(IF($C$4=Dates!$G$4, DataPack!E440,IF($C$4=Dates!$G$5,DataPack!K440,IF($C$4=Dates!$G$6,DataPack!Q440)))=0, "", IF($C$4=Dates!$G$4, DataPack!E440,IF($C$4=Dates!$G$5,DataPack!K440,IF($C$4=Dates!$G$6,DataPack!Q440))))</f>
        <v>Community School</v>
      </c>
      <c r="G25" s="297">
        <f>IF(IF($C$4=Dates!$G$4, DataPack!F440,IF($C$4=Dates!$G$5,DataPack!L440,IF($C$4=Dates!$G$6,DataPack!R440)))=0, "", IF($C$4=Dates!$G$4, DataPack!F440,IF($C$4=Dates!$G$5,DataPack!L440,IF($C$4=Dates!$G$6,DataPack!R440))))</f>
        <v>40561</v>
      </c>
      <c r="H25" s="6"/>
    </row>
    <row r="26" spans="2:8">
      <c r="B26" s="30">
        <f>IF(IF($C$4=Dates!$G$4, DataPack!A441,IF($C$4=Dates!$G$5,DataPack!G441,IF($C$4=Dates!$G$6,DataPack!M441)))=0, "", IF($C$4=Dates!$G$4, DataPack!A441,IF($C$4=Dates!$G$5,DataPack!G441,IF($C$4=Dates!$G$6,DataPack!M441))))</f>
        <v>124591</v>
      </c>
      <c r="C26" s="36" t="str">
        <f>IF(IF($C$4=Dates!$G$4, DataPack!B441,IF($C$4=Dates!$G$5,DataPack!H441,IF($C$4=Dates!$G$6,DataPack!N441)))=0, "", IF($C$4=Dates!$G$4, DataPack!B441,IF($C$4=Dates!$G$5,DataPack!H441,IF($C$4=Dates!$G$6,DataPack!N441))))</f>
        <v>St Edmund's Primary School</v>
      </c>
      <c r="D26" s="36" t="str">
        <f>IF(IF($C$4=Dates!$G$4, DataPack!C441,IF($C$4=Dates!$G$5,DataPack!I441,IF($C$4=Dates!$G$6,DataPack!O441)))=0, "", IF($C$4=Dates!$G$4, DataPack!C441,IF($C$4=Dates!$G$5,DataPack!I441,IF($C$4=Dates!$G$6,DataPack!O441))))</f>
        <v>Suffolk</v>
      </c>
      <c r="E26" s="36" t="str">
        <f>IF(IF($C$4=Dates!$G$4, DataPack!D441,IF($C$4=Dates!$G$5,DataPack!J441,IF($C$4=Dates!$G$6,DataPack!P441)))=0, "", IF($C$4=Dates!$G$4, DataPack!D441,IF($C$4=Dates!$G$5,DataPack!J441,IF($C$4=Dates!$G$6,DataPack!P441))))</f>
        <v>Primary</v>
      </c>
      <c r="F26" s="36" t="str">
        <f>IF(IF($C$4=Dates!$G$4, DataPack!E441,IF($C$4=Dates!$G$5,DataPack!K441,IF($C$4=Dates!$G$6,DataPack!Q441)))=0, "", IF($C$4=Dates!$G$4, DataPack!E441,IF($C$4=Dates!$G$5,DataPack!K441,IF($C$4=Dates!$G$6,DataPack!Q441))))</f>
        <v>Community School</v>
      </c>
      <c r="G26" s="297">
        <f>IF(IF($C$4=Dates!$G$4, DataPack!F441,IF($C$4=Dates!$G$5,DataPack!L441,IF($C$4=Dates!$G$6,DataPack!R441)))=0, "", IF($C$4=Dates!$G$4, DataPack!F441,IF($C$4=Dates!$G$5,DataPack!L441,IF($C$4=Dates!$G$6,DataPack!R441))))</f>
        <v>40858</v>
      </c>
      <c r="H26" s="6"/>
    </row>
    <row r="27" spans="2:8">
      <c r="B27" s="30">
        <f>IF(IF($C$4=Dates!$G$4, DataPack!A442,IF($C$4=Dates!$G$5,DataPack!G442,IF($C$4=Dates!$G$6,DataPack!M442)))=0, "", IF($C$4=Dates!$G$4, DataPack!A442,IF($C$4=Dates!$G$5,DataPack!G442,IF($C$4=Dates!$G$6,DataPack!M442))))</f>
        <v>121888</v>
      </c>
      <c r="C27" s="36" t="str">
        <f>IF(IF($C$4=Dates!$G$4, DataPack!B442,IF($C$4=Dates!$G$5,DataPack!H442,IF($C$4=Dates!$G$6,DataPack!N442)))=0, "", IF($C$4=Dates!$G$4, DataPack!B442,IF($C$4=Dates!$G$5,DataPack!H442,IF($C$4=Dates!$G$6,DataPack!N442))))</f>
        <v>Corby Kingswood Primary School</v>
      </c>
      <c r="D27" s="36" t="str">
        <f>IF(IF($C$4=Dates!$G$4, DataPack!C442,IF($C$4=Dates!$G$5,DataPack!I442,IF($C$4=Dates!$G$6,DataPack!O442)))=0, "", IF($C$4=Dates!$G$4, DataPack!C442,IF($C$4=Dates!$G$5,DataPack!I442,IF($C$4=Dates!$G$6,DataPack!O442))))</f>
        <v>Northamptonshire</v>
      </c>
      <c r="E27" s="36" t="str">
        <f>IF(IF($C$4=Dates!$G$4, DataPack!D442,IF($C$4=Dates!$G$5,DataPack!J442,IF($C$4=Dates!$G$6,DataPack!P442)))=0, "", IF($C$4=Dates!$G$4, DataPack!D442,IF($C$4=Dates!$G$5,DataPack!J442,IF($C$4=Dates!$G$6,DataPack!P442))))</f>
        <v>Primary</v>
      </c>
      <c r="F27" s="36" t="str">
        <f>IF(IF($C$4=Dates!$G$4, DataPack!E442,IF($C$4=Dates!$G$5,DataPack!K442,IF($C$4=Dates!$G$6,DataPack!Q442)))=0, "", IF($C$4=Dates!$G$4, DataPack!E442,IF($C$4=Dates!$G$5,DataPack!K442,IF($C$4=Dates!$G$6,DataPack!Q442))))</f>
        <v>Community School</v>
      </c>
      <c r="G27" s="297">
        <f>IF(IF($C$4=Dates!$G$4, DataPack!F442,IF($C$4=Dates!$G$5,DataPack!L442,IF($C$4=Dates!$G$6,DataPack!R442)))=0, "", IF($C$4=Dates!$G$4, DataPack!F442,IF($C$4=Dates!$G$5,DataPack!L442,IF($C$4=Dates!$G$6,DataPack!R442))))</f>
        <v>40688</v>
      </c>
      <c r="H27" s="6"/>
    </row>
    <row r="28" spans="2:8">
      <c r="B28" s="30">
        <f>IF(IF($C$4=Dates!$G$4, DataPack!A443,IF($C$4=Dates!$G$5,DataPack!G443,IF($C$4=Dates!$G$6,DataPack!M443)))=0, "", IF($C$4=Dates!$G$4, DataPack!A443,IF($C$4=Dates!$G$5,DataPack!G443,IF($C$4=Dates!$G$6,DataPack!M443))))</f>
        <v>121933</v>
      </c>
      <c r="C28" s="36" t="str">
        <f>IF(IF($C$4=Dates!$G$4, DataPack!B443,IF($C$4=Dates!$G$5,DataPack!H443,IF($C$4=Dates!$G$6,DataPack!N443)))=0, "", IF($C$4=Dates!$G$4, DataPack!B443,IF($C$4=Dates!$G$5,DataPack!H443,IF($C$4=Dates!$G$6,DataPack!N443))))</f>
        <v>Lings Primary School</v>
      </c>
      <c r="D28" s="36" t="str">
        <f>IF(IF($C$4=Dates!$G$4, DataPack!C443,IF($C$4=Dates!$G$5,DataPack!I443,IF($C$4=Dates!$G$6,DataPack!O443)))=0, "", IF($C$4=Dates!$G$4, DataPack!C443,IF($C$4=Dates!$G$5,DataPack!I443,IF($C$4=Dates!$G$6,DataPack!O443))))</f>
        <v>Northamptonshire</v>
      </c>
      <c r="E28" s="36" t="str">
        <f>IF(IF($C$4=Dates!$G$4, DataPack!D443,IF($C$4=Dates!$G$5,DataPack!J443,IF($C$4=Dates!$G$6,DataPack!P443)))=0, "", IF($C$4=Dates!$G$4, DataPack!D443,IF($C$4=Dates!$G$5,DataPack!J443,IF($C$4=Dates!$G$6,DataPack!P443))))</f>
        <v>Primary</v>
      </c>
      <c r="F28" s="36" t="str">
        <f>IF(IF($C$4=Dates!$G$4, DataPack!E443,IF($C$4=Dates!$G$5,DataPack!K443,IF($C$4=Dates!$G$6,DataPack!Q443)))=0, "", IF($C$4=Dates!$G$4, DataPack!E443,IF($C$4=Dates!$G$5,DataPack!K443,IF($C$4=Dates!$G$6,DataPack!Q443))))</f>
        <v>Community School</v>
      </c>
      <c r="G28" s="297">
        <f>IF(IF($C$4=Dates!$G$4, DataPack!F443,IF($C$4=Dates!$G$5,DataPack!L443,IF($C$4=Dates!$G$6,DataPack!R443)))=0, "", IF($C$4=Dates!$G$4, DataPack!F443,IF($C$4=Dates!$G$5,DataPack!L443,IF($C$4=Dates!$G$6,DataPack!R443))))</f>
        <v>40248</v>
      </c>
      <c r="H28" s="6"/>
    </row>
    <row r="29" spans="2:8">
      <c r="B29" s="30">
        <f>IF(IF($C$4=Dates!$G$4, DataPack!A444,IF($C$4=Dates!$G$5,DataPack!G444,IF($C$4=Dates!$G$6,DataPack!M444)))=0, "", IF($C$4=Dates!$G$4, DataPack!A444,IF($C$4=Dates!$G$5,DataPack!G444,IF($C$4=Dates!$G$6,DataPack!M444))))</f>
        <v>123122</v>
      </c>
      <c r="C29" s="36" t="str">
        <f>IF(IF($C$4=Dates!$G$4, DataPack!B444,IF($C$4=Dates!$G$5,DataPack!H444,IF($C$4=Dates!$G$6,DataPack!N444)))=0, "", IF($C$4=Dates!$G$4, DataPack!B444,IF($C$4=Dates!$G$5,DataPack!H444,IF($C$4=Dates!$G$6,DataPack!N444))))</f>
        <v>Wheatley Church of England (C) Primary School</v>
      </c>
      <c r="D29" s="36" t="str">
        <f>IF(IF($C$4=Dates!$G$4, DataPack!C444,IF($C$4=Dates!$G$5,DataPack!I444,IF($C$4=Dates!$G$6,DataPack!O444)))=0, "", IF($C$4=Dates!$G$4, DataPack!C444,IF($C$4=Dates!$G$5,DataPack!I444,IF($C$4=Dates!$G$6,DataPack!O444))))</f>
        <v>Oxfordshire</v>
      </c>
      <c r="E29" s="36" t="str">
        <f>IF(IF($C$4=Dates!$G$4, DataPack!D444,IF($C$4=Dates!$G$5,DataPack!J444,IF($C$4=Dates!$G$6,DataPack!P444)))=0, "", IF($C$4=Dates!$G$4, DataPack!D444,IF($C$4=Dates!$G$5,DataPack!J444,IF($C$4=Dates!$G$6,DataPack!P444))))</f>
        <v>Primary</v>
      </c>
      <c r="F29" s="36" t="str">
        <f>IF(IF($C$4=Dates!$G$4, DataPack!E444,IF($C$4=Dates!$G$5,DataPack!K444,IF($C$4=Dates!$G$6,DataPack!Q444)))=0, "", IF($C$4=Dates!$G$4, DataPack!E444,IF($C$4=Dates!$G$5,DataPack!K444,IF($C$4=Dates!$G$6,DataPack!Q444))))</f>
        <v>Voluntary Controlled School</v>
      </c>
      <c r="G29" s="297">
        <f>IF(IF($C$4=Dates!$G$4, DataPack!F444,IF($C$4=Dates!$G$5,DataPack!L444,IF($C$4=Dates!$G$6,DataPack!R444)))=0, "", IF($C$4=Dates!$G$4, DataPack!F444,IF($C$4=Dates!$G$5,DataPack!L444,IF($C$4=Dates!$G$6,DataPack!R444))))</f>
        <v>40493</v>
      </c>
      <c r="H29" s="6"/>
    </row>
    <row r="30" spans="2:8">
      <c r="B30" s="30">
        <f>IF(IF($C$4=Dates!$G$4, DataPack!A445,IF($C$4=Dates!$G$5,DataPack!G445,IF($C$4=Dates!$G$6,DataPack!M445)))=0, "", IF($C$4=Dates!$G$4, DataPack!A445,IF($C$4=Dates!$G$5,DataPack!G445,IF($C$4=Dates!$G$6,DataPack!M445))))</f>
        <v>121965</v>
      </c>
      <c r="C30" s="36" t="str">
        <f>IF(IF($C$4=Dates!$G$4, DataPack!B445,IF($C$4=Dates!$G$5,DataPack!H445,IF($C$4=Dates!$G$6,DataPack!N445)))=0, "", IF($C$4=Dates!$G$4, DataPack!B445,IF($C$4=Dates!$G$5,DataPack!H445,IF($C$4=Dates!$G$6,DataPack!N445))))</f>
        <v>Cottingham Church of England School</v>
      </c>
      <c r="D30" s="36" t="str">
        <f>IF(IF($C$4=Dates!$G$4, DataPack!C445,IF($C$4=Dates!$G$5,DataPack!I445,IF($C$4=Dates!$G$6,DataPack!O445)))=0, "", IF($C$4=Dates!$G$4, DataPack!C445,IF($C$4=Dates!$G$5,DataPack!I445,IF($C$4=Dates!$G$6,DataPack!O445))))</f>
        <v>Northamptonshire</v>
      </c>
      <c r="E30" s="36" t="str">
        <f>IF(IF($C$4=Dates!$G$4, DataPack!D445,IF($C$4=Dates!$G$5,DataPack!J445,IF($C$4=Dates!$G$6,DataPack!P445)))=0, "", IF($C$4=Dates!$G$4, DataPack!D445,IF($C$4=Dates!$G$5,DataPack!J445,IF($C$4=Dates!$G$6,DataPack!P445))))</f>
        <v>Primary</v>
      </c>
      <c r="F30" s="36" t="str">
        <f>IF(IF($C$4=Dates!$G$4, DataPack!E445,IF($C$4=Dates!$G$5,DataPack!K445,IF($C$4=Dates!$G$6,DataPack!Q445)))=0, "", IF($C$4=Dates!$G$4, DataPack!E445,IF($C$4=Dates!$G$5,DataPack!K445,IF($C$4=Dates!$G$6,DataPack!Q445))))</f>
        <v>Voluntary Controlled School</v>
      </c>
      <c r="G30" s="297">
        <f>IF(IF($C$4=Dates!$G$4, DataPack!F445,IF($C$4=Dates!$G$5,DataPack!L445,IF($C$4=Dates!$G$6,DataPack!R445)))=0, "", IF($C$4=Dates!$G$4, DataPack!F445,IF($C$4=Dates!$G$5,DataPack!L445,IF($C$4=Dates!$G$6,DataPack!R445))))</f>
        <v>40466</v>
      </c>
      <c r="H30" s="6"/>
    </row>
    <row r="31" spans="2:8">
      <c r="B31" s="30">
        <f>IF(IF($C$4=Dates!$G$4, DataPack!A446,IF($C$4=Dates!$G$5,DataPack!G446,IF($C$4=Dates!$G$6,DataPack!M446)))=0, "", IF($C$4=Dates!$G$4, DataPack!A446,IF($C$4=Dates!$G$5,DataPack!G446,IF($C$4=Dates!$G$6,DataPack!M446))))</f>
        <v>124583</v>
      </c>
      <c r="C31" s="36" t="str">
        <f>IF(IF($C$4=Dates!$G$4, DataPack!B446,IF($C$4=Dates!$G$5,DataPack!H446,IF($C$4=Dates!$G$6,DataPack!N446)))=0, "", IF($C$4=Dates!$G$4, DataPack!B446,IF($C$4=Dates!$G$5,DataPack!H446,IF($C$4=Dates!$G$6,DataPack!N446))))</f>
        <v>Langer Primary School</v>
      </c>
      <c r="D31" s="36" t="str">
        <f>IF(IF($C$4=Dates!$G$4, DataPack!C446,IF($C$4=Dates!$G$5,DataPack!I446,IF($C$4=Dates!$G$6,DataPack!O446)))=0, "", IF($C$4=Dates!$G$4, DataPack!C446,IF($C$4=Dates!$G$5,DataPack!I446,IF($C$4=Dates!$G$6,DataPack!O446))))</f>
        <v>Suffolk</v>
      </c>
      <c r="E31" s="36" t="str">
        <f>IF(IF($C$4=Dates!$G$4, DataPack!D446,IF($C$4=Dates!$G$5,DataPack!J446,IF($C$4=Dates!$G$6,DataPack!P446)))=0, "", IF($C$4=Dates!$G$4, DataPack!D446,IF($C$4=Dates!$G$5,DataPack!J446,IF($C$4=Dates!$G$6,DataPack!P446))))</f>
        <v>Primary</v>
      </c>
      <c r="F31" s="36" t="str">
        <f>IF(IF($C$4=Dates!$G$4, DataPack!E446,IF($C$4=Dates!$G$5,DataPack!K446,IF($C$4=Dates!$G$6,DataPack!Q446)))=0, "", IF($C$4=Dates!$G$4, DataPack!E446,IF($C$4=Dates!$G$5,DataPack!K446,IF($C$4=Dates!$G$6,DataPack!Q446))))</f>
        <v>Community School</v>
      </c>
      <c r="G31" s="297">
        <f>IF(IF($C$4=Dates!$G$4, DataPack!F446,IF($C$4=Dates!$G$5,DataPack!L446,IF($C$4=Dates!$G$6,DataPack!R446)))=0, "", IF($C$4=Dates!$G$4, DataPack!F446,IF($C$4=Dates!$G$5,DataPack!L446,IF($C$4=Dates!$G$6,DataPack!R446))))</f>
        <v>40438</v>
      </c>
      <c r="H31" s="6"/>
    </row>
    <row r="32" spans="2:8">
      <c r="B32" s="30">
        <f>IF(IF($C$4=Dates!$G$4, DataPack!A447,IF($C$4=Dates!$G$5,DataPack!G447,IF($C$4=Dates!$G$6,DataPack!M447)))=0, "", IF($C$4=Dates!$G$4, DataPack!A447,IF($C$4=Dates!$G$5,DataPack!G447,IF($C$4=Dates!$G$6,DataPack!M447))))</f>
        <v>124546</v>
      </c>
      <c r="C32" s="36" t="str">
        <f>IF(IF($C$4=Dates!$G$4, DataPack!B447,IF($C$4=Dates!$G$5,DataPack!H447,IF($C$4=Dates!$G$6,DataPack!N447)))=0, "", IF($C$4=Dates!$G$4, DataPack!B447,IF($C$4=Dates!$G$5,DataPack!H447,IF($C$4=Dates!$G$6,DataPack!N447))))</f>
        <v>Houldsworth Valley Primary School</v>
      </c>
      <c r="D32" s="36" t="str">
        <f>IF(IF($C$4=Dates!$G$4, DataPack!C447,IF($C$4=Dates!$G$5,DataPack!I447,IF($C$4=Dates!$G$6,DataPack!O447)))=0, "", IF($C$4=Dates!$G$4, DataPack!C447,IF($C$4=Dates!$G$5,DataPack!I447,IF($C$4=Dates!$G$6,DataPack!O447))))</f>
        <v>Suffolk</v>
      </c>
      <c r="E32" s="36" t="str">
        <f>IF(IF($C$4=Dates!$G$4, DataPack!D447,IF($C$4=Dates!$G$5,DataPack!J447,IF($C$4=Dates!$G$6,DataPack!P447)))=0, "", IF($C$4=Dates!$G$4, DataPack!D447,IF($C$4=Dates!$G$5,DataPack!J447,IF($C$4=Dates!$G$6,DataPack!P447))))</f>
        <v>Primary</v>
      </c>
      <c r="F32" s="36" t="str">
        <f>IF(IF($C$4=Dates!$G$4, DataPack!E447,IF($C$4=Dates!$G$5,DataPack!K447,IF($C$4=Dates!$G$6,DataPack!Q447)))=0, "", IF($C$4=Dates!$G$4, DataPack!E447,IF($C$4=Dates!$G$5,DataPack!K447,IF($C$4=Dates!$G$6,DataPack!Q447))))</f>
        <v>Community School</v>
      </c>
      <c r="G32" s="297">
        <f>IF(IF($C$4=Dates!$G$4, DataPack!F447,IF($C$4=Dates!$G$5,DataPack!L447,IF($C$4=Dates!$G$6,DataPack!R447)))=0, "", IF($C$4=Dates!$G$4, DataPack!F447,IF($C$4=Dates!$G$5,DataPack!L447,IF($C$4=Dates!$G$6,DataPack!R447))))</f>
        <v>40571</v>
      </c>
      <c r="H32" s="6"/>
    </row>
    <row r="33" spans="2:8">
      <c r="B33" s="30">
        <f>IF(IF($C$4=Dates!$G$4, DataPack!A448,IF($C$4=Dates!$G$5,DataPack!G448,IF($C$4=Dates!$G$6,DataPack!M448)))=0, "", IF($C$4=Dates!$G$4, DataPack!A448,IF($C$4=Dates!$G$5,DataPack!G448,IF($C$4=Dates!$G$6,DataPack!M448))))</f>
        <v>124536</v>
      </c>
      <c r="C33" s="36" t="str">
        <f>IF(IF($C$4=Dates!$G$4, DataPack!B448,IF($C$4=Dates!$G$5,DataPack!H448,IF($C$4=Dates!$G$6,DataPack!N448)))=0, "", IF($C$4=Dates!$G$4, DataPack!B448,IF($C$4=Dates!$G$5,DataPack!H448,IF($C$4=Dates!$G$6,DataPack!N448))))</f>
        <v>Pot Kiln Primary School</v>
      </c>
      <c r="D33" s="36" t="str">
        <f>IF(IF($C$4=Dates!$G$4, DataPack!C448,IF($C$4=Dates!$G$5,DataPack!I448,IF($C$4=Dates!$G$6,DataPack!O448)))=0, "", IF($C$4=Dates!$G$4, DataPack!C448,IF($C$4=Dates!$G$5,DataPack!I448,IF($C$4=Dates!$G$6,DataPack!O448))))</f>
        <v>Suffolk</v>
      </c>
      <c r="E33" s="36" t="str">
        <f>IF(IF($C$4=Dates!$G$4, DataPack!D448,IF($C$4=Dates!$G$5,DataPack!J448,IF($C$4=Dates!$G$6,DataPack!P448)))=0, "", IF($C$4=Dates!$G$4, DataPack!D448,IF($C$4=Dates!$G$5,DataPack!J448,IF($C$4=Dates!$G$6,DataPack!P448))))</f>
        <v>Primary</v>
      </c>
      <c r="F33" s="36" t="str">
        <f>IF(IF($C$4=Dates!$G$4, DataPack!E448,IF($C$4=Dates!$G$5,DataPack!K448,IF($C$4=Dates!$G$6,DataPack!Q448)))=0, "", IF($C$4=Dates!$G$4, DataPack!E448,IF($C$4=Dates!$G$5,DataPack!K448,IF($C$4=Dates!$G$6,DataPack!Q448))))</f>
        <v>Community School</v>
      </c>
      <c r="G33" s="297">
        <f>IF(IF($C$4=Dates!$G$4, DataPack!F448,IF($C$4=Dates!$G$5,DataPack!L448,IF($C$4=Dates!$G$6,DataPack!R448)))=0, "", IF($C$4=Dates!$G$4, DataPack!F448,IF($C$4=Dates!$G$5,DataPack!L448,IF($C$4=Dates!$G$6,DataPack!R448))))</f>
        <v>40828</v>
      </c>
      <c r="H33" s="6"/>
    </row>
    <row r="34" spans="2:8">
      <c r="B34" s="30">
        <f>IF(IF($C$4=Dates!$G$4, DataPack!A449,IF($C$4=Dates!$G$5,DataPack!G449,IF($C$4=Dates!$G$6,DataPack!M449)))=0, "", IF($C$4=Dates!$G$4, DataPack!A449,IF($C$4=Dates!$G$5,DataPack!G449,IF($C$4=Dates!$G$6,DataPack!M449))))</f>
        <v>123213</v>
      </c>
      <c r="C34" s="36" t="str">
        <f>IF(IF($C$4=Dates!$G$4, DataPack!B449,IF($C$4=Dates!$G$5,DataPack!H449,IF($C$4=Dates!$G$6,DataPack!N449)))=0, "", IF($C$4=Dates!$G$4, DataPack!B449,IF($C$4=Dates!$G$5,DataPack!H449,IF($C$4=Dates!$G$6,DataPack!N449))))</f>
        <v>St Mary and John Church of England Primary School</v>
      </c>
      <c r="D34" s="36" t="str">
        <f>IF(IF($C$4=Dates!$G$4, DataPack!C449,IF($C$4=Dates!$G$5,DataPack!I449,IF($C$4=Dates!$G$6,DataPack!O449)))=0, "", IF($C$4=Dates!$G$4, DataPack!C449,IF($C$4=Dates!$G$5,DataPack!I449,IF($C$4=Dates!$G$6,DataPack!O449))))</f>
        <v>Oxfordshire</v>
      </c>
      <c r="E34" s="36" t="str">
        <f>IF(IF($C$4=Dates!$G$4, DataPack!D449,IF($C$4=Dates!$G$5,DataPack!J449,IF($C$4=Dates!$G$6,DataPack!P449)))=0, "", IF($C$4=Dates!$G$4, DataPack!D449,IF($C$4=Dates!$G$5,DataPack!J449,IF($C$4=Dates!$G$6,DataPack!P449))))</f>
        <v>Primary</v>
      </c>
      <c r="F34" s="36" t="str">
        <f>IF(IF($C$4=Dates!$G$4, DataPack!E449,IF($C$4=Dates!$G$5,DataPack!K449,IF($C$4=Dates!$G$6,DataPack!Q449)))=0, "", IF($C$4=Dates!$G$4, DataPack!E449,IF($C$4=Dates!$G$5,DataPack!K449,IF($C$4=Dates!$G$6,DataPack!Q449))))</f>
        <v>Voluntary Aided School</v>
      </c>
      <c r="G34" s="297">
        <f>IF(IF($C$4=Dates!$G$4, DataPack!F449,IF($C$4=Dates!$G$5,DataPack!L449,IF($C$4=Dates!$G$6,DataPack!R449)))=0, "", IF($C$4=Dates!$G$4, DataPack!F449,IF($C$4=Dates!$G$5,DataPack!L449,IF($C$4=Dates!$G$6,DataPack!R449))))</f>
        <v>40507</v>
      </c>
      <c r="H34" s="6"/>
    </row>
    <row r="35" spans="2:8">
      <c r="B35" s="30">
        <f>IF(IF($C$4=Dates!$G$4, DataPack!A450,IF($C$4=Dates!$G$5,DataPack!G450,IF($C$4=Dates!$G$6,DataPack!M450)))=0, "", IF($C$4=Dates!$G$4, DataPack!A450,IF($C$4=Dates!$G$5,DataPack!G450,IF($C$4=Dates!$G$6,DataPack!M450))))</f>
        <v>120493</v>
      </c>
      <c r="C35" s="36" t="str">
        <f>IF(IF($C$4=Dates!$G$4, DataPack!B450,IF($C$4=Dates!$G$5,DataPack!H450,IF($C$4=Dates!$G$6,DataPack!N450)))=0, "", IF($C$4=Dates!$G$4, DataPack!B450,IF($C$4=Dates!$G$5,DataPack!H450,IF($C$4=Dates!$G$6,DataPack!N450))))</f>
        <v>Tattershall Primary School</v>
      </c>
      <c r="D35" s="36" t="str">
        <f>IF(IF($C$4=Dates!$G$4, DataPack!C450,IF($C$4=Dates!$G$5,DataPack!I450,IF($C$4=Dates!$G$6,DataPack!O450)))=0, "", IF($C$4=Dates!$G$4, DataPack!C450,IF($C$4=Dates!$G$5,DataPack!I450,IF($C$4=Dates!$G$6,DataPack!O450))))</f>
        <v>Lincolnshire</v>
      </c>
      <c r="E35" s="36" t="str">
        <f>IF(IF($C$4=Dates!$G$4, DataPack!D450,IF($C$4=Dates!$G$5,DataPack!J450,IF($C$4=Dates!$G$6,DataPack!P450)))=0, "", IF($C$4=Dates!$G$4, DataPack!D450,IF($C$4=Dates!$G$5,DataPack!J450,IF($C$4=Dates!$G$6,DataPack!P450))))</f>
        <v>Primary</v>
      </c>
      <c r="F35" s="36" t="str">
        <f>IF(IF($C$4=Dates!$G$4, DataPack!E450,IF($C$4=Dates!$G$5,DataPack!K450,IF($C$4=Dates!$G$6,DataPack!Q450)))=0, "", IF($C$4=Dates!$G$4, DataPack!E450,IF($C$4=Dates!$G$5,DataPack!K450,IF($C$4=Dates!$G$6,DataPack!Q450))))</f>
        <v>Community School</v>
      </c>
      <c r="G35" s="297">
        <f>IF(IF($C$4=Dates!$G$4, DataPack!F450,IF($C$4=Dates!$G$5,DataPack!L450,IF($C$4=Dates!$G$6,DataPack!R450)))=0, "", IF($C$4=Dates!$G$4, DataPack!F450,IF($C$4=Dates!$G$5,DataPack!L450,IF($C$4=Dates!$G$6,DataPack!R450))))</f>
        <v>40522</v>
      </c>
      <c r="H35" s="6"/>
    </row>
    <row r="36" spans="2:8">
      <c r="B36" s="30">
        <f>IF(IF($C$4=Dates!$G$4, DataPack!A451,IF($C$4=Dates!$G$5,DataPack!G451,IF($C$4=Dates!$G$6,DataPack!M451)))=0, "", IF($C$4=Dates!$G$4, DataPack!A451,IF($C$4=Dates!$G$5,DataPack!G451,IF($C$4=Dates!$G$6,DataPack!M451))))</f>
        <v>120448</v>
      </c>
      <c r="C36" s="36" t="str">
        <f>IF(IF($C$4=Dates!$G$4, DataPack!B451,IF($C$4=Dates!$G$5,DataPack!H451,IF($C$4=Dates!$G$6,DataPack!N451)))=0, "", IF($C$4=Dates!$G$4, DataPack!B451,IF($C$4=Dates!$G$5,DataPack!H451,IF($C$4=Dates!$G$6,DataPack!N451))))</f>
        <v>The North-County Primary School, Gainsborough</v>
      </c>
      <c r="D36" s="36" t="str">
        <f>IF(IF($C$4=Dates!$G$4, DataPack!C451,IF($C$4=Dates!$G$5,DataPack!I451,IF($C$4=Dates!$G$6,DataPack!O451)))=0, "", IF($C$4=Dates!$G$4, DataPack!C451,IF($C$4=Dates!$G$5,DataPack!I451,IF($C$4=Dates!$G$6,DataPack!O451))))</f>
        <v>Lincolnshire</v>
      </c>
      <c r="E36" s="36" t="str">
        <f>IF(IF($C$4=Dates!$G$4, DataPack!D451,IF($C$4=Dates!$G$5,DataPack!J451,IF($C$4=Dates!$G$6,DataPack!P451)))=0, "", IF($C$4=Dates!$G$4, DataPack!D451,IF($C$4=Dates!$G$5,DataPack!J451,IF($C$4=Dates!$G$6,DataPack!P451))))</f>
        <v>Primary</v>
      </c>
      <c r="F36" s="36" t="str">
        <f>IF(IF($C$4=Dates!$G$4, DataPack!E451,IF($C$4=Dates!$G$5,DataPack!K451,IF($C$4=Dates!$G$6,DataPack!Q451)))=0, "", IF($C$4=Dates!$G$4, DataPack!E451,IF($C$4=Dates!$G$5,DataPack!K451,IF($C$4=Dates!$G$6,DataPack!Q451))))</f>
        <v>Community School</v>
      </c>
      <c r="G36" s="297">
        <f>IF(IF($C$4=Dates!$G$4, DataPack!F451,IF($C$4=Dates!$G$5,DataPack!L451,IF($C$4=Dates!$G$6,DataPack!R451)))=0, "", IF($C$4=Dates!$G$4, DataPack!F451,IF($C$4=Dates!$G$5,DataPack!L451,IF($C$4=Dates!$G$6,DataPack!R451))))</f>
        <v>40883</v>
      </c>
      <c r="H36" s="6"/>
    </row>
    <row r="37" spans="2:8">
      <c r="B37" s="30">
        <f>IF(IF($C$4=Dates!$G$4, DataPack!A452,IF($C$4=Dates!$G$5,DataPack!G452,IF($C$4=Dates!$G$6,DataPack!M452)))=0, "", IF($C$4=Dates!$G$4, DataPack!A452,IF($C$4=Dates!$G$5,DataPack!G452,IF($C$4=Dates!$G$6,DataPack!M452))))</f>
        <v>115542</v>
      </c>
      <c r="C37" s="36" t="str">
        <f>IF(IF($C$4=Dates!$G$4, DataPack!B452,IF($C$4=Dates!$G$5,DataPack!H452,IF($C$4=Dates!$G$6,DataPack!N452)))=0, "", IF($C$4=Dates!$G$4, DataPack!B452,IF($C$4=Dates!$G$5,DataPack!H452,IF($C$4=Dates!$G$6,DataPack!N452))))</f>
        <v>Parliament Primary School</v>
      </c>
      <c r="D37" s="36" t="str">
        <f>IF(IF($C$4=Dates!$G$4, DataPack!C452,IF($C$4=Dates!$G$5,DataPack!I452,IF($C$4=Dates!$G$6,DataPack!O452)))=0, "", IF($C$4=Dates!$G$4, DataPack!C452,IF($C$4=Dates!$G$5,DataPack!I452,IF($C$4=Dates!$G$6,DataPack!O452))))</f>
        <v>Gloucestershire</v>
      </c>
      <c r="E37" s="36" t="str">
        <f>IF(IF($C$4=Dates!$G$4, DataPack!D452,IF($C$4=Dates!$G$5,DataPack!J452,IF($C$4=Dates!$G$6,DataPack!P452)))=0, "", IF($C$4=Dates!$G$4, DataPack!D452,IF($C$4=Dates!$G$5,DataPack!J452,IF($C$4=Dates!$G$6,DataPack!P452))))</f>
        <v>Primary</v>
      </c>
      <c r="F37" s="36" t="str">
        <f>IF(IF($C$4=Dates!$G$4, DataPack!E452,IF($C$4=Dates!$G$5,DataPack!K452,IF($C$4=Dates!$G$6,DataPack!Q452)))=0, "", IF($C$4=Dates!$G$4, DataPack!E452,IF($C$4=Dates!$G$5,DataPack!K452,IF($C$4=Dates!$G$6,DataPack!Q452))))</f>
        <v>Community School</v>
      </c>
      <c r="G37" s="297">
        <f>IF(IF($C$4=Dates!$G$4, DataPack!F452,IF($C$4=Dates!$G$5,DataPack!L452,IF($C$4=Dates!$G$6,DataPack!R452)))=0, "", IF($C$4=Dates!$G$4, DataPack!F452,IF($C$4=Dates!$G$5,DataPack!L452,IF($C$4=Dates!$G$6,DataPack!R452))))</f>
        <v>40610</v>
      </c>
      <c r="H37" s="6"/>
    </row>
    <row r="38" spans="2:8">
      <c r="B38" s="30">
        <f>IF(IF($C$4=Dates!$G$4, DataPack!A453,IF($C$4=Dates!$G$5,DataPack!G453,IF($C$4=Dates!$G$6,DataPack!M453)))=0, "", IF($C$4=Dates!$G$4, DataPack!A453,IF($C$4=Dates!$G$5,DataPack!G453,IF($C$4=Dates!$G$6,DataPack!M453))))</f>
        <v>120546</v>
      </c>
      <c r="C38" s="36" t="str">
        <f>IF(IF($C$4=Dates!$G$4, DataPack!B453,IF($C$4=Dates!$G$5,DataPack!H453,IF($C$4=Dates!$G$6,DataPack!N453)))=0, "", IF($C$4=Dates!$G$4, DataPack!B453,IF($C$4=Dates!$G$5,DataPack!H453,IF($C$4=Dates!$G$6,DataPack!N453))))</f>
        <v>The Saint Thomas' Church of England Primary School, Boston</v>
      </c>
      <c r="D38" s="36" t="str">
        <f>IF(IF($C$4=Dates!$G$4, DataPack!C453,IF($C$4=Dates!$G$5,DataPack!I453,IF($C$4=Dates!$G$6,DataPack!O453)))=0, "", IF($C$4=Dates!$G$4, DataPack!C453,IF($C$4=Dates!$G$5,DataPack!I453,IF($C$4=Dates!$G$6,DataPack!O453))))</f>
        <v>Lincolnshire</v>
      </c>
      <c r="E38" s="36" t="str">
        <f>IF(IF($C$4=Dates!$G$4, DataPack!D453,IF($C$4=Dates!$G$5,DataPack!J453,IF($C$4=Dates!$G$6,DataPack!P453)))=0, "", IF($C$4=Dates!$G$4, DataPack!D453,IF($C$4=Dates!$G$5,DataPack!J453,IF($C$4=Dates!$G$6,DataPack!P453))))</f>
        <v>Primary</v>
      </c>
      <c r="F38" s="36" t="str">
        <f>IF(IF($C$4=Dates!$G$4, DataPack!E453,IF($C$4=Dates!$G$5,DataPack!K453,IF($C$4=Dates!$G$6,DataPack!Q453)))=0, "", IF($C$4=Dates!$G$4, DataPack!E453,IF($C$4=Dates!$G$5,DataPack!K453,IF($C$4=Dates!$G$6,DataPack!Q453))))</f>
        <v>Voluntary Controlled School</v>
      </c>
      <c r="G38" s="297">
        <f>IF(IF($C$4=Dates!$G$4, DataPack!F453,IF($C$4=Dates!$G$5,DataPack!L453,IF($C$4=Dates!$G$6,DataPack!R453)))=0, "", IF($C$4=Dates!$G$4, DataPack!F453,IF($C$4=Dates!$G$5,DataPack!L453,IF($C$4=Dates!$G$6,DataPack!R453))))</f>
        <v>40633</v>
      </c>
      <c r="H38" s="6"/>
    </row>
    <row r="39" spans="2:8">
      <c r="B39" s="30">
        <f>IF(IF($C$4=Dates!$G$4, DataPack!A454,IF($C$4=Dates!$G$5,DataPack!G454,IF($C$4=Dates!$G$6,DataPack!M454)))=0, "", IF($C$4=Dates!$G$4, DataPack!A454,IF($C$4=Dates!$G$5,DataPack!G454,IF($C$4=Dates!$G$6,DataPack!M454))))</f>
        <v>135455</v>
      </c>
      <c r="C39" s="36" t="str">
        <f>IF(IF($C$4=Dates!$G$4, DataPack!B454,IF($C$4=Dates!$G$5,DataPack!H454,IF($C$4=Dates!$G$6,DataPack!N454)))=0, "", IF($C$4=Dates!$G$4, DataPack!B454,IF($C$4=Dates!$G$5,DataPack!H454,IF($C$4=Dates!$G$6,DataPack!N454))))</f>
        <v xml:space="preserve">Cranberry Primary School </v>
      </c>
      <c r="D39" s="36" t="str">
        <f>IF(IF($C$4=Dates!$G$4, DataPack!C454,IF($C$4=Dates!$G$5,DataPack!I454,IF($C$4=Dates!$G$6,DataPack!O454)))=0, "", IF($C$4=Dates!$G$4, DataPack!C454,IF($C$4=Dates!$G$5,DataPack!I454,IF($C$4=Dates!$G$6,DataPack!O454))))</f>
        <v>Cheshire East</v>
      </c>
      <c r="E39" s="36" t="str">
        <f>IF(IF($C$4=Dates!$G$4, DataPack!D454,IF($C$4=Dates!$G$5,DataPack!J454,IF($C$4=Dates!$G$6,DataPack!P454)))=0, "", IF($C$4=Dates!$G$4, DataPack!D454,IF($C$4=Dates!$G$5,DataPack!J454,IF($C$4=Dates!$G$6,DataPack!P454))))</f>
        <v>Primary</v>
      </c>
      <c r="F39" s="36" t="str">
        <f>IF(IF($C$4=Dates!$G$4, DataPack!E454,IF($C$4=Dates!$G$5,DataPack!K454,IF($C$4=Dates!$G$6,DataPack!Q454)))=0, "", IF($C$4=Dates!$G$4, DataPack!E454,IF($C$4=Dates!$G$5,DataPack!K454,IF($C$4=Dates!$G$6,DataPack!Q454))))</f>
        <v>Foundation School</v>
      </c>
      <c r="G39" s="297">
        <f>IF(IF($C$4=Dates!$G$4, DataPack!F454,IF($C$4=Dates!$G$5,DataPack!L454,IF($C$4=Dates!$G$6,DataPack!R454)))=0, "", IF($C$4=Dates!$G$4, DataPack!F454,IF($C$4=Dates!$G$5,DataPack!L454,IF($C$4=Dates!$G$6,DataPack!R454))))</f>
        <v>40876</v>
      </c>
      <c r="H39" s="6"/>
    </row>
    <row r="40" spans="2:8">
      <c r="B40" s="30">
        <f>IF(IF($C$4=Dates!$G$4, DataPack!A455,IF($C$4=Dates!$G$5,DataPack!G455,IF($C$4=Dates!$G$6,DataPack!M455)))=0, "", IF($C$4=Dates!$G$4, DataPack!A455,IF($C$4=Dates!$G$5,DataPack!G455,IF($C$4=Dates!$G$6,DataPack!M455))))</f>
        <v>133314</v>
      </c>
      <c r="C40" s="36" t="str">
        <f>IF(IF($C$4=Dates!$G$4, DataPack!B455,IF($C$4=Dates!$G$5,DataPack!H455,IF($C$4=Dates!$G$6,DataPack!N455)))=0, "", IF($C$4=Dates!$G$4, DataPack!B455,IF($C$4=Dates!$G$5,DataPack!H455,IF($C$4=Dates!$G$6,DataPack!N455))))</f>
        <v>Oakefield Primary and Nursery School</v>
      </c>
      <c r="D40" s="36" t="str">
        <f>IF(IF($C$4=Dates!$G$4, DataPack!C455,IF($C$4=Dates!$G$5,DataPack!I455,IF($C$4=Dates!$G$6,DataPack!O455)))=0, "", IF($C$4=Dates!$G$4, DataPack!C455,IF($C$4=Dates!$G$5,DataPack!I455,IF($C$4=Dates!$G$6,DataPack!O455))))</f>
        <v>Cheshire East</v>
      </c>
      <c r="E40" s="36" t="str">
        <f>IF(IF($C$4=Dates!$G$4, DataPack!D455,IF($C$4=Dates!$G$5,DataPack!J455,IF($C$4=Dates!$G$6,DataPack!P455)))=0, "", IF($C$4=Dates!$G$4, DataPack!D455,IF($C$4=Dates!$G$5,DataPack!J455,IF($C$4=Dates!$G$6,DataPack!P455))))</f>
        <v>Primary</v>
      </c>
      <c r="F40" s="36" t="str">
        <f>IF(IF($C$4=Dates!$G$4, DataPack!E455,IF($C$4=Dates!$G$5,DataPack!K455,IF($C$4=Dates!$G$6,DataPack!Q455)))=0, "", IF($C$4=Dates!$G$4, DataPack!E455,IF($C$4=Dates!$G$5,DataPack!K455,IF($C$4=Dates!$G$6,DataPack!Q455))))</f>
        <v>Community School</v>
      </c>
      <c r="G40" s="297">
        <f>IF(IF($C$4=Dates!$G$4, DataPack!F455,IF($C$4=Dates!$G$5,DataPack!L455,IF($C$4=Dates!$G$6,DataPack!R455)))=0, "", IF($C$4=Dates!$G$4, DataPack!F455,IF($C$4=Dates!$G$5,DataPack!L455,IF($C$4=Dates!$G$6,DataPack!R455))))</f>
        <v>40561</v>
      </c>
      <c r="H40" s="6"/>
    </row>
    <row r="41" spans="2:8">
      <c r="B41" s="30">
        <f>IF(IF($C$4=Dates!$G$4, DataPack!A456,IF($C$4=Dates!$G$5,DataPack!G456,IF($C$4=Dates!$G$6,DataPack!M456)))=0, "", IF($C$4=Dates!$G$4, DataPack!A456,IF($C$4=Dates!$G$5,DataPack!G456,IF($C$4=Dates!$G$6,DataPack!M456))))</f>
        <v>122736</v>
      </c>
      <c r="C41" s="36" t="str">
        <f>IF(IF($C$4=Dates!$G$4, DataPack!B456,IF($C$4=Dates!$G$5,DataPack!H456,IF($C$4=Dates!$G$6,DataPack!N456)))=0, "", IF($C$4=Dates!$G$4, DataPack!B456,IF($C$4=Dates!$G$5,DataPack!H456,IF($C$4=Dates!$G$6,DataPack!N456))))</f>
        <v>Glenbrook Primary and Nursery School</v>
      </c>
      <c r="D41" s="36" t="str">
        <f>IF(IF($C$4=Dates!$G$4, DataPack!C456,IF($C$4=Dates!$G$5,DataPack!I456,IF($C$4=Dates!$G$6,DataPack!O456)))=0, "", IF($C$4=Dates!$G$4, DataPack!C456,IF($C$4=Dates!$G$5,DataPack!I456,IF($C$4=Dates!$G$6,DataPack!O456))))</f>
        <v>Nottingham</v>
      </c>
      <c r="E41" s="36" t="str">
        <f>IF(IF($C$4=Dates!$G$4, DataPack!D456,IF($C$4=Dates!$G$5,DataPack!J456,IF($C$4=Dates!$G$6,DataPack!P456)))=0, "", IF($C$4=Dates!$G$4, DataPack!D456,IF($C$4=Dates!$G$5,DataPack!J456,IF($C$4=Dates!$G$6,DataPack!P456))))</f>
        <v>Primary</v>
      </c>
      <c r="F41" s="36" t="str">
        <f>IF(IF($C$4=Dates!$G$4, DataPack!E456,IF($C$4=Dates!$G$5,DataPack!K456,IF($C$4=Dates!$G$6,DataPack!Q456)))=0, "", IF($C$4=Dates!$G$4, DataPack!E456,IF($C$4=Dates!$G$5,DataPack!K456,IF($C$4=Dates!$G$6,DataPack!Q456))))</f>
        <v>Community School</v>
      </c>
      <c r="G41" s="297">
        <f>IF(IF($C$4=Dates!$G$4, DataPack!F456,IF($C$4=Dates!$G$5,DataPack!L456,IF($C$4=Dates!$G$6,DataPack!R456)))=0, "", IF($C$4=Dates!$G$4, DataPack!F456,IF($C$4=Dates!$G$5,DataPack!L456,IF($C$4=Dates!$G$6,DataPack!R456))))</f>
        <v>40864</v>
      </c>
      <c r="H41" s="6"/>
    </row>
    <row r="42" spans="2:8">
      <c r="B42" s="30">
        <f>IF(IF($C$4=Dates!$G$4, DataPack!A457,IF($C$4=Dates!$G$5,DataPack!G457,IF($C$4=Dates!$G$6,DataPack!M457)))=0, "", IF($C$4=Dates!$G$4, DataPack!A457,IF($C$4=Dates!$G$5,DataPack!G457,IF($C$4=Dates!$G$6,DataPack!M457))))</f>
        <v>120902</v>
      </c>
      <c r="C42" s="36" t="str">
        <f>IF(IF($C$4=Dates!$G$4, DataPack!B457,IF($C$4=Dates!$G$5,DataPack!H457,IF($C$4=Dates!$G$6,DataPack!N457)))=0, "", IF($C$4=Dates!$G$4, DataPack!B457,IF($C$4=Dates!$G$5,DataPack!H457,IF($C$4=Dates!$G$6,DataPack!N457))))</f>
        <v>Thetford Queensway Community Junior School</v>
      </c>
      <c r="D42" s="36" t="str">
        <f>IF(IF($C$4=Dates!$G$4, DataPack!C457,IF($C$4=Dates!$G$5,DataPack!I457,IF($C$4=Dates!$G$6,DataPack!O457)))=0, "", IF($C$4=Dates!$G$4, DataPack!C457,IF($C$4=Dates!$G$5,DataPack!I457,IF($C$4=Dates!$G$6,DataPack!O457))))</f>
        <v>Norfolk</v>
      </c>
      <c r="E42" s="36" t="str">
        <f>IF(IF($C$4=Dates!$G$4, DataPack!D457,IF($C$4=Dates!$G$5,DataPack!J457,IF($C$4=Dates!$G$6,DataPack!P457)))=0, "", IF($C$4=Dates!$G$4, DataPack!D457,IF($C$4=Dates!$G$5,DataPack!J457,IF($C$4=Dates!$G$6,DataPack!P457))))</f>
        <v>Primary</v>
      </c>
      <c r="F42" s="36" t="str">
        <f>IF(IF($C$4=Dates!$G$4, DataPack!E457,IF($C$4=Dates!$G$5,DataPack!K457,IF($C$4=Dates!$G$6,DataPack!Q457)))=0, "", IF($C$4=Dates!$G$4, DataPack!E457,IF($C$4=Dates!$G$5,DataPack!K457,IF($C$4=Dates!$G$6,DataPack!Q457))))</f>
        <v>Community School</v>
      </c>
      <c r="G42" s="297">
        <f>IF(IF($C$4=Dates!$G$4, DataPack!F457,IF($C$4=Dates!$G$5,DataPack!L457,IF($C$4=Dates!$G$6,DataPack!R457)))=0, "", IF($C$4=Dates!$G$4, DataPack!F457,IF($C$4=Dates!$G$5,DataPack!L457,IF($C$4=Dates!$G$6,DataPack!R457))))</f>
        <v>40501</v>
      </c>
      <c r="H42" s="6"/>
    </row>
    <row r="43" spans="2:8">
      <c r="B43" s="30">
        <f>IF(IF($C$4=Dates!$G$4, DataPack!A458,IF($C$4=Dates!$G$5,DataPack!G458,IF($C$4=Dates!$G$6,DataPack!M458)))=0, "", IF($C$4=Dates!$G$4, DataPack!A458,IF($C$4=Dates!$G$5,DataPack!G458,IF($C$4=Dates!$G$6,DataPack!M458))))</f>
        <v>120882</v>
      </c>
      <c r="C43" s="36" t="str">
        <f>IF(IF($C$4=Dates!$G$4, DataPack!B458,IF($C$4=Dates!$G$5,DataPack!H458,IF($C$4=Dates!$G$6,DataPack!N458)))=0, "", IF($C$4=Dates!$G$4, DataPack!B458,IF($C$4=Dates!$G$5,DataPack!H458,IF($C$4=Dates!$G$6,DataPack!N458))))</f>
        <v>Southery Primary School</v>
      </c>
      <c r="D43" s="36" t="str">
        <f>IF(IF($C$4=Dates!$G$4, DataPack!C458,IF($C$4=Dates!$G$5,DataPack!I458,IF($C$4=Dates!$G$6,DataPack!O458)))=0, "", IF($C$4=Dates!$G$4, DataPack!C458,IF($C$4=Dates!$G$5,DataPack!I458,IF($C$4=Dates!$G$6,DataPack!O458))))</f>
        <v>Norfolk</v>
      </c>
      <c r="E43" s="36" t="str">
        <f>IF(IF($C$4=Dates!$G$4, DataPack!D458,IF($C$4=Dates!$G$5,DataPack!J458,IF($C$4=Dates!$G$6,DataPack!P458)))=0, "", IF($C$4=Dates!$G$4, DataPack!D458,IF($C$4=Dates!$G$5,DataPack!J458,IF($C$4=Dates!$G$6,DataPack!P458))))</f>
        <v>Primary</v>
      </c>
      <c r="F43" s="36" t="str">
        <f>IF(IF($C$4=Dates!$G$4, DataPack!E458,IF($C$4=Dates!$G$5,DataPack!K458,IF($C$4=Dates!$G$6,DataPack!Q458)))=0, "", IF($C$4=Dates!$G$4, DataPack!E458,IF($C$4=Dates!$G$5,DataPack!K458,IF($C$4=Dates!$G$6,DataPack!Q458))))</f>
        <v>Community School</v>
      </c>
      <c r="G43" s="297">
        <f>IF(IF($C$4=Dates!$G$4, DataPack!F458,IF($C$4=Dates!$G$5,DataPack!L458,IF($C$4=Dates!$G$6,DataPack!R458)))=0, "", IF($C$4=Dates!$G$4, DataPack!F458,IF($C$4=Dates!$G$5,DataPack!L458,IF($C$4=Dates!$G$6,DataPack!R458))))</f>
        <v>40577</v>
      </c>
      <c r="H43" s="6"/>
    </row>
    <row r="44" spans="2:8">
      <c r="B44" s="30">
        <f>IF(IF($C$4=Dates!$G$4, DataPack!A459,IF($C$4=Dates!$G$5,DataPack!G459,IF($C$4=Dates!$G$6,DataPack!M459)))=0, "", IF($C$4=Dates!$G$4, DataPack!A459,IF($C$4=Dates!$G$5,DataPack!G459,IF($C$4=Dates!$G$6,DataPack!M459))))</f>
        <v>120864</v>
      </c>
      <c r="C44" s="36" t="str">
        <f>IF(IF($C$4=Dates!$G$4, DataPack!B459,IF($C$4=Dates!$G$5,DataPack!H459,IF($C$4=Dates!$G$6,DataPack!N459)))=0, "", IF($C$4=Dates!$G$4, DataPack!B459,IF($C$4=Dates!$G$5,DataPack!H459,IF($C$4=Dates!$G$6,DataPack!N459))))</f>
        <v>Watton Junior School</v>
      </c>
      <c r="D44" s="36" t="str">
        <f>IF(IF($C$4=Dates!$G$4, DataPack!C459,IF($C$4=Dates!$G$5,DataPack!I459,IF($C$4=Dates!$G$6,DataPack!O459)))=0, "", IF($C$4=Dates!$G$4, DataPack!C459,IF($C$4=Dates!$G$5,DataPack!I459,IF($C$4=Dates!$G$6,DataPack!O459))))</f>
        <v>Norfolk</v>
      </c>
      <c r="E44" s="36" t="str">
        <f>IF(IF($C$4=Dates!$G$4, DataPack!D459,IF($C$4=Dates!$G$5,DataPack!J459,IF($C$4=Dates!$G$6,DataPack!P459)))=0, "", IF($C$4=Dates!$G$4, DataPack!D459,IF($C$4=Dates!$G$5,DataPack!J459,IF($C$4=Dates!$G$6,DataPack!P459))))</f>
        <v>Primary</v>
      </c>
      <c r="F44" s="36" t="str">
        <f>IF(IF($C$4=Dates!$G$4, DataPack!E459,IF($C$4=Dates!$G$5,DataPack!K459,IF($C$4=Dates!$G$6,DataPack!Q459)))=0, "", IF($C$4=Dates!$G$4, DataPack!E459,IF($C$4=Dates!$G$5,DataPack!K459,IF($C$4=Dates!$G$6,DataPack!Q459))))</f>
        <v>Community School</v>
      </c>
      <c r="G44" s="297">
        <f>IF(IF($C$4=Dates!$G$4, DataPack!F459,IF($C$4=Dates!$G$5,DataPack!L459,IF($C$4=Dates!$G$6,DataPack!R459)))=0, "", IF($C$4=Dates!$G$4, DataPack!F459,IF($C$4=Dates!$G$5,DataPack!L459,IF($C$4=Dates!$G$6,DataPack!R459))))</f>
        <v>40514</v>
      </c>
      <c r="H44" s="6"/>
    </row>
    <row r="45" spans="2:8">
      <c r="B45" s="30">
        <f>IF(IF($C$4=Dates!$G$4, DataPack!A460,IF($C$4=Dates!$G$5,DataPack!G460,IF($C$4=Dates!$G$6,DataPack!M460)))=0, "", IF($C$4=Dates!$G$4, DataPack!A460,IF($C$4=Dates!$G$5,DataPack!G460,IF($C$4=Dates!$G$6,DataPack!M460))))</f>
        <v>120997</v>
      </c>
      <c r="C45" s="36" t="str">
        <f>IF(IF($C$4=Dates!$G$4, DataPack!B460,IF($C$4=Dates!$G$5,DataPack!H460,IF($C$4=Dates!$G$6,DataPack!N460)))=0, "", IF($C$4=Dates!$G$4, DataPack!B460,IF($C$4=Dates!$G$5,DataPack!H460,IF($C$4=Dates!$G$6,DataPack!N460))))</f>
        <v>Woodlands School, Bradwell</v>
      </c>
      <c r="D45" s="36" t="str">
        <f>IF(IF($C$4=Dates!$G$4, DataPack!C460,IF($C$4=Dates!$G$5,DataPack!I460,IF($C$4=Dates!$G$6,DataPack!O460)))=0, "", IF($C$4=Dates!$G$4, DataPack!C460,IF($C$4=Dates!$G$5,DataPack!I460,IF($C$4=Dates!$G$6,DataPack!O460))))</f>
        <v>Norfolk</v>
      </c>
      <c r="E45" s="36" t="str">
        <f>IF(IF($C$4=Dates!$G$4, DataPack!D460,IF($C$4=Dates!$G$5,DataPack!J460,IF($C$4=Dates!$G$6,DataPack!P460)))=0, "", IF($C$4=Dates!$G$4, DataPack!D460,IF($C$4=Dates!$G$5,DataPack!J460,IF($C$4=Dates!$G$6,DataPack!P460))))</f>
        <v>Primary</v>
      </c>
      <c r="F45" s="36" t="str">
        <f>IF(IF($C$4=Dates!$G$4, DataPack!E460,IF($C$4=Dates!$G$5,DataPack!K460,IF($C$4=Dates!$G$6,DataPack!Q460)))=0, "", IF($C$4=Dates!$G$4, DataPack!E460,IF($C$4=Dates!$G$5,DataPack!K460,IF($C$4=Dates!$G$6,DataPack!Q460))))</f>
        <v>Community School</v>
      </c>
      <c r="G45" s="297">
        <f>IF(IF($C$4=Dates!$G$4, DataPack!F460,IF($C$4=Dates!$G$5,DataPack!L460,IF($C$4=Dates!$G$6,DataPack!R460)))=0, "", IF($C$4=Dates!$G$4, DataPack!F460,IF($C$4=Dates!$G$5,DataPack!L460,IF($C$4=Dates!$G$6,DataPack!R460))))</f>
        <v>40830</v>
      </c>
      <c r="H45" s="6"/>
    </row>
    <row r="46" spans="2:8">
      <c r="B46" s="30">
        <f>IF(IF($C$4=Dates!$G$4, DataPack!A461,IF($C$4=Dates!$G$5,DataPack!G461,IF($C$4=Dates!$G$6,DataPack!M461)))=0, "", IF($C$4=Dates!$G$4, DataPack!A461,IF($C$4=Dates!$G$5,DataPack!G461,IF($C$4=Dates!$G$6,DataPack!M461))))</f>
        <v>121093</v>
      </c>
      <c r="C46" s="36" t="str">
        <f>IF(IF($C$4=Dates!$G$4, DataPack!B461,IF($C$4=Dates!$G$5,DataPack!H461,IF($C$4=Dates!$G$6,DataPack!N461)))=0, "", IF($C$4=Dates!$G$4, DataPack!B461,IF($C$4=Dates!$G$5,DataPack!H461,IF($C$4=Dates!$G$6,DataPack!N461))))</f>
        <v>St Nicholas Priory CofE VC Junior School</v>
      </c>
      <c r="D46" s="36" t="str">
        <f>IF(IF($C$4=Dates!$G$4, DataPack!C461,IF($C$4=Dates!$G$5,DataPack!I461,IF($C$4=Dates!$G$6,DataPack!O461)))=0, "", IF($C$4=Dates!$G$4, DataPack!C461,IF($C$4=Dates!$G$5,DataPack!I461,IF($C$4=Dates!$G$6,DataPack!O461))))</f>
        <v>Norfolk</v>
      </c>
      <c r="E46" s="36" t="str">
        <f>IF(IF($C$4=Dates!$G$4, DataPack!D461,IF($C$4=Dates!$G$5,DataPack!J461,IF($C$4=Dates!$G$6,DataPack!P461)))=0, "", IF($C$4=Dates!$G$4, DataPack!D461,IF($C$4=Dates!$G$5,DataPack!J461,IF($C$4=Dates!$G$6,DataPack!P461))))</f>
        <v>Primary</v>
      </c>
      <c r="F46" s="36" t="str">
        <f>IF(IF($C$4=Dates!$G$4, DataPack!E461,IF($C$4=Dates!$G$5,DataPack!K461,IF($C$4=Dates!$G$6,DataPack!Q461)))=0, "", IF($C$4=Dates!$G$4, DataPack!E461,IF($C$4=Dates!$G$5,DataPack!K461,IF($C$4=Dates!$G$6,DataPack!Q461))))</f>
        <v>Voluntary Controlled School</v>
      </c>
      <c r="G46" s="297">
        <f>IF(IF($C$4=Dates!$G$4, DataPack!F461,IF($C$4=Dates!$G$5,DataPack!L461,IF($C$4=Dates!$G$6,DataPack!R461)))=0, "", IF($C$4=Dates!$G$4, DataPack!F461,IF($C$4=Dates!$G$5,DataPack!L461,IF($C$4=Dates!$G$6,DataPack!R461))))</f>
        <v>40739</v>
      </c>
      <c r="H46" s="6"/>
    </row>
    <row r="47" spans="2:8">
      <c r="B47" s="30">
        <f>IF(IF($C$4=Dates!$G$4, DataPack!A462,IF($C$4=Dates!$G$5,DataPack!G462,IF($C$4=Dates!$G$6,DataPack!M462)))=0, "", IF($C$4=Dates!$G$4, DataPack!A462,IF($C$4=Dates!$G$5,DataPack!G462,IF($C$4=Dates!$G$6,DataPack!M462))))</f>
        <v>135505</v>
      </c>
      <c r="C47" s="36" t="str">
        <f>IF(IF($C$4=Dates!$G$4, DataPack!B462,IF($C$4=Dates!$G$5,DataPack!H462,IF($C$4=Dates!$G$6,DataPack!N462)))=0, "", IF($C$4=Dates!$G$4, DataPack!B462,IF($C$4=Dates!$G$5,DataPack!H462,IF($C$4=Dates!$G$6,DataPack!N462))))</f>
        <v>St Saviours Catholic Primary School</v>
      </c>
      <c r="D47" s="36" t="str">
        <f>IF(IF($C$4=Dates!$G$4, DataPack!C462,IF($C$4=Dates!$G$5,DataPack!I462,IF($C$4=Dates!$G$6,DataPack!O462)))=0, "", IF($C$4=Dates!$G$4, DataPack!C462,IF($C$4=Dates!$G$5,DataPack!I462,IF($C$4=Dates!$G$6,DataPack!O462))))</f>
        <v>Cheshire West and Chester</v>
      </c>
      <c r="E47" s="36" t="str">
        <f>IF(IF($C$4=Dates!$G$4, DataPack!D462,IF($C$4=Dates!$G$5,DataPack!J462,IF($C$4=Dates!$G$6,DataPack!P462)))=0, "", IF($C$4=Dates!$G$4, DataPack!D462,IF($C$4=Dates!$G$5,DataPack!J462,IF($C$4=Dates!$G$6,DataPack!P462))))</f>
        <v>Primary</v>
      </c>
      <c r="F47" s="36" t="str">
        <f>IF(IF($C$4=Dates!$G$4, DataPack!E462,IF($C$4=Dates!$G$5,DataPack!K462,IF($C$4=Dates!$G$6,DataPack!Q462)))=0, "", IF($C$4=Dates!$G$4, DataPack!E462,IF($C$4=Dates!$G$5,DataPack!K462,IF($C$4=Dates!$G$6,DataPack!Q462))))</f>
        <v>Voluntary Aided School</v>
      </c>
      <c r="G47" s="297">
        <f>IF(IF($C$4=Dates!$G$4, DataPack!F462,IF($C$4=Dates!$G$5,DataPack!L462,IF($C$4=Dates!$G$6,DataPack!R462)))=0, "", IF($C$4=Dates!$G$4, DataPack!F462,IF($C$4=Dates!$G$5,DataPack!L462,IF($C$4=Dates!$G$6,DataPack!R462))))</f>
        <v>40366</v>
      </c>
      <c r="H47" s="6"/>
    </row>
    <row r="48" spans="2:8">
      <c r="B48" s="30">
        <f>IF(IF($C$4=Dates!$G$4, DataPack!A463,IF($C$4=Dates!$G$5,DataPack!G463,IF($C$4=Dates!$G$6,DataPack!M463)))=0, "", IF($C$4=Dates!$G$4, DataPack!A463,IF($C$4=Dates!$G$5,DataPack!G463,IF($C$4=Dates!$G$6,DataPack!M463))))</f>
        <v>122445</v>
      </c>
      <c r="C48" s="36" t="str">
        <f>IF(IF($C$4=Dates!$G$4, DataPack!B463,IF($C$4=Dates!$G$5,DataPack!H463,IF($C$4=Dates!$G$6,DataPack!N463)))=0, "", IF($C$4=Dates!$G$4, DataPack!B463,IF($C$4=Dates!$G$5,DataPack!H463,IF($C$4=Dates!$G$6,DataPack!N463))))</f>
        <v>Windmill Primary &amp; Nursery School</v>
      </c>
      <c r="D48" s="36" t="str">
        <f>IF(IF($C$4=Dates!$G$4, DataPack!C463,IF($C$4=Dates!$G$5,DataPack!I463,IF($C$4=Dates!$G$6,DataPack!O463)))=0, "", IF($C$4=Dates!$G$4, DataPack!C463,IF($C$4=Dates!$G$5,DataPack!I463,IF($C$4=Dates!$G$6,DataPack!O463))))</f>
        <v>Nottingham</v>
      </c>
      <c r="E48" s="36" t="str">
        <f>IF(IF($C$4=Dates!$G$4, DataPack!D463,IF($C$4=Dates!$G$5,DataPack!J463,IF($C$4=Dates!$G$6,DataPack!P463)))=0, "", IF($C$4=Dates!$G$4, DataPack!D463,IF($C$4=Dates!$G$5,DataPack!J463,IF($C$4=Dates!$G$6,DataPack!P463))))</f>
        <v>Primary</v>
      </c>
      <c r="F48" s="36" t="str">
        <f>IF(IF($C$4=Dates!$G$4, DataPack!E463,IF($C$4=Dates!$G$5,DataPack!K463,IF($C$4=Dates!$G$6,DataPack!Q463)))=0, "", IF($C$4=Dates!$G$4, DataPack!E463,IF($C$4=Dates!$G$5,DataPack!K463,IF($C$4=Dates!$G$6,DataPack!Q463))))</f>
        <v>Community School</v>
      </c>
      <c r="G48" s="297">
        <f>IF(IF($C$4=Dates!$G$4, DataPack!F463,IF($C$4=Dates!$G$5,DataPack!L463,IF($C$4=Dates!$G$6,DataPack!R463)))=0, "", IF($C$4=Dates!$G$4, DataPack!F463,IF($C$4=Dates!$G$5,DataPack!L463,IF($C$4=Dates!$G$6,DataPack!R463))))</f>
        <v>40884</v>
      </c>
      <c r="H48" s="6"/>
    </row>
    <row r="49" spans="2:8">
      <c r="B49" s="30">
        <f>IF(IF($C$4=Dates!$G$4, DataPack!A464,IF($C$4=Dates!$G$5,DataPack!G464,IF($C$4=Dates!$G$6,DataPack!M464)))=0, "", IF($C$4=Dates!$G$4, DataPack!A464,IF($C$4=Dates!$G$5,DataPack!G464,IF($C$4=Dates!$G$6,DataPack!M464))))</f>
        <v>122444</v>
      </c>
      <c r="C49" s="36" t="str">
        <f>IF(IF($C$4=Dates!$G$4, DataPack!B464,IF($C$4=Dates!$G$5,DataPack!H464,IF($C$4=Dates!$G$6,DataPack!N464)))=0, "", IF($C$4=Dates!$G$4, DataPack!B464,IF($C$4=Dates!$G$5,DataPack!H464,IF($C$4=Dates!$G$6,DataPack!N464))))</f>
        <v>William Booth Primary and Nursery School</v>
      </c>
      <c r="D49" s="36" t="str">
        <f>IF(IF($C$4=Dates!$G$4, DataPack!C464,IF($C$4=Dates!$G$5,DataPack!I464,IF($C$4=Dates!$G$6,DataPack!O464)))=0, "", IF($C$4=Dates!$G$4, DataPack!C464,IF($C$4=Dates!$G$5,DataPack!I464,IF($C$4=Dates!$G$6,DataPack!O464))))</f>
        <v>Nottingham</v>
      </c>
      <c r="E49" s="36" t="str">
        <f>IF(IF($C$4=Dates!$G$4, DataPack!D464,IF($C$4=Dates!$G$5,DataPack!J464,IF($C$4=Dates!$G$6,DataPack!P464)))=0, "", IF($C$4=Dates!$G$4, DataPack!D464,IF($C$4=Dates!$G$5,DataPack!J464,IF($C$4=Dates!$G$6,DataPack!P464))))</f>
        <v>Primary</v>
      </c>
      <c r="F49" s="36" t="str">
        <f>IF(IF($C$4=Dates!$G$4, DataPack!E464,IF($C$4=Dates!$G$5,DataPack!K464,IF($C$4=Dates!$G$6,DataPack!Q464)))=0, "", IF($C$4=Dates!$G$4, DataPack!E464,IF($C$4=Dates!$G$5,DataPack!K464,IF($C$4=Dates!$G$6,DataPack!Q464))))</f>
        <v>Community School</v>
      </c>
      <c r="G49" s="297">
        <f>IF(IF($C$4=Dates!$G$4, DataPack!F464,IF($C$4=Dates!$G$5,DataPack!L464,IF($C$4=Dates!$G$6,DataPack!R464)))=0, "", IF($C$4=Dates!$G$4, DataPack!F464,IF($C$4=Dates!$G$5,DataPack!L464,IF($C$4=Dates!$G$6,DataPack!R464))))</f>
        <v>40514</v>
      </c>
      <c r="H49" s="6"/>
    </row>
    <row r="50" spans="2:8">
      <c r="B50" s="30">
        <f>IF(IF($C$4=Dates!$G$4, DataPack!A465,IF($C$4=Dates!$G$5,DataPack!G465,IF($C$4=Dates!$G$6,DataPack!M465)))=0, "", IF($C$4=Dates!$G$4, DataPack!A465,IF($C$4=Dates!$G$5,DataPack!G465,IF($C$4=Dates!$G$6,DataPack!M465))))</f>
        <v>123398</v>
      </c>
      <c r="C50" s="36" t="str">
        <f>IF(IF($C$4=Dates!$G$4, DataPack!B465,IF($C$4=Dates!$G$5,DataPack!H465,IF($C$4=Dates!$G$6,DataPack!N465)))=0, "", IF($C$4=Dates!$G$4, DataPack!B465,IF($C$4=Dates!$G$5,DataPack!H465,IF($C$4=Dates!$G$6,DataPack!N465))))</f>
        <v>Stokesay Primary School</v>
      </c>
      <c r="D50" s="36" t="str">
        <f>IF(IF($C$4=Dates!$G$4, DataPack!C465,IF($C$4=Dates!$G$5,DataPack!I465,IF($C$4=Dates!$G$6,DataPack!O465)))=0, "", IF($C$4=Dates!$G$4, DataPack!C465,IF($C$4=Dates!$G$5,DataPack!I465,IF($C$4=Dates!$G$6,DataPack!O465))))</f>
        <v>Shropshire</v>
      </c>
      <c r="E50" s="36" t="str">
        <f>IF(IF($C$4=Dates!$G$4, DataPack!D465,IF($C$4=Dates!$G$5,DataPack!J465,IF($C$4=Dates!$G$6,DataPack!P465)))=0, "", IF($C$4=Dates!$G$4, DataPack!D465,IF($C$4=Dates!$G$5,DataPack!J465,IF($C$4=Dates!$G$6,DataPack!P465))))</f>
        <v>Primary</v>
      </c>
      <c r="F50" s="36" t="str">
        <f>IF(IF($C$4=Dates!$G$4, DataPack!E465,IF($C$4=Dates!$G$5,DataPack!K465,IF($C$4=Dates!$G$6,DataPack!Q465)))=0, "", IF($C$4=Dates!$G$4, DataPack!E465,IF($C$4=Dates!$G$5,DataPack!K465,IF($C$4=Dates!$G$6,DataPack!Q465))))</f>
        <v>Community School</v>
      </c>
      <c r="G50" s="297">
        <f>IF(IF($C$4=Dates!$G$4, DataPack!F465,IF($C$4=Dates!$G$5,DataPack!L465,IF($C$4=Dates!$G$6,DataPack!R465)))=0, "", IF($C$4=Dates!$G$4, DataPack!F465,IF($C$4=Dates!$G$5,DataPack!L465,IF($C$4=Dates!$G$6,DataPack!R465))))</f>
        <v>40870</v>
      </c>
      <c r="H50" s="6"/>
    </row>
    <row r="51" spans="2:8">
      <c r="B51" s="30">
        <f>IF(IF($C$4=Dates!$G$4, DataPack!A466,IF($C$4=Dates!$G$5,DataPack!G466,IF($C$4=Dates!$G$6,DataPack!M466)))=0, "", IF($C$4=Dates!$G$4, DataPack!A466,IF($C$4=Dates!$G$5,DataPack!G466,IF($C$4=Dates!$G$6,DataPack!M466))))</f>
        <v>123393</v>
      </c>
      <c r="C51" s="36" t="str">
        <f>IF(IF($C$4=Dates!$G$4, DataPack!B466,IF($C$4=Dates!$G$5,DataPack!H466,IF($C$4=Dates!$G$6,DataPack!N466)))=0, "", IF($C$4=Dates!$G$4, DataPack!B466,IF($C$4=Dates!$G$5,DataPack!H466,IF($C$4=Dates!$G$6,DataPack!N466))))</f>
        <v>Harlescott Junior School</v>
      </c>
      <c r="D51" s="36" t="str">
        <f>IF(IF($C$4=Dates!$G$4, DataPack!C466,IF($C$4=Dates!$G$5,DataPack!I466,IF($C$4=Dates!$G$6,DataPack!O466)))=0, "", IF($C$4=Dates!$G$4, DataPack!C466,IF($C$4=Dates!$G$5,DataPack!I466,IF($C$4=Dates!$G$6,DataPack!O466))))</f>
        <v>Shropshire</v>
      </c>
      <c r="E51" s="36" t="str">
        <f>IF(IF($C$4=Dates!$G$4, DataPack!D466,IF($C$4=Dates!$G$5,DataPack!J466,IF($C$4=Dates!$G$6,DataPack!P466)))=0, "", IF($C$4=Dates!$G$4, DataPack!D466,IF($C$4=Dates!$G$5,DataPack!J466,IF($C$4=Dates!$G$6,DataPack!P466))))</f>
        <v>Primary</v>
      </c>
      <c r="F51" s="36" t="str">
        <f>IF(IF($C$4=Dates!$G$4, DataPack!E466,IF($C$4=Dates!$G$5,DataPack!K466,IF($C$4=Dates!$G$6,DataPack!Q466)))=0, "", IF($C$4=Dates!$G$4, DataPack!E466,IF($C$4=Dates!$G$5,DataPack!K466,IF($C$4=Dates!$G$6,DataPack!Q466))))</f>
        <v>Community School</v>
      </c>
      <c r="G51" s="297">
        <f>IF(IF($C$4=Dates!$G$4, DataPack!F466,IF($C$4=Dates!$G$5,DataPack!L466,IF($C$4=Dates!$G$6,DataPack!R466)))=0, "", IF($C$4=Dates!$G$4, DataPack!F466,IF($C$4=Dates!$G$5,DataPack!L466,IF($C$4=Dates!$G$6,DataPack!R466))))</f>
        <v>40813</v>
      </c>
      <c r="H51" s="6"/>
    </row>
    <row r="52" spans="2:8">
      <c r="B52" s="30">
        <f>IF(IF($C$4=Dates!$G$4, DataPack!A467,IF($C$4=Dates!$G$5,DataPack!G467,IF($C$4=Dates!$G$6,DataPack!M467)))=0, "", IF($C$4=Dates!$G$4, DataPack!A467,IF($C$4=Dates!$G$5,DataPack!G467,IF($C$4=Dates!$G$6,DataPack!M467))))</f>
        <v>112370</v>
      </c>
      <c r="C52" s="36" t="str">
        <f>IF(IF($C$4=Dates!$G$4, DataPack!B467,IF($C$4=Dates!$G$5,DataPack!H467,IF($C$4=Dates!$G$6,DataPack!N467)))=0, "", IF($C$4=Dates!$G$4, DataPack!B467,IF($C$4=Dates!$G$5,DataPack!H467,IF($C$4=Dates!$G$6,DataPack!N467))))</f>
        <v>St Cuthbert's Catholic Community School</v>
      </c>
      <c r="D52" s="36" t="str">
        <f>IF(IF($C$4=Dates!$G$4, DataPack!C467,IF($C$4=Dates!$G$5,DataPack!I467,IF($C$4=Dates!$G$6,DataPack!O467)))=0, "", IF($C$4=Dates!$G$4, DataPack!C467,IF($C$4=Dates!$G$5,DataPack!I467,IF($C$4=Dates!$G$6,DataPack!O467))))</f>
        <v>Cumbria</v>
      </c>
      <c r="E52" s="36" t="str">
        <f>IF(IF($C$4=Dates!$G$4, DataPack!D467,IF($C$4=Dates!$G$5,DataPack!J467,IF($C$4=Dates!$G$6,DataPack!P467)))=0, "", IF($C$4=Dates!$G$4, DataPack!D467,IF($C$4=Dates!$G$5,DataPack!J467,IF($C$4=Dates!$G$6,DataPack!P467))))</f>
        <v>Primary</v>
      </c>
      <c r="F52" s="36" t="str">
        <f>IF(IF($C$4=Dates!$G$4, DataPack!E467,IF($C$4=Dates!$G$5,DataPack!K467,IF($C$4=Dates!$G$6,DataPack!Q467)))=0, "", IF($C$4=Dates!$G$4, DataPack!E467,IF($C$4=Dates!$G$5,DataPack!K467,IF($C$4=Dates!$G$6,DataPack!Q467))))</f>
        <v>Voluntary Aided School</v>
      </c>
      <c r="G52" s="297">
        <f>IF(IF($C$4=Dates!$G$4, DataPack!F467,IF($C$4=Dates!$G$5,DataPack!L467,IF($C$4=Dates!$G$6,DataPack!R467)))=0, "", IF($C$4=Dates!$G$4, DataPack!F467,IF($C$4=Dates!$G$5,DataPack!L467,IF($C$4=Dates!$G$6,DataPack!R467))))</f>
        <v>40240</v>
      </c>
      <c r="H52" s="6"/>
    </row>
    <row r="53" spans="2:8">
      <c r="B53" s="30">
        <f>IF(IF($C$4=Dates!$G$4, DataPack!A468,IF($C$4=Dates!$G$5,DataPack!G468,IF($C$4=Dates!$G$6,DataPack!M468)))=0, "", IF($C$4=Dates!$G$4, DataPack!A468,IF($C$4=Dates!$G$5,DataPack!G468,IF($C$4=Dates!$G$6,DataPack!M468))))</f>
        <v>119204</v>
      </c>
      <c r="C53" s="36" t="str">
        <f>IF(IF($C$4=Dates!$G$4, DataPack!B468,IF($C$4=Dates!$G$5,DataPack!H468,IF($C$4=Dates!$G$6,DataPack!N468)))=0, "", IF($C$4=Dates!$G$4, DataPack!B468,IF($C$4=Dates!$G$5,DataPack!H468,IF($C$4=Dates!$G$6,DataPack!N468))))</f>
        <v>Highfield Primary School</v>
      </c>
      <c r="D53" s="36" t="str">
        <f>IF(IF($C$4=Dates!$G$4, DataPack!C468,IF($C$4=Dates!$G$5,DataPack!I468,IF($C$4=Dates!$G$6,DataPack!O468)))=0, "", IF($C$4=Dates!$G$4, DataPack!C468,IF($C$4=Dates!$G$5,DataPack!I468,IF($C$4=Dates!$G$6,DataPack!O468))))</f>
        <v>Lancashire</v>
      </c>
      <c r="E53" s="36" t="str">
        <f>IF(IF($C$4=Dates!$G$4, DataPack!D468,IF($C$4=Dates!$G$5,DataPack!J468,IF($C$4=Dates!$G$6,DataPack!P468)))=0, "", IF($C$4=Dates!$G$4, DataPack!D468,IF($C$4=Dates!$G$5,DataPack!J468,IF($C$4=Dates!$G$6,DataPack!P468))))</f>
        <v>Primary</v>
      </c>
      <c r="F53" s="36" t="str">
        <f>IF(IF($C$4=Dates!$G$4, DataPack!E468,IF($C$4=Dates!$G$5,DataPack!K468,IF($C$4=Dates!$G$6,DataPack!Q468)))=0, "", IF($C$4=Dates!$G$4, DataPack!E468,IF($C$4=Dates!$G$5,DataPack!K468,IF($C$4=Dates!$G$6,DataPack!Q468))))</f>
        <v>Community School</v>
      </c>
      <c r="G53" s="297">
        <f>IF(IF($C$4=Dates!$G$4, DataPack!F468,IF($C$4=Dates!$G$5,DataPack!L468,IF($C$4=Dates!$G$6,DataPack!R468)))=0, "", IF($C$4=Dates!$G$4, DataPack!F468,IF($C$4=Dates!$G$5,DataPack!L468,IF($C$4=Dates!$G$6,DataPack!R468))))</f>
        <v>40850</v>
      </c>
      <c r="H53" s="6"/>
    </row>
    <row r="54" spans="2:8">
      <c r="B54" s="30">
        <f>IF(IF($C$4=Dates!$G$4, DataPack!A469,IF($C$4=Dates!$G$5,DataPack!G469,IF($C$4=Dates!$G$6,DataPack!M469)))=0, "", IF($C$4=Dates!$G$4, DataPack!A469,IF($C$4=Dates!$G$5,DataPack!G469,IF($C$4=Dates!$G$6,DataPack!M469))))</f>
        <v>118729</v>
      </c>
      <c r="C54" s="36" t="str">
        <f>IF(IF($C$4=Dates!$G$4, DataPack!B469,IF($C$4=Dates!$G$5,DataPack!H469,IF($C$4=Dates!$G$6,DataPack!N469)))=0, "", IF($C$4=Dates!$G$4, DataPack!B469,IF($C$4=Dates!$G$5,DataPack!H469,IF($C$4=Dates!$G$6,DataPack!N469))))</f>
        <v>St James' Church of England Voluntary Aided Primary School</v>
      </c>
      <c r="D54" s="36" t="str">
        <f>IF(IF($C$4=Dates!$G$4, DataPack!C469,IF($C$4=Dates!$G$5,DataPack!I469,IF($C$4=Dates!$G$6,DataPack!O469)))=0, "", IF($C$4=Dates!$G$4, DataPack!C469,IF($C$4=Dates!$G$5,DataPack!I469,IF($C$4=Dates!$G$6,DataPack!O469))))</f>
        <v>Medway</v>
      </c>
      <c r="E54" s="36" t="str">
        <f>IF(IF($C$4=Dates!$G$4, DataPack!D469,IF($C$4=Dates!$G$5,DataPack!J469,IF($C$4=Dates!$G$6,DataPack!P469)))=0, "", IF($C$4=Dates!$G$4, DataPack!D469,IF($C$4=Dates!$G$5,DataPack!J469,IF($C$4=Dates!$G$6,DataPack!P469))))</f>
        <v>Primary</v>
      </c>
      <c r="F54" s="36" t="str">
        <f>IF(IF($C$4=Dates!$G$4, DataPack!E469,IF($C$4=Dates!$G$5,DataPack!K469,IF($C$4=Dates!$G$6,DataPack!Q469)))=0, "", IF($C$4=Dates!$G$4, DataPack!E469,IF($C$4=Dates!$G$5,DataPack!K469,IF($C$4=Dates!$G$6,DataPack!Q469))))</f>
        <v>Voluntary Aided School</v>
      </c>
      <c r="G54" s="297">
        <f>IF(IF($C$4=Dates!$G$4, DataPack!F469,IF($C$4=Dates!$G$5,DataPack!L469,IF($C$4=Dates!$G$6,DataPack!R469)))=0, "", IF($C$4=Dates!$G$4, DataPack!F469,IF($C$4=Dates!$G$5,DataPack!L469,IF($C$4=Dates!$G$6,DataPack!R469))))</f>
        <v>40521</v>
      </c>
      <c r="H54" s="6"/>
    </row>
    <row r="55" spans="2:8">
      <c r="B55" s="30">
        <f>IF(IF($C$4=Dates!$G$4, DataPack!A470,IF($C$4=Dates!$G$5,DataPack!G470,IF($C$4=Dates!$G$6,DataPack!M470)))=0, "", IF($C$4=Dates!$G$4, DataPack!A470,IF($C$4=Dates!$G$5,DataPack!G470,IF($C$4=Dates!$G$6,DataPack!M470))))</f>
        <v>118550</v>
      </c>
      <c r="C55" s="36" t="str">
        <f>IF(IF($C$4=Dates!$G$4, DataPack!B470,IF($C$4=Dates!$G$5,DataPack!H470,IF($C$4=Dates!$G$6,DataPack!N470)))=0, "", IF($C$4=Dates!$G$4, DataPack!B470,IF($C$4=Dates!$G$5,DataPack!H470,IF($C$4=Dates!$G$6,DataPack!N470))))</f>
        <v>Spinnens Acre Community Junior School</v>
      </c>
      <c r="D55" s="36" t="str">
        <f>IF(IF($C$4=Dates!$G$4, DataPack!C470,IF($C$4=Dates!$G$5,DataPack!I470,IF($C$4=Dates!$G$6,DataPack!O470)))=0, "", IF($C$4=Dates!$G$4, DataPack!C470,IF($C$4=Dates!$G$5,DataPack!I470,IF($C$4=Dates!$G$6,DataPack!O470))))</f>
        <v>Medway</v>
      </c>
      <c r="E55" s="36" t="str">
        <f>IF(IF($C$4=Dates!$G$4, DataPack!D470,IF($C$4=Dates!$G$5,DataPack!J470,IF($C$4=Dates!$G$6,DataPack!P470)))=0, "", IF($C$4=Dates!$G$4, DataPack!D470,IF($C$4=Dates!$G$5,DataPack!J470,IF($C$4=Dates!$G$6,DataPack!P470))))</f>
        <v>Primary</v>
      </c>
      <c r="F55" s="36" t="str">
        <f>IF(IF($C$4=Dates!$G$4, DataPack!E470,IF($C$4=Dates!$G$5,DataPack!K470,IF($C$4=Dates!$G$6,DataPack!Q470)))=0, "", IF($C$4=Dates!$G$4, DataPack!E470,IF($C$4=Dates!$G$5,DataPack!K470,IF($C$4=Dates!$G$6,DataPack!Q470))))</f>
        <v>Community School</v>
      </c>
      <c r="G55" s="297">
        <f>IF(IF($C$4=Dates!$G$4, DataPack!F470,IF($C$4=Dates!$G$5,DataPack!L470,IF($C$4=Dates!$G$6,DataPack!R470)))=0, "", IF($C$4=Dates!$G$4, DataPack!F470,IF($C$4=Dates!$G$5,DataPack!L470,IF($C$4=Dates!$G$6,DataPack!R470))))</f>
        <v>40451</v>
      </c>
      <c r="H55" s="6"/>
    </row>
    <row r="56" spans="2:8">
      <c r="B56" s="30">
        <f>IF(IF($C$4=Dates!$G$4, DataPack!A471,IF($C$4=Dates!$G$5,DataPack!G471,IF($C$4=Dates!$G$6,DataPack!M471)))=0, "", IF($C$4=Dates!$G$4, DataPack!A471,IF($C$4=Dates!$G$5,DataPack!G471,IF($C$4=Dates!$G$6,DataPack!M471))))</f>
        <v>118581</v>
      </c>
      <c r="C56" s="36" t="str">
        <f>IF(IF($C$4=Dates!$G$4, DataPack!B471,IF($C$4=Dates!$G$5,DataPack!H471,IF($C$4=Dates!$G$6,DataPack!N471)))=0, "", IF($C$4=Dates!$G$4, DataPack!B471,IF($C$4=Dates!$G$5,DataPack!H471,IF($C$4=Dates!$G$6,DataPack!N471))))</f>
        <v>Dover Road Community Primary School</v>
      </c>
      <c r="D56" s="36" t="str">
        <f>IF(IF($C$4=Dates!$G$4, DataPack!C471,IF($C$4=Dates!$G$5,DataPack!I471,IF($C$4=Dates!$G$6,DataPack!O471)))=0, "", IF($C$4=Dates!$G$4, DataPack!C471,IF($C$4=Dates!$G$5,DataPack!I471,IF($C$4=Dates!$G$6,DataPack!O471))))</f>
        <v>Kent</v>
      </c>
      <c r="E56" s="36" t="str">
        <f>IF(IF($C$4=Dates!$G$4, DataPack!D471,IF($C$4=Dates!$G$5,DataPack!J471,IF($C$4=Dates!$G$6,DataPack!P471)))=0, "", IF($C$4=Dates!$G$4, DataPack!D471,IF($C$4=Dates!$G$5,DataPack!J471,IF($C$4=Dates!$G$6,DataPack!P471))))</f>
        <v>Primary</v>
      </c>
      <c r="F56" s="36" t="str">
        <f>IF(IF($C$4=Dates!$G$4, DataPack!E471,IF($C$4=Dates!$G$5,DataPack!K471,IF($C$4=Dates!$G$6,DataPack!Q471)))=0, "", IF($C$4=Dates!$G$4, DataPack!E471,IF($C$4=Dates!$G$5,DataPack!K471,IF($C$4=Dates!$G$6,DataPack!Q471))))</f>
        <v>Community School</v>
      </c>
      <c r="G56" s="297">
        <f>IF(IF($C$4=Dates!$G$4, DataPack!F471,IF($C$4=Dates!$G$5,DataPack!L471,IF($C$4=Dates!$G$6,DataPack!R471)))=0, "", IF($C$4=Dates!$G$4, DataPack!F471,IF($C$4=Dates!$G$5,DataPack!L471,IF($C$4=Dates!$G$6,DataPack!R471))))</f>
        <v>40736</v>
      </c>
      <c r="H56" s="6"/>
    </row>
    <row r="57" spans="2:8">
      <c r="B57" s="30">
        <f>IF(IF($C$4=Dates!$G$4, DataPack!A472,IF($C$4=Dates!$G$5,DataPack!G472,IF($C$4=Dates!$G$6,DataPack!M472)))=0, "", IF($C$4=Dates!$G$4, DataPack!A472,IF($C$4=Dates!$G$5,DataPack!G472,IF($C$4=Dates!$G$6,DataPack!M472))))</f>
        <v>118552</v>
      </c>
      <c r="C57" s="36" t="str">
        <f>IF(IF($C$4=Dates!$G$4, DataPack!B472,IF($C$4=Dates!$G$5,DataPack!H472,IF($C$4=Dates!$G$6,DataPack!N472)))=0, "", IF($C$4=Dates!$G$4, DataPack!B472,IF($C$4=Dates!$G$5,DataPack!H472,IF($C$4=Dates!$G$6,DataPack!N472))))</f>
        <v>Chantry Primary School</v>
      </c>
      <c r="D57" s="36" t="str">
        <f>IF(IF($C$4=Dates!$G$4, DataPack!C472,IF($C$4=Dates!$G$5,DataPack!I472,IF($C$4=Dates!$G$6,DataPack!O472)))=0, "", IF($C$4=Dates!$G$4, DataPack!C472,IF($C$4=Dates!$G$5,DataPack!I472,IF($C$4=Dates!$G$6,DataPack!O472))))</f>
        <v>Kent</v>
      </c>
      <c r="E57" s="36" t="str">
        <f>IF(IF($C$4=Dates!$G$4, DataPack!D472,IF($C$4=Dates!$G$5,DataPack!J472,IF($C$4=Dates!$G$6,DataPack!P472)))=0, "", IF($C$4=Dates!$G$4, DataPack!D472,IF($C$4=Dates!$G$5,DataPack!J472,IF($C$4=Dates!$G$6,DataPack!P472))))</f>
        <v>Primary</v>
      </c>
      <c r="F57" s="36" t="str">
        <f>IF(IF($C$4=Dates!$G$4, DataPack!E472,IF($C$4=Dates!$G$5,DataPack!K472,IF($C$4=Dates!$G$6,DataPack!Q472)))=0, "", IF($C$4=Dates!$G$4, DataPack!E472,IF($C$4=Dates!$G$5,DataPack!K472,IF($C$4=Dates!$G$6,DataPack!Q472))))</f>
        <v>Community School</v>
      </c>
      <c r="G57" s="297">
        <f>IF(IF($C$4=Dates!$G$4, DataPack!F472,IF($C$4=Dates!$G$5,DataPack!L472,IF($C$4=Dates!$G$6,DataPack!R472)))=0, "", IF($C$4=Dates!$G$4, DataPack!F472,IF($C$4=Dates!$G$5,DataPack!L472,IF($C$4=Dates!$G$6,DataPack!R472))))</f>
        <v>40234</v>
      </c>
      <c r="H57" s="6"/>
    </row>
    <row r="58" spans="2:8">
      <c r="B58" s="30">
        <f>IF(IF($C$4=Dates!$G$4, DataPack!A473,IF($C$4=Dates!$G$5,DataPack!G473,IF($C$4=Dates!$G$6,DataPack!M473)))=0, "", IF($C$4=Dates!$G$4, DataPack!A473,IF($C$4=Dates!$G$5,DataPack!G473,IF($C$4=Dates!$G$6,DataPack!M473))))</f>
        <v>118539</v>
      </c>
      <c r="C58" s="36" t="str">
        <f>IF(IF($C$4=Dates!$G$4, DataPack!B473,IF($C$4=Dates!$G$5,DataPack!H473,IF($C$4=Dates!$G$6,DataPack!N473)))=0, "", IF($C$4=Dates!$G$4, DataPack!B473,IF($C$4=Dates!$G$5,DataPack!H473,IF($C$4=Dates!$G$6,DataPack!N473))))</f>
        <v>Pilgrims' Way Primary School and Nursery</v>
      </c>
      <c r="D58" s="36" t="str">
        <f>IF(IF($C$4=Dates!$G$4, DataPack!C473,IF($C$4=Dates!$G$5,DataPack!I473,IF($C$4=Dates!$G$6,DataPack!O473)))=0, "", IF($C$4=Dates!$G$4, DataPack!C473,IF($C$4=Dates!$G$5,DataPack!I473,IF($C$4=Dates!$G$6,DataPack!O473))))</f>
        <v>Kent</v>
      </c>
      <c r="E58" s="36" t="str">
        <f>IF(IF($C$4=Dates!$G$4, DataPack!D473,IF($C$4=Dates!$G$5,DataPack!J473,IF($C$4=Dates!$G$6,DataPack!P473)))=0, "", IF($C$4=Dates!$G$4, DataPack!D473,IF($C$4=Dates!$G$5,DataPack!J473,IF($C$4=Dates!$G$6,DataPack!P473))))</f>
        <v>Primary</v>
      </c>
      <c r="F58" s="36" t="str">
        <f>IF(IF($C$4=Dates!$G$4, DataPack!E473,IF($C$4=Dates!$G$5,DataPack!K473,IF($C$4=Dates!$G$6,DataPack!Q473)))=0, "", IF($C$4=Dates!$G$4, DataPack!E473,IF($C$4=Dates!$G$5,DataPack!K473,IF($C$4=Dates!$G$6,DataPack!Q473))))</f>
        <v>Community School</v>
      </c>
      <c r="G58" s="297">
        <f>IF(IF($C$4=Dates!$G$4, DataPack!F473,IF($C$4=Dates!$G$5,DataPack!L473,IF($C$4=Dates!$G$6,DataPack!R473)))=0, "", IF($C$4=Dates!$G$4, DataPack!F473,IF($C$4=Dates!$G$5,DataPack!L473,IF($C$4=Dates!$G$6,DataPack!R473))))</f>
        <v>40563</v>
      </c>
      <c r="H58" s="6"/>
    </row>
    <row r="59" spans="2:8">
      <c r="B59" s="30">
        <f>IF(IF($C$4=Dates!$G$4, DataPack!A474,IF($C$4=Dates!$G$5,DataPack!G474,IF($C$4=Dates!$G$6,DataPack!M474)))=0, "", IF($C$4=Dates!$G$4, DataPack!A474,IF($C$4=Dates!$G$5,DataPack!G474,IF($C$4=Dates!$G$6,DataPack!M474))))</f>
        <v>122630</v>
      </c>
      <c r="C59" s="36" t="str">
        <f>IF(IF($C$4=Dates!$G$4, DataPack!B474,IF($C$4=Dates!$G$5,DataPack!H474,IF($C$4=Dates!$G$6,DataPack!N474)))=0, "", IF($C$4=Dates!$G$4, DataPack!B474,IF($C$4=Dates!$G$5,DataPack!H474,IF($C$4=Dates!$G$6,DataPack!N474))))</f>
        <v>Samuel Barlow Primary and Nursery School</v>
      </c>
      <c r="D59" s="36" t="str">
        <f>IF(IF($C$4=Dates!$G$4, DataPack!C474,IF($C$4=Dates!$G$5,DataPack!I474,IF($C$4=Dates!$G$6,DataPack!O474)))=0, "", IF($C$4=Dates!$G$4, DataPack!C474,IF($C$4=Dates!$G$5,DataPack!I474,IF($C$4=Dates!$G$6,DataPack!O474))))</f>
        <v>Nottinghamshire</v>
      </c>
      <c r="E59" s="36" t="str">
        <f>IF(IF($C$4=Dates!$G$4, DataPack!D474,IF($C$4=Dates!$G$5,DataPack!J474,IF($C$4=Dates!$G$6,DataPack!P474)))=0, "", IF($C$4=Dates!$G$4, DataPack!D474,IF($C$4=Dates!$G$5,DataPack!J474,IF($C$4=Dates!$G$6,DataPack!P474))))</f>
        <v>Primary</v>
      </c>
      <c r="F59" s="36" t="str">
        <f>IF(IF($C$4=Dates!$G$4, DataPack!E474,IF($C$4=Dates!$G$5,DataPack!K474,IF($C$4=Dates!$G$6,DataPack!Q474)))=0, "", IF($C$4=Dates!$G$4, DataPack!E474,IF($C$4=Dates!$G$5,DataPack!K474,IF($C$4=Dates!$G$6,DataPack!Q474))))</f>
        <v>Community School</v>
      </c>
      <c r="G59" s="297">
        <f>IF(IF($C$4=Dates!$G$4, DataPack!F474,IF($C$4=Dates!$G$5,DataPack!L474,IF($C$4=Dates!$G$6,DataPack!R474)))=0, "", IF($C$4=Dates!$G$4, DataPack!F474,IF($C$4=Dates!$G$5,DataPack!L474,IF($C$4=Dates!$G$6,DataPack!R474))))</f>
        <v>40632</v>
      </c>
      <c r="H59" s="6"/>
    </row>
    <row r="60" spans="2:8">
      <c r="B60" s="30">
        <f>IF(IF($C$4=Dates!$G$4, DataPack!A475,IF($C$4=Dates!$G$5,DataPack!G475,IF($C$4=Dates!$G$6,DataPack!M475)))=0, "", IF($C$4=Dates!$G$4, DataPack!A475,IF($C$4=Dates!$G$5,DataPack!G475,IF($C$4=Dates!$G$6,DataPack!M475))))</f>
        <v>119169</v>
      </c>
      <c r="C60" s="36" t="str">
        <f>IF(IF($C$4=Dates!$G$4, DataPack!B475,IF($C$4=Dates!$G$5,DataPack!H475,IF($C$4=Dates!$G$6,DataPack!N475)))=0, "", IF($C$4=Dates!$G$4, DataPack!B475,IF($C$4=Dates!$G$5,DataPack!H475,IF($C$4=Dates!$G$6,DataPack!N475))))</f>
        <v>Brierfield Walter Street Primary School</v>
      </c>
      <c r="D60" s="36" t="str">
        <f>IF(IF($C$4=Dates!$G$4, DataPack!C475,IF($C$4=Dates!$G$5,DataPack!I475,IF($C$4=Dates!$G$6,DataPack!O475)))=0, "", IF($C$4=Dates!$G$4, DataPack!C475,IF($C$4=Dates!$G$5,DataPack!I475,IF($C$4=Dates!$G$6,DataPack!O475))))</f>
        <v>Lancashire</v>
      </c>
      <c r="E60" s="36" t="str">
        <f>IF(IF($C$4=Dates!$G$4, DataPack!D475,IF($C$4=Dates!$G$5,DataPack!J475,IF($C$4=Dates!$G$6,DataPack!P475)))=0, "", IF($C$4=Dates!$G$4, DataPack!D475,IF($C$4=Dates!$G$5,DataPack!J475,IF($C$4=Dates!$G$6,DataPack!P475))))</f>
        <v>Primary</v>
      </c>
      <c r="F60" s="36" t="str">
        <f>IF(IF($C$4=Dates!$G$4, DataPack!E475,IF($C$4=Dates!$G$5,DataPack!K475,IF($C$4=Dates!$G$6,DataPack!Q475)))=0, "", IF($C$4=Dates!$G$4, DataPack!E475,IF($C$4=Dates!$G$5,DataPack!K475,IF($C$4=Dates!$G$6,DataPack!Q475))))</f>
        <v>Community School</v>
      </c>
      <c r="G60" s="297">
        <f>IF(IF($C$4=Dates!$G$4, DataPack!F475,IF($C$4=Dates!$G$5,DataPack!L475,IF($C$4=Dates!$G$6,DataPack!R475)))=0, "", IF($C$4=Dates!$G$4, DataPack!F475,IF($C$4=Dates!$G$5,DataPack!L475,IF($C$4=Dates!$G$6,DataPack!R475))))</f>
        <v>40872</v>
      </c>
      <c r="H60" s="6"/>
    </row>
    <row r="61" spans="2:8">
      <c r="B61" s="30">
        <f>IF(IF($C$4=Dates!$G$4, DataPack!A476,IF($C$4=Dates!$G$5,DataPack!G476,IF($C$4=Dates!$G$6,DataPack!M476)))=0, "", IF($C$4=Dates!$G$4, DataPack!A476,IF($C$4=Dates!$G$5,DataPack!G476,IF($C$4=Dates!$G$6,DataPack!M476))))</f>
        <v>122463</v>
      </c>
      <c r="C61" s="36" t="str">
        <f>IF(IF($C$4=Dates!$G$4, DataPack!B476,IF($C$4=Dates!$G$5,DataPack!H476,IF($C$4=Dates!$G$6,DataPack!N476)))=0, "", IF($C$4=Dates!$G$4, DataPack!B476,IF($C$4=Dates!$G$5,DataPack!H476,IF($C$4=Dates!$G$6,DataPack!N476))))</f>
        <v>Croft Primary School</v>
      </c>
      <c r="D61" s="36" t="str">
        <f>IF(IF($C$4=Dates!$G$4, DataPack!C476,IF($C$4=Dates!$G$5,DataPack!I476,IF($C$4=Dates!$G$6,DataPack!O476)))=0, "", IF($C$4=Dates!$G$4, DataPack!C476,IF($C$4=Dates!$G$5,DataPack!I476,IF($C$4=Dates!$G$6,DataPack!O476))))</f>
        <v>Nottinghamshire</v>
      </c>
      <c r="E61" s="36" t="str">
        <f>IF(IF($C$4=Dates!$G$4, DataPack!D476,IF($C$4=Dates!$G$5,DataPack!J476,IF($C$4=Dates!$G$6,DataPack!P476)))=0, "", IF($C$4=Dates!$G$4, DataPack!D476,IF($C$4=Dates!$G$5,DataPack!J476,IF($C$4=Dates!$G$6,DataPack!P476))))</f>
        <v>Primary</v>
      </c>
      <c r="F61" s="36" t="str">
        <f>IF(IF($C$4=Dates!$G$4, DataPack!E476,IF($C$4=Dates!$G$5,DataPack!K476,IF($C$4=Dates!$G$6,DataPack!Q476)))=0, "", IF($C$4=Dates!$G$4, DataPack!E476,IF($C$4=Dates!$G$5,DataPack!K476,IF($C$4=Dates!$G$6,DataPack!Q476))))</f>
        <v>Community School</v>
      </c>
      <c r="G61" s="297">
        <f>IF(IF($C$4=Dates!$G$4, DataPack!F476,IF($C$4=Dates!$G$5,DataPack!L476,IF($C$4=Dates!$G$6,DataPack!R476)))=0, "", IF($C$4=Dates!$G$4, DataPack!F476,IF($C$4=Dates!$G$5,DataPack!L476,IF($C$4=Dates!$G$6,DataPack!R476))))</f>
        <v>40856</v>
      </c>
      <c r="H61" s="6"/>
    </row>
    <row r="62" spans="2:8">
      <c r="B62" s="30">
        <f>IF(IF($C$4=Dates!$G$4, DataPack!A477,IF($C$4=Dates!$G$5,DataPack!G477,IF($C$4=Dates!$G$6,DataPack!M477)))=0, "", IF($C$4=Dates!$G$4, DataPack!A477,IF($C$4=Dates!$G$5,DataPack!G477,IF($C$4=Dates!$G$6,DataPack!M477))))</f>
        <v>111804</v>
      </c>
      <c r="C62" s="36" t="str">
        <f>IF(IF($C$4=Dates!$G$4, DataPack!B477,IF($C$4=Dates!$G$5,DataPack!H477,IF($C$4=Dates!$G$6,DataPack!N477)))=0, "", IF($C$4=Dates!$G$4, DataPack!B477,IF($C$4=Dates!$G$5,DataPack!H477,IF($C$4=Dates!$G$6,DataPack!N477))))</f>
        <v>Sennen School</v>
      </c>
      <c r="D62" s="36" t="str">
        <f>IF(IF($C$4=Dates!$G$4, DataPack!C477,IF($C$4=Dates!$G$5,DataPack!I477,IF($C$4=Dates!$G$6,DataPack!O477)))=0, "", IF($C$4=Dates!$G$4, DataPack!C477,IF($C$4=Dates!$G$5,DataPack!I477,IF($C$4=Dates!$G$6,DataPack!O477))))</f>
        <v>Cornwall</v>
      </c>
      <c r="E62" s="36" t="str">
        <f>IF(IF($C$4=Dates!$G$4, DataPack!D477,IF($C$4=Dates!$G$5,DataPack!J477,IF($C$4=Dates!$G$6,DataPack!P477)))=0, "", IF($C$4=Dates!$G$4, DataPack!D477,IF($C$4=Dates!$G$5,DataPack!J477,IF($C$4=Dates!$G$6,DataPack!P477))))</f>
        <v>Primary</v>
      </c>
      <c r="F62" s="36" t="str">
        <f>IF(IF($C$4=Dates!$G$4, DataPack!E477,IF($C$4=Dates!$G$5,DataPack!K477,IF($C$4=Dates!$G$6,DataPack!Q477)))=0, "", IF($C$4=Dates!$G$4, DataPack!E477,IF($C$4=Dates!$G$5,DataPack!K477,IF($C$4=Dates!$G$6,DataPack!Q477))))</f>
        <v>Community School</v>
      </c>
      <c r="G62" s="297">
        <f>IF(IF($C$4=Dates!$G$4, DataPack!F477,IF($C$4=Dates!$G$5,DataPack!L477,IF($C$4=Dates!$G$6,DataPack!R477)))=0, "", IF($C$4=Dates!$G$4, DataPack!F477,IF($C$4=Dates!$G$5,DataPack!L477,IF($C$4=Dates!$G$6,DataPack!R477))))</f>
        <v>40366</v>
      </c>
      <c r="H62" s="6"/>
    </row>
    <row r="63" spans="2:8">
      <c r="B63" s="30">
        <f>IF(IF($C$4=Dates!$G$4, DataPack!A478,IF($C$4=Dates!$G$5,DataPack!G478,IF($C$4=Dates!$G$6,DataPack!M478)))=0, "", IF($C$4=Dates!$G$4, DataPack!A478,IF($C$4=Dates!$G$5,DataPack!G478,IF($C$4=Dates!$G$6,DataPack!M478))))</f>
        <v>111898</v>
      </c>
      <c r="C63" s="36" t="str">
        <f>IF(IF($C$4=Dates!$G$4, DataPack!B478,IF($C$4=Dates!$G$5,DataPack!H478,IF($C$4=Dates!$G$6,DataPack!N478)))=0, "", IF($C$4=Dates!$G$4, DataPack!B478,IF($C$4=Dates!$G$5,DataPack!H478,IF($C$4=Dates!$G$6,DataPack!N478))))</f>
        <v>Foxhole Primary School</v>
      </c>
      <c r="D63" s="36" t="str">
        <f>IF(IF($C$4=Dates!$G$4, DataPack!C478,IF($C$4=Dates!$G$5,DataPack!I478,IF($C$4=Dates!$G$6,DataPack!O478)))=0, "", IF($C$4=Dates!$G$4, DataPack!C478,IF($C$4=Dates!$G$5,DataPack!I478,IF($C$4=Dates!$G$6,DataPack!O478))))</f>
        <v>Cornwall</v>
      </c>
      <c r="E63" s="36" t="str">
        <f>IF(IF($C$4=Dates!$G$4, DataPack!D478,IF($C$4=Dates!$G$5,DataPack!J478,IF($C$4=Dates!$G$6,DataPack!P478)))=0, "", IF($C$4=Dates!$G$4, DataPack!D478,IF($C$4=Dates!$G$5,DataPack!J478,IF($C$4=Dates!$G$6,DataPack!P478))))</f>
        <v>Primary</v>
      </c>
      <c r="F63" s="36" t="str">
        <f>IF(IF($C$4=Dates!$G$4, DataPack!E478,IF($C$4=Dates!$G$5,DataPack!K478,IF($C$4=Dates!$G$6,DataPack!Q478)))=0, "", IF($C$4=Dates!$G$4, DataPack!E478,IF($C$4=Dates!$G$5,DataPack!K478,IF($C$4=Dates!$G$6,DataPack!Q478))))</f>
        <v>Community School</v>
      </c>
      <c r="G63" s="297">
        <f>IF(IF($C$4=Dates!$G$4, DataPack!F478,IF($C$4=Dates!$G$5,DataPack!L478,IF($C$4=Dates!$G$6,DataPack!R478)))=0, "", IF($C$4=Dates!$G$4, DataPack!F478,IF($C$4=Dates!$G$5,DataPack!L478,IF($C$4=Dates!$G$6,DataPack!R478))))</f>
        <v>40494</v>
      </c>
      <c r="H63" s="6"/>
    </row>
    <row r="64" spans="2:8">
      <c r="B64" s="30">
        <f>IF(IF($C$4=Dates!$G$4, DataPack!A479,IF($C$4=Dates!$G$5,DataPack!G479,IF($C$4=Dates!$G$6,DataPack!M479)))=0, "", IF($C$4=Dates!$G$4, DataPack!A479,IF($C$4=Dates!$G$5,DataPack!G479,IF($C$4=Dates!$G$6,DataPack!M479))))</f>
        <v>111878</v>
      </c>
      <c r="C64" s="36" t="str">
        <f>IF(IF($C$4=Dates!$G$4, DataPack!B479,IF($C$4=Dates!$G$5,DataPack!H479,IF($C$4=Dates!$G$6,DataPack!N479)))=0, "", IF($C$4=Dates!$G$4, DataPack!B479,IF($C$4=Dates!$G$5,DataPack!H479,IF($C$4=Dates!$G$6,DataPack!N479))))</f>
        <v>Tregolls School</v>
      </c>
      <c r="D64" s="36" t="str">
        <f>IF(IF($C$4=Dates!$G$4, DataPack!C479,IF($C$4=Dates!$G$5,DataPack!I479,IF($C$4=Dates!$G$6,DataPack!O479)))=0, "", IF($C$4=Dates!$G$4, DataPack!C479,IF($C$4=Dates!$G$5,DataPack!I479,IF($C$4=Dates!$G$6,DataPack!O479))))</f>
        <v>Cornwall</v>
      </c>
      <c r="E64" s="36" t="str">
        <f>IF(IF($C$4=Dates!$G$4, DataPack!D479,IF($C$4=Dates!$G$5,DataPack!J479,IF($C$4=Dates!$G$6,DataPack!P479)))=0, "", IF($C$4=Dates!$G$4, DataPack!D479,IF($C$4=Dates!$G$5,DataPack!J479,IF($C$4=Dates!$G$6,DataPack!P479))))</f>
        <v>Primary</v>
      </c>
      <c r="F64" s="36" t="str">
        <f>IF(IF($C$4=Dates!$G$4, DataPack!E479,IF($C$4=Dates!$G$5,DataPack!K479,IF($C$4=Dates!$G$6,DataPack!Q479)))=0, "", IF($C$4=Dates!$G$4, DataPack!E479,IF($C$4=Dates!$G$5,DataPack!K479,IF($C$4=Dates!$G$6,DataPack!Q479))))</f>
        <v>Community School</v>
      </c>
      <c r="G64" s="297">
        <f>IF(IF($C$4=Dates!$G$4, DataPack!F479,IF($C$4=Dates!$G$5,DataPack!L479,IF($C$4=Dates!$G$6,DataPack!R479)))=0, "", IF($C$4=Dates!$G$4, DataPack!F479,IF($C$4=Dates!$G$5,DataPack!L479,IF($C$4=Dates!$G$6,DataPack!R479))))</f>
        <v>40716</v>
      </c>
      <c r="H64" s="6"/>
    </row>
    <row r="65" spans="2:8">
      <c r="B65" s="30">
        <f>IF(IF($C$4=Dates!$G$4, DataPack!A480,IF($C$4=Dates!$G$5,DataPack!G480,IF($C$4=Dates!$G$6,DataPack!M480)))=0, "", IF($C$4=Dates!$G$4, DataPack!A480,IF($C$4=Dates!$G$5,DataPack!G480,IF($C$4=Dates!$G$6,DataPack!M480))))</f>
        <v>111058</v>
      </c>
      <c r="C65" s="36" t="str">
        <f>IF(IF($C$4=Dates!$G$4, DataPack!B480,IF($C$4=Dates!$G$5,DataPack!H480,IF($C$4=Dates!$G$6,DataPack!N480)))=0, "", IF($C$4=Dates!$G$4, DataPack!B480,IF($C$4=Dates!$G$5,DataPack!H480,IF($C$4=Dates!$G$6,DataPack!N480))))</f>
        <v>Rudheath Community Primary School</v>
      </c>
      <c r="D65" s="36" t="str">
        <f>IF(IF($C$4=Dates!$G$4, DataPack!C480,IF($C$4=Dates!$G$5,DataPack!I480,IF($C$4=Dates!$G$6,DataPack!O480)))=0, "", IF($C$4=Dates!$G$4, DataPack!C480,IF($C$4=Dates!$G$5,DataPack!I480,IF($C$4=Dates!$G$6,DataPack!O480))))</f>
        <v>Cheshire West and Chester</v>
      </c>
      <c r="E65" s="36" t="str">
        <f>IF(IF($C$4=Dates!$G$4, DataPack!D480,IF($C$4=Dates!$G$5,DataPack!J480,IF($C$4=Dates!$G$6,DataPack!P480)))=0, "", IF($C$4=Dates!$G$4, DataPack!D480,IF($C$4=Dates!$G$5,DataPack!J480,IF($C$4=Dates!$G$6,DataPack!P480))))</f>
        <v>Primary</v>
      </c>
      <c r="F65" s="36" t="str">
        <f>IF(IF($C$4=Dates!$G$4, DataPack!E480,IF($C$4=Dates!$G$5,DataPack!K480,IF($C$4=Dates!$G$6,DataPack!Q480)))=0, "", IF($C$4=Dates!$G$4, DataPack!E480,IF($C$4=Dates!$G$5,DataPack!K480,IF($C$4=Dates!$G$6,DataPack!Q480))))</f>
        <v>Community School</v>
      </c>
      <c r="G65" s="297">
        <f>IF(IF($C$4=Dates!$G$4, DataPack!F480,IF($C$4=Dates!$G$5,DataPack!L480,IF($C$4=Dates!$G$6,DataPack!R480)))=0, "", IF($C$4=Dates!$G$4, DataPack!F480,IF($C$4=Dates!$G$5,DataPack!L480,IF($C$4=Dates!$G$6,DataPack!R480))))</f>
        <v>40527</v>
      </c>
      <c r="H65" s="6"/>
    </row>
    <row r="66" spans="2:8">
      <c r="B66" s="30">
        <f>IF(IF($C$4=Dates!$G$4, DataPack!A481,IF($C$4=Dates!$G$5,DataPack!G481,IF($C$4=Dates!$G$6,DataPack!M481)))=0, "", IF($C$4=Dates!$G$4, DataPack!A481,IF($C$4=Dates!$G$5,DataPack!G481,IF($C$4=Dates!$G$6,DataPack!M481))))</f>
        <v>118320</v>
      </c>
      <c r="C66" s="36" t="str">
        <f>IF(IF($C$4=Dates!$G$4, DataPack!B481,IF($C$4=Dates!$G$5,DataPack!H481,IF($C$4=Dates!$G$6,DataPack!N481)))=0, "", IF($C$4=Dates!$G$4, DataPack!B481,IF($C$4=Dates!$G$5,DataPack!H481,IF($C$4=Dates!$G$6,DataPack!N481))))</f>
        <v>New Road School and Nursery Unit</v>
      </c>
      <c r="D66" s="36" t="str">
        <f>IF(IF($C$4=Dates!$G$4, DataPack!C481,IF($C$4=Dates!$G$5,DataPack!I481,IF($C$4=Dates!$G$6,DataPack!O481)))=0, "", IF($C$4=Dates!$G$4, DataPack!C481,IF($C$4=Dates!$G$5,DataPack!I481,IF($C$4=Dates!$G$6,DataPack!O481))))</f>
        <v>Medway</v>
      </c>
      <c r="E66" s="36" t="str">
        <f>IF(IF($C$4=Dates!$G$4, DataPack!D481,IF($C$4=Dates!$G$5,DataPack!J481,IF($C$4=Dates!$G$6,DataPack!P481)))=0, "", IF($C$4=Dates!$G$4, DataPack!D481,IF($C$4=Dates!$G$5,DataPack!J481,IF($C$4=Dates!$G$6,DataPack!P481))))</f>
        <v>Primary</v>
      </c>
      <c r="F66" s="36" t="str">
        <f>IF(IF($C$4=Dates!$G$4, DataPack!E481,IF($C$4=Dates!$G$5,DataPack!K481,IF($C$4=Dates!$G$6,DataPack!Q481)))=0, "", IF($C$4=Dates!$G$4, DataPack!E481,IF($C$4=Dates!$G$5,DataPack!K481,IF($C$4=Dates!$G$6,DataPack!Q481))))</f>
        <v>Community School</v>
      </c>
      <c r="G66" s="297">
        <f>IF(IF($C$4=Dates!$G$4, DataPack!F481,IF($C$4=Dates!$G$5,DataPack!L481,IF($C$4=Dates!$G$6,DataPack!R481)))=0, "", IF($C$4=Dates!$G$4, DataPack!F481,IF($C$4=Dates!$G$5,DataPack!L481,IF($C$4=Dates!$G$6,DataPack!R481))))</f>
        <v>40801</v>
      </c>
      <c r="H66" s="6"/>
    </row>
    <row r="67" spans="2:8">
      <c r="B67" s="30">
        <f>IF(IF($C$4=Dates!$G$4, DataPack!A482,IF($C$4=Dates!$G$5,DataPack!G482,IF($C$4=Dates!$G$6,DataPack!M482)))=0, "", IF($C$4=Dates!$G$4, DataPack!A482,IF($C$4=Dates!$G$5,DataPack!G482,IF($C$4=Dates!$G$6,DataPack!M482))))</f>
        <v>122587</v>
      </c>
      <c r="C67" s="36" t="str">
        <f>IF(IF($C$4=Dates!$G$4, DataPack!B482,IF($C$4=Dates!$G$5,DataPack!H482,IF($C$4=Dates!$G$6,DataPack!N482)))=0, "", IF($C$4=Dates!$G$4, DataPack!B482,IF($C$4=Dates!$G$5,DataPack!H482,IF($C$4=Dates!$G$6,DataPack!N482))))</f>
        <v>Edgewood Primary and Nursery School</v>
      </c>
      <c r="D67" s="36" t="str">
        <f>IF(IF($C$4=Dates!$G$4, DataPack!C482,IF($C$4=Dates!$G$5,DataPack!I482,IF($C$4=Dates!$G$6,DataPack!O482)))=0, "", IF($C$4=Dates!$G$4, DataPack!C482,IF($C$4=Dates!$G$5,DataPack!I482,IF($C$4=Dates!$G$6,DataPack!O482))))</f>
        <v>Nottinghamshire</v>
      </c>
      <c r="E67" s="36" t="str">
        <f>IF(IF($C$4=Dates!$G$4, DataPack!D482,IF($C$4=Dates!$G$5,DataPack!J482,IF($C$4=Dates!$G$6,DataPack!P482)))=0, "", IF($C$4=Dates!$G$4, DataPack!D482,IF($C$4=Dates!$G$5,DataPack!J482,IF($C$4=Dates!$G$6,DataPack!P482))))</f>
        <v>Primary</v>
      </c>
      <c r="F67" s="36" t="str">
        <f>IF(IF($C$4=Dates!$G$4, DataPack!E482,IF($C$4=Dates!$G$5,DataPack!K482,IF($C$4=Dates!$G$6,DataPack!Q482)))=0, "", IF($C$4=Dates!$G$4, DataPack!E482,IF($C$4=Dates!$G$5,DataPack!K482,IF($C$4=Dates!$G$6,DataPack!Q482))))</f>
        <v>Community School</v>
      </c>
      <c r="G67" s="297">
        <f>IF(IF($C$4=Dates!$G$4, DataPack!F482,IF($C$4=Dates!$G$5,DataPack!L482,IF($C$4=Dates!$G$6,DataPack!R482)))=0, "", IF($C$4=Dates!$G$4, DataPack!F482,IF($C$4=Dates!$G$5,DataPack!L482,IF($C$4=Dates!$G$6,DataPack!R482))))</f>
        <v>40576</v>
      </c>
      <c r="H67" s="6"/>
    </row>
    <row r="68" spans="2:8">
      <c r="B68" s="30">
        <f>IF(IF($C$4=Dates!$G$4, DataPack!A483,IF($C$4=Dates!$G$5,DataPack!G483,IF($C$4=Dates!$G$6,DataPack!M483)))=0, "", IF($C$4=Dates!$G$4, DataPack!A483,IF($C$4=Dates!$G$5,DataPack!G483,IF($C$4=Dates!$G$6,DataPack!M483))))</f>
        <v>122582</v>
      </c>
      <c r="C68" s="36" t="str">
        <f>IF(IF($C$4=Dates!$G$4, DataPack!B483,IF($C$4=Dates!$G$5,DataPack!H483,IF($C$4=Dates!$G$6,DataPack!N483)))=0, "", IF($C$4=Dates!$G$4, DataPack!B483,IF($C$4=Dates!$G$5,DataPack!H483,IF($C$4=Dates!$G$6,DataPack!N483))))</f>
        <v>Annie Holgate Junior School</v>
      </c>
      <c r="D68" s="36" t="str">
        <f>IF(IF($C$4=Dates!$G$4, DataPack!C483,IF($C$4=Dates!$G$5,DataPack!I483,IF($C$4=Dates!$G$6,DataPack!O483)))=0, "", IF($C$4=Dates!$G$4, DataPack!C483,IF($C$4=Dates!$G$5,DataPack!I483,IF($C$4=Dates!$G$6,DataPack!O483))))</f>
        <v>Nottinghamshire</v>
      </c>
      <c r="E68" s="36" t="str">
        <f>IF(IF($C$4=Dates!$G$4, DataPack!D483,IF($C$4=Dates!$G$5,DataPack!J483,IF($C$4=Dates!$G$6,DataPack!P483)))=0, "", IF($C$4=Dates!$G$4, DataPack!D483,IF($C$4=Dates!$G$5,DataPack!J483,IF($C$4=Dates!$G$6,DataPack!P483))))</f>
        <v>Primary</v>
      </c>
      <c r="F68" s="36" t="str">
        <f>IF(IF($C$4=Dates!$G$4, DataPack!E483,IF($C$4=Dates!$G$5,DataPack!K483,IF($C$4=Dates!$G$6,DataPack!Q483)))=0, "", IF($C$4=Dates!$G$4, DataPack!E483,IF($C$4=Dates!$G$5,DataPack!K483,IF($C$4=Dates!$G$6,DataPack!Q483))))</f>
        <v>Community School</v>
      </c>
      <c r="G68" s="297">
        <f>IF(IF($C$4=Dates!$G$4, DataPack!F483,IF($C$4=Dates!$G$5,DataPack!L483,IF($C$4=Dates!$G$6,DataPack!R483)))=0, "", IF($C$4=Dates!$G$4, DataPack!F483,IF($C$4=Dates!$G$5,DataPack!L483,IF($C$4=Dates!$G$6,DataPack!R483))))</f>
        <v>40513</v>
      </c>
      <c r="H68" s="6"/>
    </row>
    <row r="69" spans="2:8">
      <c r="B69" s="30">
        <f>IF(IF($C$4=Dates!$G$4, DataPack!A484,IF($C$4=Dates!$G$5,DataPack!G484,IF($C$4=Dates!$G$6,DataPack!M484)))=0, "", IF($C$4=Dates!$G$4, DataPack!A484,IF($C$4=Dates!$G$5,DataPack!G484,IF($C$4=Dates!$G$6,DataPack!M484))))</f>
        <v>119251</v>
      </c>
      <c r="C69" s="36" t="str">
        <f>IF(IF($C$4=Dates!$G$4, DataPack!B484,IF($C$4=Dates!$G$5,DataPack!H484,IF($C$4=Dates!$G$6,DataPack!N484)))=0, "", IF($C$4=Dates!$G$4, DataPack!B484,IF($C$4=Dates!$G$5,DataPack!H484,IF($C$4=Dates!$G$6,DataPack!N484))))</f>
        <v>Earby Springfield Primary School</v>
      </c>
      <c r="D69" s="36" t="str">
        <f>IF(IF($C$4=Dates!$G$4, DataPack!C484,IF($C$4=Dates!$G$5,DataPack!I484,IF($C$4=Dates!$G$6,DataPack!O484)))=0, "", IF($C$4=Dates!$G$4, DataPack!C484,IF($C$4=Dates!$G$5,DataPack!I484,IF($C$4=Dates!$G$6,DataPack!O484))))</f>
        <v>Lancashire</v>
      </c>
      <c r="E69" s="36" t="str">
        <f>IF(IF($C$4=Dates!$G$4, DataPack!D484,IF($C$4=Dates!$G$5,DataPack!J484,IF($C$4=Dates!$G$6,DataPack!P484)))=0, "", IF($C$4=Dates!$G$4, DataPack!D484,IF($C$4=Dates!$G$5,DataPack!J484,IF($C$4=Dates!$G$6,DataPack!P484))))</f>
        <v>Primary</v>
      </c>
      <c r="F69" s="36" t="str">
        <f>IF(IF($C$4=Dates!$G$4, DataPack!E484,IF($C$4=Dates!$G$5,DataPack!K484,IF($C$4=Dates!$G$6,DataPack!Q484)))=0, "", IF($C$4=Dates!$G$4, DataPack!E484,IF($C$4=Dates!$G$5,DataPack!K484,IF($C$4=Dates!$G$6,DataPack!Q484))))</f>
        <v>Community School</v>
      </c>
      <c r="G69" s="297">
        <f>IF(IF($C$4=Dates!$G$4, DataPack!F484,IF($C$4=Dates!$G$5,DataPack!L484,IF($C$4=Dates!$G$6,DataPack!R484)))=0, "", IF($C$4=Dates!$G$4, DataPack!F484,IF($C$4=Dates!$G$5,DataPack!L484,IF($C$4=Dates!$G$6,DataPack!R484))))</f>
        <v>40240</v>
      </c>
      <c r="H69" s="6"/>
    </row>
    <row r="70" spans="2:8">
      <c r="B70" s="30">
        <f>IF(IF($C$4=Dates!$G$4, DataPack!A485,IF($C$4=Dates!$G$5,DataPack!G485,IF($C$4=Dates!$G$6,DataPack!M485)))=0, "", IF($C$4=Dates!$G$4, DataPack!A485,IF($C$4=Dates!$G$5,DataPack!G485,IF($C$4=Dates!$G$6,DataPack!M485))))</f>
        <v>118253</v>
      </c>
      <c r="C70" s="36" t="str">
        <f>IF(IF($C$4=Dates!$G$4, DataPack!B485,IF($C$4=Dates!$G$5,DataPack!H485,IF($C$4=Dates!$G$6,DataPack!N485)))=0, "", IF($C$4=Dates!$G$4, DataPack!B485,IF($C$4=Dates!$G$5,DataPack!H485,IF($C$4=Dates!$G$6,DataPack!N485))))</f>
        <v>York Road Junior School and Language Unit</v>
      </c>
      <c r="D70" s="36" t="str">
        <f>IF(IF($C$4=Dates!$G$4, DataPack!C485,IF($C$4=Dates!$G$5,DataPack!I485,IF($C$4=Dates!$G$6,DataPack!O485)))=0, "", IF($C$4=Dates!$G$4, DataPack!C485,IF($C$4=Dates!$G$5,DataPack!I485,IF($C$4=Dates!$G$6,DataPack!O485))))</f>
        <v>Kent</v>
      </c>
      <c r="E70" s="36" t="str">
        <f>IF(IF($C$4=Dates!$G$4, DataPack!D485,IF($C$4=Dates!$G$5,DataPack!J485,IF($C$4=Dates!$G$6,DataPack!P485)))=0, "", IF($C$4=Dates!$G$4, DataPack!D485,IF($C$4=Dates!$G$5,DataPack!J485,IF($C$4=Dates!$G$6,DataPack!P485))))</f>
        <v>Primary</v>
      </c>
      <c r="F70" s="36" t="str">
        <f>IF(IF($C$4=Dates!$G$4, DataPack!E485,IF($C$4=Dates!$G$5,DataPack!K485,IF($C$4=Dates!$G$6,DataPack!Q485)))=0, "", IF($C$4=Dates!$G$4, DataPack!E485,IF($C$4=Dates!$G$5,DataPack!K485,IF($C$4=Dates!$G$6,DataPack!Q485))))</f>
        <v>Community School</v>
      </c>
      <c r="G70" s="297">
        <f>IF(IF($C$4=Dates!$G$4, DataPack!F485,IF($C$4=Dates!$G$5,DataPack!L485,IF($C$4=Dates!$G$6,DataPack!R485)))=0, "", IF($C$4=Dates!$G$4, DataPack!F485,IF($C$4=Dates!$G$5,DataPack!L485,IF($C$4=Dates!$G$6,DataPack!R485))))</f>
        <v>40850</v>
      </c>
      <c r="H70" s="6"/>
    </row>
    <row r="71" spans="2:8">
      <c r="B71" s="30">
        <f>IF(IF($C$4=Dates!$G$4, DataPack!A486,IF($C$4=Dates!$G$5,DataPack!G486,IF($C$4=Dates!$G$6,DataPack!M486)))=0, "", IF($C$4=Dates!$G$4, DataPack!A486,IF($C$4=Dates!$G$5,DataPack!G486,IF($C$4=Dates!$G$6,DataPack!M486))))</f>
        <v>118347</v>
      </c>
      <c r="C71" s="36" t="str">
        <f>IF(IF($C$4=Dates!$G$4, DataPack!B486,IF($C$4=Dates!$G$5,DataPack!H486,IF($C$4=Dates!$G$6,DataPack!N486)))=0, "", IF($C$4=Dates!$G$4, DataPack!B486,IF($C$4=Dates!$G$5,DataPack!H486,IF($C$4=Dates!$G$6,DataPack!N486))))</f>
        <v>Richmond Primary School</v>
      </c>
      <c r="D71" s="36" t="str">
        <f>IF(IF($C$4=Dates!$G$4, DataPack!C486,IF($C$4=Dates!$G$5,DataPack!I486,IF($C$4=Dates!$G$6,DataPack!O486)))=0, "", IF($C$4=Dates!$G$4, DataPack!C486,IF($C$4=Dates!$G$5,DataPack!I486,IF($C$4=Dates!$G$6,DataPack!O486))))</f>
        <v>Kent</v>
      </c>
      <c r="E71" s="36" t="str">
        <f>IF(IF($C$4=Dates!$G$4, DataPack!D486,IF($C$4=Dates!$G$5,DataPack!J486,IF($C$4=Dates!$G$6,DataPack!P486)))=0, "", IF($C$4=Dates!$G$4, DataPack!D486,IF($C$4=Dates!$G$5,DataPack!J486,IF($C$4=Dates!$G$6,DataPack!P486))))</f>
        <v>Primary</v>
      </c>
      <c r="F71" s="36" t="str">
        <f>IF(IF($C$4=Dates!$G$4, DataPack!E486,IF($C$4=Dates!$G$5,DataPack!K486,IF($C$4=Dates!$G$6,DataPack!Q486)))=0, "", IF($C$4=Dates!$G$4, DataPack!E486,IF($C$4=Dates!$G$5,DataPack!K486,IF($C$4=Dates!$G$6,DataPack!Q486))))</f>
        <v>Community School</v>
      </c>
      <c r="G71" s="297">
        <f>IF(IF($C$4=Dates!$G$4, DataPack!F486,IF($C$4=Dates!$G$5,DataPack!L486,IF($C$4=Dates!$G$6,DataPack!R486)))=0, "", IF($C$4=Dates!$G$4, DataPack!F486,IF($C$4=Dates!$G$5,DataPack!L486,IF($C$4=Dates!$G$6,DataPack!R486))))</f>
        <v>40822</v>
      </c>
      <c r="H71" s="6"/>
    </row>
    <row r="72" spans="2:8">
      <c r="B72" s="30">
        <f>IF(IF($C$4=Dates!$G$4, DataPack!A487,IF($C$4=Dates!$G$5,DataPack!G487,IF($C$4=Dates!$G$6,DataPack!M487)))=0, "", IF($C$4=Dates!$G$4, DataPack!A487,IF($C$4=Dates!$G$5,DataPack!G487,IF($C$4=Dates!$G$6,DataPack!M487))))</f>
        <v>134860</v>
      </c>
      <c r="C72" s="36" t="str">
        <f>IF(IF($C$4=Dates!$G$4, DataPack!B487,IF($C$4=Dates!$G$5,DataPack!H487,IF($C$4=Dates!$G$6,DataPack!N487)))=0, "", IF($C$4=Dates!$G$4, DataPack!B487,IF($C$4=Dates!$G$5,DataPack!H487,IF($C$4=Dates!$G$6,DataPack!N487))))</f>
        <v>Eastwood Primary School</v>
      </c>
      <c r="D72" s="36" t="str">
        <f>IF(IF($C$4=Dates!$G$4, DataPack!C487,IF($C$4=Dates!$G$5,DataPack!I487,IF($C$4=Dates!$G$6,DataPack!O487)))=0, "", IF($C$4=Dates!$G$4, DataPack!C487,IF($C$4=Dates!$G$5,DataPack!I487,IF($C$4=Dates!$G$6,DataPack!O487))))</f>
        <v>Southend-on-Sea</v>
      </c>
      <c r="E72" s="36" t="str">
        <f>IF(IF($C$4=Dates!$G$4, DataPack!D487,IF($C$4=Dates!$G$5,DataPack!J487,IF($C$4=Dates!$G$6,DataPack!P487)))=0, "", IF($C$4=Dates!$G$4, DataPack!D487,IF($C$4=Dates!$G$5,DataPack!J487,IF($C$4=Dates!$G$6,DataPack!P487))))</f>
        <v>Primary</v>
      </c>
      <c r="F72" s="36" t="str">
        <f>IF(IF($C$4=Dates!$G$4, DataPack!E487,IF($C$4=Dates!$G$5,DataPack!K487,IF($C$4=Dates!$G$6,DataPack!Q487)))=0, "", IF($C$4=Dates!$G$4, DataPack!E487,IF($C$4=Dates!$G$5,DataPack!K487,IF($C$4=Dates!$G$6,DataPack!Q487))))</f>
        <v>Foundation School</v>
      </c>
      <c r="G72" s="297">
        <f>IF(IF($C$4=Dates!$G$4, DataPack!F487,IF($C$4=Dates!$G$5,DataPack!L487,IF($C$4=Dates!$G$6,DataPack!R487)))=0, "", IF($C$4=Dates!$G$4, DataPack!F487,IF($C$4=Dates!$G$5,DataPack!L487,IF($C$4=Dates!$G$6,DataPack!R487))))</f>
        <v>40360</v>
      </c>
      <c r="H72" s="6"/>
    </row>
    <row r="73" spans="2:8">
      <c r="B73" s="30">
        <f>IF(IF($C$4=Dates!$G$4, DataPack!A488,IF($C$4=Dates!$G$5,DataPack!G488,IF($C$4=Dates!$G$6,DataPack!M488)))=0, "", IF($C$4=Dates!$G$4, DataPack!A488,IF($C$4=Dates!$G$5,DataPack!G488,IF($C$4=Dates!$G$6,DataPack!M488))))</f>
        <v>115296</v>
      </c>
      <c r="C73" s="36" t="str">
        <f>IF(IF($C$4=Dates!$G$4, DataPack!B488,IF($C$4=Dates!$G$5,DataPack!H488,IF($C$4=Dates!$G$6,DataPack!N488)))=0, "", IF($C$4=Dates!$G$4, DataPack!B488,IF($C$4=Dates!$G$5,DataPack!H488,IF($C$4=Dates!$G$6,DataPack!N488))))</f>
        <v>Heybridge Primary School</v>
      </c>
      <c r="D73" s="36" t="str">
        <f>IF(IF($C$4=Dates!$G$4, DataPack!C488,IF($C$4=Dates!$G$5,DataPack!I488,IF($C$4=Dates!$G$6,DataPack!O488)))=0, "", IF($C$4=Dates!$G$4, DataPack!C488,IF($C$4=Dates!$G$5,DataPack!I488,IF($C$4=Dates!$G$6,DataPack!O488))))</f>
        <v>Essex</v>
      </c>
      <c r="E73" s="36" t="str">
        <f>IF(IF($C$4=Dates!$G$4, DataPack!D488,IF($C$4=Dates!$G$5,DataPack!J488,IF($C$4=Dates!$G$6,DataPack!P488)))=0, "", IF($C$4=Dates!$G$4, DataPack!D488,IF($C$4=Dates!$G$5,DataPack!J488,IF($C$4=Dates!$G$6,DataPack!P488))))</f>
        <v>Primary</v>
      </c>
      <c r="F73" s="36" t="str">
        <f>IF(IF($C$4=Dates!$G$4, DataPack!E488,IF($C$4=Dates!$G$5,DataPack!K488,IF($C$4=Dates!$G$6,DataPack!Q488)))=0, "", IF($C$4=Dates!$G$4, DataPack!E488,IF($C$4=Dates!$G$5,DataPack!K488,IF($C$4=Dates!$G$6,DataPack!Q488))))</f>
        <v>Foundation School</v>
      </c>
      <c r="G73" s="297">
        <f>IF(IF($C$4=Dates!$G$4, DataPack!F488,IF($C$4=Dates!$G$5,DataPack!L488,IF($C$4=Dates!$G$6,DataPack!R488)))=0, "", IF($C$4=Dates!$G$4, DataPack!F488,IF($C$4=Dates!$G$5,DataPack!L488,IF($C$4=Dates!$G$6,DataPack!R488))))</f>
        <v>40590</v>
      </c>
      <c r="H73" s="6"/>
    </row>
    <row r="74" spans="2:8">
      <c r="B74" s="30">
        <f>IF(IF($C$4=Dates!$G$4, DataPack!A489,IF($C$4=Dates!$G$5,DataPack!G489,IF($C$4=Dates!$G$6,DataPack!M489)))=0, "", IF($C$4=Dates!$G$4, DataPack!A489,IF($C$4=Dates!$G$5,DataPack!G489,IF($C$4=Dates!$G$6,DataPack!M489))))</f>
        <v>134303</v>
      </c>
      <c r="C74" s="36" t="str">
        <f>IF(IF($C$4=Dates!$G$4, DataPack!B489,IF($C$4=Dates!$G$5,DataPack!H489,IF($C$4=Dates!$G$6,DataPack!N489)))=0, "", IF($C$4=Dates!$G$4, DataPack!B489,IF($C$4=Dates!$G$5,DataPack!H489,IF($C$4=Dates!$G$6,DataPack!N489))))</f>
        <v>Kingsmoor Primary School</v>
      </c>
      <c r="D74" s="36" t="str">
        <f>IF(IF($C$4=Dates!$G$4, DataPack!C489,IF($C$4=Dates!$G$5,DataPack!I489,IF($C$4=Dates!$G$6,DataPack!O489)))=0, "", IF($C$4=Dates!$G$4, DataPack!C489,IF($C$4=Dates!$G$5,DataPack!I489,IF($C$4=Dates!$G$6,DataPack!O489))))</f>
        <v>Essex</v>
      </c>
      <c r="E74" s="36" t="str">
        <f>IF(IF($C$4=Dates!$G$4, DataPack!D489,IF($C$4=Dates!$G$5,DataPack!J489,IF($C$4=Dates!$G$6,DataPack!P489)))=0, "", IF($C$4=Dates!$G$4, DataPack!D489,IF($C$4=Dates!$G$5,DataPack!J489,IF($C$4=Dates!$G$6,DataPack!P489))))</f>
        <v>Primary</v>
      </c>
      <c r="F74" s="36" t="str">
        <f>IF(IF($C$4=Dates!$G$4, DataPack!E489,IF($C$4=Dates!$G$5,DataPack!K489,IF($C$4=Dates!$G$6,DataPack!Q489)))=0, "", IF($C$4=Dates!$G$4, DataPack!E489,IF($C$4=Dates!$G$5,DataPack!K489,IF($C$4=Dates!$G$6,DataPack!Q489))))</f>
        <v>Foundation School</v>
      </c>
      <c r="G74" s="297">
        <f>IF(IF($C$4=Dates!$G$4, DataPack!F489,IF($C$4=Dates!$G$5,DataPack!L489,IF($C$4=Dates!$G$6,DataPack!R489)))=0, "", IF($C$4=Dates!$G$4, DataPack!F489,IF($C$4=Dates!$G$5,DataPack!L489,IF($C$4=Dates!$G$6,DataPack!R489))))</f>
        <v>40799</v>
      </c>
      <c r="H74" s="6"/>
    </row>
    <row r="75" spans="2:8">
      <c r="B75" s="30">
        <f>IF(IF($C$4=Dates!$G$4, DataPack!A490,IF($C$4=Dates!$G$5,DataPack!G490,IF($C$4=Dates!$G$6,DataPack!M490)))=0, "", IF($C$4=Dates!$G$4, DataPack!A490,IF($C$4=Dates!$G$5,DataPack!G490,IF($C$4=Dates!$G$6,DataPack!M490))))</f>
        <v>132084</v>
      </c>
      <c r="C75" s="36" t="str">
        <f>IF(IF($C$4=Dates!$G$4, DataPack!B490,IF($C$4=Dates!$G$5,DataPack!H490,IF($C$4=Dates!$G$6,DataPack!N490)))=0, "", IF($C$4=Dates!$G$4, DataPack!B490,IF($C$4=Dates!$G$5,DataPack!H490,IF($C$4=Dates!$G$6,DataPack!N490))))</f>
        <v>The Willows Primary School</v>
      </c>
      <c r="D75" s="36" t="str">
        <f>IF(IF($C$4=Dates!$G$4, DataPack!C490,IF($C$4=Dates!$G$5,DataPack!I490,IF($C$4=Dates!$G$6,DataPack!O490)))=0, "", IF($C$4=Dates!$G$4, DataPack!C490,IF($C$4=Dates!$G$5,DataPack!I490,IF($C$4=Dates!$G$6,DataPack!O490))))</f>
        <v>Essex</v>
      </c>
      <c r="E75" s="36" t="str">
        <f>IF(IF($C$4=Dates!$G$4, DataPack!D490,IF($C$4=Dates!$G$5,DataPack!J490,IF($C$4=Dates!$G$6,DataPack!P490)))=0, "", IF($C$4=Dates!$G$4, DataPack!D490,IF($C$4=Dates!$G$5,DataPack!J490,IF($C$4=Dates!$G$6,DataPack!P490))))</f>
        <v>Primary</v>
      </c>
      <c r="F75" s="36" t="str">
        <f>IF(IF($C$4=Dates!$G$4, DataPack!E490,IF($C$4=Dates!$G$5,DataPack!K490,IF($C$4=Dates!$G$6,DataPack!Q490)))=0, "", IF($C$4=Dates!$G$4, DataPack!E490,IF($C$4=Dates!$G$5,DataPack!K490,IF($C$4=Dates!$G$6,DataPack!Q490))))</f>
        <v>Community School</v>
      </c>
      <c r="G75" s="297">
        <f>IF(IF($C$4=Dates!$G$4, DataPack!F490,IF($C$4=Dates!$G$5,DataPack!L490,IF($C$4=Dates!$G$6,DataPack!R490)))=0, "", IF($C$4=Dates!$G$4, DataPack!F490,IF($C$4=Dates!$G$5,DataPack!L490,IF($C$4=Dates!$G$6,DataPack!R490))))</f>
        <v>40632</v>
      </c>
      <c r="H75" s="6"/>
    </row>
    <row r="76" spans="2:8">
      <c r="B76" s="30">
        <f>IF(IF($C$4=Dates!$G$4, DataPack!A491,IF($C$4=Dates!$G$5,DataPack!G491,IF($C$4=Dates!$G$6,DataPack!M491)))=0, "", IF($C$4=Dates!$G$4, DataPack!A491,IF($C$4=Dates!$G$5,DataPack!G491,IF($C$4=Dates!$G$6,DataPack!M491))))</f>
        <v>118700</v>
      </c>
      <c r="C76" s="36" t="str">
        <f>IF(IF($C$4=Dates!$G$4, DataPack!B491,IF($C$4=Dates!$G$5,DataPack!H491,IF($C$4=Dates!$G$6,DataPack!N491)))=0, "", IF($C$4=Dates!$G$4, DataPack!B491,IF($C$4=Dates!$G$5,DataPack!H491,IF($C$4=Dates!$G$6,DataPack!N491))))</f>
        <v>Ramsgate, Christ Church Church of England Junior School</v>
      </c>
      <c r="D76" s="36" t="str">
        <f>IF(IF($C$4=Dates!$G$4, DataPack!C491,IF($C$4=Dates!$G$5,DataPack!I491,IF($C$4=Dates!$G$6,DataPack!O491)))=0, "", IF($C$4=Dates!$G$4, DataPack!C491,IF($C$4=Dates!$G$5,DataPack!I491,IF($C$4=Dates!$G$6,DataPack!O491))))</f>
        <v>Kent</v>
      </c>
      <c r="E76" s="36" t="str">
        <f>IF(IF($C$4=Dates!$G$4, DataPack!D491,IF($C$4=Dates!$G$5,DataPack!J491,IF($C$4=Dates!$G$6,DataPack!P491)))=0, "", IF($C$4=Dates!$G$4, DataPack!D491,IF($C$4=Dates!$G$5,DataPack!J491,IF($C$4=Dates!$G$6,DataPack!P491))))</f>
        <v>Primary</v>
      </c>
      <c r="F76" s="36" t="str">
        <f>IF(IF($C$4=Dates!$G$4, DataPack!E491,IF($C$4=Dates!$G$5,DataPack!K491,IF($C$4=Dates!$G$6,DataPack!Q491)))=0, "", IF($C$4=Dates!$G$4, DataPack!E491,IF($C$4=Dates!$G$5,DataPack!K491,IF($C$4=Dates!$G$6,DataPack!Q491))))</f>
        <v>Voluntary Controlled School</v>
      </c>
      <c r="G76" s="297">
        <f>IF(IF($C$4=Dates!$G$4, DataPack!F491,IF($C$4=Dates!$G$5,DataPack!L491,IF($C$4=Dates!$G$6,DataPack!R491)))=0, "", IF($C$4=Dates!$G$4, DataPack!F491,IF($C$4=Dates!$G$5,DataPack!L491,IF($C$4=Dates!$G$6,DataPack!R491))))</f>
        <v>40449</v>
      </c>
      <c r="H76" s="6"/>
    </row>
    <row r="77" spans="2:8">
      <c r="B77" s="30">
        <f>IF(IF($C$4=Dates!$G$4, DataPack!A492,IF($C$4=Dates!$G$5,DataPack!G492,IF($C$4=Dates!$G$6,DataPack!M492)))=0, "", IF($C$4=Dates!$G$4, DataPack!A492,IF($C$4=Dates!$G$5,DataPack!G492,IF($C$4=Dates!$G$6,DataPack!M492))))</f>
        <v>134738</v>
      </c>
      <c r="C77" s="36" t="str">
        <f>IF(IF($C$4=Dates!$G$4, DataPack!B492,IF($C$4=Dates!$G$5,DataPack!H492,IF($C$4=Dates!$G$6,DataPack!N492)))=0, "", IF($C$4=Dates!$G$4, DataPack!B492,IF($C$4=Dates!$G$5,DataPack!H492,IF($C$4=Dates!$G$6,DataPack!N492))))</f>
        <v>Bell Wood Community Primary School</v>
      </c>
      <c r="D77" s="36" t="str">
        <f>IF(IF($C$4=Dates!$G$4, DataPack!C492,IF($C$4=Dates!$G$5,DataPack!I492,IF($C$4=Dates!$G$6,DataPack!O492)))=0, "", IF($C$4=Dates!$G$4, DataPack!C492,IF($C$4=Dates!$G$5,DataPack!I492,IF($C$4=Dates!$G$6,DataPack!O492))))</f>
        <v>Kent</v>
      </c>
      <c r="E77" s="36" t="str">
        <f>IF(IF($C$4=Dates!$G$4, DataPack!D492,IF($C$4=Dates!$G$5,DataPack!J492,IF($C$4=Dates!$G$6,DataPack!P492)))=0, "", IF($C$4=Dates!$G$4, DataPack!D492,IF($C$4=Dates!$G$5,DataPack!J492,IF($C$4=Dates!$G$6,DataPack!P492))))</f>
        <v>Primary</v>
      </c>
      <c r="F77" s="36" t="str">
        <f>IF(IF($C$4=Dates!$G$4, DataPack!E492,IF($C$4=Dates!$G$5,DataPack!K492,IF($C$4=Dates!$G$6,DataPack!Q492)))=0, "", IF($C$4=Dates!$G$4, DataPack!E492,IF($C$4=Dates!$G$5,DataPack!K492,IF($C$4=Dates!$G$6,DataPack!Q492))))</f>
        <v>Community School</v>
      </c>
      <c r="G77" s="297">
        <f>IF(IF($C$4=Dates!$G$4, DataPack!F492,IF($C$4=Dates!$G$5,DataPack!L492,IF($C$4=Dates!$G$6,DataPack!R492)))=0, "", IF($C$4=Dates!$G$4, DataPack!F492,IF($C$4=Dates!$G$5,DataPack!L492,IF($C$4=Dates!$G$6,DataPack!R492))))</f>
        <v>40156</v>
      </c>
      <c r="H77" s="6"/>
    </row>
    <row r="78" spans="2:8">
      <c r="B78" s="30">
        <f>IF(IF($C$4=Dates!$G$4, DataPack!A493,IF($C$4=Dates!$G$5,DataPack!G493,IF($C$4=Dates!$G$6,DataPack!M493)))=0, "", IF($C$4=Dates!$G$4, DataPack!A493,IF($C$4=Dates!$G$5,DataPack!G493,IF($C$4=Dates!$G$6,DataPack!M493))))</f>
        <v>134515</v>
      </c>
      <c r="C78" s="36" t="str">
        <f>IF(IF($C$4=Dates!$G$4, DataPack!B493,IF($C$4=Dates!$G$5,DataPack!H493,IF($C$4=Dates!$G$6,DataPack!N493)))=0, "", IF($C$4=Dates!$G$4, DataPack!B493,IF($C$4=Dates!$G$5,DataPack!H493,IF($C$4=Dates!$G$6,DataPack!N493))))</f>
        <v>Downsview Community Primary School</v>
      </c>
      <c r="D78" s="36" t="str">
        <f>IF(IF($C$4=Dates!$G$4, DataPack!C493,IF($C$4=Dates!$G$5,DataPack!I493,IF($C$4=Dates!$G$6,DataPack!O493)))=0, "", IF($C$4=Dates!$G$4, DataPack!C493,IF($C$4=Dates!$G$5,DataPack!I493,IF($C$4=Dates!$G$6,DataPack!O493))))</f>
        <v>Kent</v>
      </c>
      <c r="E78" s="36" t="str">
        <f>IF(IF($C$4=Dates!$G$4, DataPack!D493,IF($C$4=Dates!$G$5,DataPack!J493,IF($C$4=Dates!$G$6,DataPack!P493)))=0, "", IF($C$4=Dates!$G$4, DataPack!D493,IF($C$4=Dates!$G$5,DataPack!J493,IF($C$4=Dates!$G$6,DataPack!P493))))</f>
        <v>Primary</v>
      </c>
      <c r="F78" s="36" t="str">
        <f>IF(IF($C$4=Dates!$G$4, DataPack!E493,IF($C$4=Dates!$G$5,DataPack!K493,IF($C$4=Dates!$G$6,DataPack!Q493)))=0, "", IF($C$4=Dates!$G$4, DataPack!E493,IF($C$4=Dates!$G$5,DataPack!K493,IF($C$4=Dates!$G$6,DataPack!Q493))))</f>
        <v>Community School</v>
      </c>
      <c r="G78" s="297">
        <f>IF(IF($C$4=Dates!$G$4, DataPack!F493,IF($C$4=Dates!$G$5,DataPack!L493,IF($C$4=Dates!$G$6,DataPack!R493)))=0, "", IF($C$4=Dates!$G$4, DataPack!F493,IF($C$4=Dates!$G$5,DataPack!L493,IF($C$4=Dates!$G$6,DataPack!R493))))</f>
        <v>40507</v>
      </c>
      <c r="H78" s="6"/>
    </row>
    <row r="79" spans="2:8">
      <c r="B79" s="30">
        <f>IF(IF($C$4=Dates!$G$4, DataPack!A494,IF($C$4=Dates!$G$5,DataPack!G494,IF($C$4=Dates!$G$6,DataPack!M494)))=0, "", IF($C$4=Dates!$G$4, DataPack!A494,IF($C$4=Dates!$G$5,DataPack!G494,IF($C$4=Dates!$G$6,DataPack!M494))))</f>
        <v>118519</v>
      </c>
      <c r="C79" s="36" t="str">
        <f>IF(IF($C$4=Dates!$G$4, DataPack!B494,IF($C$4=Dates!$G$5,DataPack!H494,IF($C$4=Dates!$G$6,DataPack!N494)))=0, "", IF($C$4=Dates!$G$4, DataPack!B494,IF($C$4=Dates!$G$5,DataPack!H494,IF($C$4=Dates!$G$6,DataPack!N494))))</f>
        <v>Morehall Primary School</v>
      </c>
      <c r="D79" s="36" t="str">
        <f>IF(IF($C$4=Dates!$G$4, DataPack!C494,IF($C$4=Dates!$G$5,DataPack!I494,IF($C$4=Dates!$G$6,DataPack!O494)))=0, "", IF($C$4=Dates!$G$4, DataPack!C494,IF($C$4=Dates!$G$5,DataPack!I494,IF($C$4=Dates!$G$6,DataPack!O494))))</f>
        <v>Kent</v>
      </c>
      <c r="E79" s="36" t="str">
        <f>IF(IF($C$4=Dates!$G$4, DataPack!D494,IF($C$4=Dates!$G$5,DataPack!J494,IF($C$4=Dates!$G$6,DataPack!P494)))=0, "", IF($C$4=Dates!$G$4, DataPack!D494,IF($C$4=Dates!$G$5,DataPack!J494,IF($C$4=Dates!$G$6,DataPack!P494))))</f>
        <v>Primary</v>
      </c>
      <c r="F79" s="36" t="str">
        <f>IF(IF($C$4=Dates!$G$4, DataPack!E494,IF($C$4=Dates!$G$5,DataPack!K494,IF($C$4=Dates!$G$6,DataPack!Q494)))=0, "", IF($C$4=Dates!$G$4, DataPack!E494,IF($C$4=Dates!$G$5,DataPack!K494,IF($C$4=Dates!$G$6,DataPack!Q494))))</f>
        <v>Community School</v>
      </c>
      <c r="G79" s="297">
        <f>IF(IF($C$4=Dates!$G$4, DataPack!F494,IF($C$4=Dates!$G$5,DataPack!L494,IF($C$4=Dates!$G$6,DataPack!R494)))=0, "", IF($C$4=Dates!$G$4, DataPack!F494,IF($C$4=Dates!$G$5,DataPack!L494,IF($C$4=Dates!$G$6,DataPack!R494))))</f>
        <v>40618</v>
      </c>
      <c r="H79" s="6"/>
    </row>
    <row r="80" spans="2:8">
      <c r="B80" s="30">
        <f>IF(IF($C$4=Dates!$G$4, DataPack!A495,IF($C$4=Dates!$G$5,DataPack!G495,IF($C$4=Dates!$G$6,DataPack!M495)))=0, "", IF($C$4=Dates!$G$4, DataPack!A495,IF($C$4=Dates!$G$5,DataPack!G495,IF($C$4=Dates!$G$6,DataPack!M495))))</f>
        <v>119439</v>
      </c>
      <c r="C80" s="36" t="str">
        <f>IF(IF($C$4=Dates!$G$4, DataPack!B495,IF($C$4=Dates!$G$5,DataPack!H495,IF($C$4=Dates!$G$6,DataPack!N495)))=0, "", IF($C$4=Dates!$G$4, DataPack!B495,IF($C$4=Dates!$G$5,DataPack!H495,IF($C$4=Dates!$G$6,DataPack!N495))))</f>
        <v>St Stephen's Church of England Primary School</v>
      </c>
      <c r="D80" s="36" t="str">
        <f>IF(IF($C$4=Dates!$G$4, DataPack!C495,IF($C$4=Dates!$G$5,DataPack!I495,IF($C$4=Dates!$G$6,DataPack!O495)))=0, "", IF($C$4=Dates!$G$4, DataPack!C495,IF($C$4=Dates!$G$5,DataPack!I495,IF($C$4=Dates!$G$6,DataPack!O495))))</f>
        <v>Blackburn with Darwen</v>
      </c>
      <c r="E80" s="36" t="str">
        <f>IF(IF($C$4=Dates!$G$4, DataPack!D495,IF($C$4=Dates!$G$5,DataPack!J495,IF($C$4=Dates!$G$6,DataPack!P495)))=0, "", IF($C$4=Dates!$G$4, DataPack!D495,IF($C$4=Dates!$G$5,DataPack!J495,IF($C$4=Dates!$G$6,DataPack!P495))))</f>
        <v>Primary</v>
      </c>
      <c r="F80" s="36" t="str">
        <f>IF(IF($C$4=Dates!$G$4, DataPack!E495,IF($C$4=Dates!$G$5,DataPack!K495,IF($C$4=Dates!$G$6,DataPack!Q495)))=0, "", IF($C$4=Dates!$G$4, DataPack!E495,IF($C$4=Dates!$G$5,DataPack!K495,IF($C$4=Dates!$G$6,DataPack!Q495))))</f>
        <v>Voluntary Aided School</v>
      </c>
      <c r="G80" s="297">
        <f>IF(IF($C$4=Dates!$G$4, DataPack!F495,IF($C$4=Dates!$G$5,DataPack!L495,IF($C$4=Dates!$G$6,DataPack!R495)))=0, "", IF($C$4=Dates!$G$4, DataPack!F495,IF($C$4=Dates!$G$5,DataPack!L495,IF($C$4=Dates!$G$6,DataPack!R495))))</f>
        <v>40512</v>
      </c>
      <c r="H80" s="6"/>
    </row>
    <row r="81" spans="2:8">
      <c r="B81" s="30">
        <f>IF(IF($C$4=Dates!$G$4, DataPack!A496,IF($C$4=Dates!$G$5,DataPack!G496,IF($C$4=Dates!$G$6,DataPack!M496)))=0, "", IF($C$4=Dates!$G$4, DataPack!A496,IF($C$4=Dates!$G$5,DataPack!G496,IF($C$4=Dates!$G$6,DataPack!M496))))</f>
        <v>119117</v>
      </c>
      <c r="C81" s="36" t="str">
        <f>IF(IF($C$4=Dates!$G$4, DataPack!B496,IF($C$4=Dates!$G$5,DataPack!H496,IF($C$4=Dates!$G$6,DataPack!N496)))=0, "", IF($C$4=Dates!$G$4, DataPack!B496,IF($C$4=Dates!$G$5,DataPack!H496,IF($C$4=Dates!$G$6,DataPack!N496))))</f>
        <v>Hawthorns Junior School</v>
      </c>
      <c r="D81" s="36" t="str">
        <f>IF(IF($C$4=Dates!$G$4, DataPack!C496,IF($C$4=Dates!$G$5,DataPack!I496,IF($C$4=Dates!$G$6,DataPack!O496)))=0, "", IF($C$4=Dates!$G$4, DataPack!C496,IF($C$4=Dates!$G$5,DataPack!I496,IF($C$4=Dates!$G$6,DataPack!O496))))</f>
        <v>Blackburn with Darwen</v>
      </c>
      <c r="E81" s="36" t="str">
        <f>IF(IF($C$4=Dates!$G$4, DataPack!D496,IF($C$4=Dates!$G$5,DataPack!J496,IF($C$4=Dates!$G$6,DataPack!P496)))=0, "", IF($C$4=Dates!$G$4, DataPack!D496,IF($C$4=Dates!$G$5,DataPack!J496,IF($C$4=Dates!$G$6,DataPack!P496))))</f>
        <v>Primary</v>
      </c>
      <c r="F81" s="36" t="str">
        <f>IF(IF($C$4=Dates!$G$4, DataPack!E496,IF($C$4=Dates!$G$5,DataPack!K496,IF($C$4=Dates!$G$6,DataPack!Q496)))=0, "", IF($C$4=Dates!$G$4, DataPack!E496,IF($C$4=Dates!$G$5,DataPack!K496,IF($C$4=Dates!$G$6,DataPack!Q496))))</f>
        <v>Community School</v>
      </c>
      <c r="G81" s="297">
        <f>IF(IF($C$4=Dates!$G$4, DataPack!F496,IF($C$4=Dates!$G$5,DataPack!L496,IF($C$4=Dates!$G$6,DataPack!R496)))=0, "", IF($C$4=Dates!$G$4, DataPack!F496,IF($C$4=Dates!$G$5,DataPack!L496,IF($C$4=Dates!$G$6,DataPack!R496))))</f>
        <v>40235</v>
      </c>
      <c r="H81" s="6"/>
    </row>
    <row r="82" spans="2:8">
      <c r="B82" s="30">
        <f>IF(IF($C$4=Dates!$G$4, DataPack!A497,IF($C$4=Dates!$G$5,DataPack!G497,IF($C$4=Dates!$G$6,DataPack!M497)))=0, "", IF($C$4=Dates!$G$4, DataPack!A497,IF($C$4=Dates!$G$5,DataPack!G497,IF($C$4=Dates!$G$6,DataPack!M497))))</f>
        <v>114956</v>
      </c>
      <c r="C82" s="36" t="str">
        <f>IF(IF($C$4=Dates!$G$4, DataPack!B497,IF($C$4=Dates!$G$5,DataPack!H497,IF($C$4=Dates!$G$6,DataPack!N497)))=0, "", IF($C$4=Dates!$G$4, DataPack!B497,IF($C$4=Dates!$G$5,DataPack!H497,IF($C$4=Dates!$G$6,DataPack!N497))))</f>
        <v>Briscoe Primary School and Nursery</v>
      </c>
      <c r="D82" s="36" t="str">
        <f>IF(IF($C$4=Dates!$G$4, DataPack!C497,IF($C$4=Dates!$G$5,DataPack!I497,IF($C$4=Dates!$G$6,DataPack!O497)))=0, "", IF($C$4=Dates!$G$4, DataPack!C497,IF($C$4=Dates!$G$5,DataPack!I497,IF($C$4=Dates!$G$6,DataPack!O497))))</f>
        <v>Essex</v>
      </c>
      <c r="E82" s="36" t="str">
        <f>IF(IF($C$4=Dates!$G$4, DataPack!D497,IF($C$4=Dates!$G$5,DataPack!J497,IF($C$4=Dates!$G$6,DataPack!P497)))=0, "", IF($C$4=Dates!$G$4, DataPack!D497,IF($C$4=Dates!$G$5,DataPack!J497,IF($C$4=Dates!$G$6,DataPack!P497))))</f>
        <v>Primary</v>
      </c>
      <c r="F82" s="36" t="str">
        <f>IF(IF($C$4=Dates!$G$4, DataPack!E497,IF($C$4=Dates!$G$5,DataPack!K497,IF($C$4=Dates!$G$6,DataPack!Q497)))=0, "", IF($C$4=Dates!$G$4, DataPack!E497,IF($C$4=Dates!$G$5,DataPack!K497,IF($C$4=Dates!$G$6,DataPack!Q497))))</f>
        <v>Community School</v>
      </c>
      <c r="G82" s="297">
        <f>IF(IF($C$4=Dates!$G$4, DataPack!F497,IF($C$4=Dates!$G$5,DataPack!L497,IF($C$4=Dates!$G$6,DataPack!R497)))=0, "", IF($C$4=Dates!$G$4, DataPack!F497,IF($C$4=Dates!$G$5,DataPack!L497,IF($C$4=Dates!$G$6,DataPack!R497))))</f>
        <v>40562</v>
      </c>
      <c r="H82" s="6"/>
    </row>
    <row r="83" spans="2:8">
      <c r="B83" s="30">
        <f>IF(IF($C$4=Dates!$G$4, DataPack!A498,IF($C$4=Dates!$G$5,DataPack!G498,IF($C$4=Dates!$G$6,DataPack!M498)))=0, "", IF($C$4=Dates!$G$4, DataPack!A498,IF($C$4=Dates!$G$5,DataPack!G498,IF($C$4=Dates!$G$6,DataPack!M498))))</f>
        <v>114731</v>
      </c>
      <c r="C83" s="36" t="str">
        <f>IF(IF($C$4=Dates!$G$4, DataPack!B498,IF($C$4=Dates!$G$5,DataPack!H498,IF($C$4=Dates!$G$6,DataPack!N498)))=0, "", IF($C$4=Dates!$G$4, DataPack!B498,IF($C$4=Dates!$G$5,DataPack!H498,IF($C$4=Dates!$G$6,DataPack!N498))))</f>
        <v>Messing-Cum-Inworth Primary School</v>
      </c>
      <c r="D83" s="36" t="str">
        <f>IF(IF($C$4=Dates!$G$4, DataPack!C498,IF($C$4=Dates!$G$5,DataPack!I498,IF($C$4=Dates!$G$6,DataPack!O498)))=0, "", IF($C$4=Dates!$G$4, DataPack!C498,IF($C$4=Dates!$G$5,DataPack!I498,IF($C$4=Dates!$G$6,DataPack!O498))))</f>
        <v>Essex</v>
      </c>
      <c r="E83" s="36" t="str">
        <f>IF(IF($C$4=Dates!$G$4, DataPack!D498,IF($C$4=Dates!$G$5,DataPack!J498,IF($C$4=Dates!$G$6,DataPack!P498)))=0, "", IF($C$4=Dates!$G$4, DataPack!D498,IF($C$4=Dates!$G$5,DataPack!J498,IF($C$4=Dates!$G$6,DataPack!P498))))</f>
        <v>Primary</v>
      </c>
      <c r="F83" s="36" t="str">
        <f>IF(IF($C$4=Dates!$G$4, DataPack!E498,IF($C$4=Dates!$G$5,DataPack!K498,IF($C$4=Dates!$G$6,DataPack!Q498)))=0, "", IF($C$4=Dates!$G$4, DataPack!E498,IF($C$4=Dates!$G$5,DataPack!K498,IF($C$4=Dates!$G$6,DataPack!Q498))))</f>
        <v>Community School</v>
      </c>
      <c r="G83" s="297">
        <f>IF(IF($C$4=Dates!$G$4, DataPack!F498,IF($C$4=Dates!$G$5,DataPack!L498,IF($C$4=Dates!$G$6,DataPack!R498)))=0, "", IF($C$4=Dates!$G$4, DataPack!F498,IF($C$4=Dates!$G$5,DataPack!L498,IF($C$4=Dates!$G$6,DataPack!R498))))</f>
        <v>40633</v>
      </c>
      <c r="H83" s="6"/>
    </row>
    <row r="84" spans="2:8">
      <c r="B84" s="30">
        <f>IF(IF($C$4=Dates!$G$4, DataPack!A499,IF($C$4=Dates!$G$5,DataPack!G499,IF($C$4=Dates!$G$6,DataPack!M499)))=0, "", IF($C$4=Dates!$G$4, DataPack!A499,IF($C$4=Dates!$G$5,DataPack!G499,IF($C$4=Dates!$G$6,DataPack!M499))))</f>
        <v>131375</v>
      </c>
      <c r="C84" s="36" t="str">
        <f>IF(IF($C$4=Dates!$G$4, DataPack!B499,IF($C$4=Dates!$G$5,DataPack!H499,IF($C$4=Dates!$G$6,DataPack!N499)))=0, "", IF($C$4=Dates!$G$4, DataPack!B499,IF($C$4=Dates!$G$5,DataPack!H499,IF($C$4=Dates!$G$6,DataPack!N499))))</f>
        <v>Warndon Primary School</v>
      </c>
      <c r="D84" s="36" t="str">
        <f>IF(IF($C$4=Dates!$G$4, DataPack!C499,IF($C$4=Dates!$G$5,DataPack!I499,IF($C$4=Dates!$G$6,DataPack!O499)))=0, "", IF($C$4=Dates!$G$4, DataPack!C499,IF($C$4=Dates!$G$5,DataPack!I499,IF($C$4=Dates!$G$6,DataPack!O499))))</f>
        <v>Worcestershire</v>
      </c>
      <c r="E84" s="36" t="str">
        <f>IF(IF($C$4=Dates!$G$4, DataPack!D499,IF($C$4=Dates!$G$5,DataPack!J499,IF($C$4=Dates!$G$6,DataPack!P499)))=0, "", IF($C$4=Dates!$G$4, DataPack!D499,IF($C$4=Dates!$G$5,DataPack!J499,IF($C$4=Dates!$G$6,DataPack!P499))))</f>
        <v>Primary</v>
      </c>
      <c r="F84" s="36" t="str">
        <f>IF(IF($C$4=Dates!$G$4, DataPack!E499,IF($C$4=Dates!$G$5,DataPack!K499,IF($C$4=Dates!$G$6,DataPack!Q499)))=0, "", IF($C$4=Dates!$G$4, DataPack!E499,IF($C$4=Dates!$G$5,DataPack!K499,IF($C$4=Dates!$G$6,DataPack!Q499))))</f>
        <v>Community School</v>
      </c>
      <c r="G84" s="297">
        <f>IF(IF($C$4=Dates!$G$4, DataPack!F499,IF($C$4=Dates!$G$5,DataPack!L499,IF($C$4=Dates!$G$6,DataPack!R499)))=0, "", IF($C$4=Dates!$G$4, DataPack!F499,IF($C$4=Dates!$G$5,DataPack!L499,IF($C$4=Dates!$G$6,DataPack!R499))))</f>
        <v>40716</v>
      </c>
      <c r="H84" s="6"/>
    </row>
    <row r="85" spans="2:8">
      <c r="B85" s="30">
        <f>IF(IF($C$4=Dates!$G$4, DataPack!A500,IF($C$4=Dates!$G$5,DataPack!G500,IF($C$4=Dates!$G$6,DataPack!M500)))=0, "", IF($C$4=Dates!$G$4, DataPack!A500,IF($C$4=Dates!$G$5,DataPack!G500,IF($C$4=Dates!$G$6,DataPack!M500))))</f>
        <v>134922</v>
      </c>
      <c r="C85" s="36" t="str">
        <f>IF(IF($C$4=Dates!$G$4, DataPack!B500,IF($C$4=Dates!$G$5,DataPack!H500,IF($C$4=Dates!$G$6,DataPack!N500)))=0, "", IF($C$4=Dates!$G$4, DataPack!B500,IF($C$4=Dates!$G$5,DataPack!H500,IF($C$4=Dates!$G$6,DataPack!N500))))</f>
        <v>Perry Wood Primary and Nursery School</v>
      </c>
      <c r="D85" s="36" t="str">
        <f>IF(IF($C$4=Dates!$G$4, DataPack!C500,IF($C$4=Dates!$G$5,DataPack!I500,IF($C$4=Dates!$G$6,DataPack!O500)))=0, "", IF($C$4=Dates!$G$4, DataPack!C500,IF($C$4=Dates!$G$5,DataPack!I500,IF($C$4=Dates!$G$6,DataPack!O500))))</f>
        <v>Worcestershire</v>
      </c>
      <c r="E85" s="36" t="str">
        <f>IF(IF($C$4=Dates!$G$4, DataPack!D500,IF($C$4=Dates!$G$5,DataPack!J500,IF($C$4=Dates!$G$6,DataPack!P500)))=0, "", IF($C$4=Dates!$G$4, DataPack!D500,IF($C$4=Dates!$G$5,DataPack!J500,IF($C$4=Dates!$G$6,DataPack!P500))))</f>
        <v>Primary</v>
      </c>
      <c r="F85" s="36" t="str">
        <f>IF(IF($C$4=Dates!$G$4, DataPack!E500,IF($C$4=Dates!$G$5,DataPack!K500,IF($C$4=Dates!$G$6,DataPack!Q500)))=0, "", IF($C$4=Dates!$G$4, DataPack!E500,IF($C$4=Dates!$G$5,DataPack!K500,IF($C$4=Dates!$G$6,DataPack!Q500))))</f>
        <v>Community School</v>
      </c>
      <c r="G85" s="297">
        <f>IF(IF($C$4=Dates!$G$4, DataPack!F500,IF($C$4=Dates!$G$5,DataPack!L500,IF($C$4=Dates!$G$6,DataPack!R500)))=0, "", IF($C$4=Dates!$G$4, DataPack!F500,IF($C$4=Dates!$G$5,DataPack!L500,IF($C$4=Dates!$G$6,DataPack!R500))))</f>
        <v>40507</v>
      </c>
      <c r="H85" s="6"/>
    </row>
    <row r="86" spans="2:8">
      <c r="B86" s="30">
        <f>IF(IF($C$4=Dates!$G$4, DataPack!A501,IF($C$4=Dates!$G$5,DataPack!G501,IF($C$4=Dates!$G$6,DataPack!M501)))=0, "", IF($C$4=Dates!$G$4, DataPack!A501,IF($C$4=Dates!$G$5,DataPack!G501,IF($C$4=Dates!$G$6,DataPack!M501))))</f>
        <v>135075</v>
      </c>
      <c r="C86" s="36" t="str">
        <f>IF(IF($C$4=Dates!$G$4, DataPack!B501,IF($C$4=Dates!$G$5,DataPack!H501,IF($C$4=Dates!$G$6,DataPack!N501)))=0, "", IF($C$4=Dates!$G$4, DataPack!B501,IF($C$4=Dates!$G$5,DataPack!H501,IF($C$4=Dates!$G$6,DataPack!N501))))</f>
        <v>Sutton Park Community Primary School</v>
      </c>
      <c r="D86" s="36" t="str">
        <f>IF(IF($C$4=Dates!$G$4, DataPack!C501,IF($C$4=Dates!$G$5,DataPack!I501,IF($C$4=Dates!$G$6,DataPack!O501)))=0, "", IF($C$4=Dates!$G$4, DataPack!C501,IF($C$4=Dates!$G$5,DataPack!I501,IF($C$4=Dates!$G$6,DataPack!O501))))</f>
        <v>Worcestershire</v>
      </c>
      <c r="E86" s="36" t="str">
        <f>IF(IF($C$4=Dates!$G$4, DataPack!D501,IF($C$4=Dates!$G$5,DataPack!J501,IF($C$4=Dates!$G$6,DataPack!P501)))=0, "", IF($C$4=Dates!$G$4, DataPack!D501,IF($C$4=Dates!$G$5,DataPack!J501,IF($C$4=Dates!$G$6,DataPack!P501))))</f>
        <v>Primary</v>
      </c>
      <c r="F86" s="36" t="str">
        <f>IF(IF($C$4=Dates!$G$4, DataPack!E501,IF($C$4=Dates!$G$5,DataPack!K501,IF($C$4=Dates!$G$6,DataPack!Q501)))=0, "", IF($C$4=Dates!$G$4, DataPack!E501,IF($C$4=Dates!$G$5,DataPack!K501,IF($C$4=Dates!$G$6,DataPack!Q501))))</f>
        <v>Community School</v>
      </c>
      <c r="G86" s="297">
        <f>IF(IF($C$4=Dates!$G$4, DataPack!F501,IF($C$4=Dates!$G$5,DataPack!L501,IF($C$4=Dates!$G$6,DataPack!R501)))=0, "", IF($C$4=Dates!$G$4, DataPack!F501,IF($C$4=Dates!$G$5,DataPack!L501,IF($C$4=Dates!$G$6,DataPack!R501))))</f>
        <v>40633</v>
      </c>
      <c r="H86" s="6"/>
    </row>
    <row r="87" spans="2:8">
      <c r="B87" s="30">
        <f>IF(IF($C$4=Dates!$G$4, DataPack!A502,IF($C$4=Dates!$G$5,DataPack!G502,IF($C$4=Dates!$G$6,DataPack!M502)))=0, "", IF($C$4=Dates!$G$4, DataPack!A502,IF($C$4=Dates!$G$5,DataPack!G502,IF($C$4=Dates!$G$6,DataPack!M502))))</f>
        <v>114926</v>
      </c>
      <c r="C87" s="36" t="str">
        <f>IF(IF($C$4=Dates!$G$4, DataPack!B502,IF($C$4=Dates!$G$5,DataPack!H502,IF($C$4=Dates!$G$6,DataPack!N502)))=0, "", IF($C$4=Dates!$G$4, DataPack!B502,IF($C$4=Dates!$G$5,DataPack!H502,IF($C$4=Dates!$G$6,DataPack!N502))))</f>
        <v>Spinney Infant School</v>
      </c>
      <c r="D87" s="36" t="str">
        <f>IF(IF($C$4=Dates!$G$4, DataPack!C502,IF($C$4=Dates!$G$5,DataPack!I502,IF($C$4=Dates!$G$6,DataPack!O502)))=0, "", IF($C$4=Dates!$G$4, DataPack!C502,IF($C$4=Dates!$G$5,DataPack!I502,IF($C$4=Dates!$G$6,DataPack!O502))))</f>
        <v>Essex</v>
      </c>
      <c r="E87" s="36" t="str">
        <f>IF(IF($C$4=Dates!$G$4, DataPack!D502,IF($C$4=Dates!$G$5,DataPack!J502,IF($C$4=Dates!$G$6,DataPack!P502)))=0, "", IF($C$4=Dates!$G$4, DataPack!D502,IF($C$4=Dates!$G$5,DataPack!J502,IF($C$4=Dates!$G$6,DataPack!P502))))</f>
        <v>Primary</v>
      </c>
      <c r="F87" s="36" t="str">
        <f>IF(IF($C$4=Dates!$G$4, DataPack!E502,IF($C$4=Dates!$G$5,DataPack!K502,IF($C$4=Dates!$G$6,DataPack!Q502)))=0, "", IF($C$4=Dates!$G$4, DataPack!E502,IF($C$4=Dates!$G$5,DataPack!K502,IF($C$4=Dates!$G$6,DataPack!Q502))))</f>
        <v>Community School</v>
      </c>
      <c r="G87" s="297">
        <f>IF(IF($C$4=Dates!$G$4, DataPack!F502,IF($C$4=Dates!$G$5,DataPack!L502,IF($C$4=Dates!$G$6,DataPack!R502)))=0, "", IF($C$4=Dates!$G$4, DataPack!F502,IF($C$4=Dates!$G$5,DataPack!L502,IF($C$4=Dates!$G$6,DataPack!R502))))</f>
        <v>40514</v>
      </c>
      <c r="H87" s="6"/>
    </row>
    <row r="88" spans="2:8">
      <c r="B88" s="30">
        <f>IF(IF($C$4=Dates!$G$4, DataPack!A503,IF($C$4=Dates!$G$5,DataPack!G503,IF($C$4=Dates!$G$6,DataPack!M503)))=0, "", IF($C$4=Dates!$G$4, DataPack!A503,IF($C$4=Dates!$G$5,DataPack!G503,IF($C$4=Dates!$G$6,DataPack!M503))))</f>
        <v>135903</v>
      </c>
      <c r="C88" s="36" t="str">
        <f>IF(IF($C$4=Dates!$G$4, DataPack!B503,IF($C$4=Dates!$G$5,DataPack!H503,IF($C$4=Dates!$G$6,DataPack!N503)))=0, "", IF($C$4=Dates!$G$4, DataPack!B503,IF($C$4=Dates!$G$5,DataPack!H503,IF($C$4=Dates!$G$6,DataPack!N503))))</f>
        <v>Riverside Primary School</v>
      </c>
      <c r="D88" s="36" t="str">
        <f>IF(IF($C$4=Dates!$G$4, DataPack!C503,IF($C$4=Dates!$G$5,DataPack!I503,IF($C$4=Dates!$G$6,DataPack!O503)))=0, "", IF($C$4=Dates!$G$4, DataPack!C503,IF($C$4=Dates!$G$5,DataPack!I503,IF($C$4=Dates!$G$6,DataPack!O503))))</f>
        <v>Essex</v>
      </c>
      <c r="E88" s="36" t="str">
        <f>IF(IF($C$4=Dates!$G$4, DataPack!D503,IF($C$4=Dates!$G$5,DataPack!J503,IF($C$4=Dates!$G$6,DataPack!P503)))=0, "", IF($C$4=Dates!$G$4, DataPack!D503,IF($C$4=Dates!$G$5,DataPack!J503,IF($C$4=Dates!$G$6,DataPack!P503))))</f>
        <v>Primary</v>
      </c>
      <c r="F88" s="36" t="str">
        <f>IF(IF($C$4=Dates!$G$4, DataPack!E503,IF($C$4=Dates!$G$5,DataPack!K503,IF($C$4=Dates!$G$6,DataPack!Q503)))=0, "", IF($C$4=Dates!$G$4, DataPack!E503,IF($C$4=Dates!$G$5,DataPack!K503,IF($C$4=Dates!$G$6,DataPack!Q503))))</f>
        <v>Community School</v>
      </c>
      <c r="G88" s="297">
        <f>IF(IF($C$4=Dates!$G$4, DataPack!F503,IF($C$4=Dates!$G$5,DataPack!L503,IF($C$4=Dates!$G$6,DataPack!R503)))=0, "", IF($C$4=Dates!$G$4, DataPack!F503,IF($C$4=Dates!$G$5,DataPack!L503,IF($C$4=Dates!$G$6,DataPack!R503))))</f>
        <v>40850</v>
      </c>
      <c r="H88" s="6"/>
    </row>
    <row r="89" spans="2:8">
      <c r="B89" s="30">
        <f>IF(IF($C$4=Dates!$G$4, DataPack!A504,IF($C$4=Dates!$G$5,DataPack!G504,IF($C$4=Dates!$G$6,DataPack!M504)))=0, "", IF($C$4=Dates!$G$4, DataPack!A504,IF($C$4=Dates!$G$5,DataPack!G504,IF($C$4=Dates!$G$6,DataPack!M504))))</f>
        <v>113145</v>
      </c>
      <c r="C89" s="36" t="str">
        <f>IF(IF($C$4=Dates!$G$4, DataPack!B504,IF($C$4=Dates!$G$5,DataPack!H504,IF($C$4=Dates!$G$6,DataPack!N504)))=0, "", IF($C$4=Dates!$G$4, DataPack!B504,IF($C$4=Dates!$G$5,DataPack!H504,IF($C$4=Dates!$G$6,DataPack!N504))))</f>
        <v>Combe Martin Primary School</v>
      </c>
      <c r="D89" s="36" t="str">
        <f>IF(IF($C$4=Dates!$G$4, DataPack!C504,IF($C$4=Dates!$G$5,DataPack!I504,IF($C$4=Dates!$G$6,DataPack!O504)))=0, "", IF($C$4=Dates!$G$4, DataPack!C504,IF($C$4=Dates!$G$5,DataPack!I504,IF($C$4=Dates!$G$6,DataPack!O504))))</f>
        <v>Devon</v>
      </c>
      <c r="E89" s="36" t="str">
        <f>IF(IF($C$4=Dates!$G$4, DataPack!D504,IF($C$4=Dates!$G$5,DataPack!J504,IF($C$4=Dates!$G$6,DataPack!P504)))=0, "", IF($C$4=Dates!$G$4, DataPack!D504,IF($C$4=Dates!$G$5,DataPack!J504,IF($C$4=Dates!$G$6,DataPack!P504))))</f>
        <v>Primary</v>
      </c>
      <c r="F89" s="36" t="str">
        <f>IF(IF($C$4=Dates!$G$4, DataPack!E504,IF($C$4=Dates!$G$5,DataPack!K504,IF($C$4=Dates!$G$6,DataPack!Q504)))=0, "", IF($C$4=Dates!$G$4, DataPack!E504,IF($C$4=Dates!$G$5,DataPack!K504,IF($C$4=Dates!$G$6,DataPack!Q504))))</f>
        <v>Community School</v>
      </c>
      <c r="G89" s="297">
        <f>IF(IF($C$4=Dates!$G$4, DataPack!F504,IF($C$4=Dates!$G$5,DataPack!L504,IF($C$4=Dates!$G$6,DataPack!R504)))=0, "", IF($C$4=Dates!$G$4, DataPack!F504,IF($C$4=Dates!$G$5,DataPack!L504,IF($C$4=Dates!$G$6,DataPack!R504))))</f>
        <v>40360</v>
      </c>
      <c r="H89" s="6"/>
    </row>
    <row r="90" spans="2:8">
      <c r="B90" s="30">
        <f>IF(IF($C$4=Dates!$G$4, DataPack!A505,IF($C$4=Dates!$G$5,DataPack!G505,IF($C$4=Dates!$G$6,DataPack!M505)))=0, "", IF($C$4=Dates!$G$4, DataPack!A505,IF($C$4=Dates!$G$5,DataPack!G505,IF($C$4=Dates!$G$6,DataPack!M505))))</f>
        <v>116748</v>
      </c>
      <c r="C90" s="36" t="str">
        <f>IF(IF($C$4=Dates!$G$4, DataPack!B505,IF($C$4=Dates!$G$5,DataPack!H505,IF($C$4=Dates!$G$6,DataPack!N505)))=0, "", IF($C$4=Dates!$G$4, DataPack!B505,IF($C$4=Dates!$G$5,DataPack!H505,IF($C$4=Dates!$G$6,DataPack!N505))))</f>
        <v>Withington Primary School</v>
      </c>
      <c r="D90" s="36" t="str">
        <f>IF(IF($C$4=Dates!$G$4, DataPack!C505,IF($C$4=Dates!$G$5,DataPack!I505,IF($C$4=Dates!$G$6,DataPack!O505)))=0, "", IF($C$4=Dates!$G$4, DataPack!C505,IF($C$4=Dates!$G$5,DataPack!I505,IF($C$4=Dates!$G$6,DataPack!O505))))</f>
        <v>Herefordshire</v>
      </c>
      <c r="E90" s="36" t="str">
        <f>IF(IF($C$4=Dates!$G$4, DataPack!D505,IF($C$4=Dates!$G$5,DataPack!J505,IF($C$4=Dates!$G$6,DataPack!P505)))=0, "", IF($C$4=Dates!$G$4, DataPack!D505,IF($C$4=Dates!$G$5,DataPack!J505,IF($C$4=Dates!$G$6,DataPack!P505))))</f>
        <v>Primary</v>
      </c>
      <c r="F90" s="36" t="str">
        <f>IF(IF($C$4=Dates!$G$4, DataPack!E505,IF($C$4=Dates!$G$5,DataPack!K505,IF($C$4=Dates!$G$6,DataPack!Q505)))=0, "", IF($C$4=Dates!$G$4, DataPack!E505,IF($C$4=Dates!$G$5,DataPack!K505,IF($C$4=Dates!$G$6,DataPack!Q505))))</f>
        <v>Community School</v>
      </c>
      <c r="G90" s="297">
        <f>IF(IF($C$4=Dates!$G$4, DataPack!F505,IF($C$4=Dates!$G$5,DataPack!L505,IF($C$4=Dates!$G$6,DataPack!R505)))=0, "", IF($C$4=Dates!$G$4, DataPack!F505,IF($C$4=Dates!$G$5,DataPack!L505,IF($C$4=Dates!$G$6,DataPack!R505))))</f>
        <v>40829</v>
      </c>
      <c r="H90" s="6"/>
    </row>
    <row r="91" spans="2:8">
      <c r="B91" s="30">
        <f>IF(IF($C$4=Dates!$G$4, DataPack!A506,IF($C$4=Dates!$G$5,DataPack!G506,IF($C$4=Dates!$G$6,DataPack!M506)))=0, "", IF($C$4=Dates!$G$4, DataPack!A506,IF($C$4=Dates!$G$5,DataPack!G506,IF($C$4=Dates!$G$6,DataPack!M506))))</f>
        <v>115309</v>
      </c>
      <c r="C91" s="36" t="str">
        <f>IF(IF($C$4=Dates!$G$4, DataPack!B506,IF($C$4=Dates!$G$5,DataPack!H506,IF($C$4=Dates!$G$6,DataPack!N506)))=0, "", IF($C$4=Dates!$G$4, DataPack!B506,IF($C$4=Dates!$G$5,DataPack!H506,IF($C$4=Dates!$G$6,DataPack!N506))))</f>
        <v>Thomas Willingale School</v>
      </c>
      <c r="D91" s="36" t="str">
        <f>IF(IF($C$4=Dates!$G$4, DataPack!C506,IF($C$4=Dates!$G$5,DataPack!I506,IF($C$4=Dates!$G$6,DataPack!O506)))=0, "", IF($C$4=Dates!$G$4, DataPack!C506,IF($C$4=Dates!$G$5,DataPack!I506,IF($C$4=Dates!$G$6,DataPack!O506))))</f>
        <v>Essex</v>
      </c>
      <c r="E91" s="36" t="str">
        <f>IF(IF($C$4=Dates!$G$4, DataPack!D506,IF($C$4=Dates!$G$5,DataPack!J506,IF($C$4=Dates!$G$6,DataPack!P506)))=0, "", IF($C$4=Dates!$G$4, DataPack!D506,IF($C$4=Dates!$G$5,DataPack!J506,IF($C$4=Dates!$G$6,DataPack!P506))))</f>
        <v>Primary</v>
      </c>
      <c r="F91" s="36" t="str">
        <f>IF(IF($C$4=Dates!$G$4, DataPack!E506,IF($C$4=Dates!$G$5,DataPack!K506,IF($C$4=Dates!$G$6,DataPack!Q506)))=0, "", IF($C$4=Dates!$G$4, DataPack!E506,IF($C$4=Dates!$G$5,DataPack!K506,IF($C$4=Dates!$G$6,DataPack!Q506))))</f>
        <v>Foundation School</v>
      </c>
      <c r="G91" s="297">
        <f>IF(IF($C$4=Dates!$G$4, DataPack!F506,IF($C$4=Dates!$G$5,DataPack!L506,IF($C$4=Dates!$G$6,DataPack!R506)))=0, "", IF($C$4=Dates!$G$4, DataPack!F506,IF($C$4=Dates!$G$5,DataPack!L506,IF($C$4=Dates!$G$6,DataPack!R506))))</f>
        <v>40808</v>
      </c>
      <c r="H91" s="6"/>
    </row>
    <row r="92" spans="2:8">
      <c r="B92" s="30">
        <f>IF(IF($C$4=Dates!$G$4, DataPack!A507,IF($C$4=Dates!$G$5,DataPack!G507,IF($C$4=Dates!$G$6,DataPack!M507)))=0, "", IF($C$4=Dates!$G$4, DataPack!A507,IF($C$4=Dates!$G$5,DataPack!G507,IF($C$4=Dates!$G$6,DataPack!M507))))</f>
        <v>113091</v>
      </c>
      <c r="C92" s="36" t="str">
        <f>IF(IF($C$4=Dates!$G$4, DataPack!B507,IF($C$4=Dates!$G$5,DataPack!H507,IF($C$4=Dates!$G$6,DataPack!N507)))=0, "", IF($C$4=Dates!$G$4, DataPack!B507,IF($C$4=Dates!$G$5,DataPack!H507,IF($C$4=Dates!$G$6,DataPack!N507))))</f>
        <v>Walter Daw Primary School</v>
      </c>
      <c r="D92" s="36" t="str">
        <f>IF(IF($C$4=Dates!$G$4, DataPack!C507,IF($C$4=Dates!$G$5,DataPack!I507,IF($C$4=Dates!$G$6,DataPack!O507)))=0, "", IF($C$4=Dates!$G$4, DataPack!C507,IF($C$4=Dates!$G$5,DataPack!I507,IF($C$4=Dates!$G$6,DataPack!O507))))</f>
        <v>Devon</v>
      </c>
      <c r="E92" s="36" t="str">
        <f>IF(IF($C$4=Dates!$G$4, DataPack!D507,IF($C$4=Dates!$G$5,DataPack!J507,IF($C$4=Dates!$G$6,DataPack!P507)))=0, "", IF($C$4=Dates!$G$4, DataPack!D507,IF($C$4=Dates!$G$5,DataPack!J507,IF($C$4=Dates!$G$6,DataPack!P507))))</f>
        <v>Primary</v>
      </c>
      <c r="F92" s="36" t="str">
        <f>IF(IF($C$4=Dates!$G$4, DataPack!E507,IF($C$4=Dates!$G$5,DataPack!K507,IF($C$4=Dates!$G$6,DataPack!Q507)))=0, "", IF($C$4=Dates!$G$4, DataPack!E507,IF($C$4=Dates!$G$5,DataPack!K507,IF($C$4=Dates!$G$6,DataPack!Q507))))</f>
        <v>Community School</v>
      </c>
      <c r="G92" s="297">
        <f>IF(IF($C$4=Dates!$G$4, DataPack!F507,IF($C$4=Dates!$G$5,DataPack!L507,IF($C$4=Dates!$G$6,DataPack!R507)))=0, "", IF($C$4=Dates!$G$4, DataPack!F507,IF($C$4=Dates!$G$5,DataPack!L507,IF($C$4=Dates!$G$6,DataPack!R507))))</f>
        <v>40625</v>
      </c>
      <c r="H92" s="6"/>
    </row>
    <row r="93" spans="2:8">
      <c r="B93" s="30">
        <f>IF(IF($C$4=Dates!$G$4, DataPack!A508,IF($C$4=Dates!$G$5,DataPack!G508,IF($C$4=Dates!$G$6,DataPack!M508)))=0, "", IF($C$4=Dates!$G$4, DataPack!A508,IF($C$4=Dates!$G$5,DataPack!G508,IF($C$4=Dates!$G$6,DataPack!M508))))</f>
        <v>126479</v>
      </c>
      <c r="C93" s="36" t="str">
        <f>IF(IF($C$4=Dates!$G$4, DataPack!B508,IF($C$4=Dates!$G$5,DataPack!H508,IF($C$4=Dates!$G$6,DataPack!N508)))=0, "", IF($C$4=Dates!$G$4, DataPack!B508,IF($C$4=Dates!$G$5,DataPack!H508,IF($C$4=Dates!$G$6,DataPack!N508))))</f>
        <v>Frogwell Primary School</v>
      </c>
      <c r="D93" s="36" t="str">
        <f>IF(IF($C$4=Dates!$G$4, DataPack!C508,IF($C$4=Dates!$G$5,DataPack!I508,IF($C$4=Dates!$G$6,DataPack!O508)))=0, "", IF($C$4=Dates!$G$4, DataPack!C508,IF($C$4=Dates!$G$5,DataPack!I508,IF($C$4=Dates!$G$6,DataPack!O508))))</f>
        <v>Wiltshire</v>
      </c>
      <c r="E93" s="36" t="str">
        <f>IF(IF($C$4=Dates!$G$4, DataPack!D508,IF($C$4=Dates!$G$5,DataPack!J508,IF($C$4=Dates!$G$6,DataPack!P508)))=0, "", IF($C$4=Dates!$G$4, DataPack!D508,IF($C$4=Dates!$G$5,DataPack!J508,IF($C$4=Dates!$G$6,DataPack!P508))))</f>
        <v>Primary</v>
      </c>
      <c r="F93" s="36" t="str">
        <f>IF(IF($C$4=Dates!$G$4, DataPack!E508,IF($C$4=Dates!$G$5,DataPack!K508,IF($C$4=Dates!$G$6,DataPack!Q508)))=0, "", IF($C$4=Dates!$G$4, DataPack!E508,IF($C$4=Dates!$G$5,DataPack!K508,IF($C$4=Dates!$G$6,DataPack!Q508))))</f>
        <v>Foundation School</v>
      </c>
      <c r="G93" s="297">
        <f>IF(IF($C$4=Dates!$G$4, DataPack!F508,IF($C$4=Dates!$G$5,DataPack!L508,IF($C$4=Dates!$G$6,DataPack!R508)))=0, "", IF($C$4=Dates!$G$4, DataPack!F508,IF($C$4=Dates!$G$5,DataPack!L508,IF($C$4=Dates!$G$6,DataPack!R508))))</f>
        <v>40563</v>
      </c>
      <c r="H93" s="6"/>
    </row>
    <row r="94" spans="2:8">
      <c r="B94" s="30">
        <f>IF(IF($C$4=Dates!$G$4, DataPack!A509,IF($C$4=Dates!$G$5,DataPack!G509,IF($C$4=Dates!$G$6,DataPack!M509)))=0, "", IF($C$4=Dates!$G$4, DataPack!A509,IF($C$4=Dates!$G$5,DataPack!G509,IF($C$4=Dates!$G$6,DataPack!M509))))</f>
        <v>134133</v>
      </c>
      <c r="C94" s="36" t="str">
        <f>IF(IF($C$4=Dates!$G$4, DataPack!B509,IF($C$4=Dates!$G$5,DataPack!H509,IF($C$4=Dates!$G$6,DataPack!N509)))=0, "", IF($C$4=Dates!$G$4, DataPack!B509,IF($C$4=Dates!$G$5,DataPack!H509,IF($C$4=Dates!$G$6,DataPack!N509))))</f>
        <v>Whitesheet CofE VA Primary School</v>
      </c>
      <c r="D94" s="36" t="str">
        <f>IF(IF($C$4=Dates!$G$4, DataPack!C509,IF($C$4=Dates!$G$5,DataPack!I509,IF($C$4=Dates!$G$6,DataPack!O509)))=0, "", IF($C$4=Dates!$G$4, DataPack!C509,IF($C$4=Dates!$G$5,DataPack!I509,IF($C$4=Dates!$G$6,DataPack!O509))))</f>
        <v>Wiltshire</v>
      </c>
      <c r="E94" s="36" t="str">
        <f>IF(IF($C$4=Dates!$G$4, DataPack!D509,IF($C$4=Dates!$G$5,DataPack!J509,IF($C$4=Dates!$G$6,DataPack!P509)))=0, "", IF($C$4=Dates!$G$4, DataPack!D509,IF($C$4=Dates!$G$5,DataPack!J509,IF($C$4=Dates!$G$6,DataPack!P509))))</f>
        <v>Primary</v>
      </c>
      <c r="F94" s="36" t="str">
        <f>IF(IF($C$4=Dates!$G$4, DataPack!E509,IF($C$4=Dates!$G$5,DataPack!K509,IF($C$4=Dates!$G$6,DataPack!Q509)))=0, "", IF($C$4=Dates!$G$4, DataPack!E509,IF($C$4=Dates!$G$5,DataPack!K509,IF($C$4=Dates!$G$6,DataPack!Q509))))</f>
        <v>Voluntary Aided School</v>
      </c>
      <c r="G94" s="297">
        <f>IF(IF($C$4=Dates!$G$4, DataPack!F509,IF($C$4=Dates!$G$5,DataPack!L509,IF($C$4=Dates!$G$6,DataPack!R509)))=0, "", IF($C$4=Dates!$G$4, DataPack!F509,IF($C$4=Dates!$G$5,DataPack!L509,IF($C$4=Dates!$G$6,DataPack!R509))))</f>
        <v>40879</v>
      </c>
      <c r="H94" s="6"/>
    </row>
    <row r="95" spans="2:8">
      <c r="B95" s="30">
        <f>IF(IF($C$4=Dates!$G$4, DataPack!A510,IF($C$4=Dates!$G$5,DataPack!G510,IF($C$4=Dates!$G$6,DataPack!M510)))=0, "", IF($C$4=Dates!$G$4, DataPack!A510,IF($C$4=Dates!$G$5,DataPack!G510,IF($C$4=Dates!$G$6,DataPack!M510))))</f>
        <v>120101</v>
      </c>
      <c r="C95" s="36" t="str">
        <f>IF(IF($C$4=Dates!$G$4, DataPack!B510,IF($C$4=Dates!$G$5,DataPack!H510,IF($C$4=Dates!$G$6,DataPack!N510)))=0, "", IF($C$4=Dates!$G$4, DataPack!B510,IF($C$4=Dates!$G$5,DataPack!H510,IF($C$4=Dates!$G$6,DataPack!N510))))</f>
        <v>Slater Primary School</v>
      </c>
      <c r="D95" s="36" t="str">
        <f>IF(IF($C$4=Dates!$G$4, DataPack!C510,IF($C$4=Dates!$G$5,DataPack!I510,IF($C$4=Dates!$G$6,DataPack!O510)))=0, "", IF($C$4=Dates!$G$4, DataPack!C510,IF($C$4=Dates!$G$5,DataPack!I510,IF($C$4=Dates!$G$6,DataPack!O510))))</f>
        <v>Leicester</v>
      </c>
      <c r="E95" s="36" t="str">
        <f>IF(IF($C$4=Dates!$G$4, DataPack!D510,IF($C$4=Dates!$G$5,DataPack!J510,IF($C$4=Dates!$G$6,DataPack!P510)))=0, "", IF($C$4=Dates!$G$4, DataPack!D510,IF($C$4=Dates!$G$5,DataPack!J510,IF($C$4=Dates!$G$6,DataPack!P510))))</f>
        <v>Primary</v>
      </c>
      <c r="F95" s="36" t="str">
        <f>IF(IF($C$4=Dates!$G$4, DataPack!E510,IF($C$4=Dates!$G$5,DataPack!K510,IF($C$4=Dates!$G$6,DataPack!Q510)))=0, "", IF($C$4=Dates!$G$4, DataPack!E510,IF($C$4=Dates!$G$5,DataPack!K510,IF($C$4=Dates!$G$6,DataPack!Q510))))</f>
        <v>Community School</v>
      </c>
      <c r="G95" s="297">
        <f>IF(IF($C$4=Dates!$G$4, DataPack!F510,IF($C$4=Dates!$G$5,DataPack!L510,IF($C$4=Dates!$G$6,DataPack!R510)))=0, "", IF($C$4=Dates!$G$4, DataPack!F510,IF($C$4=Dates!$G$5,DataPack!L510,IF($C$4=Dates!$G$6,DataPack!R510))))</f>
        <v>40155</v>
      </c>
      <c r="H95" s="6"/>
    </row>
    <row r="96" spans="2:8">
      <c r="B96" s="30">
        <f>IF(IF($C$4=Dates!$G$4, DataPack!A511,IF($C$4=Dates!$G$5,DataPack!G511,IF($C$4=Dates!$G$6,DataPack!M511)))=0, "", IF($C$4=Dates!$G$4, DataPack!A511,IF($C$4=Dates!$G$5,DataPack!G511,IF($C$4=Dates!$G$6,DataPack!M511))))</f>
        <v>116658</v>
      </c>
      <c r="C96" s="36" t="str">
        <f>IF(IF($C$4=Dates!$G$4, DataPack!B511,IF($C$4=Dates!$G$5,DataPack!H511,IF($C$4=Dates!$G$6,DataPack!N511)))=0, "", IF($C$4=Dates!$G$4, DataPack!B511,IF($C$4=Dates!$G$5,DataPack!H511,IF($C$4=Dates!$G$6,DataPack!N511))))</f>
        <v>Catshill First School</v>
      </c>
      <c r="D96" s="36" t="str">
        <f>IF(IF($C$4=Dates!$G$4, DataPack!C511,IF($C$4=Dates!$G$5,DataPack!I511,IF($C$4=Dates!$G$6,DataPack!O511)))=0, "", IF($C$4=Dates!$G$4, DataPack!C511,IF($C$4=Dates!$G$5,DataPack!I511,IF($C$4=Dates!$G$6,DataPack!O511))))</f>
        <v>Worcestershire</v>
      </c>
      <c r="E96" s="36" t="str">
        <f>IF(IF($C$4=Dates!$G$4, DataPack!D511,IF($C$4=Dates!$G$5,DataPack!J511,IF($C$4=Dates!$G$6,DataPack!P511)))=0, "", IF($C$4=Dates!$G$4, DataPack!D511,IF($C$4=Dates!$G$5,DataPack!J511,IF($C$4=Dates!$G$6,DataPack!P511))))</f>
        <v>Primary</v>
      </c>
      <c r="F96" s="36" t="str">
        <f>IF(IF($C$4=Dates!$G$4, DataPack!E511,IF($C$4=Dates!$G$5,DataPack!K511,IF($C$4=Dates!$G$6,DataPack!Q511)))=0, "", IF($C$4=Dates!$G$4, DataPack!E511,IF($C$4=Dates!$G$5,DataPack!K511,IF($C$4=Dates!$G$6,DataPack!Q511))))</f>
        <v>Community School</v>
      </c>
      <c r="G96" s="297">
        <f>IF(IF($C$4=Dates!$G$4, DataPack!F511,IF($C$4=Dates!$G$5,DataPack!L511,IF($C$4=Dates!$G$6,DataPack!R511)))=0, "", IF($C$4=Dates!$G$4, DataPack!F511,IF($C$4=Dates!$G$5,DataPack!L511,IF($C$4=Dates!$G$6,DataPack!R511))))</f>
        <v>40828</v>
      </c>
      <c r="H96" s="6"/>
    </row>
    <row r="97" spans="2:8">
      <c r="B97" s="30">
        <f>IF(IF($C$4=Dates!$G$4, DataPack!A512,IF($C$4=Dates!$G$5,DataPack!G512,IF($C$4=Dates!$G$6,DataPack!M512)))=0, "", IF($C$4=Dates!$G$4, DataPack!A512,IF($C$4=Dates!$G$5,DataPack!G512,IF($C$4=Dates!$G$6,DataPack!M512))))</f>
        <v>113269</v>
      </c>
      <c r="C97" s="36" t="str">
        <f>IF(IF($C$4=Dates!$G$4, DataPack!B512,IF($C$4=Dates!$G$5,DataPack!H512,IF($C$4=Dates!$G$6,DataPack!N512)))=0, "", IF($C$4=Dates!$G$4, DataPack!B512,IF($C$4=Dates!$G$5,DataPack!H512,IF($C$4=Dates!$G$6,DataPack!N512))))</f>
        <v>Weston Mill Community Primary School</v>
      </c>
      <c r="D97" s="36" t="str">
        <f>IF(IF($C$4=Dates!$G$4, DataPack!C512,IF($C$4=Dates!$G$5,DataPack!I512,IF($C$4=Dates!$G$6,DataPack!O512)))=0, "", IF($C$4=Dates!$G$4, DataPack!C512,IF($C$4=Dates!$G$5,DataPack!I512,IF($C$4=Dates!$G$6,DataPack!O512))))</f>
        <v>Plymouth</v>
      </c>
      <c r="E97" s="36" t="str">
        <f>IF(IF($C$4=Dates!$G$4, DataPack!D512,IF($C$4=Dates!$G$5,DataPack!J512,IF($C$4=Dates!$G$6,DataPack!P512)))=0, "", IF($C$4=Dates!$G$4, DataPack!D512,IF($C$4=Dates!$G$5,DataPack!J512,IF($C$4=Dates!$G$6,DataPack!P512))))</f>
        <v>Primary</v>
      </c>
      <c r="F97" s="36" t="str">
        <f>IF(IF($C$4=Dates!$G$4, DataPack!E512,IF($C$4=Dates!$G$5,DataPack!K512,IF($C$4=Dates!$G$6,DataPack!Q512)))=0, "", IF($C$4=Dates!$G$4, DataPack!E512,IF($C$4=Dates!$G$5,DataPack!K512,IF($C$4=Dates!$G$6,DataPack!Q512))))</f>
        <v>Community School</v>
      </c>
      <c r="G97" s="297">
        <f>IF(IF($C$4=Dates!$G$4, DataPack!F512,IF($C$4=Dates!$G$5,DataPack!L512,IF($C$4=Dates!$G$6,DataPack!R512)))=0, "", IF($C$4=Dates!$G$4, DataPack!F512,IF($C$4=Dates!$G$5,DataPack!L512,IF($C$4=Dates!$G$6,DataPack!R512))))</f>
        <v>40444</v>
      </c>
      <c r="H97" s="6"/>
    </row>
    <row r="98" spans="2:8">
      <c r="B98" s="30">
        <f>IF(IF($C$4=Dates!$G$4, DataPack!A513,IF($C$4=Dates!$G$5,DataPack!G513,IF($C$4=Dates!$G$6,DataPack!M513)))=0, "", IF($C$4=Dates!$G$4, DataPack!A513,IF($C$4=Dates!$G$5,DataPack!G513,IF($C$4=Dates!$G$6,DataPack!M513))))</f>
        <v>110996</v>
      </c>
      <c r="C98" s="36" t="str">
        <f>IF(IF($C$4=Dates!$G$4, DataPack!B513,IF($C$4=Dates!$G$5,DataPack!H513,IF($C$4=Dates!$G$6,DataPack!N513)))=0, "", IF($C$4=Dates!$G$4, DataPack!B513,IF($C$4=Dates!$G$5,DataPack!H513,IF($C$4=Dates!$G$6,DataPack!N513))))</f>
        <v>Stockton Heath Primary School</v>
      </c>
      <c r="D98" s="36" t="str">
        <f>IF(IF($C$4=Dates!$G$4, DataPack!C513,IF($C$4=Dates!$G$5,DataPack!I513,IF($C$4=Dates!$G$6,DataPack!O513)))=0, "", IF($C$4=Dates!$G$4, DataPack!C513,IF($C$4=Dates!$G$5,DataPack!I513,IF($C$4=Dates!$G$6,DataPack!O513))))</f>
        <v>Warrington</v>
      </c>
      <c r="E98" s="36" t="str">
        <f>IF(IF($C$4=Dates!$G$4, DataPack!D513,IF($C$4=Dates!$G$5,DataPack!J513,IF($C$4=Dates!$G$6,DataPack!P513)))=0, "", IF($C$4=Dates!$G$4, DataPack!D513,IF($C$4=Dates!$G$5,DataPack!J513,IF($C$4=Dates!$G$6,DataPack!P513))))</f>
        <v>Primary</v>
      </c>
      <c r="F98" s="36" t="str">
        <f>IF(IF($C$4=Dates!$G$4, DataPack!E513,IF($C$4=Dates!$G$5,DataPack!K513,IF($C$4=Dates!$G$6,DataPack!Q513)))=0, "", IF($C$4=Dates!$G$4, DataPack!E513,IF($C$4=Dates!$G$5,DataPack!K513,IF($C$4=Dates!$G$6,DataPack!Q513))))</f>
        <v>Community School</v>
      </c>
      <c r="G98" s="297">
        <f>IF(IF($C$4=Dates!$G$4, DataPack!F513,IF($C$4=Dates!$G$5,DataPack!L513,IF($C$4=Dates!$G$6,DataPack!R513)))=0, "", IF($C$4=Dates!$G$4, DataPack!F513,IF($C$4=Dates!$G$5,DataPack!L513,IF($C$4=Dates!$G$6,DataPack!R513))))</f>
        <v>40715</v>
      </c>
      <c r="H98" s="6"/>
    </row>
    <row r="99" spans="2:8">
      <c r="B99" s="30">
        <f>IF(IF($C$4=Dates!$G$4, DataPack!A514,IF($C$4=Dates!$G$5,DataPack!G514,IF($C$4=Dates!$G$6,DataPack!M514)))=0, "", IF($C$4=Dates!$G$4, DataPack!A514,IF($C$4=Dates!$G$5,DataPack!G514,IF($C$4=Dates!$G$6,DataPack!M514))))</f>
        <v>111321</v>
      </c>
      <c r="C99" s="36" t="str">
        <f>IF(IF($C$4=Dates!$G$4, DataPack!B514,IF($C$4=Dates!$G$5,DataPack!H514,IF($C$4=Dates!$G$6,DataPack!N514)))=0, "", IF($C$4=Dates!$G$4, DataPack!B514,IF($C$4=Dates!$G$5,DataPack!H514,IF($C$4=Dates!$G$6,DataPack!N514))))</f>
        <v>The Holy Spirit Catholic Primary School</v>
      </c>
      <c r="D99" s="36" t="str">
        <f>IF(IF($C$4=Dates!$G$4, DataPack!C514,IF($C$4=Dates!$G$5,DataPack!I514,IF($C$4=Dates!$G$6,DataPack!O514)))=0, "", IF($C$4=Dates!$G$4, DataPack!C514,IF($C$4=Dates!$G$5,DataPack!I514,IF($C$4=Dates!$G$6,DataPack!O514))))</f>
        <v>Halton</v>
      </c>
      <c r="E99" s="36" t="str">
        <f>IF(IF($C$4=Dates!$G$4, DataPack!D514,IF($C$4=Dates!$G$5,DataPack!J514,IF($C$4=Dates!$G$6,DataPack!P514)))=0, "", IF($C$4=Dates!$G$4, DataPack!D514,IF($C$4=Dates!$G$5,DataPack!J514,IF($C$4=Dates!$G$6,DataPack!P514))))</f>
        <v>Primary</v>
      </c>
      <c r="F99" s="36" t="str">
        <f>IF(IF($C$4=Dates!$G$4, DataPack!E514,IF($C$4=Dates!$G$5,DataPack!K514,IF($C$4=Dates!$G$6,DataPack!Q514)))=0, "", IF($C$4=Dates!$G$4, DataPack!E514,IF($C$4=Dates!$G$5,DataPack!K514,IF($C$4=Dates!$G$6,DataPack!Q514))))</f>
        <v>Voluntary Aided School</v>
      </c>
      <c r="G99" s="297">
        <f>IF(IF($C$4=Dates!$G$4, DataPack!F514,IF($C$4=Dates!$G$5,DataPack!L514,IF($C$4=Dates!$G$6,DataPack!R514)))=0, "", IF($C$4=Dates!$G$4, DataPack!F514,IF($C$4=Dates!$G$5,DataPack!L514,IF($C$4=Dates!$G$6,DataPack!R514))))</f>
        <v>40828</v>
      </c>
      <c r="H99" s="6"/>
    </row>
    <row r="100" spans="2:8">
      <c r="B100" s="30">
        <f>IF(IF($C$4=Dates!$G$4, DataPack!A515,IF($C$4=Dates!$G$5,DataPack!G515,IF($C$4=Dates!$G$6,DataPack!M515)))=0, "", IF($C$4=Dates!$G$4, DataPack!A515,IF($C$4=Dates!$G$5,DataPack!G515,IF($C$4=Dates!$G$6,DataPack!M515))))</f>
        <v>116885</v>
      </c>
      <c r="C100" s="36" t="str">
        <f>IF(IF($C$4=Dates!$G$4, DataPack!B515,IF($C$4=Dates!$G$5,DataPack!H515,IF($C$4=Dates!$G$6,DataPack!N515)))=0, "", IF($C$4=Dates!$G$4, DataPack!B515,IF($C$4=Dates!$G$5,DataPack!H515,IF($C$4=Dates!$G$6,DataPack!N515))))</f>
        <v>St James' CofE Primary School</v>
      </c>
      <c r="D100" s="36" t="str">
        <f>IF(IF($C$4=Dates!$G$4, DataPack!C515,IF($C$4=Dates!$G$5,DataPack!I515,IF($C$4=Dates!$G$6,DataPack!O515)))=0, "", IF($C$4=Dates!$G$4, DataPack!C515,IF($C$4=Dates!$G$5,DataPack!I515,IF($C$4=Dates!$G$6,DataPack!O515))))</f>
        <v>Herefordshire</v>
      </c>
      <c r="E100" s="36" t="str">
        <f>IF(IF($C$4=Dates!$G$4, DataPack!D515,IF($C$4=Dates!$G$5,DataPack!J515,IF($C$4=Dates!$G$6,DataPack!P515)))=0, "", IF($C$4=Dates!$G$4, DataPack!D515,IF($C$4=Dates!$G$5,DataPack!J515,IF($C$4=Dates!$G$6,DataPack!P515))))</f>
        <v>Primary</v>
      </c>
      <c r="F100" s="36" t="str">
        <f>IF(IF($C$4=Dates!$G$4, DataPack!E515,IF($C$4=Dates!$G$5,DataPack!K515,IF($C$4=Dates!$G$6,DataPack!Q515)))=0, "", IF($C$4=Dates!$G$4, DataPack!E515,IF($C$4=Dates!$G$5,DataPack!K515,IF($C$4=Dates!$G$6,DataPack!Q515))))</f>
        <v>Voluntary Aided School</v>
      </c>
      <c r="G100" s="297">
        <f>IF(IF($C$4=Dates!$G$4, DataPack!F515,IF($C$4=Dates!$G$5,DataPack!L515,IF($C$4=Dates!$G$6,DataPack!R515)))=0, "", IF($C$4=Dates!$G$4, DataPack!F515,IF($C$4=Dates!$G$5,DataPack!L515,IF($C$4=Dates!$G$6,DataPack!R515))))</f>
        <v>40255</v>
      </c>
      <c r="H100" s="6"/>
    </row>
    <row r="101" spans="2:8">
      <c r="B101" s="30">
        <f>IF(IF($C$4=Dates!$G$4, DataPack!A516,IF($C$4=Dates!$G$5,DataPack!G516,IF($C$4=Dates!$G$6,DataPack!M516)))=0, "", IF($C$4=Dates!$G$4, DataPack!A516,IF($C$4=Dates!$G$5,DataPack!G516,IF($C$4=Dates!$G$6,DataPack!M516))))</f>
        <v>113230</v>
      </c>
      <c r="C101" s="36" t="str">
        <f>IF(IF($C$4=Dates!$G$4, DataPack!B516,IF($C$4=Dates!$G$5,DataPack!H516,IF($C$4=Dates!$G$6,DataPack!N516)))=0, "", IF($C$4=Dates!$G$4, DataPack!B516,IF($C$4=Dates!$G$5,DataPack!H516,IF($C$4=Dates!$G$6,DataPack!N516))))</f>
        <v>Ellacombe School</v>
      </c>
      <c r="D101" s="36" t="str">
        <f>IF(IF($C$4=Dates!$G$4, DataPack!C516,IF($C$4=Dates!$G$5,DataPack!I516,IF($C$4=Dates!$G$6,DataPack!O516)))=0, "", IF($C$4=Dates!$G$4, DataPack!C516,IF($C$4=Dates!$G$5,DataPack!I516,IF($C$4=Dates!$G$6,DataPack!O516))))</f>
        <v>Torbay</v>
      </c>
      <c r="E101" s="36" t="str">
        <f>IF(IF($C$4=Dates!$G$4, DataPack!D516,IF($C$4=Dates!$G$5,DataPack!J516,IF($C$4=Dates!$G$6,DataPack!P516)))=0, "", IF($C$4=Dates!$G$4, DataPack!D516,IF($C$4=Dates!$G$5,DataPack!J516,IF($C$4=Dates!$G$6,DataPack!P516))))</f>
        <v>Primary</v>
      </c>
      <c r="F101" s="36" t="str">
        <f>IF(IF($C$4=Dates!$G$4, DataPack!E516,IF($C$4=Dates!$G$5,DataPack!K516,IF($C$4=Dates!$G$6,DataPack!Q516)))=0, "", IF($C$4=Dates!$G$4, DataPack!E516,IF($C$4=Dates!$G$5,DataPack!K516,IF($C$4=Dates!$G$6,DataPack!Q516))))</f>
        <v>Community School</v>
      </c>
      <c r="G101" s="297">
        <f>IF(IF($C$4=Dates!$G$4, DataPack!F516,IF($C$4=Dates!$G$5,DataPack!L516,IF($C$4=Dates!$G$6,DataPack!R516)))=0, "", IF($C$4=Dates!$G$4, DataPack!F516,IF($C$4=Dates!$G$5,DataPack!L516,IF($C$4=Dates!$G$6,DataPack!R516))))</f>
        <v>40472</v>
      </c>
      <c r="H101" s="6"/>
    </row>
    <row r="102" spans="2:8">
      <c r="B102" s="30">
        <f>IF(IF($C$4=Dates!$G$4, DataPack!A517,IF($C$4=Dates!$G$5,DataPack!G517,IF($C$4=Dates!$G$6,DataPack!M517)))=0, "", IF($C$4=Dates!$G$4, DataPack!A517,IF($C$4=Dates!$G$5,DataPack!G517,IF($C$4=Dates!$G$6,DataPack!M517))))</f>
        <v>134802</v>
      </c>
      <c r="C102" s="36" t="str">
        <f>IF(IF($C$4=Dates!$G$4, DataPack!B517,IF($C$4=Dates!$G$5,DataPack!H517,IF($C$4=Dates!$G$6,DataPack!N517)))=0, "", IF($C$4=Dates!$G$4, DataPack!B517,IF($C$4=Dates!$G$5,DataPack!H517,IF($C$4=Dates!$G$6,DataPack!N517))))</f>
        <v>Ernesettle Community School</v>
      </c>
      <c r="D102" s="36" t="str">
        <f>IF(IF($C$4=Dates!$G$4, DataPack!C517,IF($C$4=Dates!$G$5,DataPack!I517,IF($C$4=Dates!$G$6,DataPack!O517)))=0, "", IF($C$4=Dates!$G$4, DataPack!C517,IF($C$4=Dates!$G$5,DataPack!I517,IF($C$4=Dates!$G$6,DataPack!O517))))</f>
        <v>Plymouth</v>
      </c>
      <c r="E102" s="36" t="str">
        <f>IF(IF($C$4=Dates!$G$4, DataPack!D517,IF($C$4=Dates!$G$5,DataPack!J517,IF($C$4=Dates!$G$6,DataPack!P517)))=0, "", IF($C$4=Dates!$G$4, DataPack!D517,IF($C$4=Dates!$G$5,DataPack!J517,IF($C$4=Dates!$G$6,DataPack!P517))))</f>
        <v>Primary</v>
      </c>
      <c r="F102" s="36" t="str">
        <f>IF(IF($C$4=Dates!$G$4, DataPack!E517,IF($C$4=Dates!$G$5,DataPack!K517,IF($C$4=Dates!$G$6,DataPack!Q517)))=0, "", IF($C$4=Dates!$G$4, DataPack!E517,IF($C$4=Dates!$G$5,DataPack!K517,IF($C$4=Dates!$G$6,DataPack!Q517))))</f>
        <v>Community School</v>
      </c>
      <c r="G102" s="297">
        <f>IF(IF($C$4=Dates!$G$4, DataPack!F517,IF($C$4=Dates!$G$5,DataPack!L517,IF($C$4=Dates!$G$6,DataPack!R517)))=0, "", IF($C$4=Dates!$G$4, DataPack!F517,IF($C$4=Dates!$G$5,DataPack!L517,IF($C$4=Dates!$G$6,DataPack!R517))))</f>
        <v>40310</v>
      </c>
      <c r="H102" s="6"/>
    </row>
    <row r="103" spans="2:8">
      <c r="B103" s="30">
        <f>IF(IF($C$4=Dates!$G$4, DataPack!A518,IF($C$4=Dates!$G$5,DataPack!G518,IF($C$4=Dates!$G$6,DataPack!M518)))=0, "", IF($C$4=Dates!$G$4, DataPack!A518,IF($C$4=Dates!$G$5,DataPack!G518,IF($C$4=Dates!$G$6,DataPack!M518))))</f>
        <v>124158</v>
      </c>
      <c r="C103" s="36" t="str">
        <f>IF(IF($C$4=Dates!$G$4, DataPack!B518,IF($C$4=Dates!$G$5,DataPack!H518,IF($C$4=Dates!$G$6,DataPack!N518)))=0, "", IF($C$4=Dates!$G$4, DataPack!B518,IF($C$4=Dates!$G$5,DataPack!H518,IF($C$4=Dates!$G$6,DataPack!N518))))</f>
        <v>Heathfields Infant School</v>
      </c>
      <c r="D103" s="36" t="str">
        <f>IF(IF($C$4=Dates!$G$4, DataPack!C518,IF($C$4=Dates!$G$5,DataPack!I518,IF($C$4=Dates!$G$6,DataPack!O518)))=0, "", IF($C$4=Dates!$G$4, DataPack!C518,IF($C$4=Dates!$G$5,DataPack!I518,IF($C$4=Dates!$G$6,DataPack!O518))))</f>
        <v>Staffordshire</v>
      </c>
      <c r="E103" s="36" t="str">
        <f>IF(IF($C$4=Dates!$G$4, DataPack!D518,IF($C$4=Dates!$G$5,DataPack!J518,IF($C$4=Dates!$G$6,DataPack!P518)))=0, "", IF($C$4=Dates!$G$4, DataPack!D518,IF($C$4=Dates!$G$5,DataPack!J518,IF($C$4=Dates!$G$6,DataPack!P518))))</f>
        <v>Primary</v>
      </c>
      <c r="F103" s="36" t="str">
        <f>IF(IF($C$4=Dates!$G$4, DataPack!E518,IF($C$4=Dates!$G$5,DataPack!K518,IF($C$4=Dates!$G$6,DataPack!Q518)))=0, "", IF($C$4=Dates!$G$4, DataPack!E518,IF($C$4=Dates!$G$5,DataPack!K518,IF($C$4=Dates!$G$6,DataPack!Q518))))</f>
        <v>Community School</v>
      </c>
      <c r="G103" s="297">
        <f>IF(IF($C$4=Dates!$G$4, DataPack!F518,IF($C$4=Dates!$G$5,DataPack!L518,IF($C$4=Dates!$G$6,DataPack!R518)))=0, "", IF($C$4=Dates!$G$4, DataPack!F518,IF($C$4=Dates!$G$5,DataPack!L518,IF($C$4=Dates!$G$6,DataPack!R518))))</f>
        <v>40723</v>
      </c>
      <c r="H103" s="6"/>
    </row>
    <row r="104" spans="2:8">
      <c r="B104" s="30">
        <f>IF(IF($C$4=Dates!$G$4, DataPack!A519,IF($C$4=Dates!$G$5,DataPack!G519,IF($C$4=Dates!$G$6,DataPack!M519)))=0, "", IF($C$4=Dates!$G$4, DataPack!A519,IF($C$4=Dates!$G$5,DataPack!G519,IF($C$4=Dates!$G$6,DataPack!M519))))</f>
        <v>135099</v>
      </c>
      <c r="C104" s="36" t="str">
        <f>IF(IF($C$4=Dates!$G$4, DataPack!B519,IF($C$4=Dates!$G$5,DataPack!H519,IF($C$4=Dates!$G$6,DataPack!N519)))=0, "", IF($C$4=Dates!$G$4, DataPack!B519,IF($C$4=Dates!$G$5,DataPack!H519,IF($C$4=Dates!$G$6,DataPack!N519))))</f>
        <v>Iqra Slough Islamic Primary School</v>
      </c>
      <c r="D104" s="36" t="str">
        <f>IF(IF($C$4=Dates!$G$4, DataPack!C519,IF($C$4=Dates!$G$5,DataPack!I519,IF($C$4=Dates!$G$6,DataPack!O519)))=0, "", IF($C$4=Dates!$G$4, DataPack!C519,IF($C$4=Dates!$G$5,DataPack!I519,IF($C$4=Dates!$G$6,DataPack!O519))))</f>
        <v>Slough</v>
      </c>
      <c r="E104" s="36" t="str">
        <f>IF(IF($C$4=Dates!$G$4, DataPack!D519,IF($C$4=Dates!$G$5,DataPack!J519,IF($C$4=Dates!$G$6,DataPack!P519)))=0, "", IF($C$4=Dates!$G$4, DataPack!D519,IF($C$4=Dates!$G$5,DataPack!J519,IF($C$4=Dates!$G$6,DataPack!P519))))</f>
        <v>Primary</v>
      </c>
      <c r="F104" s="36" t="str">
        <f>IF(IF($C$4=Dates!$G$4, DataPack!E519,IF($C$4=Dates!$G$5,DataPack!K519,IF($C$4=Dates!$G$6,DataPack!Q519)))=0, "", IF($C$4=Dates!$G$4, DataPack!E519,IF($C$4=Dates!$G$5,DataPack!K519,IF($C$4=Dates!$G$6,DataPack!Q519))))</f>
        <v>Voluntary Aided School</v>
      </c>
      <c r="G104" s="297">
        <f>IF(IF($C$4=Dates!$G$4, DataPack!F519,IF($C$4=Dates!$G$5,DataPack!L519,IF($C$4=Dates!$G$6,DataPack!R519)))=0, "", IF($C$4=Dates!$G$4, DataPack!F519,IF($C$4=Dates!$G$5,DataPack!L519,IF($C$4=Dates!$G$6,DataPack!R519))))</f>
        <v>40254</v>
      </c>
      <c r="H104" s="6"/>
    </row>
    <row r="105" spans="2:8">
      <c r="B105" s="30">
        <f>IF(IF($C$4=Dates!$G$4, DataPack!A520,IF($C$4=Dates!$G$5,DataPack!G520,IF($C$4=Dates!$G$6,DataPack!M520)))=0, "", IF($C$4=Dates!$G$4, DataPack!A520,IF($C$4=Dates!$G$5,DataPack!G520,IF($C$4=Dates!$G$6,DataPack!M520))))</f>
        <v>131236</v>
      </c>
      <c r="C105" s="36" t="str">
        <f>IF(IF($C$4=Dates!$G$4, DataPack!B520,IF($C$4=Dates!$G$5,DataPack!H520,IF($C$4=Dates!$G$6,DataPack!N520)))=0, "", IF($C$4=Dates!$G$4, DataPack!B520,IF($C$4=Dates!$G$5,DataPack!H520,IF($C$4=Dates!$G$6,DataPack!N520))))</f>
        <v>James Elliman School</v>
      </c>
      <c r="D105" s="36" t="str">
        <f>IF(IF($C$4=Dates!$G$4, DataPack!C520,IF($C$4=Dates!$G$5,DataPack!I520,IF($C$4=Dates!$G$6,DataPack!O520)))=0, "", IF($C$4=Dates!$G$4, DataPack!C520,IF($C$4=Dates!$G$5,DataPack!I520,IF($C$4=Dates!$G$6,DataPack!O520))))</f>
        <v>Slough</v>
      </c>
      <c r="E105" s="36" t="str">
        <f>IF(IF($C$4=Dates!$G$4, DataPack!D520,IF($C$4=Dates!$G$5,DataPack!J520,IF($C$4=Dates!$G$6,DataPack!P520)))=0, "", IF($C$4=Dates!$G$4, DataPack!D520,IF($C$4=Dates!$G$5,DataPack!J520,IF($C$4=Dates!$G$6,DataPack!P520))))</f>
        <v>Primary</v>
      </c>
      <c r="F105" s="36" t="str">
        <f>IF(IF($C$4=Dates!$G$4, DataPack!E520,IF($C$4=Dates!$G$5,DataPack!K520,IF($C$4=Dates!$G$6,DataPack!Q520)))=0, "", IF($C$4=Dates!$G$4, DataPack!E520,IF($C$4=Dates!$G$5,DataPack!K520,IF($C$4=Dates!$G$6,DataPack!Q520))))</f>
        <v>Community School</v>
      </c>
      <c r="G105" s="297">
        <f>IF(IF($C$4=Dates!$G$4, DataPack!F520,IF($C$4=Dates!$G$5,DataPack!L520,IF($C$4=Dates!$G$6,DataPack!R520)))=0, "", IF($C$4=Dates!$G$4, DataPack!F520,IF($C$4=Dates!$G$5,DataPack!L520,IF($C$4=Dates!$G$6,DataPack!R520))))</f>
        <v>40445</v>
      </c>
      <c r="H105" s="6"/>
    </row>
    <row r="106" spans="2:8">
      <c r="B106" s="30">
        <f>IF(IF($C$4=Dates!$G$4, DataPack!A521,IF($C$4=Dates!$G$5,DataPack!G521,IF($C$4=Dates!$G$6,DataPack!M521)))=0, "", IF($C$4=Dates!$G$4, DataPack!A521,IF($C$4=Dates!$G$5,DataPack!G521,IF($C$4=Dates!$G$6,DataPack!M521))))</f>
        <v>134251</v>
      </c>
      <c r="C106" s="36" t="str">
        <f>IF(IF($C$4=Dates!$G$4, DataPack!B521,IF($C$4=Dates!$G$5,DataPack!H521,IF($C$4=Dates!$G$6,DataPack!N521)))=0, "", IF($C$4=Dates!$G$4, DataPack!B521,IF($C$4=Dates!$G$5,DataPack!H521,IF($C$4=Dates!$G$6,DataPack!N521))))</f>
        <v>Western House Primary School</v>
      </c>
      <c r="D106" s="36" t="str">
        <f>IF(IF($C$4=Dates!$G$4, DataPack!C521,IF($C$4=Dates!$G$5,DataPack!I521,IF($C$4=Dates!$G$6,DataPack!O521)))=0, "", IF($C$4=Dates!$G$4, DataPack!C521,IF($C$4=Dates!$G$5,DataPack!I521,IF($C$4=Dates!$G$6,DataPack!O521))))</f>
        <v>Slough</v>
      </c>
      <c r="E106" s="36" t="str">
        <f>IF(IF($C$4=Dates!$G$4, DataPack!D521,IF($C$4=Dates!$G$5,DataPack!J521,IF($C$4=Dates!$G$6,DataPack!P521)))=0, "", IF($C$4=Dates!$G$4, DataPack!D521,IF($C$4=Dates!$G$5,DataPack!J521,IF($C$4=Dates!$G$6,DataPack!P521))))</f>
        <v>Primary</v>
      </c>
      <c r="F106" s="36" t="str">
        <f>IF(IF($C$4=Dates!$G$4, DataPack!E521,IF($C$4=Dates!$G$5,DataPack!K521,IF($C$4=Dates!$G$6,DataPack!Q521)))=0, "", IF($C$4=Dates!$G$4, DataPack!E521,IF($C$4=Dates!$G$5,DataPack!K521,IF($C$4=Dates!$G$6,DataPack!Q521))))</f>
        <v>Community School</v>
      </c>
      <c r="G106" s="297">
        <f>IF(IF($C$4=Dates!$G$4, DataPack!F521,IF($C$4=Dates!$G$5,DataPack!L521,IF($C$4=Dates!$G$6,DataPack!R521)))=0, "", IF($C$4=Dates!$G$4, DataPack!F521,IF($C$4=Dates!$G$5,DataPack!L521,IF($C$4=Dates!$G$6,DataPack!R521))))</f>
        <v>40575</v>
      </c>
      <c r="H106" s="6"/>
    </row>
    <row r="107" spans="2:8">
      <c r="B107" s="30">
        <f>IF(IF($C$4=Dates!$G$4, DataPack!A522,IF($C$4=Dates!$G$5,DataPack!G522,IF($C$4=Dates!$G$6,DataPack!M522)))=0, "", IF($C$4=Dates!$G$4, DataPack!A522,IF($C$4=Dates!$G$5,DataPack!G522,IF($C$4=Dates!$G$6,DataPack!M522))))</f>
        <v>109939</v>
      </c>
      <c r="C107" s="36" t="str">
        <f>IF(IF($C$4=Dates!$G$4, DataPack!B522,IF($C$4=Dates!$G$5,DataPack!H522,IF($C$4=Dates!$G$6,DataPack!N522)))=0, "", IF($C$4=Dates!$G$4, DataPack!B522,IF($C$4=Dates!$G$5,DataPack!H522,IF($C$4=Dates!$G$6,DataPack!N522))))</f>
        <v>Ranikhet Primary School</v>
      </c>
      <c r="D107" s="36" t="str">
        <f>IF(IF($C$4=Dates!$G$4, DataPack!C522,IF($C$4=Dates!$G$5,DataPack!I522,IF($C$4=Dates!$G$6,DataPack!O522)))=0, "", IF($C$4=Dates!$G$4, DataPack!C522,IF($C$4=Dates!$G$5,DataPack!I522,IF($C$4=Dates!$G$6,DataPack!O522))))</f>
        <v>Reading</v>
      </c>
      <c r="E107" s="36" t="str">
        <f>IF(IF($C$4=Dates!$G$4, DataPack!D522,IF($C$4=Dates!$G$5,DataPack!J522,IF($C$4=Dates!$G$6,DataPack!P522)))=0, "", IF($C$4=Dates!$G$4, DataPack!D522,IF($C$4=Dates!$G$5,DataPack!J522,IF($C$4=Dates!$G$6,DataPack!P522))))</f>
        <v>Primary</v>
      </c>
      <c r="F107" s="36" t="str">
        <f>IF(IF($C$4=Dates!$G$4, DataPack!E522,IF($C$4=Dates!$G$5,DataPack!K522,IF($C$4=Dates!$G$6,DataPack!Q522)))=0, "", IF($C$4=Dates!$G$4, DataPack!E522,IF($C$4=Dates!$G$5,DataPack!K522,IF($C$4=Dates!$G$6,DataPack!Q522))))</f>
        <v>Community School</v>
      </c>
      <c r="G107" s="297">
        <f>IF(IF($C$4=Dates!$G$4, DataPack!F522,IF($C$4=Dates!$G$5,DataPack!L522,IF($C$4=Dates!$G$6,DataPack!R522)))=0, "", IF($C$4=Dates!$G$4, DataPack!F522,IF($C$4=Dates!$G$5,DataPack!L522,IF($C$4=Dates!$G$6,DataPack!R522))))</f>
        <v>40325</v>
      </c>
      <c r="H107" s="6"/>
    </row>
    <row r="108" spans="2:8">
      <c r="B108" s="30">
        <f>IF(IF($C$4=Dates!$G$4, DataPack!A523,IF($C$4=Dates!$G$5,DataPack!G523,IF($C$4=Dates!$G$6,DataPack!M523)))=0, "", IF($C$4=Dates!$G$4, DataPack!A523,IF($C$4=Dates!$G$5,DataPack!G523,IF($C$4=Dates!$G$6,DataPack!M523))))</f>
        <v>120009</v>
      </c>
      <c r="C108" s="36" t="str">
        <f>IF(IF($C$4=Dates!$G$4, DataPack!B523,IF($C$4=Dates!$G$5,DataPack!H523,IF($C$4=Dates!$G$6,DataPack!N523)))=0, "", IF($C$4=Dates!$G$4, DataPack!B523,IF($C$4=Dates!$G$5,DataPack!H523,IF($C$4=Dates!$G$6,DataPack!N523))))</f>
        <v>Rushey Mead Primary School</v>
      </c>
      <c r="D108" s="36" t="str">
        <f>IF(IF($C$4=Dates!$G$4, DataPack!C523,IF($C$4=Dates!$G$5,DataPack!I523,IF($C$4=Dates!$G$6,DataPack!O523)))=0, "", IF($C$4=Dates!$G$4, DataPack!C523,IF($C$4=Dates!$G$5,DataPack!I523,IF($C$4=Dates!$G$6,DataPack!O523))))</f>
        <v>Leicester</v>
      </c>
      <c r="E108" s="36" t="str">
        <f>IF(IF($C$4=Dates!$G$4, DataPack!D523,IF($C$4=Dates!$G$5,DataPack!J523,IF($C$4=Dates!$G$6,DataPack!P523)))=0, "", IF($C$4=Dates!$G$4, DataPack!D523,IF($C$4=Dates!$G$5,DataPack!J523,IF($C$4=Dates!$G$6,DataPack!P523))))</f>
        <v>Primary</v>
      </c>
      <c r="F108" s="36" t="str">
        <f>IF(IF($C$4=Dates!$G$4, DataPack!E523,IF($C$4=Dates!$G$5,DataPack!K523,IF($C$4=Dates!$G$6,DataPack!Q523)))=0, "", IF($C$4=Dates!$G$4, DataPack!E523,IF($C$4=Dates!$G$5,DataPack!K523,IF($C$4=Dates!$G$6,DataPack!Q523))))</f>
        <v>Community School</v>
      </c>
      <c r="G108" s="297">
        <f>IF(IF($C$4=Dates!$G$4, DataPack!F523,IF($C$4=Dates!$G$5,DataPack!L523,IF($C$4=Dates!$G$6,DataPack!R523)))=0, "", IF($C$4=Dates!$G$4, DataPack!F523,IF($C$4=Dates!$G$5,DataPack!L523,IF($C$4=Dates!$G$6,DataPack!R523))))</f>
        <v>40710</v>
      </c>
      <c r="H108" s="6"/>
    </row>
    <row r="109" spans="2:8">
      <c r="B109" s="30">
        <f>IF(IF($C$4=Dates!$G$4, DataPack!A524,IF($C$4=Dates!$G$5,DataPack!G524,IF($C$4=Dates!$G$6,DataPack!M524)))=0, "", IF($C$4=Dates!$G$4, DataPack!A524,IF($C$4=Dates!$G$5,DataPack!G524,IF($C$4=Dates!$G$6,DataPack!M524))))</f>
        <v>110761</v>
      </c>
      <c r="C109" s="36" t="str">
        <f>IF(IF($C$4=Dates!$G$4, DataPack!B524,IF($C$4=Dates!$G$5,DataPack!H524,IF($C$4=Dates!$G$6,DataPack!N524)))=0, "", IF($C$4=Dates!$G$4, DataPack!B524,IF($C$4=Dates!$G$5,DataPack!H524,IF($C$4=Dates!$G$6,DataPack!N524))))</f>
        <v>Ravensthorpe Primary School</v>
      </c>
      <c r="D109" s="36" t="str">
        <f>IF(IF($C$4=Dates!$G$4, DataPack!C524,IF($C$4=Dates!$G$5,DataPack!I524,IF($C$4=Dates!$G$6,DataPack!O524)))=0, "", IF($C$4=Dates!$G$4, DataPack!C524,IF($C$4=Dates!$G$5,DataPack!I524,IF($C$4=Dates!$G$6,DataPack!O524))))</f>
        <v>Peterborough</v>
      </c>
      <c r="E109" s="36" t="str">
        <f>IF(IF($C$4=Dates!$G$4, DataPack!D524,IF($C$4=Dates!$G$5,DataPack!J524,IF($C$4=Dates!$G$6,DataPack!P524)))=0, "", IF($C$4=Dates!$G$4, DataPack!D524,IF($C$4=Dates!$G$5,DataPack!J524,IF($C$4=Dates!$G$6,DataPack!P524))))</f>
        <v>Primary</v>
      </c>
      <c r="F109" s="36" t="str">
        <f>IF(IF($C$4=Dates!$G$4, DataPack!E524,IF($C$4=Dates!$G$5,DataPack!K524,IF($C$4=Dates!$G$6,DataPack!Q524)))=0, "", IF($C$4=Dates!$G$4, DataPack!E524,IF($C$4=Dates!$G$5,DataPack!K524,IF($C$4=Dates!$G$6,DataPack!Q524))))</f>
        <v>Community School</v>
      </c>
      <c r="G109" s="297">
        <f>IF(IF($C$4=Dates!$G$4, DataPack!F524,IF($C$4=Dates!$G$5,DataPack!L524,IF($C$4=Dates!$G$6,DataPack!R524)))=0, "", IF($C$4=Dates!$G$4, DataPack!F524,IF($C$4=Dates!$G$5,DataPack!L524,IF($C$4=Dates!$G$6,DataPack!R524))))</f>
        <v>40457</v>
      </c>
      <c r="H109" s="6"/>
    </row>
    <row r="110" spans="2:8">
      <c r="B110" s="30">
        <f>IF(IF($C$4=Dates!$G$4, DataPack!A525,IF($C$4=Dates!$G$5,DataPack!G525,IF($C$4=Dates!$G$6,DataPack!M525)))=0, "", IF($C$4=Dates!$G$4, DataPack!A525,IF($C$4=Dates!$G$5,DataPack!G525,IF($C$4=Dates!$G$6,DataPack!M525))))</f>
        <v>110776</v>
      </c>
      <c r="C110" s="36" t="str">
        <f>IF(IF($C$4=Dates!$G$4, DataPack!B525,IF($C$4=Dates!$G$5,DataPack!H525,IF($C$4=Dates!$G$6,DataPack!N525)))=0, "", IF($C$4=Dates!$G$4, DataPack!B525,IF($C$4=Dates!$G$5,DataPack!H525,IF($C$4=Dates!$G$6,DataPack!N525))))</f>
        <v>Millfield Primary School</v>
      </c>
      <c r="D110" s="36" t="str">
        <f>IF(IF($C$4=Dates!$G$4, DataPack!C525,IF($C$4=Dates!$G$5,DataPack!I525,IF($C$4=Dates!$G$6,DataPack!O525)))=0, "", IF($C$4=Dates!$G$4, DataPack!C525,IF($C$4=Dates!$G$5,DataPack!I525,IF($C$4=Dates!$G$6,DataPack!O525))))</f>
        <v>Cambridgeshire</v>
      </c>
      <c r="E110" s="36" t="str">
        <f>IF(IF($C$4=Dates!$G$4, DataPack!D525,IF($C$4=Dates!$G$5,DataPack!J525,IF($C$4=Dates!$G$6,DataPack!P525)))=0, "", IF($C$4=Dates!$G$4, DataPack!D525,IF($C$4=Dates!$G$5,DataPack!J525,IF($C$4=Dates!$G$6,DataPack!P525))))</f>
        <v>Primary</v>
      </c>
      <c r="F110" s="36" t="str">
        <f>IF(IF($C$4=Dates!$G$4, DataPack!E525,IF($C$4=Dates!$G$5,DataPack!K525,IF($C$4=Dates!$G$6,DataPack!Q525)))=0, "", IF($C$4=Dates!$G$4, DataPack!E525,IF($C$4=Dates!$G$5,DataPack!K525,IF($C$4=Dates!$G$6,DataPack!Q525))))</f>
        <v>Community School</v>
      </c>
      <c r="G110" s="297">
        <f>IF(IF($C$4=Dates!$G$4, DataPack!F525,IF($C$4=Dates!$G$5,DataPack!L525,IF($C$4=Dates!$G$6,DataPack!R525)))=0, "", IF($C$4=Dates!$G$4, DataPack!F525,IF($C$4=Dates!$G$5,DataPack!L525,IF($C$4=Dates!$G$6,DataPack!R525))))</f>
        <v>40585</v>
      </c>
      <c r="H110" s="6"/>
    </row>
    <row r="111" spans="2:8">
      <c r="B111" s="30">
        <f>IF(IF($C$4=Dates!$G$4, DataPack!A526,IF($C$4=Dates!$G$5,DataPack!G526,IF($C$4=Dates!$G$6,DataPack!M526)))=0, "", IF($C$4=Dates!$G$4, DataPack!A526,IF($C$4=Dates!$G$5,DataPack!G526,IF($C$4=Dates!$G$6,DataPack!M526))))</f>
        <v>109812</v>
      </c>
      <c r="C111" s="36" t="str">
        <f>IF(IF($C$4=Dates!$G$4, DataPack!B526,IF($C$4=Dates!$G$5,DataPack!H526,IF($C$4=Dates!$G$6,DataPack!N526)))=0, "", IF($C$4=Dates!$G$4, DataPack!B526,IF($C$4=Dates!$G$5,DataPack!H526,IF($C$4=Dates!$G$6,DataPack!N526))))</f>
        <v>Wildmoor Heath School</v>
      </c>
      <c r="D111" s="36" t="str">
        <f>IF(IF($C$4=Dates!$G$4, DataPack!C526,IF($C$4=Dates!$G$5,DataPack!I526,IF($C$4=Dates!$G$6,DataPack!O526)))=0, "", IF($C$4=Dates!$G$4, DataPack!C526,IF($C$4=Dates!$G$5,DataPack!I526,IF($C$4=Dates!$G$6,DataPack!O526))))</f>
        <v>Bracknell Forest</v>
      </c>
      <c r="E111" s="36" t="str">
        <f>IF(IF($C$4=Dates!$G$4, DataPack!D526,IF($C$4=Dates!$G$5,DataPack!J526,IF($C$4=Dates!$G$6,DataPack!P526)))=0, "", IF($C$4=Dates!$G$4, DataPack!D526,IF($C$4=Dates!$G$5,DataPack!J526,IF($C$4=Dates!$G$6,DataPack!P526))))</f>
        <v>Primary</v>
      </c>
      <c r="F111" s="36" t="str">
        <f>IF(IF($C$4=Dates!$G$4, DataPack!E526,IF($C$4=Dates!$G$5,DataPack!K526,IF($C$4=Dates!$G$6,DataPack!Q526)))=0, "", IF($C$4=Dates!$G$4, DataPack!E526,IF($C$4=Dates!$G$5,DataPack!K526,IF($C$4=Dates!$G$6,DataPack!Q526))))</f>
        <v>Community School</v>
      </c>
      <c r="G111" s="297">
        <f>IF(IF($C$4=Dates!$G$4, DataPack!F526,IF($C$4=Dates!$G$5,DataPack!L526,IF($C$4=Dates!$G$6,DataPack!R526)))=0, "", IF($C$4=Dates!$G$4, DataPack!F526,IF($C$4=Dates!$G$5,DataPack!L526,IF($C$4=Dates!$G$6,DataPack!R526))))</f>
        <v>40885</v>
      </c>
      <c r="H111" s="6"/>
    </row>
    <row r="112" spans="2:8">
      <c r="B112" s="30">
        <f>IF(IF($C$4=Dates!$G$4, DataPack!A527,IF($C$4=Dates!$G$5,DataPack!G527,IF($C$4=Dates!$G$6,DataPack!M527)))=0, "", IF($C$4=Dates!$G$4, DataPack!A527,IF($C$4=Dates!$G$5,DataPack!G527,IF($C$4=Dates!$G$6,DataPack!M527))))</f>
        <v>116196</v>
      </c>
      <c r="C112" s="36" t="str">
        <f>IF(IF($C$4=Dates!$G$4, DataPack!B527,IF($C$4=Dates!$G$5,DataPack!H527,IF($C$4=Dates!$G$6,DataPack!N527)))=0, "", IF($C$4=Dates!$G$4, DataPack!B527,IF($C$4=Dates!$G$5,DataPack!H527,IF($C$4=Dates!$G$6,DataPack!N527))))</f>
        <v>Highbury Primary School</v>
      </c>
      <c r="D112" s="36" t="str">
        <f>IF(IF($C$4=Dates!$G$4, DataPack!C527,IF($C$4=Dates!$G$5,DataPack!I527,IF($C$4=Dates!$G$6,DataPack!O527)))=0, "", IF($C$4=Dates!$G$4, DataPack!C527,IF($C$4=Dates!$G$5,DataPack!I527,IF($C$4=Dates!$G$6,DataPack!O527))))</f>
        <v>Portsmouth</v>
      </c>
      <c r="E112" s="36" t="str">
        <f>IF(IF($C$4=Dates!$G$4, DataPack!D527,IF($C$4=Dates!$G$5,DataPack!J527,IF($C$4=Dates!$G$6,DataPack!P527)))=0, "", IF($C$4=Dates!$G$4, DataPack!D527,IF($C$4=Dates!$G$5,DataPack!J527,IF($C$4=Dates!$G$6,DataPack!P527))))</f>
        <v>Primary</v>
      </c>
      <c r="F112" s="36" t="str">
        <f>IF(IF($C$4=Dates!$G$4, DataPack!E527,IF($C$4=Dates!$G$5,DataPack!K527,IF($C$4=Dates!$G$6,DataPack!Q527)))=0, "", IF($C$4=Dates!$G$4, DataPack!E527,IF($C$4=Dates!$G$5,DataPack!K527,IF($C$4=Dates!$G$6,DataPack!Q527))))</f>
        <v>Community School</v>
      </c>
      <c r="G112" s="297">
        <f>IF(IF($C$4=Dates!$G$4, DataPack!F527,IF($C$4=Dates!$G$5,DataPack!L527,IF($C$4=Dates!$G$6,DataPack!R527)))=0, "", IF($C$4=Dates!$G$4, DataPack!F527,IF($C$4=Dates!$G$5,DataPack!L527,IF($C$4=Dates!$G$6,DataPack!R527))))</f>
        <v>40464</v>
      </c>
      <c r="H112" s="6"/>
    </row>
    <row r="113" spans="2:8">
      <c r="B113" s="30">
        <f>IF(IF($C$4=Dates!$G$4, DataPack!A528,IF($C$4=Dates!$G$5,DataPack!G528,IF($C$4=Dates!$G$6,DataPack!M528)))=0, "", IF($C$4=Dates!$G$4, DataPack!A528,IF($C$4=Dates!$G$5,DataPack!G528,IF($C$4=Dates!$G$6,DataPack!M528))))</f>
        <v>116186</v>
      </c>
      <c r="C113" s="36" t="str">
        <f>IF(IF($C$4=Dates!$G$4, DataPack!B528,IF($C$4=Dates!$G$5,DataPack!H528,IF($C$4=Dates!$G$6,DataPack!N528)))=0, "", IF($C$4=Dates!$G$4, DataPack!B528,IF($C$4=Dates!$G$5,DataPack!H528,IF($C$4=Dates!$G$6,DataPack!N528))))</f>
        <v>Meredith Infant School</v>
      </c>
      <c r="D113" s="36" t="str">
        <f>IF(IF($C$4=Dates!$G$4, DataPack!C528,IF($C$4=Dates!$G$5,DataPack!I528,IF($C$4=Dates!$G$6,DataPack!O528)))=0, "", IF($C$4=Dates!$G$4, DataPack!C528,IF($C$4=Dates!$G$5,DataPack!I528,IF($C$4=Dates!$G$6,DataPack!O528))))</f>
        <v>Portsmouth</v>
      </c>
      <c r="E113" s="36" t="str">
        <f>IF(IF($C$4=Dates!$G$4, DataPack!D528,IF($C$4=Dates!$G$5,DataPack!J528,IF($C$4=Dates!$G$6,DataPack!P528)))=0, "", IF($C$4=Dates!$G$4, DataPack!D528,IF($C$4=Dates!$G$5,DataPack!J528,IF($C$4=Dates!$G$6,DataPack!P528))))</f>
        <v>Primary</v>
      </c>
      <c r="F113" s="36" t="str">
        <f>IF(IF($C$4=Dates!$G$4, DataPack!E528,IF($C$4=Dates!$G$5,DataPack!K528,IF($C$4=Dates!$G$6,DataPack!Q528)))=0, "", IF($C$4=Dates!$G$4, DataPack!E528,IF($C$4=Dates!$G$5,DataPack!K528,IF($C$4=Dates!$G$6,DataPack!Q528))))</f>
        <v>Community School</v>
      </c>
      <c r="G113" s="297">
        <f>IF(IF($C$4=Dates!$G$4, DataPack!F528,IF($C$4=Dates!$G$5,DataPack!L528,IF($C$4=Dates!$G$6,DataPack!R528)))=0, "", IF($C$4=Dates!$G$4, DataPack!F528,IF($C$4=Dates!$G$5,DataPack!L528,IF($C$4=Dates!$G$6,DataPack!R528))))</f>
        <v>40808</v>
      </c>
      <c r="H113" s="6"/>
    </row>
    <row r="114" spans="2:8">
      <c r="B114" s="30">
        <f>IF(IF($C$4=Dates!$G$4, DataPack!A529,IF($C$4=Dates!$G$5,DataPack!G529,IF($C$4=Dates!$G$6,DataPack!M529)))=0, "", IF($C$4=Dates!$G$4, DataPack!A529,IF($C$4=Dates!$G$5,DataPack!G529,IF($C$4=Dates!$G$6,DataPack!M529))))</f>
        <v>116134</v>
      </c>
      <c r="C114" s="36" t="str">
        <f>IF(IF($C$4=Dates!$G$4, DataPack!B529,IF($C$4=Dates!$G$5,DataPack!H529,IF($C$4=Dates!$G$6,DataPack!N529)))=0, "", IF($C$4=Dates!$G$4, DataPack!B529,IF($C$4=Dates!$G$5,DataPack!H529,IF($C$4=Dates!$G$6,DataPack!N529))))</f>
        <v>Townhill Junior School</v>
      </c>
      <c r="D114" s="36" t="str">
        <f>IF(IF($C$4=Dates!$G$4, DataPack!C529,IF($C$4=Dates!$G$5,DataPack!I529,IF($C$4=Dates!$G$6,DataPack!O529)))=0, "", IF($C$4=Dates!$G$4, DataPack!C529,IF($C$4=Dates!$G$5,DataPack!I529,IF($C$4=Dates!$G$6,DataPack!O529))))</f>
        <v>Southampton</v>
      </c>
      <c r="E114" s="36" t="str">
        <f>IF(IF($C$4=Dates!$G$4, DataPack!D529,IF($C$4=Dates!$G$5,DataPack!J529,IF($C$4=Dates!$G$6,DataPack!P529)))=0, "", IF($C$4=Dates!$G$4, DataPack!D529,IF($C$4=Dates!$G$5,DataPack!J529,IF($C$4=Dates!$G$6,DataPack!P529))))</f>
        <v>Primary</v>
      </c>
      <c r="F114" s="36" t="str">
        <f>IF(IF($C$4=Dates!$G$4, DataPack!E529,IF($C$4=Dates!$G$5,DataPack!K529,IF($C$4=Dates!$G$6,DataPack!Q529)))=0, "", IF($C$4=Dates!$G$4, DataPack!E529,IF($C$4=Dates!$G$5,DataPack!K529,IF($C$4=Dates!$G$6,DataPack!Q529))))</f>
        <v>Community School</v>
      </c>
      <c r="G114" s="297">
        <f>IF(IF($C$4=Dates!$G$4, DataPack!F529,IF($C$4=Dates!$G$5,DataPack!L529,IF($C$4=Dates!$G$6,DataPack!R529)))=0, "", IF($C$4=Dates!$G$4, DataPack!F529,IF($C$4=Dates!$G$5,DataPack!L529,IF($C$4=Dates!$G$6,DataPack!R529))))</f>
        <v>40801</v>
      </c>
      <c r="H114" s="6"/>
    </row>
    <row r="115" spans="2:8">
      <c r="B115" s="30">
        <f>IF(IF($C$4=Dates!$G$4, DataPack!A530,IF($C$4=Dates!$G$5,DataPack!G530,IF($C$4=Dates!$G$6,DataPack!M530)))=0, "", IF($C$4=Dates!$G$4, DataPack!A530,IF($C$4=Dates!$G$5,DataPack!G530,IF($C$4=Dates!$G$6,DataPack!M530))))</f>
        <v>114436</v>
      </c>
      <c r="C115" s="36" t="str">
        <f>IF(IF($C$4=Dates!$G$4, DataPack!B530,IF($C$4=Dates!$G$5,DataPack!H530,IF($C$4=Dates!$G$6,DataPack!N530)))=0, "", IF($C$4=Dates!$G$4, DataPack!B530,IF($C$4=Dates!$G$5,DataPack!H530,IF($C$4=Dates!$G$6,DataPack!N530))))</f>
        <v>Southdown Junior School</v>
      </c>
      <c r="D115" s="36" t="str">
        <f>IF(IF($C$4=Dates!$G$4, DataPack!C530,IF($C$4=Dates!$G$5,DataPack!I530,IF($C$4=Dates!$G$6,DataPack!O530)))=0, "", IF($C$4=Dates!$G$4, DataPack!C530,IF($C$4=Dates!$G$5,DataPack!I530,IF($C$4=Dates!$G$6,DataPack!O530))))</f>
        <v>East Sussex</v>
      </c>
      <c r="E115" s="36" t="str">
        <f>IF(IF($C$4=Dates!$G$4, DataPack!D530,IF($C$4=Dates!$G$5,DataPack!J530,IF($C$4=Dates!$G$6,DataPack!P530)))=0, "", IF($C$4=Dates!$G$4, DataPack!D530,IF($C$4=Dates!$G$5,DataPack!J530,IF($C$4=Dates!$G$6,DataPack!P530))))</f>
        <v>Primary</v>
      </c>
      <c r="F115" s="36" t="str">
        <f>IF(IF($C$4=Dates!$G$4, DataPack!E530,IF($C$4=Dates!$G$5,DataPack!K530,IF($C$4=Dates!$G$6,DataPack!Q530)))=0, "", IF($C$4=Dates!$G$4, DataPack!E530,IF($C$4=Dates!$G$5,DataPack!K530,IF($C$4=Dates!$G$6,DataPack!Q530))))</f>
        <v>Community School</v>
      </c>
      <c r="G115" s="297">
        <f>IF(IF($C$4=Dates!$G$4, DataPack!F530,IF($C$4=Dates!$G$5,DataPack!L530,IF($C$4=Dates!$G$6,DataPack!R530)))=0, "", IF($C$4=Dates!$G$4, DataPack!F530,IF($C$4=Dates!$G$5,DataPack!L530,IF($C$4=Dates!$G$6,DataPack!R530))))</f>
        <v>40513</v>
      </c>
      <c r="H115" s="6"/>
    </row>
    <row r="116" spans="2:8">
      <c r="B116" s="30">
        <f>IF(IF($C$4=Dates!$G$4, DataPack!A531,IF($C$4=Dates!$G$5,DataPack!G531,IF($C$4=Dates!$G$6,DataPack!M531)))=0, "", IF($C$4=Dates!$G$4, DataPack!A531,IF($C$4=Dates!$G$5,DataPack!G531,IF($C$4=Dates!$G$6,DataPack!M531))))</f>
        <v>119960</v>
      </c>
      <c r="C116" s="36" t="str">
        <f>IF(IF($C$4=Dates!$G$4, DataPack!B531,IF($C$4=Dates!$G$5,DataPack!H531,IF($C$4=Dates!$G$6,DataPack!N531)))=0, "", IF($C$4=Dates!$G$4, DataPack!B531,IF($C$4=Dates!$G$5,DataPack!H531,IF($C$4=Dates!$G$6,DataPack!N531))))</f>
        <v>Millfield Community School and Centre</v>
      </c>
      <c r="D116" s="36" t="str">
        <f>IF(IF($C$4=Dates!$G$4, DataPack!C531,IF($C$4=Dates!$G$5,DataPack!I531,IF($C$4=Dates!$G$6,DataPack!O531)))=0, "", IF($C$4=Dates!$G$4, DataPack!C531,IF($C$4=Dates!$G$5,DataPack!I531,IF($C$4=Dates!$G$6,DataPack!O531))))</f>
        <v>Leicestershire</v>
      </c>
      <c r="E116" s="36" t="str">
        <f>IF(IF($C$4=Dates!$G$4, DataPack!D531,IF($C$4=Dates!$G$5,DataPack!J531,IF($C$4=Dates!$G$6,DataPack!P531)))=0, "", IF($C$4=Dates!$G$4, DataPack!D531,IF($C$4=Dates!$G$5,DataPack!J531,IF($C$4=Dates!$G$6,DataPack!P531))))</f>
        <v>Primary</v>
      </c>
      <c r="F116" s="36" t="str">
        <f>IF(IF($C$4=Dates!$G$4, DataPack!E531,IF($C$4=Dates!$G$5,DataPack!K531,IF($C$4=Dates!$G$6,DataPack!Q531)))=0, "", IF($C$4=Dates!$G$4, DataPack!E531,IF($C$4=Dates!$G$5,DataPack!K531,IF($C$4=Dates!$G$6,DataPack!Q531))))</f>
        <v>Community School</v>
      </c>
      <c r="G116" s="297">
        <f>IF(IF($C$4=Dates!$G$4, DataPack!F531,IF($C$4=Dates!$G$5,DataPack!L531,IF($C$4=Dates!$G$6,DataPack!R531)))=0, "", IF($C$4=Dates!$G$4, DataPack!F531,IF($C$4=Dates!$G$5,DataPack!L531,IF($C$4=Dates!$G$6,DataPack!R531))))</f>
        <v>40851</v>
      </c>
      <c r="H116" s="6"/>
    </row>
    <row r="117" spans="2:8">
      <c r="B117" s="30">
        <f>IF(IF($C$4=Dates!$G$4, DataPack!A532,IF($C$4=Dates!$G$5,DataPack!G532,IF($C$4=Dates!$G$6,DataPack!M532)))=0, "", IF($C$4=Dates!$G$4, DataPack!A532,IF($C$4=Dates!$G$5,DataPack!G532,IF($C$4=Dates!$G$6,DataPack!M532))))</f>
        <v>116257</v>
      </c>
      <c r="C117" s="36" t="str">
        <f>IF(IF($C$4=Dates!$G$4, DataPack!B532,IF($C$4=Dates!$G$5,DataPack!H532,IF($C$4=Dates!$G$6,DataPack!N532)))=0, "", IF($C$4=Dates!$G$4, DataPack!B532,IF($C$4=Dates!$G$5,DataPack!H532,IF($C$4=Dates!$G$6,DataPack!N532))))</f>
        <v>Paulsgrove Primary School</v>
      </c>
      <c r="D117" s="36" t="str">
        <f>IF(IF($C$4=Dates!$G$4, DataPack!C532,IF($C$4=Dates!$G$5,DataPack!I532,IF($C$4=Dates!$G$6,DataPack!O532)))=0, "", IF($C$4=Dates!$G$4, DataPack!C532,IF($C$4=Dates!$G$5,DataPack!I532,IF($C$4=Dates!$G$6,DataPack!O532))))</f>
        <v>Portsmouth</v>
      </c>
      <c r="E117" s="36" t="str">
        <f>IF(IF($C$4=Dates!$G$4, DataPack!D532,IF($C$4=Dates!$G$5,DataPack!J532,IF($C$4=Dates!$G$6,DataPack!P532)))=0, "", IF($C$4=Dates!$G$4, DataPack!D532,IF($C$4=Dates!$G$5,DataPack!J532,IF($C$4=Dates!$G$6,DataPack!P532))))</f>
        <v>Primary</v>
      </c>
      <c r="F117" s="36" t="str">
        <f>IF(IF($C$4=Dates!$G$4, DataPack!E532,IF($C$4=Dates!$G$5,DataPack!K532,IF($C$4=Dates!$G$6,DataPack!Q532)))=0, "", IF($C$4=Dates!$G$4, DataPack!E532,IF($C$4=Dates!$G$5,DataPack!K532,IF($C$4=Dates!$G$6,DataPack!Q532))))</f>
        <v>Community School</v>
      </c>
      <c r="G117" s="297">
        <f>IF(IF($C$4=Dates!$G$4, DataPack!F532,IF($C$4=Dates!$G$5,DataPack!L532,IF($C$4=Dates!$G$6,DataPack!R532)))=0, "", IF($C$4=Dates!$G$4, DataPack!F532,IF($C$4=Dates!$G$5,DataPack!L532,IF($C$4=Dates!$G$6,DataPack!R532))))</f>
        <v>40325</v>
      </c>
      <c r="H117" s="6"/>
    </row>
    <row r="118" spans="2:8">
      <c r="B118" s="30">
        <f>IF(IF($C$4=Dates!$G$4, DataPack!A533,IF($C$4=Dates!$G$5,DataPack!G533,IF($C$4=Dates!$G$6,DataPack!M533)))=0, "", IF($C$4=Dates!$G$4, DataPack!A533,IF($C$4=Dates!$G$5,DataPack!G533,IF($C$4=Dates!$G$6,DataPack!M533))))</f>
        <v>135281</v>
      </c>
      <c r="C118" s="36" t="str">
        <f>IF(IF($C$4=Dates!$G$4, DataPack!B533,IF($C$4=Dates!$G$5,DataPack!H533,IF($C$4=Dates!$G$6,DataPack!N533)))=0, "", IF($C$4=Dates!$G$4, DataPack!B533,IF($C$4=Dates!$G$5,DataPack!H533,IF($C$4=Dates!$G$6,DataPack!N533))))</f>
        <v>Riverview Primary School</v>
      </c>
      <c r="D118" s="36" t="str">
        <f>IF(IF($C$4=Dates!$G$4, DataPack!C533,IF($C$4=Dates!$G$5,DataPack!I533,IF($C$4=Dates!$G$6,DataPack!O533)))=0, "", IF($C$4=Dates!$G$4, DataPack!C533,IF($C$4=Dates!$G$5,DataPack!I533,IF($C$4=Dates!$G$6,DataPack!O533))))</f>
        <v>Staffordshire</v>
      </c>
      <c r="E118" s="36" t="str">
        <f>IF(IF($C$4=Dates!$G$4, DataPack!D533,IF($C$4=Dates!$G$5,DataPack!J533,IF($C$4=Dates!$G$6,DataPack!P533)))=0, "", IF($C$4=Dates!$G$4, DataPack!D533,IF($C$4=Dates!$G$5,DataPack!J533,IF($C$4=Dates!$G$6,DataPack!P533))))</f>
        <v>Primary</v>
      </c>
      <c r="F118" s="36" t="str">
        <f>IF(IF($C$4=Dates!$G$4, DataPack!E533,IF($C$4=Dates!$G$5,DataPack!K533,IF($C$4=Dates!$G$6,DataPack!Q533)))=0, "", IF($C$4=Dates!$G$4, DataPack!E533,IF($C$4=Dates!$G$5,DataPack!K533,IF($C$4=Dates!$G$6,DataPack!Q533))))</f>
        <v>Community School</v>
      </c>
      <c r="G118" s="297">
        <f>IF(IF($C$4=Dates!$G$4, DataPack!F533,IF($C$4=Dates!$G$5,DataPack!L533,IF($C$4=Dates!$G$6,DataPack!R533)))=0, "", IF($C$4=Dates!$G$4, DataPack!F533,IF($C$4=Dates!$G$5,DataPack!L533,IF($C$4=Dates!$G$6,DataPack!R533))))</f>
        <v>40582</v>
      </c>
      <c r="H118" s="6"/>
    </row>
    <row r="119" spans="2:8">
      <c r="B119" s="30">
        <f>IF(IF($C$4=Dates!$G$4, DataPack!A534,IF($C$4=Dates!$G$5,DataPack!G534,IF($C$4=Dates!$G$6,DataPack!M534)))=0, "", IF($C$4=Dates!$G$4, DataPack!A534,IF($C$4=Dates!$G$5,DataPack!G534,IF($C$4=Dates!$G$6,DataPack!M534))))</f>
        <v>120069</v>
      </c>
      <c r="C119" s="36" t="str">
        <f>IF(IF($C$4=Dates!$G$4, DataPack!B534,IF($C$4=Dates!$G$5,DataPack!H534,IF($C$4=Dates!$G$6,DataPack!N534)))=0, "", IF($C$4=Dates!$G$4, DataPack!B534,IF($C$4=Dates!$G$5,DataPack!H534,IF($C$4=Dates!$G$6,DataPack!N534))))</f>
        <v>Eyres Monsell Primary School</v>
      </c>
      <c r="D119" s="36" t="str">
        <f>IF(IF($C$4=Dates!$G$4, DataPack!C534,IF($C$4=Dates!$G$5,DataPack!I534,IF($C$4=Dates!$G$6,DataPack!O534)))=0, "", IF($C$4=Dates!$G$4, DataPack!C534,IF($C$4=Dates!$G$5,DataPack!I534,IF($C$4=Dates!$G$6,DataPack!O534))))</f>
        <v>Leicester</v>
      </c>
      <c r="E119" s="36" t="str">
        <f>IF(IF($C$4=Dates!$G$4, DataPack!D534,IF($C$4=Dates!$G$5,DataPack!J534,IF($C$4=Dates!$G$6,DataPack!P534)))=0, "", IF($C$4=Dates!$G$4, DataPack!D534,IF($C$4=Dates!$G$5,DataPack!J534,IF($C$4=Dates!$G$6,DataPack!P534))))</f>
        <v>Primary</v>
      </c>
      <c r="F119" s="36" t="str">
        <f>IF(IF($C$4=Dates!$G$4, DataPack!E534,IF($C$4=Dates!$G$5,DataPack!K534,IF($C$4=Dates!$G$6,DataPack!Q534)))=0, "", IF($C$4=Dates!$G$4, DataPack!E534,IF($C$4=Dates!$G$5,DataPack!K534,IF($C$4=Dates!$G$6,DataPack!Q534))))</f>
        <v>Community School</v>
      </c>
      <c r="G119" s="297">
        <f>IF(IF($C$4=Dates!$G$4, DataPack!F534,IF($C$4=Dates!$G$5,DataPack!L534,IF($C$4=Dates!$G$6,DataPack!R534)))=0, "", IF($C$4=Dates!$G$4, DataPack!F534,IF($C$4=Dates!$G$5,DataPack!L534,IF($C$4=Dates!$G$6,DataPack!R534))))</f>
        <v>40589</v>
      </c>
      <c r="H119" s="6"/>
    </row>
    <row r="120" spans="2:8">
      <c r="B120" s="30">
        <f>IF(IF($C$4=Dates!$G$4, DataPack!A535,IF($C$4=Dates!$G$5,DataPack!G535,IF($C$4=Dates!$G$6,DataPack!M535)))=0, "", IF($C$4=Dates!$G$4, DataPack!A535,IF($C$4=Dates!$G$5,DataPack!G535,IF($C$4=Dates!$G$6,DataPack!M535))))</f>
        <v>120068</v>
      </c>
      <c r="C120" s="36" t="str">
        <f>IF(IF($C$4=Dates!$G$4, DataPack!B535,IF($C$4=Dates!$G$5,DataPack!H535,IF($C$4=Dates!$G$6,DataPack!N535)))=0, "", IF($C$4=Dates!$G$4, DataPack!B535,IF($C$4=Dates!$G$5,DataPack!H535,IF($C$4=Dates!$G$6,DataPack!N535))))</f>
        <v>Linden Primary School</v>
      </c>
      <c r="D120" s="36" t="str">
        <f>IF(IF($C$4=Dates!$G$4, DataPack!C535,IF($C$4=Dates!$G$5,DataPack!I535,IF($C$4=Dates!$G$6,DataPack!O535)))=0, "", IF($C$4=Dates!$G$4, DataPack!C535,IF($C$4=Dates!$G$5,DataPack!I535,IF($C$4=Dates!$G$6,DataPack!O535))))</f>
        <v>Leicester</v>
      </c>
      <c r="E120" s="36" t="str">
        <f>IF(IF($C$4=Dates!$G$4, DataPack!D535,IF($C$4=Dates!$G$5,DataPack!J535,IF($C$4=Dates!$G$6,DataPack!P535)))=0, "", IF($C$4=Dates!$G$4, DataPack!D535,IF($C$4=Dates!$G$5,DataPack!J535,IF($C$4=Dates!$G$6,DataPack!P535))))</f>
        <v>Primary</v>
      </c>
      <c r="F120" s="36" t="str">
        <f>IF(IF($C$4=Dates!$G$4, DataPack!E535,IF($C$4=Dates!$G$5,DataPack!K535,IF($C$4=Dates!$G$6,DataPack!Q535)))=0, "", IF($C$4=Dates!$G$4, DataPack!E535,IF($C$4=Dates!$G$5,DataPack!K535,IF($C$4=Dates!$G$6,DataPack!Q535))))</f>
        <v>Community School</v>
      </c>
      <c r="G120" s="297">
        <f>IF(IF($C$4=Dates!$G$4, DataPack!F535,IF($C$4=Dates!$G$5,DataPack!L535,IF($C$4=Dates!$G$6,DataPack!R535)))=0, "", IF($C$4=Dates!$G$4, DataPack!F535,IF($C$4=Dates!$G$5,DataPack!L535,IF($C$4=Dates!$G$6,DataPack!R535))))</f>
        <v>40640</v>
      </c>
      <c r="H120" s="6"/>
    </row>
    <row r="121" spans="2:8">
      <c r="B121" s="30">
        <f>IF(IF($C$4=Dates!$G$4, DataPack!A536,IF($C$4=Dates!$G$5,DataPack!G536,IF($C$4=Dates!$G$6,DataPack!M536)))=0, "", IF($C$4=Dates!$G$4, DataPack!A536,IF($C$4=Dates!$G$5,DataPack!G536,IF($C$4=Dates!$G$6,DataPack!M536))))</f>
        <v>109801</v>
      </c>
      <c r="C121" s="36" t="str">
        <f>IF(IF($C$4=Dates!$G$4, DataPack!B536,IF($C$4=Dates!$G$5,DataPack!H536,IF($C$4=Dates!$G$6,DataPack!N536)))=0, "", IF($C$4=Dates!$G$4, DataPack!B536,IF($C$4=Dates!$G$5,DataPack!H536,IF($C$4=Dates!$G$6,DataPack!N536))))</f>
        <v>Upcroft Primary School</v>
      </c>
      <c r="D121" s="36" t="str">
        <f>IF(IF($C$4=Dates!$G$4, DataPack!C536,IF($C$4=Dates!$G$5,DataPack!I536,IF($C$4=Dates!$G$6,DataPack!O536)))=0, "", IF($C$4=Dates!$G$4, DataPack!C536,IF($C$4=Dates!$G$5,DataPack!I536,IF($C$4=Dates!$G$6,DataPack!O536))))</f>
        <v>Reading</v>
      </c>
      <c r="E121" s="36" t="str">
        <f>IF(IF($C$4=Dates!$G$4, DataPack!D536,IF($C$4=Dates!$G$5,DataPack!J536,IF($C$4=Dates!$G$6,DataPack!P536)))=0, "", IF($C$4=Dates!$G$4, DataPack!D536,IF($C$4=Dates!$G$5,DataPack!J536,IF($C$4=Dates!$G$6,DataPack!P536))))</f>
        <v>Primary</v>
      </c>
      <c r="F121" s="36" t="str">
        <f>IF(IF($C$4=Dates!$G$4, DataPack!E536,IF($C$4=Dates!$G$5,DataPack!K536,IF($C$4=Dates!$G$6,DataPack!Q536)))=0, "", IF($C$4=Dates!$G$4, DataPack!E536,IF($C$4=Dates!$G$5,DataPack!K536,IF($C$4=Dates!$G$6,DataPack!Q536))))</f>
        <v>Community School</v>
      </c>
      <c r="G121" s="297">
        <f>IF(IF($C$4=Dates!$G$4, DataPack!F536,IF($C$4=Dates!$G$5,DataPack!L536,IF($C$4=Dates!$G$6,DataPack!R536)))=0, "", IF($C$4=Dates!$G$4, DataPack!F536,IF($C$4=Dates!$G$5,DataPack!L536,IF($C$4=Dates!$G$6,DataPack!R536))))</f>
        <v>40676</v>
      </c>
      <c r="H121" s="6"/>
    </row>
    <row r="122" spans="2:8">
      <c r="B122" s="30">
        <f>IF(IF($C$4=Dates!$G$4, DataPack!A537,IF($C$4=Dates!$G$5,DataPack!G537,IF($C$4=Dates!$G$6,DataPack!M537)))=0, "", IF($C$4=Dates!$G$4, DataPack!A537,IF($C$4=Dates!$G$5,DataPack!G537,IF($C$4=Dates!$G$6,DataPack!M537))))</f>
        <v>123978</v>
      </c>
      <c r="C122" s="36" t="str">
        <f>IF(IF($C$4=Dates!$G$4, DataPack!B537,IF($C$4=Dates!$G$5,DataPack!H537,IF($C$4=Dates!$G$6,DataPack!N537)))=0, "", IF($C$4=Dates!$G$4, DataPack!B537,IF($C$4=Dates!$G$5,DataPack!H537,IF($C$4=Dates!$G$6,DataPack!N537))))</f>
        <v>Hollywall Primary School</v>
      </c>
      <c r="D122" s="36" t="str">
        <f>IF(IF($C$4=Dates!$G$4, DataPack!C537,IF($C$4=Dates!$G$5,DataPack!I537,IF($C$4=Dates!$G$6,DataPack!O537)))=0, "", IF($C$4=Dates!$G$4, DataPack!C537,IF($C$4=Dates!$G$5,DataPack!I537,IF($C$4=Dates!$G$6,DataPack!O537))))</f>
        <v>Stoke-on-Trent</v>
      </c>
      <c r="E122" s="36" t="str">
        <f>IF(IF($C$4=Dates!$G$4, DataPack!D537,IF($C$4=Dates!$G$5,DataPack!J537,IF($C$4=Dates!$G$6,DataPack!P537)))=0, "", IF($C$4=Dates!$G$4, DataPack!D537,IF($C$4=Dates!$G$5,DataPack!J537,IF($C$4=Dates!$G$6,DataPack!P537))))</f>
        <v>Primary</v>
      </c>
      <c r="F122" s="36" t="str">
        <f>IF(IF($C$4=Dates!$G$4, DataPack!E537,IF($C$4=Dates!$G$5,DataPack!K537,IF($C$4=Dates!$G$6,DataPack!Q537)))=0, "", IF($C$4=Dates!$G$4, DataPack!E537,IF($C$4=Dates!$G$5,DataPack!K537,IF($C$4=Dates!$G$6,DataPack!Q537))))</f>
        <v>Community School</v>
      </c>
      <c r="G122" s="297">
        <f>IF(IF($C$4=Dates!$G$4, DataPack!F537,IF($C$4=Dates!$G$5,DataPack!L537,IF($C$4=Dates!$G$6,DataPack!R537)))=0, "", IF($C$4=Dates!$G$4, DataPack!F537,IF($C$4=Dates!$G$5,DataPack!L537,IF($C$4=Dates!$G$6,DataPack!R537))))</f>
        <v>40703</v>
      </c>
      <c r="H122" s="6"/>
    </row>
    <row r="123" spans="2:8">
      <c r="B123" s="30">
        <f>IF(IF($C$4=Dates!$G$4, DataPack!A538,IF($C$4=Dates!$G$5,DataPack!G538,IF($C$4=Dates!$G$6,DataPack!M538)))=0, "", IF($C$4=Dates!$G$4, DataPack!A538,IF($C$4=Dates!$G$5,DataPack!G538,IF($C$4=Dates!$G$6,DataPack!M538))))</f>
        <v>124200</v>
      </c>
      <c r="C123" s="36" t="str">
        <f>IF(IF($C$4=Dates!$G$4, DataPack!B538,IF($C$4=Dates!$G$5,DataPack!H538,IF($C$4=Dates!$G$6,DataPack!N538)))=0, "", IF($C$4=Dates!$G$4, DataPack!B538,IF($C$4=Dates!$G$5,DataPack!H538,IF($C$4=Dates!$G$6,DataPack!N538))))</f>
        <v>Doxey Primary and Nursery School</v>
      </c>
      <c r="D123" s="36" t="str">
        <f>IF(IF($C$4=Dates!$G$4, DataPack!C538,IF($C$4=Dates!$G$5,DataPack!I538,IF($C$4=Dates!$G$6,DataPack!O538)))=0, "", IF($C$4=Dates!$G$4, DataPack!C538,IF($C$4=Dates!$G$5,DataPack!I538,IF($C$4=Dates!$G$6,DataPack!O538))))</f>
        <v>Staffordshire</v>
      </c>
      <c r="E123" s="36" t="str">
        <f>IF(IF($C$4=Dates!$G$4, DataPack!D538,IF($C$4=Dates!$G$5,DataPack!J538,IF($C$4=Dates!$G$6,DataPack!P538)))=0, "", IF($C$4=Dates!$G$4, DataPack!D538,IF($C$4=Dates!$G$5,DataPack!J538,IF($C$4=Dates!$G$6,DataPack!P538))))</f>
        <v>Primary</v>
      </c>
      <c r="F123" s="36" t="str">
        <f>IF(IF($C$4=Dates!$G$4, DataPack!E538,IF($C$4=Dates!$G$5,DataPack!K538,IF($C$4=Dates!$G$6,DataPack!Q538)))=0, "", IF($C$4=Dates!$G$4, DataPack!E538,IF($C$4=Dates!$G$5,DataPack!K538,IF($C$4=Dates!$G$6,DataPack!Q538))))</f>
        <v>Community School</v>
      </c>
      <c r="G123" s="297">
        <f>IF(IF($C$4=Dates!$G$4, DataPack!F538,IF($C$4=Dates!$G$5,DataPack!L538,IF($C$4=Dates!$G$6,DataPack!R538)))=0, "", IF($C$4=Dates!$G$4, DataPack!F538,IF($C$4=Dates!$G$5,DataPack!L538,IF($C$4=Dates!$G$6,DataPack!R538))))</f>
        <v>40606</v>
      </c>
      <c r="H123" s="6"/>
    </row>
    <row r="124" spans="2:8">
      <c r="B124" s="30">
        <f>IF(IF($C$4=Dates!$G$4, DataPack!A539,IF($C$4=Dates!$G$5,DataPack!G539,IF($C$4=Dates!$G$6,DataPack!M539)))=0, "", IF($C$4=Dates!$G$4, DataPack!A539,IF($C$4=Dates!$G$5,DataPack!G539,IF($C$4=Dates!$G$6,DataPack!M539))))</f>
        <v>124046</v>
      </c>
      <c r="C124" s="36" t="str">
        <f>IF(IF($C$4=Dates!$G$4, DataPack!B539,IF($C$4=Dates!$G$5,DataPack!H539,IF($C$4=Dates!$G$6,DataPack!N539)))=0, "", IF($C$4=Dates!$G$4, DataPack!B539,IF($C$4=Dates!$G$5,DataPack!H539,IF($C$4=Dates!$G$6,DataPack!N539))))</f>
        <v>Tower View Primary School</v>
      </c>
      <c r="D124" s="36" t="str">
        <f>IF(IF($C$4=Dates!$G$4, DataPack!C539,IF($C$4=Dates!$G$5,DataPack!I539,IF($C$4=Dates!$G$6,DataPack!O539)))=0, "", IF($C$4=Dates!$G$4, DataPack!C539,IF($C$4=Dates!$G$5,DataPack!I539,IF($C$4=Dates!$G$6,DataPack!O539))))</f>
        <v>Staffordshire</v>
      </c>
      <c r="E124" s="36" t="str">
        <f>IF(IF($C$4=Dates!$G$4, DataPack!D539,IF($C$4=Dates!$G$5,DataPack!J539,IF($C$4=Dates!$G$6,DataPack!P539)))=0, "", IF($C$4=Dates!$G$4, DataPack!D539,IF($C$4=Dates!$G$5,DataPack!J539,IF($C$4=Dates!$G$6,DataPack!P539))))</f>
        <v>Primary</v>
      </c>
      <c r="F124" s="36" t="str">
        <f>IF(IF($C$4=Dates!$G$4, DataPack!E539,IF($C$4=Dates!$G$5,DataPack!K539,IF($C$4=Dates!$G$6,DataPack!Q539)))=0, "", IF($C$4=Dates!$G$4, DataPack!E539,IF($C$4=Dates!$G$5,DataPack!K539,IF($C$4=Dates!$G$6,DataPack!Q539))))</f>
        <v>Community School</v>
      </c>
      <c r="G124" s="297">
        <f>IF(IF($C$4=Dates!$G$4, DataPack!F539,IF($C$4=Dates!$G$5,DataPack!L539,IF($C$4=Dates!$G$6,DataPack!R539)))=0, "", IF($C$4=Dates!$G$4, DataPack!F539,IF($C$4=Dates!$G$5,DataPack!L539,IF($C$4=Dates!$G$6,DataPack!R539))))</f>
        <v>40855</v>
      </c>
      <c r="H124" s="6"/>
    </row>
    <row r="125" spans="2:8">
      <c r="B125" s="30">
        <f>IF(IF($C$4=Dates!$G$4, DataPack!A540,IF($C$4=Dates!$G$5,DataPack!G540,IF($C$4=Dates!$G$6,DataPack!M540)))=0, "", IF($C$4=Dates!$G$4, DataPack!A540,IF($C$4=Dates!$G$5,DataPack!G540,IF($C$4=Dates!$G$6,DataPack!M540))))</f>
        <v>132029</v>
      </c>
      <c r="C125" s="36" t="str">
        <f>IF(IF($C$4=Dates!$G$4, DataPack!B540,IF($C$4=Dates!$G$5,DataPack!H540,IF($C$4=Dates!$G$6,DataPack!N540)))=0, "", IF($C$4=Dates!$G$4, DataPack!B540,IF($C$4=Dates!$G$5,DataPack!H540,IF($C$4=Dates!$G$6,DataPack!N540))))</f>
        <v>Whitehawk Primary School</v>
      </c>
      <c r="D125" s="36" t="str">
        <f>IF(IF($C$4=Dates!$G$4, DataPack!C540,IF($C$4=Dates!$G$5,DataPack!I540,IF($C$4=Dates!$G$6,DataPack!O540)))=0, "", IF($C$4=Dates!$G$4, DataPack!C540,IF($C$4=Dates!$G$5,DataPack!I540,IF($C$4=Dates!$G$6,DataPack!O540))))</f>
        <v>Brighton and Hove</v>
      </c>
      <c r="E125" s="36" t="str">
        <f>IF(IF($C$4=Dates!$G$4, DataPack!D540,IF($C$4=Dates!$G$5,DataPack!J540,IF($C$4=Dates!$G$6,DataPack!P540)))=0, "", IF($C$4=Dates!$G$4, DataPack!D540,IF($C$4=Dates!$G$5,DataPack!J540,IF($C$4=Dates!$G$6,DataPack!P540))))</f>
        <v>Primary</v>
      </c>
      <c r="F125" s="36" t="str">
        <f>IF(IF($C$4=Dates!$G$4, DataPack!E540,IF($C$4=Dates!$G$5,DataPack!K540,IF($C$4=Dates!$G$6,DataPack!Q540)))=0, "", IF($C$4=Dates!$G$4, DataPack!E540,IF($C$4=Dates!$G$5,DataPack!K540,IF($C$4=Dates!$G$6,DataPack!Q540))))</f>
        <v>Community School</v>
      </c>
      <c r="G125" s="297">
        <f>IF(IF($C$4=Dates!$G$4, DataPack!F540,IF($C$4=Dates!$G$5,DataPack!L540,IF($C$4=Dates!$G$6,DataPack!R540)))=0, "", IF($C$4=Dates!$G$4, DataPack!F540,IF($C$4=Dates!$G$5,DataPack!L540,IF($C$4=Dates!$G$6,DataPack!R540))))</f>
        <v>40807</v>
      </c>
      <c r="H125" s="6"/>
    </row>
    <row r="126" spans="2:8">
      <c r="B126" s="30">
        <f>IF(IF($C$4=Dates!$G$4, DataPack!A541,IF($C$4=Dates!$G$5,DataPack!G541,IF($C$4=Dates!$G$6,DataPack!M541)))=0, "", IF($C$4=Dates!$G$4, DataPack!A541,IF($C$4=Dates!$G$5,DataPack!G541,IF($C$4=Dates!$G$6,DataPack!M541))))</f>
        <v>113789</v>
      </c>
      <c r="C126" s="36" t="str">
        <f>IF(IF($C$4=Dates!$G$4, DataPack!B541,IF($C$4=Dates!$G$5,DataPack!H541,IF($C$4=Dates!$G$6,DataPack!N541)))=0, "", IF($C$4=Dates!$G$4, DataPack!B541,IF($C$4=Dates!$G$5,DataPack!H541,IF($C$4=Dates!$G$6,DataPack!N541))))</f>
        <v>Burton Church of England Primary School</v>
      </c>
      <c r="D126" s="36" t="str">
        <f>IF(IF($C$4=Dates!$G$4, DataPack!C541,IF($C$4=Dates!$G$5,DataPack!I541,IF($C$4=Dates!$G$6,DataPack!O541)))=0, "", IF($C$4=Dates!$G$4, DataPack!C541,IF($C$4=Dates!$G$5,DataPack!I541,IF($C$4=Dates!$G$6,DataPack!O541))))</f>
        <v>Dorset</v>
      </c>
      <c r="E126" s="36" t="str">
        <f>IF(IF($C$4=Dates!$G$4, DataPack!D541,IF($C$4=Dates!$G$5,DataPack!J541,IF($C$4=Dates!$G$6,DataPack!P541)))=0, "", IF($C$4=Dates!$G$4, DataPack!D541,IF($C$4=Dates!$G$5,DataPack!J541,IF($C$4=Dates!$G$6,DataPack!P541))))</f>
        <v>Primary</v>
      </c>
      <c r="F126" s="36" t="str">
        <f>IF(IF($C$4=Dates!$G$4, DataPack!E541,IF($C$4=Dates!$G$5,DataPack!K541,IF($C$4=Dates!$G$6,DataPack!Q541)))=0, "", IF($C$4=Dates!$G$4, DataPack!E541,IF($C$4=Dates!$G$5,DataPack!K541,IF($C$4=Dates!$G$6,DataPack!Q541))))</f>
        <v>Voluntary Controlled School</v>
      </c>
      <c r="G126" s="297">
        <f>IF(IF($C$4=Dates!$G$4, DataPack!F541,IF($C$4=Dates!$G$5,DataPack!L541,IF($C$4=Dates!$G$6,DataPack!R541)))=0, "", IF($C$4=Dates!$G$4, DataPack!F541,IF($C$4=Dates!$G$5,DataPack!L541,IF($C$4=Dates!$G$6,DataPack!R541))))</f>
        <v>40501</v>
      </c>
      <c r="H126" s="6"/>
    </row>
    <row r="127" spans="2:8">
      <c r="B127" s="30">
        <f>IF(IF($C$4=Dates!$G$4, DataPack!A542,IF($C$4=Dates!$G$5,DataPack!G542,IF($C$4=Dates!$G$6,DataPack!M542)))=0, "", IF($C$4=Dates!$G$4, DataPack!A542,IF($C$4=Dates!$G$5,DataPack!G542,IF($C$4=Dates!$G$6,DataPack!M542))))</f>
        <v>113700</v>
      </c>
      <c r="C127" s="36" t="str">
        <f>IF(IF($C$4=Dates!$G$4, DataPack!B542,IF($C$4=Dates!$G$5,DataPack!H542,IF($C$4=Dates!$G$6,DataPack!N542)))=0, "", IF($C$4=Dates!$G$4, DataPack!B542,IF($C$4=Dates!$G$5,DataPack!H542,IF($C$4=Dates!$G$6,DataPack!N542))))</f>
        <v>Talbot Combined School</v>
      </c>
      <c r="D127" s="36" t="str">
        <f>IF(IF($C$4=Dates!$G$4, DataPack!C542,IF($C$4=Dates!$G$5,DataPack!I542,IF($C$4=Dates!$G$6,DataPack!O542)))=0, "", IF($C$4=Dates!$G$4, DataPack!C542,IF($C$4=Dates!$G$5,DataPack!I542,IF($C$4=Dates!$G$6,DataPack!O542))))</f>
        <v>Poole</v>
      </c>
      <c r="E127" s="36" t="str">
        <f>IF(IF($C$4=Dates!$G$4, DataPack!D542,IF($C$4=Dates!$G$5,DataPack!J542,IF($C$4=Dates!$G$6,DataPack!P542)))=0, "", IF($C$4=Dates!$G$4, DataPack!D542,IF($C$4=Dates!$G$5,DataPack!J542,IF($C$4=Dates!$G$6,DataPack!P542))))</f>
        <v>Primary</v>
      </c>
      <c r="F127" s="36" t="str">
        <f>IF(IF($C$4=Dates!$G$4, DataPack!E542,IF($C$4=Dates!$G$5,DataPack!K542,IF($C$4=Dates!$G$6,DataPack!Q542)))=0, "", IF($C$4=Dates!$G$4, DataPack!E542,IF($C$4=Dates!$G$5,DataPack!K542,IF($C$4=Dates!$G$6,DataPack!Q542))))</f>
        <v>Community School</v>
      </c>
      <c r="G127" s="297">
        <f>IF(IF($C$4=Dates!$G$4, DataPack!F542,IF($C$4=Dates!$G$5,DataPack!L542,IF($C$4=Dates!$G$6,DataPack!R542)))=0, "", IF($C$4=Dates!$G$4, DataPack!F542,IF($C$4=Dates!$G$5,DataPack!L542,IF($C$4=Dates!$G$6,DataPack!R542))))</f>
        <v>40192</v>
      </c>
      <c r="H127" s="6"/>
    </row>
    <row r="128" spans="2:8">
      <c r="B128" s="30">
        <f>IF(IF($C$4=Dates!$G$4, DataPack!A543,IF($C$4=Dates!$G$5,DataPack!G543,IF($C$4=Dates!$G$6,DataPack!M543)))=0, "", IF($C$4=Dates!$G$4, DataPack!A543,IF($C$4=Dates!$G$5,DataPack!G543,IF($C$4=Dates!$G$6,DataPack!M543))))</f>
        <v>112753</v>
      </c>
      <c r="C128" s="36" t="str">
        <f>IF(IF($C$4=Dates!$G$4, DataPack!B543,IF($C$4=Dates!$G$5,DataPack!H543,IF($C$4=Dates!$G$6,DataPack!N543)))=0, "", IF($C$4=Dates!$G$4, DataPack!B543,IF($C$4=Dates!$G$5,DataPack!H543,IF($C$4=Dates!$G$6,DataPack!N543))))</f>
        <v>Chaddesden Park Junior School</v>
      </c>
      <c r="D128" s="36" t="str">
        <f>IF(IF($C$4=Dates!$G$4, DataPack!C543,IF($C$4=Dates!$G$5,DataPack!I543,IF($C$4=Dates!$G$6,DataPack!O543)))=0, "", IF($C$4=Dates!$G$4, DataPack!C543,IF($C$4=Dates!$G$5,DataPack!I543,IF($C$4=Dates!$G$6,DataPack!O543))))</f>
        <v>Derby</v>
      </c>
      <c r="E128" s="36" t="str">
        <f>IF(IF($C$4=Dates!$G$4, DataPack!D543,IF($C$4=Dates!$G$5,DataPack!J543,IF($C$4=Dates!$G$6,DataPack!P543)))=0, "", IF($C$4=Dates!$G$4, DataPack!D543,IF($C$4=Dates!$G$5,DataPack!J543,IF($C$4=Dates!$G$6,DataPack!P543))))</f>
        <v>Primary</v>
      </c>
      <c r="F128" s="36" t="str">
        <f>IF(IF($C$4=Dates!$G$4, DataPack!E543,IF($C$4=Dates!$G$5,DataPack!K543,IF($C$4=Dates!$G$6,DataPack!Q543)))=0, "", IF($C$4=Dates!$G$4, DataPack!E543,IF($C$4=Dates!$G$5,DataPack!K543,IF($C$4=Dates!$G$6,DataPack!Q543))))</f>
        <v>Community School</v>
      </c>
      <c r="G128" s="297">
        <f>IF(IF($C$4=Dates!$G$4, DataPack!F543,IF($C$4=Dates!$G$5,DataPack!L543,IF($C$4=Dates!$G$6,DataPack!R543)))=0, "", IF($C$4=Dates!$G$4, DataPack!F543,IF($C$4=Dates!$G$5,DataPack!L543,IF($C$4=Dates!$G$6,DataPack!R543))))</f>
        <v>40858</v>
      </c>
      <c r="H128" s="6"/>
    </row>
    <row r="129" spans="2:8">
      <c r="B129" s="30">
        <f>IF(IF($C$4=Dates!$G$4, DataPack!A544,IF($C$4=Dates!$G$5,DataPack!G544,IF($C$4=Dates!$G$6,DataPack!M544)))=0, "", IF($C$4=Dates!$G$4, DataPack!A544,IF($C$4=Dates!$G$5,DataPack!G544,IF($C$4=Dates!$G$6,DataPack!M544))))</f>
        <v>131881</v>
      </c>
      <c r="C129" s="36" t="str">
        <f>IF(IF($C$4=Dates!$G$4, DataPack!B544,IF($C$4=Dates!$G$5,DataPack!H544,IF($C$4=Dates!$G$6,DataPack!N544)))=0, "", IF($C$4=Dates!$G$4, DataPack!B544,IF($C$4=Dates!$G$5,DataPack!H544,IF($C$4=Dates!$G$6,DataPack!N544))))</f>
        <v>Noel Park Primary School</v>
      </c>
      <c r="D129" s="36" t="str">
        <f>IF(IF($C$4=Dates!$G$4, DataPack!C544,IF($C$4=Dates!$G$5,DataPack!I544,IF($C$4=Dates!$G$6,DataPack!O544)))=0, "", IF($C$4=Dates!$G$4, DataPack!C544,IF($C$4=Dates!$G$5,DataPack!I544,IF($C$4=Dates!$G$6,DataPack!O544))))</f>
        <v>Haringey</v>
      </c>
      <c r="E129" s="36" t="str">
        <f>IF(IF($C$4=Dates!$G$4, DataPack!D544,IF($C$4=Dates!$G$5,DataPack!J544,IF($C$4=Dates!$G$6,DataPack!P544)))=0, "", IF($C$4=Dates!$G$4, DataPack!D544,IF($C$4=Dates!$G$5,DataPack!J544,IF($C$4=Dates!$G$6,DataPack!P544))))</f>
        <v>Primary</v>
      </c>
      <c r="F129" s="36" t="str">
        <f>IF(IF($C$4=Dates!$G$4, DataPack!E544,IF($C$4=Dates!$G$5,DataPack!K544,IF($C$4=Dates!$G$6,DataPack!Q544)))=0, "", IF($C$4=Dates!$G$4, DataPack!E544,IF($C$4=Dates!$G$5,DataPack!K544,IF($C$4=Dates!$G$6,DataPack!Q544))))</f>
        <v>Community School</v>
      </c>
      <c r="G129" s="297">
        <f>IF(IF($C$4=Dates!$G$4, DataPack!F544,IF($C$4=Dates!$G$5,DataPack!L544,IF($C$4=Dates!$G$6,DataPack!R544)))=0, "", IF($C$4=Dates!$G$4, DataPack!F544,IF($C$4=Dates!$G$5,DataPack!L544,IF($C$4=Dates!$G$6,DataPack!R544))))</f>
        <v>40857</v>
      </c>
      <c r="H129" s="6"/>
    </row>
    <row r="130" spans="2:8">
      <c r="B130" s="30">
        <f>IF(IF($C$4=Dates!$G$4, DataPack!A545,IF($C$4=Dates!$G$5,DataPack!G545,IF($C$4=Dates!$G$6,DataPack!M545)))=0, "", IF($C$4=Dates!$G$4, DataPack!A545,IF($C$4=Dates!$G$5,DataPack!G545,IF($C$4=Dates!$G$6,DataPack!M545))))</f>
        <v>114536</v>
      </c>
      <c r="C130" s="36" t="str">
        <f>IF(IF($C$4=Dates!$G$4, DataPack!B545,IF($C$4=Dates!$G$5,DataPack!H545,IF($C$4=Dates!$G$6,DataPack!N545)))=0, "", IF($C$4=Dates!$G$4, DataPack!B545,IF($C$4=Dates!$G$5,DataPack!H545,IF($C$4=Dates!$G$6,DataPack!N545))))</f>
        <v>Pells Church of England Primary School</v>
      </c>
      <c r="D130" s="36" t="str">
        <f>IF(IF($C$4=Dates!$G$4, DataPack!C545,IF($C$4=Dates!$G$5,DataPack!I545,IF($C$4=Dates!$G$6,DataPack!O545)))=0, "", IF($C$4=Dates!$G$4, DataPack!C545,IF($C$4=Dates!$G$5,DataPack!I545,IF($C$4=Dates!$G$6,DataPack!O545))))</f>
        <v>East Sussex</v>
      </c>
      <c r="E130" s="36" t="str">
        <f>IF(IF($C$4=Dates!$G$4, DataPack!D545,IF($C$4=Dates!$G$5,DataPack!J545,IF($C$4=Dates!$G$6,DataPack!P545)))=0, "", IF($C$4=Dates!$G$4, DataPack!D545,IF($C$4=Dates!$G$5,DataPack!J545,IF($C$4=Dates!$G$6,DataPack!P545))))</f>
        <v>Primary</v>
      </c>
      <c r="F130" s="36" t="str">
        <f>IF(IF($C$4=Dates!$G$4, DataPack!E545,IF($C$4=Dates!$G$5,DataPack!K545,IF($C$4=Dates!$G$6,DataPack!Q545)))=0, "", IF($C$4=Dates!$G$4, DataPack!E545,IF($C$4=Dates!$G$5,DataPack!K545,IF($C$4=Dates!$G$6,DataPack!Q545))))</f>
        <v>Voluntary Controlled School</v>
      </c>
      <c r="G130" s="297">
        <f>IF(IF($C$4=Dates!$G$4, DataPack!F545,IF($C$4=Dates!$G$5,DataPack!L545,IF($C$4=Dates!$G$6,DataPack!R545)))=0, "", IF($C$4=Dates!$G$4, DataPack!F545,IF($C$4=Dates!$G$5,DataPack!L545,IF($C$4=Dates!$G$6,DataPack!R545))))</f>
        <v>40073</v>
      </c>
      <c r="H130" s="6"/>
    </row>
    <row r="131" spans="2:8">
      <c r="B131" s="30">
        <f>IF(IF($C$4=Dates!$G$4, DataPack!A546,IF($C$4=Dates!$G$5,DataPack!G546,IF($C$4=Dates!$G$6,DataPack!M546)))=0, "", IF($C$4=Dates!$G$4, DataPack!A546,IF($C$4=Dates!$G$5,DataPack!G546,IF($C$4=Dates!$G$6,DataPack!M546))))</f>
        <v>114391</v>
      </c>
      <c r="C131" s="36" t="str">
        <f>IF(IF($C$4=Dates!$G$4, DataPack!B546,IF($C$4=Dates!$G$5,DataPack!H546,IF($C$4=Dates!$G$6,DataPack!N546)))=0, "", IF($C$4=Dates!$G$4, DataPack!B546,IF($C$4=Dates!$G$5,DataPack!H546,IF($C$4=Dates!$G$6,DataPack!N546))))</f>
        <v>Chiddingly Primary School</v>
      </c>
      <c r="D131" s="36" t="str">
        <f>IF(IF($C$4=Dates!$G$4, DataPack!C546,IF($C$4=Dates!$G$5,DataPack!I546,IF($C$4=Dates!$G$6,DataPack!O546)))=0, "", IF($C$4=Dates!$G$4, DataPack!C546,IF($C$4=Dates!$G$5,DataPack!I546,IF($C$4=Dates!$G$6,DataPack!O546))))</f>
        <v>East Sussex</v>
      </c>
      <c r="E131" s="36" t="str">
        <f>IF(IF($C$4=Dates!$G$4, DataPack!D546,IF($C$4=Dates!$G$5,DataPack!J546,IF($C$4=Dates!$G$6,DataPack!P546)))=0, "", IF($C$4=Dates!$G$4, DataPack!D546,IF($C$4=Dates!$G$5,DataPack!J546,IF($C$4=Dates!$G$6,DataPack!P546))))</f>
        <v>Primary</v>
      </c>
      <c r="F131" s="36" t="str">
        <f>IF(IF($C$4=Dates!$G$4, DataPack!E546,IF($C$4=Dates!$G$5,DataPack!K546,IF($C$4=Dates!$G$6,DataPack!Q546)))=0, "", IF($C$4=Dates!$G$4, DataPack!E546,IF($C$4=Dates!$G$5,DataPack!K546,IF($C$4=Dates!$G$6,DataPack!Q546))))</f>
        <v>Community School</v>
      </c>
      <c r="G131" s="297">
        <f>IF(IF($C$4=Dates!$G$4, DataPack!F546,IF($C$4=Dates!$G$5,DataPack!L546,IF($C$4=Dates!$G$6,DataPack!R546)))=0, "", IF($C$4=Dates!$G$4, DataPack!F546,IF($C$4=Dates!$G$5,DataPack!L546,IF($C$4=Dates!$G$6,DataPack!R546))))</f>
        <v>40457</v>
      </c>
      <c r="H131" s="6"/>
    </row>
    <row r="132" spans="2:8">
      <c r="B132" s="30">
        <f>IF(IF($C$4=Dates!$G$4, DataPack!A547,IF($C$4=Dates!$G$5,DataPack!G547,IF($C$4=Dates!$G$6,DataPack!M547)))=0, "", IF($C$4=Dates!$G$4, DataPack!A547,IF($C$4=Dates!$G$5,DataPack!G547,IF($C$4=Dates!$G$6,DataPack!M547))))</f>
        <v>119913</v>
      </c>
      <c r="C132" s="36" t="str">
        <f>IF(IF($C$4=Dates!$G$4, DataPack!B547,IF($C$4=Dates!$G$5,DataPack!H547,IF($C$4=Dates!$G$6,DataPack!N547)))=0, "", IF($C$4=Dates!$G$4, DataPack!B547,IF($C$4=Dates!$G$5,DataPack!H547,IF($C$4=Dates!$G$6,DataPack!N547))))</f>
        <v>Belvoirdale Community Primary School</v>
      </c>
      <c r="D132" s="36" t="str">
        <f>IF(IF($C$4=Dates!$G$4, DataPack!C547,IF($C$4=Dates!$G$5,DataPack!I547,IF($C$4=Dates!$G$6,DataPack!O547)))=0, "", IF($C$4=Dates!$G$4, DataPack!C547,IF($C$4=Dates!$G$5,DataPack!I547,IF($C$4=Dates!$G$6,DataPack!O547))))</f>
        <v>Leicestershire</v>
      </c>
      <c r="E132" s="36" t="str">
        <f>IF(IF($C$4=Dates!$G$4, DataPack!D547,IF($C$4=Dates!$G$5,DataPack!J547,IF($C$4=Dates!$G$6,DataPack!P547)))=0, "", IF($C$4=Dates!$G$4, DataPack!D547,IF($C$4=Dates!$G$5,DataPack!J547,IF($C$4=Dates!$G$6,DataPack!P547))))</f>
        <v>Primary</v>
      </c>
      <c r="F132" s="36" t="str">
        <f>IF(IF($C$4=Dates!$G$4, DataPack!E547,IF($C$4=Dates!$G$5,DataPack!K547,IF($C$4=Dates!$G$6,DataPack!Q547)))=0, "", IF($C$4=Dates!$G$4, DataPack!E547,IF($C$4=Dates!$G$5,DataPack!K547,IF($C$4=Dates!$G$6,DataPack!Q547))))</f>
        <v>Community School</v>
      </c>
      <c r="G132" s="297">
        <f>IF(IF($C$4=Dates!$G$4, DataPack!F547,IF($C$4=Dates!$G$5,DataPack!L547,IF($C$4=Dates!$G$6,DataPack!R547)))=0, "", IF($C$4=Dates!$G$4, DataPack!F547,IF($C$4=Dates!$G$5,DataPack!L547,IF($C$4=Dates!$G$6,DataPack!R547))))</f>
        <v>40498</v>
      </c>
      <c r="H132" s="6"/>
    </row>
    <row r="133" spans="2:8">
      <c r="B133" s="30">
        <f>IF(IF($C$4=Dates!$G$4, DataPack!A548,IF($C$4=Dates!$G$5,DataPack!G548,IF($C$4=Dates!$G$6,DataPack!M548)))=0, "", IF($C$4=Dates!$G$4, DataPack!A548,IF($C$4=Dates!$G$5,DataPack!G548,IF($C$4=Dates!$G$6,DataPack!M548))))</f>
        <v>135529</v>
      </c>
      <c r="C133" s="36" t="str">
        <f>IF(IF($C$4=Dates!$G$4, DataPack!B548,IF($C$4=Dates!$G$5,DataPack!H548,IF($C$4=Dates!$G$6,DataPack!N548)))=0, "", IF($C$4=Dates!$G$4, DataPack!B548,IF($C$4=Dates!$G$5,DataPack!H548,IF($C$4=Dates!$G$6,DataPack!N548))))</f>
        <v>Woodcroft Primary</v>
      </c>
      <c r="D133" s="36" t="str">
        <f>IF(IF($C$4=Dates!$G$4, DataPack!C548,IF($C$4=Dates!$G$5,DataPack!I548,IF($C$4=Dates!$G$6,DataPack!O548)))=0, "", IF($C$4=Dates!$G$4, DataPack!C548,IF($C$4=Dates!$G$5,DataPack!I548,IF($C$4=Dates!$G$6,DataPack!O548))))</f>
        <v>Hampshire</v>
      </c>
      <c r="E133" s="36" t="str">
        <f>IF(IF($C$4=Dates!$G$4, DataPack!D548,IF($C$4=Dates!$G$5,DataPack!J548,IF($C$4=Dates!$G$6,DataPack!P548)))=0, "", IF($C$4=Dates!$G$4, DataPack!D548,IF($C$4=Dates!$G$5,DataPack!J548,IF($C$4=Dates!$G$6,DataPack!P548))))</f>
        <v>Primary</v>
      </c>
      <c r="F133" s="36" t="str">
        <f>IF(IF($C$4=Dates!$G$4, DataPack!E548,IF($C$4=Dates!$G$5,DataPack!K548,IF($C$4=Dates!$G$6,DataPack!Q548)))=0, "", IF($C$4=Dates!$G$4, DataPack!E548,IF($C$4=Dates!$G$5,DataPack!K548,IF($C$4=Dates!$G$6,DataPack!Q548))))</f>
        <v>Community School</v>
      </c>
      <c r="G133" s="297">
        <f>IF(IF($C$4=Dates!$G$4, DataPack!F548,IF($C$4=Dates!$G$5,DataPack!L548,IF($C$4=Dates!$G$6,DataPack!R548)))=0, "", IF($C$4=Dates!$G$4, DataPack!F548,IF($C$4=Dates!$G$5,DataPack!L548,IF($C$4=Dates!$G$6,DataPack!R548))))</f>
        <v>40731</v>
      </c>
      <c r="H133" s="6"/>
    </row>
    <row r="134" spans="2:8">
      <c r="B134" s="30">
        <f>IF(IF($C$4=Dates!$G$4, DataPack!A549,IF($C$4=Dates!$G$5,DataPack!G549,IF($C$4=Dates!$G$6,DataPack!M549)))=0, "", IF($C$4=Dates!$G$4, DataPack!A549,IF($C$4=Dates!$G$5,DataPack!G549,IF($C$4=Dates!$G$6,DataPack!M549))))</f>
        <v>131373</v>
      </c>
      <c r="C134" s="36" t="str">
        <f>IF(IF($C$4=Dates!$G$4, DataPack!B549,IF($C$4=Dates!$G$5,DataPack!H549,IF($C$4=Dates!$G$6,DataPack!N549)))=0, "", IF($C$4=Dates!$G$4, DataPack!B549,IF($C$4=Dates!$G$5,DataPack!H549,IF($C$4=Dates!$G$6,DataPack!N549))))</f>
        <v>King Offa Primary School</v>
      </c>
      <c r="D134" s="36" t="str">
        <f>IF(IF($C$4=Dates!$G$4, DataPack!C549,IF($C$4=Dates!$G$5,DataPack!I549,IF($C$4=Dates!$G$6,DataPack!O549)))=0, "", IF($C$4=Dates!$G$4, DataPack!C549,IF($C$4=Dates!$G$5,DataPack!I549,IF($C$4=Dates!$G$6,DataPack!O549))))</f>
        <v>East Sussex</v>
      </c>
      <c r="E134" s="36" t="str">
        <f>IF(IF($C$4=Dates!$G$4, DataPack!D549,IF($C$4=Dates!$G$5,DataPack!J549,IF($C$4=Dates!$G$6,DataPack!P549)))=0, "", IF($C$4=Dates!$G$4, DataPack!D549,IF($C$4=Dates!$G$5,DataPack!J549,IF($C$4=Dates!$G$6,DataPack!P549))))</f>
        <v>Primary</v>
      </c>
      <c r="F134" s="36" t="str">
        <f>IF(IF($C$4=Dates!$G$4, DataPack!E549,IF($C$4=Dates!$G$5,DataPack!K549,IF($C$4=Dates!$G$6,DataPack!Q549)))=0, "", IF($C$4=Dates!$G$4, DataPack!E549,IF($C$4=Dates!$G$5,DataPack!K549,IF($C$4=Dates!$G$6,DataPack!Q549))))</f>
        <v>Community School</v>
      </c>
      <c r="G134" s="297">
        <f>IF(IF($C$4=Dates!$G$4, DataPack!F549,IF($C$4=Dates!$G$5,DataPack!L549,IF($C$4=Dates!$G$6,DataPack!R549)))=0, "", IF($C$4=Dates!$G$4, DataPack!F549,IF($C$4=Dates!$G$5,DataPack!L549,IF($C$4=Dates!$G$6,DataPack!R549))))</f>
        <v>40605</v>
      </c>
      <c r="H134" s="6"/>
    </row>
    <row r="135" spans="2:8">
      <c r="B135" s="30">
        <f>IF(IF($C$4=Dates!$G$4, DataPack!A550,IF($C$4=Dates!$G$5,DataPack!G550,IF($C$4=Dates!$G$6,DataPack!M550)))=0, "", IF($C$4=Dates!$G$4, DataPack!A550,IF($C$4=Dates!$G$5,DataPack!G550,IF($C$4=Dates!$G$6,DataPack!M550))))</f>
        <v>112681</v>
      </c>
      <c r="C135" s="36" t="str">
        <f>IF(IF($C$4=Dates!$G$4, DataPack!B550,IF($C$4=Dates!$G$5,DataPack!H550,IF($C$4=Dates!$G$6,DataPack!N550)))=0, "", IF($C$4=Dates!$G$4, DataPack!B550,IF($C$4=Dates!$G$5,DataPack!H550,IF($C$4=Dates!$G$6,DataPack!N550))))</f>
        <v>Ladywood Primary School</v>
      </c>
      <c r="D135" s="36" t="str">
        <f>IF(IF($C$4=Dates!$G$4, DataPack!C550,IF($C$4=Dates!$G$5,DataPack!I550,IF($C$4=Dates!$G$6,DataPack!O550)))=0, "", IF($C$4=Dates!$G$4, DataPack!C550,IF($C$4=Dates!$G$5,DataPack!I550,IF($C$4=Dates!$G$6,DataPack!O550))))</f>
        <v>Derbyshire</v>
      </c>
      <c r="E135" s="36" t="str">
        <f>IF(IF($C$4=Dates!$G$4, DataPack!D550,IF($C$4=Dates!$G$5,DataPack!J550,IF($C$4=Dates!$G$6,DataPack!P550)))=0, "", IF($C$4=Dates!$G$4, DataPack!D550,IF($C$4=Dates!$G$5,DataPack!J550,IF($C$4=Dates!$G$6,DataPack!P550))))</f>
        <v>Primary</v>
      </c>
      <c r="F135" s="36" t="str">
        <f>IF(IF($C$4=Dates!$G$4, DataPack!E550,IF($C$4=Dates!$G$5,DataPack!K550,IF($C$4=Dates!$G$6,DataPack!Q550)))=0, "", IF($C$4=Dates!$G$4, DataPack!E550,IF($C$4=Dates!$G$5,DataPack!K550,IF($C$4=Dates!$G$6,DataPack!Q550))))</f>
        <v>Community School</v>
      </c>
      <c r="G135" s="297">
        <f>IF(IF($C$4=Dates!$G$4, DataPack!F550,IF($C$4=Dates!$G$5,DataPack!L550,IF($C$4=Dates!$G$6,DataPack!R550)))=0, "", IF($C$4=Dates!$G$4, DataPack!F550,IF($C$4=Dates!$G$5,DataPack!L550,IF($C$4=Dates!$G$6,DataPack!R550))))</f>
        <v>40513</v>
      </c>
      <c r="H135" s="6"/>
    </row>
    <row r="136" spans="2:8">
      <c r="B136" s="30">
        <f>IF(IF($C$4=Dates!$G$4, DataPack!A551,IF($C$4=Dates!$G$5,DataPack!G551,IF($C$4=Dates!$G$6,DataPack!M551)))=0, "", IF($C$4=Dates!$G$4, DataPack!A551,IF($C$4=Dates!$G$5,DataPack!G551,IF($C$4=Dates!$G$6,DataPack!M551))))</f>
        <v>110435</v>
      </c>
      <c r="C136" s="36" t="str">
        <f>IF(IF($C$4=Dates!$G$4, DataPack!B551,IF($C$4=Dates!$G$5,DataPack!H551,IF($C$4=Dates!$G$6,DataPack!N551)))=0, "", IF($C$4=Dates!$G$4, DataPack!B551,IF($C$4=Dates!$G$5,DataPack!H551,IF($C$4=Dates!$G$6,DataPack!N551))))</f>
        <v>St Mary's Farnham Royal CofE Primary School</v>
      </c>
      <c r="D136" s="36" t="str">
        <f>IF(IF($C$4=Dates!$G$4, DataPack!C551,IF($C$4=Dates!$G$5,DataPack!I551,IF($C$4=Dates!$G$6,DataPack!O551)))=0, "", IF($C$4=Dates!$G$4, DataPack!C551,IF($C$4=Dates!$G$5,DataPack!I551,IF($C$4=Dates!$G$6,DataPack!O551))))</f>
        <v>Buckinghamshire</v>
      </c>
      <c r="E136" s="36" t="str">
        <f>IF(IF($C$4=Dates!$G$4, DataPack!D551,IF($C$4=Dates!$G$5,DataPack!J551,IF($C$4=Dates!$G$6,DataPack!P551)))=0, "", IF($C$4=Dates!$G$4, DataPack!D551,IF($C$4=Dates!$G$5,DataPack!J551,IF($C$4=Dates!$G$6,DataPack!P551))))</f>
        <v>Primary</v>
      </c>
      <c r="F136" s="36" t="str">
        <f>IF(IF($C$4=Dates!$G$4, DataPack!E551,IF($C$4=Dates!$G$5,DataPack!K551,IF($C$4=Dates!$G$6,DataPack!Q551)))=0, "", IF($C$4=Dates!$G$4, DataPack!E551,IF($C$4=Dates!$G$5,DataPack!K551,IF($C$4=Dates!$G$6,DataPack!Q551))))</f>
        <v>Voluntary Aided School</v>
      </c>
      <c r="G136" s="297">
        <f>IF(IF($C$4=Dates!$G$4, DataPack!F551,IF($C$4=Dates!$G$5,DataPack!L551,IF($C$4=Dates!$G$6,DataPack!R551)))=0, "", IF($C$4=Dates!$G$4, DataPack!F551,IF($C$4=Dates!$G$5,DataPack!L551,IF($C$4=Dates!$G$6,DataPack!R551))))</f>
        <v>40253</v>
      </c>
      <c r="H136" s="6"/>
    </row>
    <row r="137" spans="2:8">
      <c r="B137" s="30">
        <f>IF(IF($C$4=Dates!$G$4, DataPack!A552,IF($C$4=Dates!$G$5,DataPack!G552,IF($C$4=Dates!$G$6,DataPack!M552)))=0, "", IF($C$4=Dates!$G$4, DataPack!A552,IF($C$4=Dates!$G$5,DataPack!G552,IF($C$4=Dates!$G$6,DataPack!M552))))</f>
        <v>112635</v>
      </c>
      <c r="C137" s="36" t="str">
        <f>IF(IF($C$4=Dates!$G$4, DataPack!B552,IF($C$4=Dates!$G$5,DataPack!H552,IF($C$4=Dates!$G$6,DataPack!N552)))=0, "", IF($C$4=Dates!$G$4, DataPack!B552,IF($C$4=Dates!$G$5,DataPack!H552,IF($C$4=Dates!$G$6,DataPack!N552))))</f>
        <v>Newhall Community Junior School</v>
      </c>
      <c r="D137" s="36" t="str">
        <f>IF(IF($C$4=Dates!$G$4, DataPack!C552,IF($C$4=Dates!$G$5,DataPack!I552,IF($C$4=Dates!$G$6,DataPack!O552)))=0, "", IF($C$4=Dates!$G$4, DataPack!C552,IF($C$4=Dates!$G$5,DataPack!I552,IF($C$4=Dates!$G$6,DataPack!O552))))</f>
        <v>Derbyshire</v>
      </c>
      <c r="E137" s="36" t="str">
        <f>IF(IF($C$4=Dates!$G$4, DataPack!D552,IF($C$4=Dates!$G$5,DataPack!J552,IF($C$4=Dates!$G$6,DataPack!P552)))=0, "", IF($C$4=Dates!$G$4, DataPack!D552,IF($C$4=Dates!$G$5,DataPack!J552,IF($C$4=Dates!$G$6,DataPack!P552))))</f>
        <v>Primary</v>
      </c>
      <c r="F137" s="36" t="str">
        <f>IF(IF($C$4=Dates!$G$4, DataPack!E552,IF($C$4=Dates!$G$5,DataPack!K552,IF($C$4=Dates!$G$6,DataPack!Q552)))=0, "", IF($C$4=Dates!$G$4, DataPack!E552,IF($C$4=Dates!$G$5,DataPack!K552,IF($C$4=Dates!$G$6,DataPack!Q552))))</f>
        <v>Community School</v>
      </c>
      <c r="G137" s="297">
        <f>IF(IF($C$4=Dates!$G$4, DataPack!F552,IF($C$4=Dates!$G$5,DataPack!L552,IF($C$4=Dates!$G$6,DataPack!R552)))=0, "", IF($C$4=Dates!$G$4, DataPack!F552,IF($C$4=Dates!$G$5,DataPack!L552,IF($C$4=Dates!$G$6,DataPack!R552))))</f>
        <v>40491</v>
      </c>
      <c r="H137" s="6"/>
    </row>
    <row r="138" spans="2:8">
      <c r="B138" s="30">
        <f>IF(IF($C$4=Dates!$G$4, DataPack!A553,IF($C$4=Dates!$G$5,DataPack!G553,IF($C$4=Dates!$G$6,DataPack!M553)))=0, "", IF($C$4=Dates!$G$4, DataPack!A553,IF($C$4=Dates!$G$5,DataPack!G553,IF($C$4=Dates!$G$6,DataPack!M553))))</f>
        <v>112626</v>
      </c>
      <c r="C138" s="36" t="str">
        <f>IF(IF($C$4=Dates!$G$4, DataPack!B553,IF($C$4=Dates!$G$5,DataPack!H553,IF($C$4=Dates!$G$6,DataPack!N553)))=0, "", IF($C$4=Dates!$G$4, DataPack!B553,IF($C$4=Dates!$G$5,DataPack!H553,IF($C$4=Dates!$G$6,DataPack!N553))))</f>
        <v>Barrow Hill Primary School</v>
      </c>
      <c r="D138" s="36" t="str">
        <f>IF(IF($C$4=Dates!$G$4, DataPack!C553,IF($C$4=Dates!$G$5,DataPack!I553,IF($C$4=Dates!$G$6,DataPack!O553)))=0, "", IF($C$4=Dates!$G$4, DataPack!C553,IF($C$4=Dates!$G$5,DataPack!I553,IF($C$4=Dates!$G$6,DataPack!O553))))</f>
        <v>Derbyshire</v>
      </c>
      <c r="E138" s="36" t="str">
        <f>IF(IF($C$4=Dates!$G$4, DataPack!D553,IF($C$4=Dates!$G$5,DataPack!J553,IF($C$4=Dates!$G$6,DataPack!P553)))=0, "", IF($C$4=Dates!$G$4, DataPack!D553,IF($C$4=Dates!$G$5,DataPack!J553,IF($C$4=Dates!$G$6,DataPack!P553))))</f>
        <v>Primary</v>
      </c>
      <c r="F138" s="36" t="str">
        <f>IF(IF($C$4=Dates!$G$4, DataPack!E553,IF($C$4=Dates!$G$5,DataPack!K553,IF($C$4=Dates!$G$6,DataPack!Q553)))=0, "", IF($C$4=Dates!$G$4, DataPack!E553,IF($C$4=Dates!$G$5,DataPack!K553,IF($C$4=Dates!$G$6,DataPack!Q553))))</f>
        <v>Community School</v>
      </c>
      <c r="G138" s="297">
        <f>IF(IF($C$4=Dates!$G$4, DataPack!F553,IF($C$4=Dates!$G$5,DataPack!L553,IF($C$4=Dates!$G$6,DataPack!R553)))=0, "", IF($C$4=Dates!$G$4, DataPack!F553,IF($C$4=Dates!$G$5,DataPack!L553,IF($C$4=Dates!$G$6,DataPack!R553))))</f>
        <v>40837</v>
      </c>
      <c r="H138" s="6"/>
    </row>
    <row r="139" spans="2:8">
      <c r="B139" s="30">
        <f>IF(IF($C$4=Dates!$G$4, DataPack!A554,IF($C$4=Dates!$G$5,DataPack!G554,IF($C$4=Dates!$G$6,DataPack!M554)))=0, "", IF($C$4=Dates!$G$4, DataPack!A554,IF($C$4=Dates!$G$5,DataPack!G554,IF($C$4=Dates!$G$6,DataPack!M554))))</f>
        <v>102138</v>
      </c>
      <c r="C139" s="36" t="str">
        <f>IF(IF($C$4=Dates!$G$4, DataPack!B554,IF($C$4=Dates!$G$5,DataPack!H554,IF($C$4=Dates!$G$6,DataPack!N554)))=0, "", IF($C$4=Dates!$G$4, DataPack!B554,IF($C$4=Dates!$G$5,DataPack!H554,IF($C$4=Dates!$G$6,DataPack!N554))))</f>
        <v>St Mary's CofE Junior School</v>
      </c>
      <c r="D139" s="36" t="str">
        <f>IF(IF($C$4=Dates!$G$4, DataPack!C554,IF($C$4=Dates!$G$5,DataPack!I554,IF($C$4=Dates!$G$6,DataPack!O554)))=0, "", IF($C$4=Dates!$G$4, DataPack!C554,IF($C$4=Dates!$G$5,DataPack!I554,IF($C$4=Dates!$G$6,DataPack!O554))))</f>
        <v>Haringey</v>
      </c>
      <c r="E139" s="36" t="str">
        <f>IF(IF($C$4=Dates!$G$4, DataPack!D554,IF($C$4=Dates!$G$5,DataPack!J554,IF($C$4=Dates!$G$6,DataPack!P554)))=0, "", IF($C$4=Dates!$G$4, DataPack!D554,IF($C$4=Dates!$G$5,DataPack!J554,IF($C$4=Dates!$G$6,DataPack!P554))))</f>
        <v>Primary</v>
      </c>
      <c r="F139" s="36" t="str">
        <f>IF(IF($C$4=Dates!$G$4, DataPack!E554,IF($C$4=Dates!$G$5,DataPack!K554,IF($C$4=Dates!$G$6,DataPack!Q554)))=0, "", IF($C$4=Dates!$G$4, DataPack!E554,IF($C$4=Dates!$G$5,DataPack!K554,IF($C$4=Dates!$G$6,DataPack!Q554))))</f>
        <v>Voluntary Aided School</v>
      </c>
      <c r="G139" s="297">
        <f>IF(IF($C$4=Dates!$G$4, DataPack!F554,IF($C$4=Dates!$G$5,DataPack!L554,IF($C$4=Dates!$G$6,DataPack!R554)))=0, "", IF($C$4=Dates!$G$4, DataPack!F554,IF($C$4=Dates!$G$5,DataPack!L554,IF($C$4=Dates!$G$6,DataPack!R554))))</f>
        <v>40858</v>
      </c>
      <c r="H139" s="6"/>
    </row>
    <row r="140" spans="2:8">
      <c r="B140" s="30">
        <f>IF(IF($C$4=Dates!$G$4, DataPack!A555,IF($C$4=Dates!$G$5,DataPack!G555,IF($C$4=Dates!$G$6,DataPack!M555)))=0, "", IF($C$4=Dates!$G$4, DataPack!A555,IF($C$4=Dates!$G$5,DataPack!G555,IF($C$4=Dates!$G$6,DataPack!M555))))</f>
        <v>116269</v>
      </c>
      <c r="C140" s="36" t="str">
        <f>IF(IF($C$4=Dates!$G$4, DataPack!B555,IF($C$4=Dates!$G$5,DataPack!H555,IF($C$4=Dates!$G$6,DataPack!N555)))=0, "", IF($C$4=Dates!$G$4, DataPack!B555,IF($C$4=Dates!$G$5,DataPack!H555,IF($C$4=Dates!$G$6,DataPack!N555))))</f>
        <v>Andover Church of England Primary School</v>
      </c>
      <c r="D140" s="36" t="str">
        <f>IF(IF($C$4=Dates!$G$4, DataPack!C555,IF($C$4=Dates!$G$5,DataPack!I555,IF($C$4=Dates!$G$6,DataPack!O555)))=0, "", IF($C$4=Dates!$G$4, DataPack!C555,IF($C$4=Dates!$G$5,DataPack!I555,IF($C$4=Dates!$G$6,DataPack!O555))))</f>
        <v>Hampshire</v>
      </c>
      <c r="E140" s="36" t="str">
        <f>IF(IF($C$4=Dates!$G$4, DataPack!D555,IF($C$4=Dates!$G$5,DataPack!J555,IF($C$4=Dates!$G$6,DataPack!P555)))=0, "", IF($C$4=Dates!$G$4, DataPack!D555,IF($C$4=Dates!$G$5,DataPack!J555,IF($C$4=Dates!$G$6,DataPack!P555))))</f>
        <v>Primary</v>
      </c>
      <c r="F140" s="36" t="str">
        <f>IF(IF($C$4=Dates!$G$4, DataPack!E555,IF($C$4=Dates!$G$5,DataPack!K555,IF($C$4=Dates!$G$6,DataPack!Q555)))=0, "", IF($C$4=Dates!$G$4, DataPack!E555,IF($C$4=Dates!$G$5,DataPack!K555,IF($C$4=Dates!$G$6,DataPack!Q555))))</f>
        <v>Voluntary Controlled School</v>
      </c>
      <c r="G140" s="297">
        <f>IF(IF($C$4=Dates!$G$4, DataPack!F555,IF($C$4=Dates!$G$5,DataPack!L555,IF($C$4=Dates!$G$6,DataPack!R555)))=0, "", IF($C$4=Dates!$G$4, DataPack!F555,IF($C$4=Dates!$G$5,DataPack!L555,IF($C$4=Dates!$G$6,DataPack!R555))))</f>
        <v>40624</v>
      </c>
      <c r="H140" s="6"/>
    </row>
    <row r="141" spans="2:8">
      <c r="B141" s="30">
        <f>IF(IF($C$4=Dates!$G$4, DataPack!A556,IF($C$4=Dates!$G$5,DataPack!G556,IF($C$4=Dates!$G$6,DataPack!M556)))=0, "", IF($C$4=Dates!$G$4, DataPack!A556,IF($C$4=Dates!$G$5,DataPack!G556,IF($C$4=Dates!$G$6,DataPack!M556))))</f>
        <v>116151</v>
      </c>
      <c r="C141" s="36" t="str">
        <f>IF(IF($C$4=Dates!$G$4, DataPack!B556,IF($C$4=Dates!$G$5,DataPack!H556,IF($C$4=Dates!$G$6,DataPack!N556)))=0, "", IF($C$4=Dates!$G$4, DataPack!B556,IF($C$4=Dates!$G$5,DataPack!H556,IF($C$4=Dates!$G$6,DataPack!N556))))</f>
        <v>Talavera Infant School</v>
      </c>
      <c r="D141" s="36" t="str">
        <f>IF(IF($C$4=Dates!$G$4, DataPack!C556,IF($C$4=Dates!$G$5,DataPack!I556,IF($C$4=Dates!$G$6,DataPack!O556)))=0, "", IF($C$4=Dates!$G$4, DataPack!C556,IF($C$4=Dates!$G$5,DataPack!I556,IF($C$4=Dates!$G$6,DataPack!O556))))</f>
        <v>Hampshire</v>
      </c>
      <c r="E141" s="36" t="str">
        <f>IF(IF($C$4=Dates!$G$4, DataPack!D556,IF($C$4=Dates!$G$5,DataPack!J556,IF($C$4=Dates!$G$6,DataPack!P556)))=0, "", IF($C$4=Dates!$G$4, DataPack!D556,IF($C$4=Dates!$G$5,DataPack!J556,IF($C$4=Dates!$G$6,DataPack!P556))))</f>
        <v>Primary</v>
      </c>
      <c r="F141" s="36" t="str">
        <f>IF(IF($C$4=Dates!$G$4, DataPack!E556,IF($C$4=Dates!$G$5,DataPack!K556,IF($C$4=Dates!$G$6,DataPack!Q556)))=0, "", IF($C$4=Dates!$G$4, DataPack!E556,IF($C$4=Dates!$G$5,DataPack!K556,IF($C$4=Dates!$G$6,DataPack!Q556))))</f>
        <v>Community School</v>
      </c>
      <c r="G141" s="297">
        <f>IF(IF($C$4=Dates!$G$4, DataPack!F556,IF($C$4=Dates!$G$5,DataPack!L556,IF($C$4=Dates!$G$6,DataPack!R556)))=0, "", IF($C$4=Dates!$G$4, DataPack!F556,IF($C$4=Dates!$G$5,DataPack!L556,IF($C$4=Dates!$G$6,DataPack!R556))))</f>
        <v>40731</v>
      </c>
      <c r="H141" s="6"/>
    </row>
    <row r="142" spans="2:8">
      <c r="B142" s="30">
        <f>IF(IF($C$4=Dates!$G$4, DataPack!A557,IF($C$4=Dates!$G$5,DataPack!G557,IF($C$4=Dates!$G$6,DataPack!M557)))=0, "", IF($C$4=Dates!$G$4, DataPack!A557,IF($C$4=Dates!$G$5,DataPack!G557,IF($C$4=Dates!$G$6,DataPack!M557))))</f>
        <v>115852</v>
      </c>
      <c r="C142" s="36" t="str">
        <f>IF(IF($C$4=Dates!$G$4, DataPack!B557,IF($C$4=Dates!$G$5,DataPack!H557,IF($C$4=Dates!$G$6,DataPack!N557)))=0, "", IF($C$4=Dates!$G$4, DataPack!B557,IF($C$4=Dates!$G$5,DataPack!H557,IF($C$4=Dates!$G$6,DataPack!N557))))</f>
        <v>Balksbury Junior School</v>
      </c>
      <c r="D142" s="36" t="str">
        <f>IF(IF($C$4=Dates!$G$4, DataPack!C557,IF($C$4=Dates!$G$5,DataPack!I557,IF($C$4=Dates!$G$6,DataPack!O557)))=0, "", IF($C$4=Dates!$G$4, DataPack!C557,IF($C$4=Dates!$G$5,DataPack!I557,IF($C$4=Dates!$G$6,DataPack!O557))))</f>
        <v>Hampshire</v>
      </c>
      <c r="E142" s="36" t="str">
        <f>IF(IF($C$4=Dates!$G$4, DataPack!D557,IF($C$4=Dates!$G$5,DataPack!J557,IF($C$4=Dates!$G$6,DataPack!P557)))=0, "", IF($C$4=Dates!$G$4, DataPack!D557,IF($C$4=Dates!$G$5,DataPack!J557,IF($C$4=Dates!$G$6,DataPack!P557))))</f>
        <v>Primary</v>
      </c>
      <c r="F142" s="36" t="str">
        <f>IF(IF($C$4=Dates!$G$4, DataPack!E557,IF($C$4=Dates!$G$5,DataPack!K557,IF($C$4=Dates!$G$6,DataPack!Q557)))=0, "", IF($C$4=Dates!$G$4, DataPack!E557,IF($C$4=Dates!$G$5,DataPack!K557,IF($C$4=Dates!$G$6,DataPack!Q557))))</f>
        <v>Community School</v>
      </c>
      <c r="G142" s="297">
        <f>IF(IF($C$4=Dates!$G$4, DataPack!F557,IF($C$4=Dates!$G$5,DataPack!L557,IF($C$4=Dates!$G$6,DataPack!R557)))=0, "", IF($C$4=Dates!$G$4, DataPack!F557,IF($C$4=Dates!$G$5,DataPack!L557,IF($C$4=Dates!$G$6,DataPack!R557))))</f>
        <v>40366</v>
      </c>
      <c r="H142" s="6"/>
    </row>
    <row r="143" spans="2:8">
      <c r="B143" s="30">
        <f>IF(IF($C$4=Dates!$G$4, DataPack!A558,IF($C$4=Dates!$G$5,DataPack!G558,IF($C$4=Dates!$G$6,DataPack!M558)))=0, "", IF($C$4=Dates!$G$4, DataPack!A558,IF($C$4=Dates!$G$5,DataPack!G558,IF($C$4=Dates!$G$6,DataPack!M558))))</f>
        <v>113732</v>
      </c>
      <c r="C143" s="36" t="str">
        <f>IF(IF($C$4=Dates!$G$4, DataPack!B558,IF($C$4=Dates!$G$5,DataPack!H558,IF($C$4=Dates!$G$6,DataPack!N558)))=0, "", IF($C$4=Dates!$G$4, DataPack!B558,IF($C$4=Dates!$G$5,DataPack!H558,IF($C$4=Dates!$G$6,DataPack!N558))))</f>
        <v>Queen's Park Junior School</v>
      </c>
      <c r="D143" s="36" t="str">
        <f>IF(IF($C$4=Dates!$G$4, DataPack!C558,IF($C$4=Dates!$G$5,DataPack!I558,IF($C$4=Dates!$G$6,DataPack!O558)))=0, "", IF($C$4=Dates!$G$4, DataPack!C558,IF($C$4=Dates!$G$5,DataPack!I558,IF($C$4=Dates!$G$6,DataPack!O558))))</f>
        <v>Bournemouth</v>
      </c>
      <c r="E143" s="36" t="str">
        <f>IF(IF($C$4=Dates!$G$4, DataPack!D558,IF($C$4=Dates!$G$5,DataPack!J558,IF($C$4=Dates!$G$6,DataPack!P558)))=0, "", IF($C$4=Dates!$G$4, DataPack!D558,IF($C$4=Dates!$G$5,DataPack!J558,IF($C$4=Dates!$G$6,DataPack!P558))))</f>
        <v>Primary</v>
      </c>
      <c r="F143" s="36" t="str">
        <f>IF(IF($C$4=Dates!$G$4, DataPack!E558,IF($C$4=Dates!$G$5,DataPack!K558,IF($C$4=Dates!$G$6,DataPack!Q558)))=0, "", IF($C$4=Dates!$G$4, DataPack!E558,IF($C$4=Dates!$G$5,DataPack!K558,IF($C$4=Dates!$G$6,DataPack!Q558))))</f>
        <v>Community School</v>
      </c>
      <c r="G143" s="297">
        <f>IF(IF($C$4=Dates!$G$4, DataPack!F558,IF($C$4=Dates!$G$5,DataPack!L558,IF($C$4=Dates!$G$6,DataPack!R558)))=0, "", IF($C$4=Dates!$G$4, DataPack!F558,IF($C$4=Dates!$G$5,DataPack!L558,IF($C$4=Dates!$G$6,DataPack!R558))))</f>
        <v>40618</v>
      </c>
      <c r="H143" s="6"/>
    </row>
    <row r="144" spans="2:8">
      <c r="B144" s="30">
        <f>IF(IF($C$4=Dates!$G$4, DataPack!A559,IF($C$4=Dates!$G$5,DataPack!G559,IF($C$4=Dates!$G$6,DataPack!M559)))=0, "", IF($C$4=Dates!$G$4, DataPack!A559,IF($C$4=Dates!$G$5,DataPack!G559,IF($C$4=Dates!$G$6,DataPack!M559))))</f>
        <v>110279</v>
      </c>
      <c r="C144" s="36" t="str">
        <f>IF(IF($C$4=Dates!$G$4, DataPack!B559,IF($C$4=Dates!$G$5,DataPack!H559,IF($C$4=Dates!$G$6,DataPack!N559)))=0, "", IF($C$4=Dates!$G$4, DataPack!B559,IF($C$4=Dates!$G$5,DataPack!H559,IF($C$4=Dates!$G$6,DataPack!N559))))</f>
        <v>Iver Heath Junior School</v>
      </c>
      <c r="D144" s="36" t="str">
        <f>IF(IF($C$4=Dates!$G$4, DataPack!C559,IF($C$4=Dates!$G$5,DataPack!I559,IF($C$4=Dates!$G$6,DataPack!O559)))=0, "", IF($C$4=Dates!$G$4, DataPack!C559,IF($C$4=Dates!$G$5,DataPack!I559,IF($C$4=Dates!$G$6,DataPack!O559))))</f>
        <v>Buckinghamshire</v>
      </c>
      <c r="E144" s="36" t="str">
        <f>IF(IF($C$4=Dates!$G$4, DataPack!D559,IF($C$4=Dates!$G$5,DataPack!J559,IF($C$4=Dates!$G$6,DataPack!P559)))=0, "", IF($C$4=Dates!$G$4, DataPack!D559,IF($C$4=Dates!$G$5,DataPack!J559,IF($C$4=Dates!$G$6,DataPack!P559))))</f>
        <v>Primary</v>
      </c>
      <c r="F144" s="36" t="str">
        <f>IF(IF($C$4=Dates!$G$4, DataPack!E559,IF($C$4=Dates!$G$5,DataPack!K559,IF($C$4=Dates!$G$6,DataPack!Q559)))=0, "", IF($C$4=Dates!$G$4, DataPack!E559,IF($C$4=Dates!$G$5,DataPack!K559,IF($C$4=Dates!$G$6,DataPack!Q559))))</f>
        <v>Community School</v>
      </c>
      <c r="G144" s="297">
        <f>IF(IF($C$4=Dates!$G$4, DataPack!F559,IF($C$4=Dates!$G$5,DataPack!L559,IF($C$4=Dates!$G$6,DataPack!R559)))=0, "", IF($C$4=Dates!$G$4, DataPack!F559,IF($C$4=Dates!$G$5,DataPack!L559,IF($C$4=Dates!$G$6,DataPack!R559))))</f>
        <v>40858</v>
      </c>
      <c r="H144" s="6"/>
    </row>
    <row r="145" spans="2:8">
      <c r="B145" s="30">
        <f>IF(IF($C$4=Dates!$G$4, DataPack!A560,IF($C$4=Dates!$G$5,DataPack!G560,IF($C$4=Dates!$G$6,DataPack!M560)))=0, "", IF($C$4=Dates!$G$4, DataPack!A560,IF($C$4=Dates!$G$5,DataPack!G560,IF($C$4=Dates!$G$6,DataPack!M560))))</f>
        <v>109502</v>
      </c>
      <c r="C145" s="36" t="str">
        <f>IF(IF($C$4=Dates!$G$4, DataPack!B560,IF($C$4=Dates!$G$5,DataPack!H560,IF($C$4=Dates!$G$6,DataPack!N560)))=0, "", IF($C$4=Dates!$G$4, DataPack!B560,IF($C$4=Dates!$G$5,DataPack!H560,IF($C$4=Dates!$G$6,DataPack!N560))))</f>
        <v>Stephenson Lower School</v>
      </c>
      <c r="D145" s="36" t="str">
        <f>IF(IF($C$4=Dates!$G$4, DataPack!C560,IF($C$4=Dates!$G$5,DataPack!I560,IF($C$4=Dates!$G$6,DataPack!O560)))=0, "", IF($C$4=Dates!$G$4, DataPack!C560,IF($C$4=Dates!$G$5,DataPack!I560,IF($C$4=Dates!$G$6,DataPack!O560))))</f>
        <v>Bedford</v>
      </c>
      <c r="E145" s="36" t="str">
        <f>IF(IF($C$4=Dates!$G$4, DataPack!D560,IF($C$4=Dates!$G$5,DataPack!J560,IF($C$4=Dates!$G$6,DataPack!P560)))=0, "", IF($C$4=Dates!$G$4, DataPack!D560,IF($C$4=Dates!$G$5,DataPack!J560,IF($C$4=Dates!$G$6,DataPack!P560))))</f>
        <v>Primary</v>
      </c>
      <c r="F145" s="36" t="str">
        <f>IF(IF($C$4=Dates!$G$4, DataPack!E560,IF($C$4=Dates!$G$5,DataPack!K560,IF($C$4=Dates!$G$6,DataPack!Q560)))=0, "", IF($C$4=Dates!$G$4, DataPack!E560,IF($C$4=Dates!$G$5,DataPack!K560,IF($C$4=Dates!$G$6,DataPack!Q560))))</f>
        <v>Community School</v>
      </c>
      <c r="G145" s="297">
        <f>IF(IF($C$4=Dates!$G$4, DataPack!F560,IF($C$4=Dates!$G$5,DataPack!L560,IF($C$4=Dates!$G$6,DataPack!R560)))=0, "", IF($C$4=Dates!$G$4, DataPack!F560,IF($C$4=Dates!$G$5,DataPack!L560,IF($C$4=Dates!$G$6,DataPack!R560))))</f>
        <v>40856</v>
      </c>
      <c r="H145" s="6"/>
    </row>
    <row r="146" spans="2:8">
      <c r="B146" s="30">
        <f>IF(IF($C$4=Dates!$G$4, DataPack!A561,IF($C$4=Dates!$G$5,DataPack!G561,IF($C$4=Dates!$G$6,DataPack!M561)))=0, "", IF($C$4=Dates!$G$4, DataPack!A561,IF($C$4=Dates!$G$5,DataPack!G561,IF($C$4=Dates!$G$6,DataPack!M561))))</f>
        <v>121434</v>
      </c>
      <c r="C146" s="36" t="str">
        <f>IF(IF($C$4=Dates!$G$4, DataPack!B561,IF($C$4=Dates!$G$5,DataPack!H561,IF($C$4=Dates!$G$6,DataPack!N561)))=0, "", IF($C$4=Dates!$G$4, DataPack!B561,IF($C$4=Dates!$G$5,DataPack!H561,IF($C$4=Dates!$G$6,DataPack!N561))))</f>
        <v>Brayton Community Junior School</v>
      </c>
      <c r="D146" s="36" t="str">
        <f>IF(IF($C$4=Dates!$G$4, DataPack!C561,IF($C$4=Dates!$G$5,DataPack!I561,IF($C$4=Dates!$G$6,DataPack!O561)))=0, "", IF($C$4=Dates!$G$4, DataPack!C561,IF($C$4=Dates!$G$5,DataPack!I561,IF($C$4=Dates!$G$6,DataPack!O561))))</f>
        <v>North Yorkshire</v>
      </c>
      <c r="E146" s="36" t="str">
        <f>IF(IF($C$4=Dates!$G$4, DataPack!D561,IF($C$4=Dates!$G$5,DataPack!J561,IF($C$4=Dates!$G$6,DataPack!P561)))=0, "", IF($C$4=Dates!$G$4, DataPack!D561,IF($C$4=Dates!$G$5,DataPack!J561,IF($C$4=Dates!$G$6,DataPack!P561))))</f>
        <v>Primary</v>
      </c>
      <c r="F146" s="36" t="str">
        <f>IF(IF($C$4=Dates!$G$4, DataPack!E561,IF($C$4=Dates!$G$5,DataPack!K561,IF($C$4=Dates!$G$6,DataPack!Q561)))=0, "", IF($C$4=Dates!$G$4, DataPack!E561,IF($C$4=Dates!$G$5,DataPack!K561,IF($C$4=Dates!$G$6,DataPack!Q561))))</f>
        <v>Community School</v>
      </c>
      <c r="G146" s="297">
        <f>IF(IF($C$4=Dates!$G$4, DataPack!F561,IF($C$4=Dates!$G$5,DataPack!L561,IF($C$4=Dates!$G$6,DataPack!R561)))=0, "", IF($C$4=Dates!$G$4, DataPack!F561,IF($C$4=Dates!$G$5,DataPack!L561,IF($C$4=Dates!$G$6,DataPack!R561))))</f>
        <v>40858</v>
      </c>
      <c r="H146" s="6"/>
    </row>
    <row r="147" spans="2:8">
      <c r="B147" s="30">
        <f>IF(IF($C$4=Dates!$G$4, DataPack!A562,IF($C$4=Dates!$G$5,DataPack!G562,IF($C$4=Dates!$G$6,DataPack!M562)))=0, "", IF($C$4=Dates!$G$4, DataPack!A562,IF($C$4=Dates!$G$5,DataPack!G562,IF($C$4=Dates!$G$6,DataPack!M562))))</f>
        <v>112561</v>
      </c>
      <c r="C147" s="36" t="str">
        <f>IF(IF($C$4=Dates!$G$4, DataPack!B562,IF($C$4=Dates!$G$5,DataPack!H562,IF($C$4=Dates!$G$6,DataPack!N562)))=0, "", IF($C$4=Dates!$G$4, DataPack!B562,IF($C$4=Dates!$G$5,DataPack!H562,IF($C$4=Dates!$G$6,DataPack!N562))))</f>
        <v>Marlpool Junior School</v>
      </c>
      <c r="D147" s="36" t="str">
        <f>IF(IF($C$4=Dates!$G$4, DataPack!C562,IF($C$4=Dates!$G$5,DataPack!I562,IF($C$4=Dates!$G$6,DataPack!O562)))=0, "", IF($C$4=Dates!$G$4, DataPack!C562,IF($C$4=Dates!$G$5,DataPack!I562,IF($C$4=Dates!$G$6,DataPack!O562))))</f>
        <v>Derbyshire</v>
      </c>
      <c r="E147" s="36" t="str">
        <f>IF(IF($C$4=Dates!$G$4, DataPack!D562,IF($C$4=Dates!$G$5,DataPack!J562,IF($C$4=Dates!$G$6,DataPack!P562)))=0, "", IF($C$4=Dates!$G$4, DataPack!D562,IF($C$4=Dates!$G$5,DataPack!J562,IF($C$4=Dates!$G$6,DataPack!P562))))</f>
        <v>Primary</v>
      </c>
      <c r="F147" s="36" t="str">
        <f>IF(IF($C$4=Dates!$G$4, DataPack!E562,IF($C$4=Dates!$G$5,DataPack!K562,IF($C$4=Dates!$G$6,DataPack!Q562)))=0, "", IF($C$4=Dates!$G$4, DataPack!E562,IF($C$4=Dates!$G$5,DataPack!K562,IF($C$4=Dates!$G$6,DataPack!Q562))))</f>
        <v>Community School</v>
      </c>
      <c r="G147" s="297">
        <f>IF(IF($C$4=Dates!$G$4, DataPack!F562,IF($C$4=Dates!$G$5,DataPack!L562,IF($C$4=Dates!$G$6,DataPack!R562)))=0, "", IF($C$4=Dates!$G$4, DataPack!F562,IF($C$4=Dates!$G$5,DataPack!L562,IF($C$4=Dates!$G$6,DataPack!R562))))</f>
        <v>40576</v>
      </c>
      <c r="H147" s="6"/>
    </row>
    <row r="148" spans="2:8">
      <c r="B148" s="30">
        <f>IF(IF($C$4=Dates!$G$4, DataPack!A563,IF($C$4=Dates!$G$5,DataPack!G563,IF($C$4=Dates!$G$6,DataPack!M563)))=0, "", IF($C$4=Dates!$G$4, DataPack!A563,IF($C$4=Dates!$G$5,DataPack!G563,IF($C$4=Dates!$G$6,DataPack!M563))))</f>
        <v>121510</v>
      </c>
      <c r="C148" s="36" t="str">
        <f>IF(IF($C$4=Dates!$G$4, DataPack!B563,IF($C$4=Dates!$G$5,DataPack!H563,IF($C$4=Dates!$G$6,DataPack!N563)))=0, "", IF($C$4=Dates!$G$4, DataPack!B563,IF($C$4=Dates!$G$5,DataPack!H563,IF($C$4=Dates!$G$6,DataPack!N563))))</f>
        <v>Pickhill Church of England Primary School</v>
      </c>
      <c r="D148" s="36" t="str">
        <f>IF(IF($C$4=Dates!$G$4, DataPack!C563,IF($C$4=Dates!$G$5,DataPack!I563,IF($C$4=Dates!$G$6,DataPack!O563)))=0, "", IF($C$4=Dates!$G$4, DataPack!C563,IF($C$4=Dates!$G$5,DataPack!I563,IF($C$4=Dates!$G$6,DataPack!O563))))</f>
        <v>North Yorkshire</v>
      </c>
      <c r="E148" s="36" t="str">
        <f>IF(IF($C$4=Dates!$G$4, DataPack!D563,IF($C$4=Dates!$G$5,DataPack!J563,IF($C$4=Dates!$G$6,DataPack!P563)))=0, "", IF($C$4=Dates!$G$4, DataPack!D563,IF($C$4=Dates!$G$5,DataPack!J563,IF($C$4=Dates!$G$6,DataPack!P563))))</f>
        <v>Primary</v>
      </c>
      <c r="F148" s="36" t="str">
        <f>IF(IF($C$4=Dates!$G$4, DataPack!E563,IF($C$4=Dates!$G$5,DataPack!K563,IF($C$4=Dates!$G$6,DataPack!Q563)))=0, "", IF($C$4=Dates!$G$4, DataPack!E563,IF($C$4=Dates!$G$5,DataPack!K563,IF($C$4=Dates!$G$6,DataPack!Q563))))</f>
        <v>Voluntary Controlled School</v>
      </c>
      <c r="G148" s="297">
        <f>IF(IF($C$4=Dates!$G$4, DataPack!F563,IF($C$4=Dates!$G$5,DataPack!L563,IF($C$4=Dates!$G$6,DataPack!R563)))=0, "", IF($C$4=Dates!$G$4, DataPack!F563,IF($C$4=Dates!$G$5,DataPack!L563,IF($C$4=Dates!$G$6,DataPack!R563))))</f>
        <v>40715</v>
      </c>
      <c r="H148" s="6"/>
    </row>
    <row r="149" spans="2:8">
      <c r="B149" s="30">
        <f>IF(IF($C$4=Dates!$G$4, DataPack!A564,IF($C$4=Dates!$G$5,DataPack!G564,IF($C$4=Dates!$G$6,DataPack!M564)))=0, "", IF($C$4=Dates!$G$4, DataPack!A564,IF($C$4=Dates!$G$5,DataPack!G564,IF($C$4=Dates!$G$6,DataPack!M564))))</f>
        <v>109134</v>
      </c>
      <c r="C149" s="36" t="str">
        <f>IF(IF($C$4=Dates!$G$4, DataPack!B564,IF($C$4=Dates!$G$5,DataPack!H564,IF($C$4=Dates!$G$6,DataPack!N564)))=0, "", IF($C$4=Dates!$G$4, DataPack!B564,IF($C$4=Dates!$G$5,DataPack!H564,IF($C$4=Dates!$G$6,DataPack!N564))))</f>
        <v>Stanbridge Primary School</v>
      </c>
      <c r="D149" s="36" t="str">
        <f>IF(IF($C$4=Dates!$G$4, DataPack!C564,IF($C$4=Dates!$G$5,DataPack!I564,IF($C$4=Dates!$G$6,DataPack!O564)))=0, "", IF($C$4=Dates!$G$4, DataPack!C564,IF($C$4=Dates!$G$5,DataPack!I564,IF($C$4=Dates!$G$6,DataPack!O564))))</f>
        <v>South Gloucestershire</v>
      </c>
      <c r="E149" s="36" t="str">
        <f>IF(IF($C$4=Dates!$G$4, DataPack!D564,IF($C$4=Dates!$G$5,DataPack!J564,IF($C$4=Dates!$G$6,DataPack!P564)))=0, "", IF($C$4=Dates!$G$4, DataPack!D564,IF($C$4=Dates!$G$5,DataPack!J564,IF($C$4=Dates!$G$6,DataPack!P564))))</f>
        <v>Primary</v>
      </c>
      <c r="F149" s="36" t="str">
        <f>IF(IF($C$4=Dates!$G$4, DataPack!E564,IF($C$4=Dates!$G$5,DataPack!K564,IF($C$4=Dates!$G$6,DataPack!Q564)))=0, "", IF($C$4=Dates!$G$4, DataPack!E564,IF($C$4=Dates!$G$5,DataPack!K564,IF($C$4=Dates!$G$6,DataPack!Q564))))</f>
        <v>Community School</v>
      </c>
      <c r="G149" s="297">
        <f>IF(IF($C$4=Dates!$G$4, DataPack!F564,IF($C$4=Dates!$G$5,DataPack!L564,IF($C$4=Dates!$G$6,DataPack!R564)))=0, "", IF($C$4=Dates!$G$4, DataPack!F564,IF($C$4=Dates!$G$5,DataPack!L564,IF($C$4=Dates!$G$6,DataPack!R564))))</f>
        <v>40711</v>
      </c>
      <c r="H149" s="6"/>
    </row>
    <row r="150" spans="2:8">
      <c r="B150" s="30">
        <f>IF(IF($C$4=Dates!$G$4, DataPack!A565,IF($C$4=Dates!$G$5,DataPack!G565,IF($C$4=Dates!$G$6,DataPack!M565)))=0, "", IF($C$4=Dates!$G$4, DataPack!A565,IF($C$4=Dates!$G$5,DataPack!G565,IF($C$4=Dates!$G$6,DataPack!M565))))</f>
        <v>108268</v>
      </c>
      <c r="C150" s="36" t="str">
        <f>IF(IF($C$4=Dates!$G$4, DataPack!B565,IF($C$4=Dates!$G$5,DataPack!H565,IF($C$4=Dates!$G$6,DataPack!N565)))=0, "", IF($C$4=Dates!$G$4, DataPack!B565,IF($C$4=Dates!$G$5,DataPack!H565,IF($C$4=Dates!$G$6,DataPack!N565))))</f>
        <v>Pontefract St Giles Church of England Voluntary Aided Junior and Infant School</v>
      </c>
      <c r="D150" s="36" t="str">
        <f>IF(IF($C$4=Dates!$G$4, DataPack!C565,IF($C$4=Dates!$G$5,DataPack!I565,IF($C$4=Dates!$G$6,DataPack!O565)))=0, "", IF($C$4=Dates!$G$4, DataPack!C565,IF($C$4=Dates!$G$5,DataPack!I565,IF($C$4=Dates!$G$6,DataPack!O565))))</f>
        <v>Wakefield</v>
      </c>
      <c r="E150" s="36" t="str">
        <f>IF(IF($C$4=Dates!$G$4, DataPack!D565,IF($C$4=Dates!$G$5,DataPack!J565,IF($C$4=Dates!$G$6,DataPack!P565)))=0, "", IF($C$4=Dates!$G$4, DataPack!D565,IF($C$4=Dates!$G$5,DataPack!J565,IF($C$4=Dates!$G$6,DataPack!P565))))</f>
        <v>Primary</v>
      </c>
      <c r="F150" s="36" t="str">
        <f>IF(IF($C$4=Dates!$G$4, DataPack!E565,IF($C$4=Dates!$G$5,DataPack!K565,IF($C$4=Dates!$G$6,DataPack!Q565)))=0, "", IF($C$4=Dates!$G$4, DataPack!E565,IF($C$4=Dates!$G$5,DataPack!K565,IF($C$4=Dates!$G$6,DataPack!Q565))))</f>
        <v>Voluntary Aided School</v>
      </c>
      <c r="G150" s="297">
        <f>IF(IF($C$4=Dates!$G$4, DataPack!F565,IF($C$4=Dates!$G$5,DataPack!L565,IF($C$4=Dates!$G$6,DataPack!R565)))=0, "", IF($C$4=Dates!$G$4, DataPack!F565,IF($C$4=Dates!$G$5,DataPack!L565,IF($C$4=Dates!$G$6,DataPack!R565))))</f>
        <v>40379</v>
      </c>
      <c r="H150" s="6"/>
    </row>
    <row r="151" spans="2:8">
      <c r="B151" s="30">
        <f>IF(IF($C$4=Dates!$G$4, DataPack!A566,IF($C$4=Dates!$G$5,DataPack!G566,IF($C$4=Dates!$G$6,DataPack!M566)))=0, "", IF($C$4=Dates!$G$4, DataPack!A566,IF($C$4=Dates!$G$5,DataPack!G566,IF($C$4=Dates!$G$6,DataPack!M566))))</f>
        <v>134278</v>
      </c>
      <c r="C151" s="36" t="str">
        <f>IF(IF($C$4=Dates!$G$4, DataPack!B566,IF($C$4=Dates!$G$5,DataPack!H566,IF($C$4=Dates!$G$6,DataPack!N566)))=0, "", IF($C$4=Dates!$G$4, DataPack!B566,IF($C$4=Dates!$G$5,DataPack!H566,IF($C$4=Dates!$G$6,DataPack!N566))))</f>
        <v>Cobblers Lane Primary School</v>
      </c>
      <c r="D151" s="36" t="str">
        <f>IF(IF($C$4=Dates!$G$4, DataPack!C566,IF($C$4=Dates!$G$5,DataPack!I566,IF($C$4=Dates!$G$6,DataPack!O566)))=0, "", IF($C$4=Dates!$G$4, DataPack!C566,IF($C$4=Dates!$G$5,DataPack!I566,IF($C$4=Dates!$G$6,DataPack!O566))))</f>
        <v>Wakefield</v>
      </c>
      <c r="E151" s="36" t="str">
        <f>IF(IF($C$4=Dates!$G$4, DataPack!D566,IF($C$4=Dates!$G$5,DataPack!J566,IF($C$4=Dates!$G$6,DataPack!P566)))=0, "", IF($C$4=Dates!$G$4, DataPack!D566,IF($C$4=Dates!$G$5,DataPack!J566,IF($C$4=Dates!$G$6,DataPack!P566))))</f>
        <v>Primary</v>
      </c>
      <c r="F151" s="36" t="str">
        <f>IF(IF($C$4=Dates!$G$4, DataPack!E566,IF($C$4=Dates!$G$5,DataPack!K566,IF($C$4=Dates!$G$6,DataPack!Q566)))=0, "", IF($C$4=Dates!$G$4, DataPack!E566,IF($C$4=Dates!$G$5,DataPack!K566,IF($C$4=Dates!$G$6,DataPack!Q566))))</f>
        <v>Foundation School</v>
      </c>
      <c r="G151" s="297">
        <f>IF(IF($C$4=Dates!$G$4, DataPack!F566,IF($C$4=Dates!$G$5,DataPack!L566,IF($C$4=Dates!$G$6,DataPack!R566)))=0, "", IF($C$4=Dates!$G$4, DataPack!F566,IF($C$4=Dates!$G$5,DataPack!L566,IF($C$4=Dates!$G$6,DataPack!R566))))</f>
        <v>40311</v>
      </c>
      <c r="H151" s="6"/>
    </row>
    <row r="152" spans="2:8">
      <c r="B152" s="30">
        <f>IF(IF($C$4=Dates!$G$4, DataPack!A567,IF($C$4=Dates!$G$5,DataPack!G567,IF($C$4=Dates!$G$6,DataPack!M567)))=0, "", IF($C$4=Dates!$G$4, DataPack!A567,IF($C$4=Dates!$G$5,DataPack!G567,IF($C$4=Dates!$G$6,DataPack!M567))))</f>
        <v>133342</v>
      </c>
      <c r="C152" s="36" t="str">
        <f>IF(IF($C$4=Dates!$G$4, DataPack!B567,IF($C$4=Dates!$G$5,DataPack!H567,IF($C$4=Dates!$G$6,DataPack!N567)))=0, "", IF($C$4=Dates!$G$4, DataPack!B567,IF($C$4=Dates!$G$5,DataPack!H567,IF($C$4=Dates!$G$6,DataPack!N567))))</f>
        <v>Nunsthorpe Community School</v>
      </c>
      <c r="D152" s="36" t="str">
        <f>IF(IF($C$4=Dates!$G$4, DataPack!C567,IF($C$4=Dates!$G$5,DataPack!I567,IF($C$4=Dates!$G$6,DataPack!O567)))=0, "", IF($C$4=Dates!$G$4, DataPack!C567,IF($C$4=Dates!$G$5,DataPack!I567,IF($C$4=Dates!$G$6,DataPack!O567))))</f>
        <v>North East Lincolnshire</v>
      </c>
      <c r="E152" s="36" t="str">
        <f>IF(IF($C$4=Dates!$G$4, DataPack!D567,IF($C$4=Dates!$G$5,DataPack!J567,IF($C$4=Dates!$G$6,DataPack!P567)))=0, "", IF($C$4=Dates!$G$4, DataPack!D567,IF($C$4=Dates!$G$5,DataPack!J567,IF($C$4=Dates!$G$6,DataPack!P567))))</f>
        <v>Primary</v>
      </c>
      <c r="F152" s="36" t="str">
        <f>IF(IF($C$4=Dates!$G$4, DataPack!E567,IF($C$4=Dates!$G$5,DataPack!K567,IF($C$4=Dates!$G$6,DataPack!Q567)))=0, "", IF($C$4=Dates!$G$4, DataPack!E567,IF($C$4=Dates!$G$5,DataPack!K567,IF($C$4=Dates!$G$6,DataPack!Q567))))</f>
        <v>Community School</v>
      </c>
      <c r="G152" s="297">
        <f>IF(IF($C$4=Dates!$G$4, DataPack!F567,IF($C$4=Dates!$G$5,DataPack!L567,IF($C$4=Dates!$G$6,DataPack!R567)))=0, "", IF($C$4=Dates!$G$4, DataPack!F567,IF($C$4=Dates!$G$5,DataPack!L567,IF($C$4=Dates!$G$6,DataPack!R567))))</f>
        <v>40870</v>
      </c>
      <c r="H152" s="6"/>
    </row>
    <row r="153" spans="2:8">
      <c r="B153" s="30">
        <f>IF(IF($C$4=Dates!$G$4, DataPack!A568,IF($C$4=Dates!$G$5,DataPack!G568,IF($C$4=Dates!$G$6,DataPack!M568)))=0, "", IF($C$4=Dates!$G$4, DataPack!A568,IF($C$4=Dates!$G$5,DataPack!G568,IF($C$4=Dates!$G$6,DataPack!M568))))</f>
        <v>131659</v>
      </c>
      <c r="C153" s="36" t="str">
        <f>IF(IF($C$4=Dates!$G$4, DataPack!B568,IF($C$4=Dates!$G$5,DataPack!H568,IF($C$4=Dates!$G$6,DataPack!N568)))=0, "", IF($C$4=Dates!$G$4, DataPack!B568,IF($C$4=Dates!$G$5,DataPack!H568,IF($C$4=Dates!$G$6,DataPack!N568))))</f>
        <v>St Matthias and Dr Bell's CofE VA Primary School</v>
      </c>
      <c r="D153" s="36" t="str">
        <f>IF(IF($C$4=Dates!$G$4, DataPack!C568,IF($C$4=Dates!$G$5,DataPack!I568,IF($C$4=Dates!$G$6,DataPack!O568)))=0, "", IF($C$4=Dates!$G$4, DataPack!C568,IF($C$4=Dates!$G$5,DataPack!I568,IF($C$4=Dates!$G$6,DataPack!O568))))</f>
        <v>Bristol City of</v>
      </c>
      <c r="E153" s="36" t="str">
        <f>IF(IF($C$4=Dates!$G$4, DataPack!D568,IF($C$4=Dates!$G$5,DataPack!J568,IF($C$4=Dates!$G$6,DataPack!P568)))=0, "", IF($C$4=Dates!$G$4, DataPack!D568,IF($C$4=Dates!$G$5,DataPack!J568,IF($C$4=Dates!$G$6,DataPack!P568))))</f>
        <v>Primary</v>
      </c>
      <c r="F153" s="36" t="str">
        <f>IF(IF($C$4=Dates!$G$4, DataPack!E568,IF($C$4=Dates!$G$5,DataPack!K568,IF($C$4=Dates!$G$6,DataPack!Q568)))=0, "", IF($C$4=Dates!$G$4, DataPack!E568,IF($C$4=Dates!$G$5,DataPack!K568,IF($C$4=Dates!$G$6,DataPack!Q568))))</f>
        <v>Voluntary Aided School</v>
      </c>
      <c r="G153" s="297">
        <f>IF(IF($C$4=Dates!$G$4, DataPack!F568,IF($C$4=Dates!$G$5,DataPack!L568,IF($C$4=Dates!$G$6,DataPack!R568)))=0, "", IF($C$4=Dates!$G$4, DataPack!F568,IF($C$4=Dates!$G$5,DataPack!L568,IF($C$4=Dates!$G$6,DataPack!R568))))</f>
        <v>40345</v>
      </c>
      <c r="H153" s="6"/>
    </row>
    <row r="154" spans="2:8">
      <c r="B154" s="30">
        <f>IF(IF($C$4=Dates!$G$4, DataPack!A569,IF($C$4=Dates!$G$5,DataPack!G569,IF($C$4=Dates!$G$6,DataPack!M569)))=0, "", IF($C$4=Dates!$G$4, DataPack!A569,IF($C$4=Dates!$G$5,DataPack!G569,IF($C$4=Dates!$G$6,DataPack!M569))))</f>
        <v>109147</v>
      </c>
      <c r="C154" s="36" t="str">
        <f>IF(IF($C$4=Dates!$G$4, DataPack!B569,IF($C$4=Dates!$G$5,DataPack!H569,IF($C$4=Dates!$G$6,DataPack!N569)))=0, "", IF($C$4=Dates!$G$4, DataPack!B569,IF($C$4=Dates!$G$5,DataPack!H569,IF($C$4=Dates!$G$6,DataPack!N569))))</f>
        <v>St Mary Redcliffe Church of England Primary School</v>
      </c>
      <c r="D154" s="36" t="str">
        <f>IF(IF($C$4=Dates!$G$4, DataPack!C569,IF($C$4=Dates!$G$5,DataPack!I569,IF($C$4=Dates!$G$6,DataPack!O569)))=0, "", IF($C$4=Dates!$G$4, DataPack!C569,IF($C$4=Dates!$G$5,DataPack!I569,IF($C$4=Dates!$G$6,DataPack!O569))))</f>
        <v>Bristol City of</v>
      </c>
      <c r="E154" s="36" t="str">
        <f>IF(IF($C$4=Dates!$G$4, DataPack!D569,IF($C$4=Dates!$G$5,DataPack!J569,IF($C$4=Dates!$G$6,DataPack!P569)))=0, "", IF($C$4=Dates!$G$4, DataPack!D569,IF($C$4=Dates!$G$5,DataPack!J569,IF($C$4=Dates!$G$6,DataPack!P569))))</f>
        <v>Primary</v>
      </c>
      <c r="F154" s="36" t="str">
        <f>IF(IF($C$4=Dates!$G$4, DataPack!E569,IF($C$4=Dates!$G$5,DataPack!K569,IF($C$4=Dates!$G$6,DataPack!Q569)))=0, "", IF($C$4=Dates!$G$4, DataPack!E569,IF($C$4=Dates!$G$5,DataPack!K569,IF($C$4=Dates!$G$6,DataPack!Q569))))</f>
        <v>Voluntary Controlled School</v>
      </c>
      <c r="G154" s="297">
        <f>IF(IF($C$4=Dates!$G$4, DataPack!F569,IF($C$4=Dates!$G$5,DataPack!L569,IF($C$4=Dates!$G$6,DataPack!R569)))=0, "", IF($C$4=Dates!$G$4, DataPack!F569,IF($C$4=Dates!$G$5,DataPack!L569,IF($C$4=Dates!$G$6,DataPack!R569))))</f>
        <v>40325</v>
      </c>
      <c r="H154" s="6"/>
    </row>
    <row r="155" spans="2:8">
      <c r="B155" s="30">
        <f>IF(IF($C$4=Dates!$G$4, DataPack!A570,IF($C$4=Dates!$G$5,DataPack!G570,IF($C$4=Dates!$G$6,DataPack!M570)))=0, "", IF($C$4=Dates!$G$4, DataPack!A570,IF($C$4=Dates!$G$5,DataPack!G570,IF($C$4=Dates!$G$6,DataPack!M570))))</f>
        <v>134629</v>
      </c>
      <c r="C155" s="36" t="str">
        <f>IF(IF($C$4=Dates!$G$4, DataPack!B570,IF($C$4=Dates!$G$5,DataPack!H570,IF($C$4=Dates!$G$6,DataPack!N570)))=0, "", IF($C$4=Dates!$G$4, DataPack!B570,IF($C$4=Dates!$G$5,DataPack!H570,IF($C$4=Dates!$G$6,DataPack!N570))))</f>
        <v>Hardwick Primary School</v>
      </c>
      <c r="D155" s="36" t="str">
        <f>IF(IF($C$4=Dates!$G$4, DataPack!C570,IF($C$4=Dates!$G$5,DataPack!I570,IF($C$4=Dates!$G$6,DataPack!O570)))=0, "", IF($C$4=Dates!$G$4, DataPack!C570,IF($C$4=Dates!$G$5,DataPack!I570,IF($C$4=Dates!$G$6,DataPack!O570))))</f>
        <v>Derby</v>
      </c>
      <c r="E155" s="36" t="str">
        <f>IF(IF($C$4=Dates!$G$4, DataPack!D570,IF($C$4=Dates!$G$5,DataPack!J570,IF($C$4=Dates!$G$6,DataPack!P570)))=0, "", IF($C$4=Dates!$G$4, DataPack!D570,IF($C$4=Dates!$G$5,DataPack!J570,IF($C$4=Dates!$G$6,DataPack!P570))))</f>
        <v>Primary</v>
      </c>
      <c r="F155" s="36" t="str">
        <f>IF(IF($C$4=Dates!$G$4, DataPack!E570,IF($C$4=Dates!$G$5,DataPack!K570,IF($C$4=Dates!$G$6,DataPack!Q570)))=0, "", IF($C$4=Dates!$G$4, DataPack!E570,IF($C$4=Dates!$G$5,DataPack!K570,IF($C$4=Dates!$G$6,DataPack!Q570))))</f>
        <v>Community School</v>
      </c>
      <c r="G155" s="297">
        <f>IF(IF($C$4=Dates!$G$4, DataPack!F570,IF($C$4=Dates!$G$5,DataPack!L570,IF($C$4=Dates!$G$6,DataPack!R570)))=0, "", IF($C$4=Dates!$G$4, DataPack!F570,IF($C$4=Dates!$G$5,DataPack!L570,IF($C$4=Dates!$G$6,DataPack!R570))))</f>
        <v>40857</v>
      </c>
      <c r="H155" s="6"/>
    </row>
    <row r="156" spans="2:8">
      <c r="B156" s="30">
        <f>IF(IF($C$4=Dates!$G$4, DataPack!A571,IF($C$4=Dates!$G$5,DataPack!G571,IF($C$4=Dates!$G$6,DataPack!M571)))=0, "", IF($C$4=Dates!$G$4, DataPack!A571,IF($C$4=Dates!$G$5,DataPack!G571,IF($C$4=Dates!$G$6,DataPack!M571))))</f>
        <v>134139</v>
      </c>
      <c r="C156" s="36" t="str">
        <f>IF(IF($C$4=Dates!$G$4, DataPack!B571,IF($C$4=Dates!$G$5,DataPack!H571,IF($C$4=Dates!$G$6,DataPack!N571)))=0, "", IF($C$4=Dates!$G$4, DataPack!B571,IF($C$4=Dates!$G$5,DataPack!H571,IF($C$4=Dates!$G$6,DataPack!N571))))</f>
        <v>North Wingfield Primary and Nursery School</v>
      </c>
      <c r="D156" s="36" t="str">
        <f>IF(IF($C$4=Dates!$G$4, DataPack!C571,IF($C$4=Dates!$G$5,DataPack!I571,IF($C$4=Dates!$G$6,DataPack!O571)))=0, "", IF($C$4=Dates!$G$4, DataPack!C571,IF($C$4=Dates!$G$5,DataPack!I571,IF($C$4=Dates!$G$6,DataPack!O571))))</f>
        <v>Derbyshire</v>
      </c>
      <c r="E156" s="36" t="str">
        <f>IF(IF($C$4=Dates!$G$4, DataPack!D571,IF($C$4=Dates!$G$5,DataPack!J571,IF($C$4=Dates!$G$6,DataPack!P571)))=0, "", IF($C$4=Dates!$G$4, DataPack!D571,IF($C$4=Dates!$G$5,DataPack!J571,IF($C$4=Dates!$G$6,DataPack!P571))))</f>
        <v>Primary</v>
      </c>
      <c r="F156" s="36" t="str">
        <f>IF(IF($C$4=Dates!$G$4, DataPack!E571,IF($C$4=Dates!$G$5,DataPack!K571,IF($C$4=Dates!$G$6,DataPack!Q571)))=0, "", IF($C$4=Dates!$G$4, DataPack!E571,IF($C$4=Dates!$G$5,DataPack!K571,IF($C$4=Dates!$G$6,DataPack!Q571))))</f>
        <v>Community School</v>
      </c>
      <c r="G156" s="297">
        <f>IF(IF($C$4=Dates!$G$4, DataPack!F571,IF($C$4=Dates!$G$5,DataPack!L571,IF($C$4=Dates!$G$6,DataPack!R571)))=0, "", IF($C$4=Dates!$G$4, DataPack!F571,IF($C$4=Dates!$G$5,DataPack!L571,IF($C$4=Dates!$G$6,DataPack!R571))))</f>
        <v>40640</v>
      </c>
      <c r="H156" s="6"/>
    </row>
    <row r="157" spans="2:8">
      <c r="B157" s="30">
        <f>IF(IF($C$4=Dates!$G$4, DataPack!A572,IF($C$4=Dates!$G$5,DataPack!G572,IF($C$4=Dates!$G$6,DataPack!M572)))=0, "", IF($C$4=Dates!$G$4, DataPack!A572,IF($C$4=Dates!$G$5,DataPack!G572,IF($C$4=Dates!$G$6,DataPack!M572))))</f>
        <v>117827</v>
      </c>
      <c r="C157" s="36" t="str">
        <f>IF(IF($C$4=Dates!$G$4, DataPack!B572,IF($C$4=Dates!$G$5,DataPack!H572,IF($C$4=Dates!$G$6,DataPack!N572)))=0, "", IF($C$4=Dates!$G$4, DataPack!B572,IF($C$4=Dates!$G$5,DataPack!H572,IF($C$4=Dates!$G$6,DataPack!N572))))</f>
        <v>Beverley St Nicholas Community Primary School</v>
      </c>
      <c r="D157" s="36" t="str">
        <f>IF(IF($C$4=Dates!$G$4, DataPack!C572,IF($C$4=Dates!$G$5,DataPack!I572,IF($C$4=Dates!$G$6,DataPack!O572)))=0, "", IF($C$4=Dates!$G$4, DataPack!C572,IF($C$4=Dates!$G$5,DataPack!I572,IF($C$4=Dates!$G$6,DataPack!O572))))</f>
        <v>East Riding of Yorkshire</v>
      </c>
      <c r="E157" s="36" t="str">
        <f>IF(IF($C$4=Dates!$G$4, DataPack!D572,IF($C$4=Dates!$G$5,DataPack!J572,IF($C$4=Dates!$G$6,DataPack!P572)))=0, "", IF($C$4=Dates!$G$4, DataPack!D572,IF($C$4=Dates!$G$5,DataPack!J572,IF($C$4=Dates!$G$6,DataPack!P572))))</f>
        <v>Primary</v>
      </c>
      <c r="F157" s="36" t="str">
        <f>IF(IF($C$4=Dates!$G$4, DataPack!E572,IF($C$4=Dates!$G$5,DataPack!K572,IF($C$4=Dates!$G$6,DataPack!Q572)))=0, "", IF($C$4=Dates!$G$4, DataPack!E572,IF($C$4=Dates!$G$5,DataPack!K572,IF($C$4=Dates!$G$6,DataPack!Q572))))</f>
        <v>Community School</v>
      </c>
      <c r="G157" s="297">
        <f>IF(IF($C$4=Dates!$G$4, DataPack!F572,IF($C$4=Dates!$G$5,DataPack!L572,IF($C$4=Dates!$G$6,DataPack!R572)))=0, "", IF($C$4=Dates!$G$4, DataPack!F572,IF($C$4=Dates!$G$5,DataPack!L572,IF($C$4=Dates!$G$6,DataPack!R572))))</f>
        <v>40358</v>
      </c>
      <c r="H157" s="6"/>
    </row>
    <row r="158" spans="2:8">
      <c r="B158" s="30">
        <f>IF(IF($C$4=Dates!$G$4, DataPack!A573,IF($C$4=Dates!$G$5,DataPack!G573,IF($C$4=Dates!$G$6,DataPack!M573)))=0, "", IF($C$4=Dates!$G$4, DataPack!A573,IF($C$4=Dates!$G$5,DataPack!G573,IF($C$4=Dates!$G$6,DataPack!M573))))</f>
        <v>135700</v>
      </c>
      <c r="C158" s="36" t="str">
        <f>IF(IF($C$4=Dates!$G$4, DataPack!B573,IF($C$4=Dates!$G$5,DataPack!H573,IF($C$4=Dates!$G$6,DataPack!N573)))=0, "", IF($C$4=Dates!$G$4, DataPack!B573,IF($C$4=Dates!$G$5,DataPack!H573,IF($C$4=Dates!$G$6,DataPack!N573))))</f>
        <v>Hilderthorpe Primary School</v>
      </c>
      <c r="D158" s="36" t="str">
        <f>IF(IF($C$4=Dates!$G$4, DataPack!C573,IF($C$4=Dates!$G$5,DataPack!I573,IF($C$4=Dates!$G$6,DataPack!O573)))=0, "", IF($C$4=Dates!$G$4, DataPack!C573,IF($C$4=Dates!$G$5,DataPack!I573,IF($C$4=Dates!$G$6,DataPack!O573))))</f>
        <v>East Riding of Yorkshire</v>
      </c>
      <c r="E158" s="36" t="str">
        <f>IF(IF($C$4=Dates!$G$4, DataPack!D573,IF($C$4=Dates!$G$5,DataPack!J573,IF($C$4=Dates!$G$6,DataPack!P573)))=0, "", IF($C$4=Dates!$G$4, DataPack!D573,IF($C$4=Dates!$G$5,DataPack!J573,IF($C$4=Dates!$G$6,DataPack!P573))))</f>
        <v>Primary</v>
      </c>
      <c r="F158" s="36" t="str">
        <f>IF(IF($C$4=Dates!$G$4, DataPack!E573,IF($C$4=Dates!$G$5,DataPack!K573,IF($C$4=Dates!$G$6,DataPack!Q573)))=0, "", IF($C$4=Dates!$G$4, DataPack!E573,IF($C$4=Dates!$G$5,DataPack!K573,IF($C$4=Dates!$G$6,DataPack!Q573))))</f>
        <v>Community School</v>
      </c>
      <c r="G158" s="297">
        <f>IF(IF($C$4=Dates!$G$4, DataPack!F573,IF($C$4=Dates!$G$5,DataPack!L573,IF($C$4=Dates!$G$6,DataPack!R573)))=0, "", IF($C$4=Dates!$G$4, DataPack!F573,IF($C$4=Dates!$G$5,DataPack!L573,IF($C$4=Dates!$G$6,DataPack!R573))))</f>
        <v>40673</v>
      </c>
      <c r="H158" s="6"/>
    </row>
    <row r="159" spans="2:8">
      <c r="B159" s="30">
        <f>IF(IF($C$4=Dates!$G$4, DataPack!A574,IF($C$4=Dates!$G$5,DataPack!G574,IF($C$4=Dates!$G$6,DataPack!M574)))=0, "", IF($C$4=Dates!$G$4, DataPack!A574,IF($C$4=Dates!$G$5,DataPack!G574,IF($C$4=Dates!$G$6,DataPack!M574))))</f>
        <v>108822</v>
      </c>
      <c r="C159" s="36" t="str">
        <f>IF(IF($C$4=Dates!$G$4, DataPack!B574,IF($C$4=Dates!$G$5,DataPack!H574,IF($C$4=Dates!$G$6,DataPack!N574)))=0, "", IF($C$4=Dates!$G$4, DataPack!B574,IF($C$4=Dates!$G$5,DataPack!H574,IF($C$4=Dates!$G$6,DataPack!N574))))</f>
        <v>Usworth Grange Primary School</v>
      </c>
      <c r="D159" s="36" t="str">
        <f>IF(IF($C$4=Dates!$G$4, DataPack!C574,IF($C$4=Dates!$G$5,DataPack!I574,IF($C$4=Dates!$G$6,DataPack!O574)))=0, "", IF($C$4=Dates!$G$4, DataPack!C574,IF($C$4=Dates!$G$5,DataPack!I574,IF($C$4=Dates!$G$6,DataPack!O574))))</f>
        <v>Sunderland</v>
      </c>
      <c r="E159" s="36" t="str">
        <f>IF(IF($C$4=Dates!$G$4, DataPack!D574,IF($C$4=Dates!$G$5,DataPack!J574,IF($C$4=Dates!$G$6,DataPack!P574)))=0, "", IF($C$4=Dates!$G$4, DataPack!D574,IF($C$4=Dates!$G$5,DataPack!J574,IF($C$4=Dates!$G$6,DataPack!P574))))</f>
        <v>Primary</v>
      </c>
      <c r="F159" s="36" t="str">
        <f>IF(IF($C$4=Dates!$G$4, DataPack!E574,IF($C$4=Dates!$G$5,DataPack!K574,IF($C$4=Dates!$G$6,DataPack!Q574)))=0, "", IF($C$4=Dates!$G$4, DataPack!E574,IF($C$4=Dates!$G$5,DataPack!K574,IF($C$4=Dates!$G$6,DataPack!Q574))))</f>
        <v>Community School</v>
      </c>
      <c r="G159" s="297">
        <f>IF(IF($C$4=Dates!$G$4, DataPack!F574,IF($C$4=Dates!$G$5,DataPack!L574,IF($C$4=Dates!$G$6,DataPack!R574)))=0, "", IF($C$4=Dates!$G$4, DataPack!F574,IF($C$4=Dates!$G$5,DataPack!L574,IF($C$4=Dates!$G$6,DataPack!R574))))</f>
        <v>40450</v>
      </c>
      <c r="H159" s="6"/>
    </row>
    <row r="160" spans="2:8">
      <c r="B160" s="30">
        <f>IF(IF($C$4=Dates!$G$4, DataPack!A575,IF($C$4=Dates!$G$5,DataPack!G575,IF($C$4=Dates!$G$6,DataPack!M575)))=0, "", IF($C$4=Dates!$G$4, DataPack!A575,IF($C$4=Dates!$G$5,DataPack!G575,IF($C$4=Dates!$G$6,DataPack!M575))))</f>
        <v>117979</v>
      </c>
      <c r="C160" s="36" t="str">
        <f>IF(IF($C$4=Dates!$G$4, DataPack!B575,IF($C$4=Dates!$G$5,DataPack!H575,IF($C$4=Dates!$G$6,DataPack!N575)))=0, "", IF($C$4=Dates!$G$4, DataPack!B575,IF($C$4=Dates!$G$5,DataPack!H575,IF($C$4=Dates!$G$6,DataPack!N575))))</f>
        <v>All Saints Church of England Voluntary Controlled Infant School, Hessle</v>
      </c>
      <c r="D160" s="36" t="str">
        <f>IF(IF($C$4=Dates!$G$4, DataPack!C575,IF($C$4=Dates!$G$5,DataPack!I575,IF($C$4=Dates!$G$6,DataPack!O575)))=0, "", IF($C$4=Dates!$G$4, DataPack!C575,IF($C$4=Dates!$G$5,DataPack!I575,IF($C$4=Dates!$G$6,DataPack!O575))))</f>
        <v>East Riding of Yorkshire</v>
      </c>
      <c r="E160" s="36" t="str">
        <f>IF(IF($C$4=Dates!$G$4, DataPack!D575,IF($C$4=Dates!$G$5,DataPack!J575,IF($C$4=Dates!$G$6,DataPack!P575)))=0, "", IF($C$4=Dates!$G$4, DataPack!D575,IF($C$4=Dates!$G$5,DataPack!J575,IF($C$4=Dates!$G$6,DataPack!P575))))</f>
        <v>Primary</v>
      </c>
      <c r="F160" s="36" t="str">
        <f>IF(IF($C$4=Dates!$G$4, DataPack!E575,IF($C$4=Dates!$G$5,DataPack!K575,IF($C$4=Dates!$G$6,DataPack!Q575)))=0, "", IF($C$4=Dates!$G$4, DataPack!E575,IF($C$4=Dates!$G$5,DataPack!K575,IF($C$4=Dates!$G$6,DataPack!Q575))))</f>
        <v>Voluntary Controlled School</v>
      </c>
      <c r="G160" s="297">
        <f>IF(IF($C$4=Dates!$G$4, DataPack!F575,IF($C$4=Dates!$G$5,DataPack!L575,IF($C$4=Dates!$G$6,DataPack!R575)))=0, "", IF($C$4=Dates!$G$4, DataPack!F575,IF($C$4=Dates!$G$5,DataPack!L575,IF($C$4=Dates!$G$6,DataPack!R575))))</f>
        <v>40239</v>
      </c>
      <c r="H160" s="6"/>
    </row>
    <row r="161" spans="2:8">
      <c r="B161" s="30">
        <f>IF(IF($C$4=Dates!$G$4, DataPack!A576,IF($C$4=Dates!$G$5,DataPack!G576,IF($C$4=Dates!$G$6,DataPack!M576)))=0, "", IF($C$4=Dates!$G$4, DataPack!A576,IF($C$4=Dates!$G$5,DataPack!G576,IF($C$4=Dates!$G$6,DataPack!M576))))</f>
        <v>117933</v>
      </c>
      <c r="C161" s="36" t="str">
        <f>IF(IF($C$4=Dates!$G$4, DataPack!B576,IF($C$4=Dates!$G$5,DataPack!H576,IF($C$4=Dates!$G$6,DataPack!N576)))=0, "", IF($C$4=Dates!$G$4, DataPack!B576,IF($C$4=Dates!$G$5,DataPack!H576,IF($C$4=Dates!$G$6,DataPack!N576))))</f>
        <v>Foredyke Primary School</v>
      </c>
      <c r="D161" s="36" t="str">
        <f>IF(IF($C$4=Dates!$G$4, DataPack!C576,IF($C$4=Dates!$G$5,DataPack!I576,IF($C$4=Dates!$G$6,DataPack!O576)))=0, "", IF($C$4=Dates!$G$4, DataPack!C576,IF($C$4=Dates!$G$5,DataPack!I576,IF($C$4=Dates!$G$6,DataPack!O576))))</f>
        <v>Kingston upon Hull City of</v>
      </c>
      <c r="E161" s="36" t="str">
        <f>IF(IF($C$4=Dates!$G$4, DataPack!D576,IF($C$4=Dates!$G$5,DataPack!J576,IF($C$4=Dates!$G$6,DataPack!P576)))=0, "", IF($C$4=Dates!$G$4, DataPack!D576,IF($C$4=Dates!$G$5,DataPack!J576,IF($C$4=Dates!$G$6,DataPack!P576))))</f>
        <v>Primary</v>
      </c>
      <c r="F161" s="36" t="str">
        <f>IF(IF($C$4=Dates!$G$4, DataPack!E576,IF($C$4=Dates!$G$5,DataPack!K576,IF($C$4=Dates!$G$6,DataPack!Q576)))=0, "", IF($C$4=Dates!$G$4, DataPack!E576,IF($C$4=Dates!$G$5,DataPack!K576,IF($C$4=Dates!$G$6,DataPack!Q576))))</f>
        <v>Community School</v>
      </c>
      <c r="G161" s="297">
        <f>IF(IF($C$4=Dates!$G$4, DataPack!F576,IF($C$4=Dates!$G$5,DataPack!L576,IF($C$4=Dates!$G$6,DataPack!R576)))=0, "", IF($C$4=Dates!$G$4, DataPack!F576,IF($C$4=Dates!$G$5,DataPack!L576,IF($C$4=Dates!$G$6,DataPack!R576))))</f>
        <v>40486</v>
      </c>
      <c r="H161" s="6"/>
    </row>
    <row r="162" spans="2:8">
      <c r="B162" s="30">
        <f>IF(IF($C$4=Dates!$G$4, DataPack!A577,IF($C$4=Dates!$G$5,DataPack!G577,IF($C$4=Dates!$G$6,DataPack!M577)))=0, "", IF($C$4=Dates!$G$4, DataPack!A577,IF($C$4=Dates!$G$5,DataPack!G577,IF($C$4=Dates!$G$6,DataPack!M577))))</f>
        <v>117821</v>
      </c>
      <c r="C162" s="36" t="str">
        <f>IF(IF($C$4=Dates!$G$4, DataPack!B577,IF($C$4=Dates!$G$5,DataPack!H577,IF($C$4=Dates!$G$6,DataPack!N577)))=0, "", IF($C$4=Dates!$G$4, DataPack!B577,IF($C$4=Dates!$G$5,DataPack!H577,IF($C$4=Dates!$G$6,DataPack!N577))))</f>
        <v>Tilbury Primary School</v>
      </c>
      <c r="D162" s="36" t="str">
        <f>IF(IF($C$4=Dates!$G$4, DataPack!C577,IF($C$4=Dates!$G$5,DataPack!I577,IF($C$4=Dates!$G$6,DataPack!O577)))=0, "", IF($C$4=Dates!$G$4, DataPack!C577,IF($C$4=Dates!$G$5,DataPack!I577,IF($C$4=Dates!$G$6,DataPack!O577))))</f>
        <v>Kingston upon Hull City of</v>
      </c>
      <c r="E162" s="36" t="str">
        <f>IF(IF($C$4=Dates!$G$4, DataPack!D577,IF($C$4=Dates!$G$5,DataPack!J577,IF($C$4=Dates!$G$6,DataPack!P577)))=0, "", IF($C$4=Dates!$G$4, DataPack!D577,IF($C$4=Dates!$G$5,DataPack!J577,IF($C$4=Dates!$G$6,DataPack!P577))))</f>
        <v>Primary</v>
      </c>
      <c r="F162" s="36" t="str">
        <f>IF(IF($C$4=Dates!$G$4, DataPack!E577,IF($C$4=Dates!$G$5,DataPack!K577,IF($C$4=Dates!$G$6,DataPack!Q577)))=0, "", IF($C$4=Dates!$G$4, DataPack!E577,IF($C$4=Dates!$G$5,DataPack!K577,IF($C$4=Dates!$G$6,DataPack!Q577))))</f>
        <v>Community School</v>
      </c>
      <c r="G162" s="297">
        <f>IF(IF($C$4=Dates!$G$4, DataPack!F577,IF($C$4=Dates!$G$5,DataPack!L577,IF($C$4=Dates!$G$6,DataPack!R577)))=0, "", IF($C$4=Dates!$G$4, DataPack!F577,IF($C$4=Dates!$G$5,DataPack!L577,IF($C$4=Dates!$G$6,DataPack!R577))))</f>
        <v>40351</v>
      </c>
      <c r="H162" s="6"/>
    </row>
    <row r="163" spans="2:8">
      <c r="B163" s="30">
        <f>IF(IF($C$4=Dates!$G$4, DataPack!A578,IF($C$4=Dates!$G$5,DataPack!G578,IF($C$4=Dates!$G$6,DataPack!M578)))=0, "", IF($C$4=Dates!$G$4, DataPack!A578,IF($C$4=Dates!$G$5,DataPack!G578,IF($C$4=Dates!$G$6,DataPack!M578))))</f>
        <v>117815</v>
      </c>
      <c r="C163" s="36" t="str">
        <f>IF(IF($C$4=Dates!$G$4, DataPack!B578,IF($C$4=Dates!$G$5,DataPack!H578,IF($C$4=Dates!$G$6,DataPack!N578)))=0, "", IF($C$4=Dates!$G$4, DataPack!B578,IF($C$4=Dates!$G$5,DataPack!H578,IF($C$4=Dates!$G$6,DataPack!N578))))</f>
        <v>St George's Primary School</v>
      </c>
      <c r="D163" s="36" t="str">
        <f>IF(IF($C$4=Dates!$G$4, DataPack!C578,IF($C$4=Dates!$G$5,DataPack!I578,IF($C$4=Dates!$G$6,DataPack!O578)))=0, "", IF($C$4=Dates!$G$4, DataPack!C578,IF($C$4=Dates!$G$5,DataPack!I578,IF($C$4=Dates!$G$6,DataPack!O578))))</f>
        <v>Kingston upon Hull City of</v>
      </c>
      <c r="E163" s="36" t="str">
        <f>IF(IF($C$4=Dates!$G$4, DataPack!D578,IF($C$4=Dates!$G$5,DataPack!J578,IF($C$4=Dates!$G$6,DataPack!P578)))=0, "", IF($C$4=Dates!$G$4, DataPack!D578,IF($C$4=Dates!$G$5,DataPack!J578,IF($C$4=Dates!$G$6,DataPack!P578))))</f>
        <v>Primary</v>
      </c>
      <c r="F163" s="36" t="str">
        <f>IF(IF($C$4=Dates!$G$4, DataPack!E578,IF($C$4=Dates!$G$5,DataPack!K578,IF($C$4=Dates!$G$6,DataPack!Q578)))=0, "", IF($C$4=Dates!$G$4, DataPack!E578,IF($C$4=Dates!$G$5,DataPack!K578,IF($C$4=Dates!$G$6,DataPack!Q578))))</f>
        <v>Community School</v>
      </c>
      <c r="G163" s="297">
        <f>IF(IF($C$4=Dates!$G$4, DataPack!F578,IF($C$4=Dates!$G$5,DataPack!L578,IF($C$4=Dates!$G$6,DataPack!R578)))=0, "", IF($C$4=Dates!$G$4, DataPack!F578,IF($C$4=Dates!$G$5,DataPack!L578,IF($C$4=Dates!$G$6,DataPack!R578))))</f>
        <v>40471</v>
      </c>
      <c r="H163" s="6"/>
    </row>
    <row r="164" spans="2:8">
      <c r="B164" s="30">
        <f>IF(IF($C$4=Dates!$G$4, DataPack!A579,IF($C$4=Dates!$G$5,DataPack!G579,IF($C$4=Dates!$G$6,DataPack!M579)))=0, "", IF($C$4=Dates!$G$4, DataPack!A579,IF($C$4=Dates!$G$5,DataPack!G579,IF($C$4=Dates!$G$6,DataPack!M579))))</f>
        <v>108767</v>
      </c>
      <c r="C164" s="36" t="str">
        <f>IF(IF($C$4=Dates!$G$4, DataPack!B579,IF($C$4=Dates!$G$5,DataPack!H579,IF($C$4=Dates!$G$6,DataPack!N579)))=0, "", IF($C$4=Dates!$G$4, DataPack!B579,IF($C$4=Dates!$G$5,DataPack!H579,IF($C$4=Dates!$G$6,DataPack!N579))))</f>
        <v>Hasting Hill Primary School</v>
      </c>
      <c r="D164" s="36" t="str">
        <f>IF(IF($C$4=Dates!$G$4, DataPack!C579,IF($C$4=Dates!$G$5,DataPack!I579,IF($C$4=Dates!$G$6,DataPack!O579)))=0, "", IF($C$4=Dates!$G$4, DataPack!C579,IF($C$4=Dates!$G$5,DataPack!I579,IF($C$4=Dates!$G$6,DataPack!O579))))</f>
        <v>Sunderland</v>
      </c>
      <c r="E164" s="36" t="str">
        <f>IF(IF($C$4=Dates!$G$4, DataPack!D579,IF($C$4=Dates!$G$5,DataPack!J579,IF($C$4=Dates!$G$6,DataPack!P579)))=0, "", IF($C$4=Dates!$G$4, DataPack!D579,IF($C$4=Dates!$G$5,DataPack!J579,IF($C$4=Dates!$G$6,DataPack!P579))))</f>
        <v>Primary</v>
      </c>
      <c r="F164" s="36" t="str">
        <f>IF(IF($C$4=Dates!$G$4, DataPack!E579,IF($C$4=Dates!$G$5,DataPack!K579,IF($C$4=Dates!$G$6,DataPack!Q579)))=0, "", IF($C$4=Dates!$G$4, DataPack!E579,IF($C$4=Dates!$G$5,DataPack!K579,IF($C$4=Dates!$G$6,DataPack!Q579))))</f>
        <v>Community School</v>
      </c>
      <c r="G164" s="297">
        <f>IF(IF($C$4=Dates!$G$4, DataPack!F579,IF($C$4=Dates!$G$5,DataPack!L579,IF($C$4=Dates!$G$6,DataPack!R579)))=0, "", IF($C$4=Dates!$G$4, DataPack!F579,IF($C$4=Dates!$G$5,DataPack!L579,IF($C$4=Dates!$G$6,DataPack!R579))))</f>
        <v>40612</v>
      </c>
      <c r="H164" s="6"/>
    </row>
    <row r="165" spans="2:8">
      <c r="B165" s="30">
        <f>IF(IF($C$4=Dates!$G$4, DataPack!A580,IF($C$4=Dates!$G$5,DataPack!G580,IF($C$4=Dates!$G$6,DataPack!M580)))=0, "", IF($C$4=Dates!$G$4, DataPack!A580,IF($C$4=Dates!$G$5,DataPack!G580,IF($C$4=Dates!$G$6,DataPack!M580))))</f>
        <v>108448</v>
      </c>
      <c r="C165" s="36" t="str">
        <f>IF(IF($C$4=Dates!$G$4, DataPack!B580,IF($C$4=Dates!$G$5,DataPack!H580,IF($C$4=Dates!$G$6,DataPack!N580)))=0, "", IF($C$4=Dates!$G$4, DataPack!B580,IF($C$4=Dates!$G$5,DataPack!H580,IF($C$4=Dates!$G$6,DataPack!N580))))</f>
        <v>Walbottle Village Primary School</v>
      </c>
      <c r="D165" s="36" t="str">
        <f>IF(IF($C$4=Dates!$G$4, DataPack!C580,IF($C$4=Dates!$G$5,DataPack!I580,IF($C$4=Dates!$G$6,DataPack!O580)))=0, "", IF($C$4=Dates!$G$4, DataPack!C580,IF($C$4=Dates!$G$5,DataPack!I580,IF($C$4=Dates!$G$6,DataPack!O580))))</f>
        <v>Newcastle upon Tyne</v>
      </c>
      <c r="E165" s="36" t="str">
        <f>IF(IF($C$4=Dates!$G$4, DataPack!D580,IF($C$4=Dates!$G$5,DataPack!J580,IF($C$4=Dates!$G$6,DataPack!P580)))=0, "", IF($C$4=Dates!$G$4, DataPack!D580,IF($C$4=Dates!$G$5,DataPack!J580,IF($C$4=Dates!$G$6,DataPack!P580))))</f>
        <v>Primary</v>
      </c>
      <c r="F165" s="36" t="str">
        <f>IF(IF($C$4=Dates!$G$4, DataPack!E580,IF($C$4=Dates!$G$5,DataPack!K580,IF($C$4=Dates!$G$6,DataPack!Q580)))=0, "", IF($C$4=Dates!$G$4, DataPack!E580,IF($C$4=Dates!$G$5,DataPack!K580,IF($C$4=Dates!$G$6,DataPack!Q580))))</f>
        <v>Community School</v>
      </c>
      <c r="G165" s="297">
        <f>IF(IF($C$4=Dates!$G$4, DataPack!F580,IF($C$4=Dates!$G$5,DataPack!L580,IF($C$4=Dates!$G$6,DataPack!R580)))=0, "", IF($C$4=Dates!$G$4, DataPack!F580,IF($C$4=Dates!$G$5,DataPack!L580,IF($C$4=Dates!$G$6,DataPack!R580))))</f>
        <v>40241</v>
      </c>
      <c r="H165" s="6"/>
    </row>
    <row r="166" spans="2:8">
      <c r="B166" s="30">
        <f>IF(IF($C$4=Dates!$G$4, DataPack!A581,IF($C$4=Dates!$G$5,DataPack!G581,IF($C$4=Dates!$G$6,DataPack!M581)))=0, "", IF($C$4=Dates!$G$4, DataPack!A581,IF($C$4=Dates!$G$5,DataPack!G581,IF($C$4=Dates!$G$6,DataPack!M581))))</f>
        <v>135078</v>
      </c>
      <c r="C166" s="36" t="str">
        <f>IF(IF($C$4=Dates!$G$4, DataPack!B581,IF($C$4=Dates!$G$5,DataPack!H581,IF($C$4=Dates!$G$6,DataPack!N581)))=0, "", IF($C$4=Dates!$G$4, DataPack!B581,IF($C$4=Dates!$G$5,DataPack!H581,IF($C$4=Dates!$G$6,DataPack!N581))))</f>
        <v>Hallgate Primary School Cottingham</v>
      </c>
      <c r="D166" s="36" t="str">
        <f>IF(IF($C$4=Dates!$G$4, DataPack!C581,IF($C$4=Dates!$G$5,DataPack!I581,IF($C$4=Dates!$G$6,DataPack!O581)))=0, "", IF($C$4=Dates!$G$4, DataPack!C581,IF($C$4=Dates!$G$5,DataPack!I581,IF($C$4=Dates!$G$6,DataPack!O581))))</f>
        <v>East Riding of Yorkshire</v>
      </c>
      <c r="E166" s="36" t="str">
        <f>IF(IF($C$4=Dates!$G$4, DataPack!D581,IF($C$4=Dates!$G$5,DataPack!J581,IF($C$4=Dates!$G$6,DataPack!P581)))=0, "", IF($C$4=Dates!$G$4, DataPack!D581,IF($C$4=Dates!$G$5,DataPack!J581,IF($C$4=Dates!$G$6,DataPack!P581))))</f>
        <v>Primary</v>
      </c>
      <c r="F166" s="36" t="str">
        <f>IF(IF($C$4=Dates!$G$4, DataPack!E581,IF($C$4=Dates!$G$5,DataPack!K581,IF($C$4=Dates!$G$6,DataPack!Q581)))=0, "", IF($C$4=Dates!$G$4, DataPack!E581,IF($C$4=Dates!$G$5,DataPack!K581,IF($C$4=Dates!$G$6,DataPack!Q581))))</f>
        <v>Community School</v>
      </c>
      <c r="G166" s="297">
        <f>IF(IF($C$4=Dates!$G$4, DataPack!F581,IF($C$4=Dates!$G$5,DataPack!L581,IF($C$4=Dates!$G$6,DataPack!R581)))=0, "", IF($C$4=Dates!$G$4, DataPack!F581,IF($C$4=Dates!$G$5,DataPack!L581,IF($C$4=Dates!$G$6,DataPack!R581))))</f>
        <v>40158</v>
      </c>
      <c r="H166" s="6"/>
    </row>
    <row r="167" spans="2:8">
      <c r="B167" s="30">
        <f>IF(IF($C$4=Dates!$G$4, DataPack!A582,IF($C$4=Dates!$G$5,DataPack!G582,IF($C$4=Dates!$G$6,DataPack!M582)))=0, "", IF($C$4=Dates!$G$4, DataPack!A582,IF($C$4=Dates!$G$5,DataPack!G582,IF($C$4=Dates!$G$6,DataPack!M582))))</f>
        <v>108915</v>
      </c>
      <c r="C167" s="36" t="str">
        <f>IF(IF($C$4=Dates!$G$4, DataPack!B582,IF($C$4=Dates!$G$5,DataPack!H582,IF($C$4=Dates!$G$6,DataPack!N582)))=0, "", IF($C$4=Dates!$G$4, DataPack!B582,IF($C$4=Dates!$G$5,DataPack!H582,IF($C$4=Dates!$G$6,DataPack!N582))))</f>
        <v>Bannerman Road Community School and Children's Centre</v>
      </c>
      <c r="D167" s="36" t="str">
        <f>IF(IF($C$4=Dates!$G$4, DataPack!C582,IF($C$4=Dates!$G$5,DataPack!I582,IF($C$4=Dates!$G$6,DataPack!O582)))=0, "", IF($C$4=Dates!$G$4, DataPack!C582,IF($C$4=Dates!$G$5,DataPack!I582,IF($C$4=Dates!$G$6,DataPack!O582))))</f>
        <v>Bristol City of</v>
      </c>
      <c r="E167" s="36" t="str">
        <f>IF(IF($C$4=Dates!$G$4, DataPack!D582,IF($C$4=Dates!$G$5,DataPack!J582,IF($C$4=Dates!$G$6,DataPack!P582)))=0, "", IF($C$4=Dates!$G$4, DataPack!D582,IF($C$4=Dates!$G$5,DataPack!J582,IF($C$4=Dates!$G$6,DataPack!P582))))</f>
        <v>Primary</v>
      </c>
      <c r="F167" s="36" t="str">
        <f>IF(IF($C$4=Dates!$G$4, DataPack!E582,IF($C$4=Dates!$G$5,DataPack!K582,IF($C$4=Dates!$G$6,DataPack!Q582)))=0, "", IF($C$4=Dates!$G$4, DataPack!E582,IF($C$4=Dates!$G$5,DataPack!K582,IF($C$4=Dates!$G$6,DataPack!Q582))))</f>
        <v>Community School</v>
      </c>
      <c r="G167" s="297">
        <f>IF(IF($C$4=Dates!$G$4, DataPack!F582,IF($C$4=Dates!$G$5,DataPack!L582,IF($C$4=Dates!$G$6,DataPack!R582)))=0, "", IF($C$4=Dates!$G$4, DataPack!F582,IF($C$4=Dates!$G$5,DataPack!L582,IF($C$4=Dates!$G$6,DataPack!R582))))</f>
        <v>40346</v>
      </c>
      <c r="H167" s="6"/>
    </row>
    <row r="168" spans="2:8">
      <c r="B168" s="30">
        <f>IF(IF($C$4=Dates!$G$4, DataPack!A583,IF($C$4=Dates!$G$5,DataPack!G583,IF($C$4=Dates!$G$6,DataPack!M583)))=0, "", IF($C$4=Dates!$G$4, DataPack!A583,IF($C$4=Dates!$G$5,DataPack!G583,IF($C$4=Dates!$G$6,DataPack!M583))))</f>
        <v>101494</v>
      </c>
      <c r="C168" s="36" t="str">
        <f>IF(IF($C$4=Dates!$G$4, DataPack!B583,IF($C$4=Dates!$G$5,DataPack!H583,IF($C$4=Dates!$G$6,DataPack!N583)))=0, "", IF($C$4=Dates!$G$4, DataPack!B583,IF($C$4=Dates!$G$5,DataPack!H583,IF($C$4=Dates!$G$6,DataPack!N583))))</f>
        <v>Peel Park Primary School</v>
      </c>
      <c r="D168" s="36" t="str">
        <f>IF(IF($C$4=Dates!$G$4, DataPack!C583,IF($C$4=Dates!$G$5,DataPack!I583,IF($C$4=Dates!$G$6,DataPack!O583)))=0, "", IF($C$4=Dates!$G$4, DataPack!C583,IF($C$4=Dates!$G$5,DataPack!I583,IF($C$4=Dates!$G$6,DataPack!O583))))</f>
        <v>Bradford</v>
      </c>
      <c r="E168" s="36" t="str">
        <f>IF(IF($C$4=Dates!$G$4, DataPack!D583,IF($C$4=Dates!$G$5,DataPack!J583,IF($C$4=Dates!$G$6,DataPack!P583)))=0, "", IF($C$4=Dates!$G$4, DataPack!D583,IF($C$4=Dates!$G$5,DataPack!J583,IF($C$4=Dates!$G$6,DataPack!P583))))</f>
        <v>Primary</v>
      </c>
      <c r="F168" s="36" t="str">
        <f>IF(IF($C$4=Dates!$G$4, DataPack!E583,IF($C$4=Dates!$G$5,DataPack!K583,IF($C$4=Dates!$G$6,DataPack!Q583)))=0, "", IF($C$4=Dates!$G$4, DataPack!E583,IF($C$4=Dates!$G$5,DataPack!K583,IF($C$4=Dates!$G$6,DataPack!Q583))))</f>
        <v>Community School</v>
      </c>
      <c r="G168" s="297">
        <f>IF(IF($C$4=Dates!$G$4, DataPack!F583,IF($C$4=Dates!$G$5,DataPack!L583,IF($C$4=Dates!$G$6,DataPack!R583)))=0, "", IF($C$4=Dates!$G$4, DataPack!F583,IF($C$4=Dates!$G$5,DataPack!L583,IF($C$4=Dates!$G$6,DataPack!R583))))</f>
        <v>40522</v>
      </c>
      <c r="H168" s="6"/>
    </row>
    <row r="169" spans="2:8">
      <c r="B169" s="30">
        <f>IF(IF($C$4=Dates!$G$4, DataPack!A584,IF($C$4=Dates!$G$5,DataPack!G584,IF($C$4=Dates!$G$6,DataPack!M584)))=0, "", IF($C$4=Dates!$G$4, DataPack!A584,IF($C$4=Dates!$G$5,DataPack!G584,IF($C$4=Dates!$G$6,DataPack!M584))))</f>
        <v>106473</v>
      </c>
      <c r="C169" s="36" t="str">
        <f>IF(IF($C$4=Dates!$G$4, DataPack!B584,IF($C$4=Dates!$G$5,DataPack!H584,IF($C$4=Dates!$G$6,DataPack!N584)))=0, "", IF($C$4=Dates!$G$4, DataPack!B584,IF($C$4=Dates!$G$5,DataPack!H584,IF($C$4=Dates!$G$6,DataPack!N584))))</f>
        <v>Hindley Green St John's Junior and Infant School</v>
      </c>
      <c r="D169" s="36" t="str">
        <f>IF(IF($C$4=Dates!$G$4, DataPack!C584,IF($C$4=Dates!$G$5,DataPack!I584,IF($C$4=Dates!$G$6,DataPack!O584)))=0, "", IF($C$4=Dates!$G$4, DataPack!C584,IF($C$4=Dates!$G$5,DataPack!I584,IF($C$4=Dates!$G$6,DataPack!O584))))</f>
        <v>Wigan</v>
      </c>
      <c r="E169" s="36" t="str">
        <f>IF(IF($C$4=Dates!$G$4, DataPack!D584,IF($C$4=Dates!$G$5,DataPack!J584,IF($C$4=Dates!$G$6,DataPack!P584)))=0, "", IF($C$4=Dates!$G$4, DataPack!D584,IF($C$4=Dates!$G$5,DataPack!J584,IF($C$4=Dates!$G$6,DataPack!P584))))</f>
        <v>Primary</v>
      </c>
      <c r="F169" s="36" t="str">
        <f>IF(IF($C$4=Dates!$G$4, DataPack!E584,IF($C$4=Dates!$G$5,DataPack!K584,IF($C$4=Dates!$G$6,DataPack!Q584)))=0, "", IF($C$4=Dates!$G$4, DataPack!E584,IF($C$4=Dates!$G$5,DataPack!K584,IF($C$4=Dates!$G$6,DataPack!Q584))))</f>
        <v>Voluntary Aided School</v>
      </c>
      <c r="G169" s="297">
        <f>IF(IF($C$4=Dates!$G$4, DataPack!F584,IF($C$4=Dates!$G$5,DataPack!L584,IF($C$4=Dates!$G$6,DataPack!R584)))=0, "", IF($C$4=Dates!$G$4, DataPack!F584,IF($C$4=Dates!$G$5,DataPack!L584,IF($C$4=Dates!$G$6,DataPack!R584))))</f>
        <v>40723</v>
      </c>
      <c r="H169" s="6"/>
    </row>
    <row r="170" spans="2:8">
      <c r="B170" s="30">
        <f>IF(IF($C$4=Dates!$G$4, DataPack!A585,IF($C$4=Dates!$G$5,DataPack!G585,IF($C$4=Dates!$G$6,DataPack!M585)))=0, "", IF($C$4=Dates!$G$4, DataPack!A585,IF($C$4=Dates!$G$5,DataPack!G585,IF($C$4=Dates!$G$6,DataPack!M585))))</f>
        <v>107627</v>
      </c>
      <c r="C170" s="36" t="str">
        <f>IF(IF($C$4=Dates!$G$4, DataPack!B585,IF($C$4=Dates!$G$5,DataPack!H585,IF($C$4=Dates!$G$6,DataPack!N585)))=0, "", IF($C$4=Dates!$G$4, DataPack!B585,IF($C$4=Dates!$G$5,DataPack!H585,IF($C$4=Dates!$G$6,DataPack!N585))))</f>
        <v>Ashbrow Junior School</v>
      </c>
      <c r="D170" s="36" t="str">
        <f>IF(IF($C$4=Dates!$G$4, DataPack!C585,IF($C$4=Dates!$G$5,DataPack!I585,IF($C$4=Dates!$G$6,DataPack!O585)))=0, "", IF($C$4=Dates!$G$4, DataPack!C585,IF($C$4=Dates!$G$5,DataPack!I585,IF($C$4=Dates!$G$6,DataPack!O585))))</f>
        <v>Kirklees</v>
      </c>
      <c r="E170" s="36" t="str">
        <f>IF(IF($C$4=Dates!$G$4, DataPack!D585,IF($C$4=Dates!$G$5,DataPack!J585,IF($C$4=Dates!$G$6,DataPack!P585)))=0, "", IF($C$4=Dates!$G$4, DataPack!D585,IF($C$4=Dates!$G$5,DataPack!J585,IF($C$4=Dates!$G$6,DataPack!P585))))</f>
        <v>Primary</v>
      </c>
      <c r="F170" s="36" t="str">
        <f>IF(IF($C$4=Dates!$G$4, DataPack!E585,IF($C$4=Dates!$G$5,DataPack!K585,IF($C$4=Dates!$G$6,DataPack!Q585)))=0, "", IF($C$4=Dates!$G$4, DataPack!E585,IF($C$4=Dates!$G$5,DataPack!K585,IF($C$4=Dates!$G$6,DataPack!Q585))))</f>
        <v>Community School</v>
      </c>
      <c r="G170" s="297">
        <f>IF(IF($C$4=Dates!$G$4, DataPack!F585,IF($C$4=Dates!$G$5,DataPack!L585,IF($C$4=Dates!$G$6,DataPack!R585)))=0, "", IF($C$4=Dates!$G$4, DataPack!F585,IF($C$4=Dates!$G$5,DataPack!L585,IF($C$4=Dates!$G$6,DataPack!R585))))</f>
        <v>40576</v>
      </c>
      <c r="H170" s="6"/>
    </row>
    <row r="171" spans="2:8">
      <c r="B171" s="30">
        <f>IF(IF($C$4=Dates!$G$4, DataPack!A586,IF($C$4=Dates!$G$5,DataPack!G586,IF($C$4=Dates!$G$6,DataPack!M586)))=0, "", IF($C$4=Dates!$G$4, DataPack!A586,IF($C$4=Dates!$G$5,DataPack!G586,IF($C$4=Dates!$G$6,DataPack!M586))))</f>
        <v>107119</v>
      </c>
      <c r="C171" s="36" t="str">
        <f>IF(IF($C$4=Dates!$G$4, DataPack!B586,IF($C$4=Dates!$G$5,DataPack!H586,IF($C$4=Dates!$G$6,DataPack!N586)))=0, "", IF($C$4=Dates!$G$4, DataPack!B586,IF($C$4=Dates!$G$5,DataPack!H586,IF($C$4=Dates!$G$6,DataPack!N586))))</f>
        <v>St Thomas More Catholic Primary School</v>
      </c>
      <c r="D171" s="36" t="str">
        <f>IF(IF($C$4=Dates!$G$4, DataPack!C586,IF($C$4=Dates!$G$5,DataPack!I586,IF($C$4=Dates!$G$6,DataPack!O586)))=0, "", IF($C$4=Dates!$G$4, DataPack!C586,IF($C$4=Dates!$G$5,DataPack!I586,IF($C$4=Dates!$G$6,DataPack!O586))))</f>
        <v>Sheffield</v>
      </c>
      <c r="E171" s="36" t="str">
        <f>IF(IF($C$4=Dates!$G$4, DataPack!D586,IF($C$4=Dates!$G$5,DataPack!J586,IF($C$4=Dates!$G$6,DataPack!P586)))=0, "", IF($C$4=Dates!$G$4, DataPack!D586,IF($C$4=Dates!$G$5,DataPack!J586,IF($C$4=Dates!$G$6,DataPack!P586))))</f>
        <v>Primary</v>
      </c>
      <c r="F171" s="36" t="str">
        <f>IF(IF($C$4=Dates!$G$4, DataPack!E586,IF($C$4=Dates!$G$5,DataPack!K586,IF($C$4=Dates!$G$6,DataPack!Q586)))=0, "", IF($C$4=Dates!$G$4, DataPack!E586,IF($C$4=Dates!$G$5,DataPack!K586,IF($C$4=Dates!$G$6,DataPack!Q586))))</f>
        <v>Voluntary Aided School</v>
      </c>
      <c r="G171" s="297">
        <f>IF(IF($C$4=Dates!$G$4, DataPack!F586,IF($C$4=Dates!$G$5,DataPack!L586,IF($C$4=Dates!$G$6,DataPack!R586)))=0, "", IF($C$4=Dates!$G$4, DataPack!F586,IF($C$4=Dates!$G$5,DataPack!L586,IF($C$4=Dates!$G$6,DataPack!R586))))</f>
        <v>40879</v>
      </c>
      <c r="H171" s="6"/>
    </row>
    <row r="172" spans="2:8">
      <c r="B172" s="30">
        <f>IF(IF($C$4=Dates!$G$4, DataPack!A587,IF($C$4=Dates!$G$5,DataPack!G587,IF($C$4=Dates!$G$6,DataPack!M587)))=0, "", IF($C$4=Dates!$G$4, DataPack!A587,IF($C$4=Dates!$G$5,DataPack!G587,IF($C$4=Dates!$G$6,DataPack!M587))))</f>
        <v>106625</v>
      </c>
      <c r="C172" s="36" t="str">
        <f>IF(IF($C$4=Dates!$G$4, DataPack!B587,IF($C$4=Dates!$G$5,DataPack!H587,IF($C$4=Dates!$G$6,DataPack!N587)))=0, "", IF($C$4=Dates!$G$4, DataPack!B587,IF($C$4=Dates!$G$5,DataPack!H587,IF($C$4=Dates!$G$6,DataPack!N587))))</f>
        <v>Darfield, All Saints, Church of England (Voluntary Controlled) Primary School</v>
      </c>
      <c r="D172" s="36" t="str">
        <f>IF(IF($C$4=Dates!$G$4, DataPack!C587,IF($C$4=Dates!$G$5,DataPack!I587,IF($C$4=Dates!$G$6,DataPack!O587)))=0, "", IF($C$4=Dates!$G$4, DataPack!C587,IF($C$4=Dates!$G$5,DataPack!I587,IF($C$4=Dates!$G$6,DataPack!O587))))</f>
        <v>Barnsley</v>
      </c>
      <c r="E172" s="36" t="str">
        <f>IF(IF($C$4=Dates!$G$4, DataPack!D587,IF($C$4=Dates!$G$5,DataPack!J587,IF($C$4=Dates!$G$6,DataPack!P587)))=0, "", IF($C$4=Dates!$G$4, DataPack!D587,IF($C$4=Dates!$G$5,DataPack!J587,IF($C$4=Dates!$G$6,DataPack!P587))))</f>
        <v>Primary</v>
      </c>
      <c r="F172" s="36" t="str">
        <f>IF(IF($C$4=Dates!$G$4, DataPack!E587,IF($C$4=Dates!$G$5,DataPack!K587,IF($C$4=Dates!$G$6,DataPack!Q587)))=0, "", IF($C$4=Dates!$G$4, DataPack!E587,IF($C$4=Dates!$G$5,DataPack!K587,IF($C$4=Dates!$G$6,DataPack!Q587))))</f>
        <v>Voluntary Controlled School</v>
      </c>
      <c r="G172" s="297">
        <f>IF(IF($C$4=Dates!$G$4, DataPack!F587,IF($C$4=Dates!$G$5,DataPack!L587,IF($C$4=Dates!$G$6,DataPack!R587)))=0, "", IF($C$4=Dates!$G$4, DataPack!F587,IF($C$4=Dates!$G$5,DataPack!L587,IF($C$4=Dates!$G$6,DataPack!R587))))</f>
        <v>40606</v>
      </c>
      <c r="H172" s="6"/>
    </row>
    <row r="173" spans="2:8">
      <c r="B173" s="30">
        <f>IF(IF($C$4=Dates!$G$4, DataPack!A588,IF($C$4=Dates!$G$5,DataPack!G588,IF($C$4=Dates!$G$6,DataPack!M588)))=0, "", IF($C$4=Dates!$G$4, DataPack!A588,IF($C$4=Dates!$G$5,DataPack!G588,IF($C$4=Dates!$G$6,DataPack!M588))))</f>
        <v>106619</v>
      </c>
      <c r="C173" s="36" t="str">
        <f>IF(IF($C$4=Dates!$G$4, DataPack!B588,IF($C$4=Dates!$G$5,DataPack!H588,IF($C$4=Dates!$G$6,DataPack!N588)))=0, "", IF($C$4=Dates!$G$4, DataPack!B588,IF($C$4=Dates!$G$5,DataPack!H588,IF($C$4=Dates!$G$6,DataPack!N588))))</f>
        <v>Shafton Primary School</v>
      </c>
      <c r="D173" s="36" t="str">
        <f>IF(IF($C$4=Dates!$G$4, DataPack!C588,IF($C$4=Dates!$G$5,DataPack!I588,IF($C$4=Dates!$G$6,DataPack!O588)))=0, "", IF($C$4=Dates!$G$4, DataPack!C588,IF($C$4=Dates!$G$5,DataPack!I588,IF($C$4=Dates!$G$6,DataPack!O588))))</f>
        <v>Barnsley</v>
      </c>
      <c r="E173" s="36" t="str">
        <f>IF(IF($C$4=Dates!$G$4, DataPack!D588,IF($C$4=Dates!$G$5,DataPack!J588,IF($C$4=Dates!$G$6,DataPack!P588)))=0, "", IF($C$4=Dates!$G$4, DataPack!D588,IF($C$4=Dates!$G$5,DataPack!J588,IF($C$4=Dates!$G$6,DataPack!P588))))</f>
        <v>Primary</v>
      </c>
      <c r="F173" s="36" t="str">
        <f>IF(IF($C$4=Dates!$G$4, DataPack!E588,IF($C$4=Dates!$G$5,DataPack!K588,IF($C$4=Dates!$G$6,DataPack!Q588)))=0, "", IF($C$4=Dates!$G$4, DataPack!E588,IF($C$4=Dates!$G$5,DataPack!K588,IF($C$4=Dates!$G$6,DataPack!Q588))))</f>
        <v>Community School</v>
      </c>
      <c r="G173" s="297">
        <f>IF(IF($C$4=Dates!$G$4, DataPack!F588,IF($C$4=Dates!$G$5,DataPack!L588,IF($C$4=Dates!$G$6,DataPack!R588)))=0, "", IF($C$4=Dates!$G$4, DataPack!F588,IF($C$4=Dates!$G$5,DataPack!L588,IF($C$4=Dates!$G$6,DataPack!R588))))</f>
        <v>40851</v>
      </c>
      <c r="H173" s="6"/>
    </row>
    <row r="174" spans="2:8">
      <c r="B174" s="30">
        <f>IF(IF($C$4=Dates!$G$4, DataPack!A589,IF($C$4=Dates!$G$5,DataPack!G589,IF($C$4=Dates!$G$6,DataPack!M589)))=0, "", IF($C$4=Dates!$G$4, DataPack!A589,IF($C$4=Dates!$G$5,DataPack!G589,IF($C$4=Dates!$G$6,DataPack!M589))))</f>
        <v>130863</v>
      </c>
      <c r="C174" s="36" t="str">
        <f>IF(IF($C$4=Dates!$G$4, DataPack!B589,IF($C$4=Dates!$G$5,DataPack!H589,IF($C$4=Dates!$G$6,DataPack!N589)))=0, "", IF($C$4=Dates!$G$4, DataPack!B589,IF($C$4=Dates!$G$5,DataPack!H589,IF($C$4=Dates!$G$6,DataPack!N589))))</f>
        <v>Infant School Moorthorpe Primary (J and I ) School</v>
      </c>
      <c r="D174" s="36" t="str">
        <f>IF(IF($C$4=Dates!$G$4, DataPack!C589,IF($C$4=Dates!$G$5,DataPack!I589,IF($C$4=Dates!$G$6,DataPack!O589)))=0, "", IF($C$4=Dates!$G$4, DataPack!C589,IF($C$4=Dates!$G$5,DataPack!I589,IF($C$4=Dates!$G$6,DataPack!O589))))</f>
        <v>Wakefield</v>
      </c>
      <c r="E174" s="36" t="str">
        <f>IF(IF($C$4=Dates!$G$4, DataPack!D589,IF($C$4=Dates!$G$5,DataPack!J589,IF($C$4=Dates!$G$6,DataPack!P589)))=0, "", IF($C$4=Dates!$G$4, DataPack!D589,IF($C$4=Dates!$G$5,DataPack!J589,IF($C$4=Dates!$G$6,DataPack!P589))))</f>
        <v>Primary</v>
      </c>
      <c r="F174" s="36" t="str">
        <f>IF(IF($C$4=Dates!$G$4, DataPack!E589,IF($C$4=Dates!$G$5,DataPack!K589,IF($C$4=Dates!$G$6,DataPack!Q589)))=0, "", IF($C$4=Dates!$G$4, DataPack!E589,IF($C$4=Dates!$G$5,DataPack!K589,IF($C$4=Dates!$G$6,DataPack!Q589))))</f>
        <v>Community School</v>
      </c>
      <c r="G174" s="297">
        <f>IF(IF($C$4=Dates!$G$4, DataPack!F589,IF($C$4=Dates!$G$5,DataPack!L589,IF($C$4=Dates!$G$6,DataPack!R589)))=0, "", IF($C$4=Dates!$G$4, DataPack!F589,IF($C$4=Dates!$G$5,DataPack!L589,IF($C$4=Dates!$G$6,DataPack!R589))))</f>
        <v>40723</v>
      </c>
      <c r="H174" s="6"/>
    </row>
    <row r="175" spans="2:8">
      <c r="B175" s="30">
        <f>IF(IF($C$4=Dates!$G$4, DataPack!A590,IF($C$4=Dates!$G$5,DataPack!G590,IF($C$4=Dates!$G$6,DataPack!M590)))=0, "", IF($C$4=Dates!$G$4, DataPack!A590,IF($C$4=Dates!$G$5,DataPack!G590,IF($C$4=Dates!$G$6,DataPack!M590))))</f>
        <v>111603</v>
      </c>
      <c r="C175" s="36" t="str">
        <f>IF(IF($C$4=Dates!$G$4, DataPack!B590,IF($C$4=Dates!$G$5,DataPack!H590,IF($C$4=Dates!$G$6,DataPack!N590)))=0, "", IF($C$4=Dates!$G$4, DataPack!B590,IF($C$4=Dates!$G$5,DataPack!H590,IF($C$4=Dates!$G$6,DataPack!N590))))</f>
        <v>Ravensworth Junior School</v>
      </c>
      <c r="D175" s="36" t="str">
        <f>IF(IF($C$4=Dates!$G$4, DataPack!C590,IF($C$4=Dates!$G$5,DataPack!I590,IF($C$4=Dates!$G$6,DataPack!O590)))=0, "", IF($C$4=Dates!$G$4, DataPack!C590,IF($C$4=Dates!$G$5,DataPack!I590,IF($C$4=Dates!$G$6,DataPack!O590))))</f>
        <v>Redcar and Cleveland</v>
      </c>
      <c r="E175" s="36" t="str">
        <f>IF(IF($C$4=Dates!$G$4, DataPack!D590,IF($C$4=Dates!$G$5,DataPack!J590,IF($C$4=Dates!$G$6,DataPack!P590)))=0, "", IF($C$4=Dates!$G$4, DataPack!D590,IF($C$4=Dates!$G$5,DataPack!J590,IF($C$4=Dates!$G$6,DataPack!P590))))</f>
        <v>Primary</v>
      </c>
      <c r="F175" s="36" t="str">
        <f>IF(IF($C$4=Dates!$G$4, DataPack!E590,IF($C$4=Dates!$G$5,DataPack!K590,IF($C$4=Dates!$G$6,DataPack!Q590)))=0, "", IF($C$4=Dates!$G$4, DataPack!E590,IF($C$4=Dates!$G$5,DataPack!K590,IF($C$4=Dates!$G$6,DataPack!Q590))))</f>
        <v>Community School</v>
      </c>
      <c r="G175" s="297">
        <f>IF(IF($C$4=Dates!$G$4, DataPack!F590,IF($C$4=Dates!$G$5,DataPack!L590,IF($C$4=Dates!$G$6,DataPack!R590)))=0, "", IF($C$4=Dates!$G$4, DataPack!F590,IF($C$4=Dates!$G$5,DataPack!L590,IF($C$4=Dates!$G$6,DataPack!R590))))</f>
        <v>40508</v>
      </c>
      <c r="H175" s="6"/>
    </row>
    <row r="176" spans="2:8">
      <c r="B176" s="30">
        <f>IF(IF($C$4=Dates!$G$4, DataPack!A591,IF($C$4=Dates!$G$5,DataPack!G591,IF($C$4=Dates!$G$6,DataPack!M591)))=0, "", IF($C$4=Dates!$G$4, DataPack!A591,IF($C$4=Dates!$G$5,DataPack!G591,IF($C$4=Dates!$G$6,DataPack!M591))))</f>
        <v>108502</v>
      </c>
      <c r="C176" s="36" t="str">
        <f>IF(IF($C$4=Dates!$G$4, DataPack!B591,IF($C$4=Dates!$G$5,DataPack!H591,IF($C$4=Dates!$G$6,DataPack!N591)))=0, "", IF($C$4=Dates!$G$4, DataPack!B591,IF($C$4=Dates!$G$5,DataPack!H591,IF($C$4=Dates!$G$6,DataPack!N591))))</f>
        <v>St Paul's CofE Primary School</v>
      </c>
      <c r="D176" s="36" t="str">
        <f>IF(IF($C$4=Dates!$G$4, DataPack!C591,IF($C$4=Dates!$G$5,DataPack!I591,IF($C$4=Dates!$G$6,DataPack!O591)))=0, "", IF($C$4=Dates!$G$4, DataPack!C591,IF($C$4=Dates!$G$5,DataPack!I591,IF($C$4=Dates!$G$6,DataPack!O591))))</f>
        <v>Newcastle upon Tyne</v>
      </c>
      <c r="E176" s="36" t="str">
        <f>IF(IF($C$4=Dates!$G$4, DataPack!D591,IF($C$4=Dates!$G$5,DataPack!J591,IF($C$4=Dates!$G$6,DataPack!P591)))=0, "", IF($C$4=Dates!$G$4, DataPack!D591,IF($C$4=Dates!$G$5,DataPack!J591,IF($C$4=Dates!$G$6,DataPack!P591))))</f>
        <v>Primary</v>
      </c>
      <c r="F176" s="36" t="str">
        <f>IF(IF($C$4=Dates!$G$4, DataPack!E591,IF($C$4=Dates!$G$5,DataPack!K591,IF($C$4=Dates!$G$6,DataPack!Q591)))=0, "", IF($C$4=Dates!$G$4, DataPack!E591,IF($C$4=Dates!$G$5,DataPack!K591,IF($C$4=Dates!$G$6,DataPack!Q591))))</f>
        <v>Voluntary Aided School</v>
      </c>
      <c r="G176" s="297">
        <f>IF(IF($C$4=Dates!$G$4, DataPack!F591,IF($C$4=Dates!$G$5,DataPack!L591,IF($C$4=Dates!$G$6,DataPack!R591)))=0, "", IF($C$4=Dates!$G$4, DataPack!F591,IF($C$4=Dates!$G$5,DataPack!L591,IF($C$4=Dates!$G$6,DataPack!R591))))</f>
        <v>40836</v>
      </c>
      <c r="H176" s="6"/>
    </row>
    <row r="177" spans="2:8">
      <c r="B177" s="30">
        <f>IF(IF($C$4=Dates!$G$4, DataPack!A592,IF($C$4=Dates!$G$5,DataPack!G592,IF($C$4=Dates!$G$6,DataPack!M592)))=0, "", IF($C$4=Dates!$G$4, DataPack!A592,IF($C$4=Dates!$G$5,DataPack!G592,IF($C$4=Dates!$G$6,DataPack!M592))))</f>
        <v>107312</v>
      </c>
      <c r="C177" s="36" t="str">
        <f>IF(IF($C$4=Dates!$G$4, DataPack!B592,IF($C$4=Dates!$G$5,DataPack!H592,IF($C$4=Dates!$G$6,DataPack!N592)))=0, "", IF($C$4=Dates!$G$4, DataPack!B592,IF($C$4=Dates!$G$5,DataPack!H592,IF($C$4=Dates!$G$6,DataPack!N592))))</f>
        <v>Windhill CofE Primary School</v>
      </c>
      <c r="D177" s="36" t="str">
        <f>IF(IF($C$4=Dates!$G$4, DataPack!C592,IF($C$4=Dates!$G$5,DataPack!I592,IF($C$4=Dates!$G$6,DataPack!O592)))=0, "", IF($C$4=Dates!$G$4, DataPack!C592,IF($C$4=Dates!$G$5,DataPack!I592,IF($C$4=Dates!$G$6,DataPack!O592))))</f>
        <v>Bradford</v>
      </c>
      <c r="E177" s="36" t="str">
        <f>IF(IF($C$4=Dates!$G$4, DataPack!D592,IF($C$4=Dates!$G$5,DataPack!J592,IF($C$4=Dates!$G$6,DataPack!P592)))=0, "", IF($C$4=Dates!$G$4, DataPack!D592,IF($C$4=Dates!$G$5,DataPack!J592,IF($C$4=Dates!$G$6,DataPack!P592))))</f>
        <v>Primary</v>
      </c>
      <c r="F177" s="36" t="str">
        <f>IF(IF($C$4=Dates!$G$4, DataPack!E592,IF($C$4=Dates!$G$5,DataPack!K592,IF($C$4=Dates!$G$6,DataPack!Q592)))=0, "", IF($C$4=Dates!$G$4, DataPack!E592,IF($C$4=Dates!$G$5,DataPack!K592,IF($C$4=Dates!$G$6,DataPack!Q592))))</f>
        <v>Voluntary Controlled School</v>
      </c>
      <c r="G177" s="297">
        <f>IF(IF($C$4=Dates!$G$4, DataPack!F592,IF($C$4=Dates!$G$5,DataPack!L592,IF($C$4=Dates!$G$6,DataPack!R592)))=0, "", IF($C$4=Dates!$G$4, DataPack!F592,IF($C$4=Dates!$G$5,DataPack!L592,IF($C$4=Dates!$G$6,DataPack!R592))))</f>
        <v>40591</v>
      </c>
      <c r="H177" s="6"/>
    </row>
    <row r="178" spans="2:8">
      <c r="B178" s="30">
        <f>IF(IF($C$4=Dates!$G$4, DataPack!A593,IF($C$4=Dates!$G$5,DataPack!G593,IF($C$4=Dates!$G$6,DataPack!M593)))=0, "", IF($C$4=Dates!$G$4, DataPack!A593,IF($C$4=Dates!$G$5,DataPack!G593,IF($C$4=Dates!$G$6,DataPack!M593))))</f>
        <v>107289</v>
      </c>
      <c r="C178" s="36" t="str">
        <f>IF(IF($C$4=Dates!$G$4, DataPack!B593,IF($C$4=Dates!$G$5,DataPack!H593,IF($C$4=Dates!$G$6,DataPack!N593)))=0, "", IF($C$4=Dates!$G$4, DataPack!B593,IF($C$4=Dates!$G$5,DataPack!H593,IF($C$4=Dates!$G$6,DataPack!N593))))</f>
        <v>Feversham Primary School</v>
      </c>
      <c r="D178" s="36" t="str">
        <f>IF(IF($C$4=Dates!$G$4, DataPack!C593,IF($C$4=Dates!$G$5,DataPack!I593,IF($C$4=Dates!$G$6,DataPack!O593)))=0, "", IF($C$4=Dates!$G$4, DataPack!C593,IF($C$4=Dates!$G$5,DataPack!I593,IF($C$4=Dates!$G$6,DataPack!O593))))</f>
        <v>Bradford</v>
      </c>
      <c r="E178" s="36" t="str">
        <f>IF(IF($C$4=Dates!$G$4, DataPack!D593,IF($C$4=Dates!$G$5,DataPack!J593,IF($C$4=Dates!$G$6,DataPack!P593)))=0, "", IF($C$4=Dates!$G$4, DataPack!D593,IF($C$4=Dates!$G$5,DataPack!J593,IF($C$4=Dates!$G$6,DataPack!P593))))</f>
        <v>Primary</v>
      </c>
      <c r="F178" s="36" t="str">
        <f>IF(IF($C$4=Dates!$G$4, DataPack!E593,IF($C$4=Dates!$G$5,DataPack!K593,IF($C$4=Dates!$G$6,DataPack!Q593)))=0, "", IF($C$4=Dates!$G$4, DataPack!E593,IF($C$4=Dates!$G$5,DataPack!K593,IF($C$4=Dates!$G$6,DataPack!Q593))))</f>
        <v>Community School</v>
      </c>
      <c r="G178" s="297">
        <f>IF(IF($C$4=Dates!$G$4, DataPack!F593,IF($C$4=Dates!$G$5,DataPack!L593,IF($C$4=Dates!$G$6,DataPack!R593)))=0, "", IF($C$4=Dates!$G$4, DataPack!F593,IF($C$4=Dates!$G$5,DataPack!L593,IF($C$4=Dates!$G$6,DataPack!R593))))</f>
        <v>40218</v>
      </c>
      <c r="H178" s="6"/>
    </row>
    <row r="179" spans="2:8">
      <c r="B179" s="30">
        <f>IF(IF($C$4=Dates!$G$4, DataPack!A594,IF($C$4=Dates!$G$5,DataPack!G594,IF($C$4=Dates!$G$6,DataPack!M594)))=0, "", IF($C$4=Dates!$G$4, DataPack!A594,IF($C$4=Dates!$G$5,DataPack!G594,IF($C$4=Dates!$G$6,DataPack!M594))))</f>
        <v>106897</v>
      </c>
      <c r="C179" s="36" t="str">
        <f>IF(IF($C$4=Dates!$G$4, DataPack!B594,IF($C$4=Dates!$G$5,DataPack!H594,IF($C$4=Dates!$G$6,DataPack!N594)))=0, "", IF($C$4=Dates!$G$4, DataPack!B594,IF($C$4=Dates!$G$5,DataPack!H594,IF($C$4=Dates!$G$6,DataPack!N594))))</f>
        <v>Thurcroft Junior School</v>
      </c>
      <c r="D179" s="36" t="str">
        <f>IF(IF($C$4=Dates!$G$4, DataPack!C594,IF($C$4=Dates!$G$5,DataPack!I594,IF($C$4=Dates!$G$6,DataPack!O594)))=0, "", IF($C$4=Dates!$G$4, DataPack!C594,IF($C$4=Dates!$G$5,DataPack!I594,IF($C$4=Dates!$G$6,DataPack!O594))))</f>
        <v>Rotherham</v>
      </c>
      <c r="E179" s="36" t="str">
        <f>IF(IF($C$4=Dates!$G$4, DataPack!D594,IF($C$4=Dates!$G$5,DataPack!J594,IF($C$4=Dates!$G$6,DataPack!P594)))=0, "", IF($C$4=Dates!$G$4, DataPack!D594,IF($C$4=Dates!$G$5,DataPack!J594,IF($C$4=Dates!$G$6,DataPack!P594))))</f>
        <v>Primary</v>
      </c>
      <c r="F179" s="36" t="str">
        <f>IF(IF($C$4=Dates!$G$4, DataPack!E594,IF($C$4=Dates!$G$5,DataPack!K594,IF($C$4=Dates!$G$6,DataPack!Q594)))=0, "", IF($C$4=Dates!$G$4, DataPack!E594,IF($C$4=Dates!$G$5,DataPack!K594,IF($C$4=Dates!$G$6,DataPack!Q594))))</f>
        <v>Community School</v>
      </c>
      <c r="G179" s="297">
        <f>IF(IF($C$4=Dates!$G$4, DataPack!F594,IF($C$4=Dates!$G$5,DataPack!L594,IF($C$4=Dates!$G$6,DataPack!R594)))=0, "", IF($C$4=Dates!$G$4, DataPack!F594,IF($C$4=Dates!$G$5,DataPack!L594,IF($C$4=Dates!$G$6,DataPack!R594))))</f>
        <v>40212</v>
      </c>
      <c r="H179" s="6"/>
    </row>
    <row r="180" spans="2:8">
      <c r="B180" s="30">
        <f>IF(IF($C$4=Dates!$G$4, DataPack!A595,IF($C$4=Dates!$G$5,DataPack!G595,IF($C$4=Dates!$G$6,DataPack!M595)))=0, "", IF($C$4=Dates!$G$4, DataPack!A595,IF($C$4=Dates!$G$5,DataPack!G595,IF($C$4=Dates!$G$6,DataPack!M595))))</f>
        <v>108251</v>
      </c>
      <c r="C180" s="36" t="str">
        <f>IF(IF($C$4=Dates!$G$4, DataPack!B595,IF($C$4=Dates!$G$5,DataPack!H595,IF($C$4=Dates!$G$6,DataPack!N595)))=0, "", IF($C$4=Dates!$G$4, DataPack!B595,IF($C$4=Dates!$G$5,DataPack!H595,IF($C$4=Dates!$G$6,DataPack!N595))))</f>
        <v>Flanshaw St Michaels CofE (Voluntary Controlled) Primary (NIJ) School</v>
      </c>
      <c r="D180" s="36" t="str">
        <f>IF(IF($C$4=Dates!$G$4, DataPack!C595,IF($C$4=Dates!$G$5,DataPack!I595,IF($C$4=Dates!$G$6,DataPack!O595)))=0, "", IF($C$4=Dates!$G$4, DataPack!C595,IF($C$4=Dates!$G$5,DataPack!I595,IF($C$4=Dates!$G$6,DataPack!O595))))</f>
        <v>Wakefield</v>
      </c>
      <c r="E180" s="36" t="str">
        <f>IF(IF($C$4=Dates!$G$4, DataPack!D595,IF($C$4=Dates!$G$5,DataPack!J595,IF($C$4=Dates!$G$6,DataPack!P595)))=0, "", IF($C$4=Dates!$G$4, DataPack!D595,IF($C$4=Dates!$G$5,DataPack!J595,IF($C$4=Dates!$G$6,DataPack!P595))))</f>
        <v>Primary</v>
      </c>
      <c r="F180" s="36" t="str">
        <f>IF(IF($C$4=Dates!$G$4, DataPack!E595,IF($C$4=Dates!$G$5,DataPack!K595,IF($C$4=Dates!$G$6,DataPack!Q595)))=0, "", IF($C$4=Dates!$G$4, DataPack!E595,IF($C$4=Dates!$G$5,DataPack!K595,IF($C$4=Dates!$G$6,DataPack!Q595))))</f>
        <v>Voluntary Controlled School</v>
      </c>
      <c r="G180" s="297">
        <f>IF(IF($C$4=Dates!$G$4, DataPack!F595,IF($C$4=Dates!$G$5,DataPack!L595,IF($C$4=Dates!$G$6,DataPack!R595)))=0, "", IF($C$4=Dates!$G$4, DataPack!F595,IF($C$4=Dates!$G$5,DataPack!L595,IF($C$4=Dates!$G$6,DataPack!R595))))</f>
        <v>40879</v>
      </c>
      <c r="H180" s="6"/>
    </row>
    <row r="181" spans="2:8">
      <c r="B181" s="30">
        <f>IF(IF($C$4=Dates!$G$4, DataPack!A596,IF($C$4=Dates!$G$5,DataPack!G596,IF($C$4=Dates!$G$6,DataPack!M596)))=0, "", IF($C$4=Dates!$G$4, DataPack!A596,IF($C$4=Dates!$G$5,DataPack!G596,IF($C$4=Dates!$G$6,DataPack!M596))))</f>
        <v>107541</v>
      </c>
      <c r="C181" s="36" t="str">
        <f>IF(IF($C$4=Dates!$G$4, DataPack!B596,IF($C$4=Dates!$G$5,DataPack!H596,IF($C$4=Dates!$G$6,DataPack!N596)))=0, "", IF($C$4=Dates!$G$4, DataPack!B596,IF($C$4=Dates!$G$5,DataPack!H596,IF($C$4=Dates!$G$6,DataPack!N596))))</f>
        <v>Luddenden Dene CofE (VC) Junior Infant and Nursery School</v>
      </c>
      <c r="D181" s="36" t="str">
        <f>IF(IF($C$4=Dates!$G$4, DataPack!C596,IF($C$4=Dates!$G$5,DataPack!I596,IF($C$4=Dates!$G$6,DataPack!O596)))=0, "", IF($C$4=Dates!$G$4, DataPack!C596,IF($C$4=Dates!$G$5,DataPack!I596,IF($C$4=Dates!$G$6,DataPack!O596))))</f>
        <v>Calderdale</v>
      </c>
      <c r="E181" s="36" t="str">
        <f>IF(IF($C$4=Dates!$G$4, DataPack!D596,IF($C$4=Dates!$G$5,DataPack!J596,IF($C$4=Dates!$G$6,DataPack!P596)))=0, "", IF($C$4=Dates!$G$4, DataPack!D596,IF($C$4=Dates!$G$5,DataPack!J596,IF($C$4=Dates!$G$6,DataPack!P596))))</f>
        <v>Primary</v>
      </c>
      <c r="F181" s="36" t="str">
        <f>IF(IF($C$4=Dates!$G$4, DataPack!E596,IF($C$4=Dates!$G$5,DataPack!K596,IF($C$4=Dates!$G$6,DataPack!Q596)))=0, "", IF($C$4=Dates!$G$4, DataPack!E596,IF($C$4=Dates!$G$5,DataPack!K596,IF($C$4=Dates!$G$6,DataPack!Q596))))</f>
        <v>Voluntary Controlled School</v>
      </c>
      <c r="G181" s="297">
        <f>IF(IF($C$4=Dates!$G$4, DataPack!F596,IF($C$4=Dates!$G$5,DataPack!L596,IF($C$4=Dates!$G$6,DataPack!R596)))=0, "", IF($C$4=Dates!$G$4, DataPack!F596,IF($C$4=Dates!$G$5,DataPack!L596,IF($C$4=Dates!$G$6,DataPack!R596))))</f>
        <v>40284</v>
      </c>
      <c r="H181" s="6"/>
    </row>
    <row r="182" spans="2:8">
      <c r="B182" s="30">
        <f>IF(IF($C$4=Dates!$G$4, DataPack!A597,IF($C$4=Dates!$G$5,DataPack!G597,IF($C$4=Dates!$G$6,DataPack!M597)))=0, "", IF($C$4=Dates!$G$4, DataPack!A597,IF($C$4=Dates!$G$5,DataPack!G597,IF($C$4=Dates!$G$6,DataPack!M597))))</f>
        <v>133671</v>
      </c>
      <c r="C182" s="36" t="str">
        <f>IF(IF($C$4=Dates!$G$4, DataPack!B597,IF($C$4=Dates!$G$5,DataPack!H597,IF($C$4=Dates!$G$6,DataPack!N597)))=0, "", IF($C$4=Dates!$G$4, DataPack!B597,IF($C$4=Dates!$G$5,DataPack!H597,IF($C$4=Dates!$G$6,DataPack!N597))))</f>
        <v>Sowerby Village CofE VC Primary School</v>
      </c>
      <c r="D182" s="36" t="str">
        <f>IF(IF($C$4=Dates!$G$4, DataPack!C597,IF($C$4=Dates!$G$5,DataPack!I597,IF($C$4=Dates!$G$6,DataPack!O597)))=0, "", IF($C$4=Dates!$G$4, DataPack!C597,IF($C$4=Dates!$G$5,DataPack!I597,IF($C$4=Dates!$G$6,DataPack!O597))))</f>
        <v>Calderdale</v>
      </c>
      <c r="E182" s="36" t="str">
        <f>IF(IF($C$4=Dates!$G$4, DataPack!D597,IF($C$4=Dates!$G$5,DataPack!J597,IF($C$4=Dates!$G$6,DataPack!P597)))=0, "", IF($C$4=Dates!$G$4, DataPack!D597,IF($C$4=Dates!$G$5,DataPack!J597,IF($C$4=Dates!$G$6,DataPack!P597))))</f>
        <v>Primary</v>
      </c>
      <c r="F182" s="36" t="str">
        <f>IF(IF($C$4=Dates!$G$4, DataPack!E597,IF($C$4=Dates!$G$5,DataPack!K597,IF($C$4=Dates!$G$6,DataPack!Q597)))=0, "", IF($C$4=Dates!$G$4, DataPack!E597,IF($C$4=Dates!$G$5,DataPack!K597,IF($C$4=Dates!$G$6,DataPack!Q597))))</f>
        <v>Voluntary Controlled School</v>
      </c>
      <c r="G182" s="297">
        <f>IF(IF($C$4=Dates!$G$4, DataPack!F597,IF($C$4=Dates!$G$5,DataPack!L597,IF($C$4=Dates!$G$6,DataPack!R597)))=0, "", IF($C$4=Dates!$G$4, DataPack!F597,IF($C$4=Dates!$G$5,DataPack!L597,IF($C$4=Dates!$G$6,DataPack!R597))))</f>
        <v>40711</v>
      </c>
      <c r="H182" s="6"/>
    </row>
    <row r="183" spans="2:8">
      <c r="B183" s="30">
        <f>IF(IF($C$4=Dates!$G$4, DataPack!A598,IF($C$4=Dates!$G$5,DataPack!G598,IF($C$4=Dates!$G$6,DataPack!M598)))=0, "", IF($C$4=Dates!$G$4, DataPack!A598,IF($C$4=Dates!$G$5,DataPack!G598,IF($C$4=Dates!$G$6,DataPack!M598))))</f>
        <v>107527</v>
      </c>
      <c r="C183" s="36" t="str">
        <f>IF(IF($C$4=Dates!$G$4, DataPack!B598,IF($C$4=Dates!$G$5,DataPack!H598,IF($C$4=Dates!$G$6,DataPack!N598)))=0, "", IF($C$4=Dates!$G$4, DataPack!B598,IF($C$4=Dates!$G$5,DataPack!H598,IF($C$4=Dates!$G$6,DataPack!N598))))</f>
        <v>Field Lane Primary School</v>
      </c>
      <c r="D183" s="36" t="str">
        <f>IF(IF($C$4=Dates!$G$4, DataPack!C598,IF($C$4=Dates!$G$5,DataPack!I598,IF($C$4=Dates!$G$6,DataPack!O598)))=0, "", IF($C$4=Dates!$G$4, DataPack!C598,IF($C$4=Dates!$G$5,DataPack!I598,IF($C$4=Dates!$G$6,DataPack!O598))))</f>
        <v>Calderdale</v>
      </c>
      <c r="E183" s="36" t="str">
        <f>IF(IF($C$4=Dates!$G$4, DataPack!D598,IF($C$4=Dates!$G$5,DataPack!J598,IF($C$4=Dates!$G$6,DataPack!P598)))=0, "", IF($C$4=Dates!$G$4, DataPack!D598,IF($C$4=Dates!$G$5,DataPack!J598,IF($C$4=Dates!$G$6,DataPack!P598))))</f>
        <v>Primary</v>
      </c>
      <c r="F183" s="36" t="str">
        <f>IF(IF($C$4=Dates!$G$4, DataPack!E598,IF($C$4=Dates!$G$5,DataPack!K598,IF($C$4=Dates!$G$6,DataPack!Q598)))=0, "", IF($C$4=Dates!$G$4, DataPack!E598,IF($C$4=Dates!$G$5,DataPack!K598,IF($C$4=Dates!$G$6,DataPack!Q598))))</f>
        <v>Community School</v>
      </c>
      <c r="G183" s="297">
        <f>IF(IF($C$4=Dates!$G$4, DataPack!F598,IF($C$4=Dates!$G$5,DataPack!L598,IF($C$4=Dates!$G$6,DataPack!R598)))=0, "", IF($C$4=Dates!$G$4, DataPack!F598,IF($C$4=Dates!$G$5,DataPack!L598,IF($C$4=Dates!$G$6,DataPack!R598))))</f>
        <v>40562</v>
      </c>
      <c r="H183" s="6"/>
    </row>
    <row r="184" spans="2:8">
      <c r="B184" s="30">
        <f>IF(IF($C$4=Dates!$G$4, DataPack!A599,IF($C$4=Dates!$G$5,DataPack!G599,IF($C$4=Dates!$G$6,DataPack!M599)))=0, "", IF($C$4=Dates!$G$4, DataPack!A599,IF($C$4=Dates!$G$5,DataPack!G599,IF($C$4=Dates!$G$6,DataPack!M599))))</f>
        <v>107222</v>
      </c>
      <c r="C184" s="36" t="str">
        <f>IF(IF($C$4=Dates!$G$4, DataPack!B599,IF($C$4=Dates!$G$5,DataPack!H599,IF($C$4=Dates!$G$6,DataPack!N599)))=0, "", IF($C$4=Dates!$G$4, DataPack!B599,IF($C$4=Dates!$G$5,DataPack!H599,IF($C$4=Dates!$G$6,DataPack!N599))))</f>
        <v>Thornbury Primary School</v>
      </c>
      <c r="D184" s="36" t="str">
        <f>IF(IF($C$4=Dates!$G$4, DataPack!C599,IF($C$4=Dates!$G$5,DataPack!I599,IF($C$4=Dates!$G$6,DataPack!O599)))=0, "", IF($C$4=Dates!$G$4, DataPack!C599,IF($C$4=Dates!$G$5,DataPack!I599,IF($C$4=Dates!$G$6,DataPack!O599))))</f>
        <v>Bradford</v>
      </c>
      <c r="E184" s="36" t="str">
        <f>IF(IF($C$4=Dates!$G$4, DataPack!D599,IF($C$4=Dates!$G$5,DataPack!J599,IF($C$4=Dates!$G$6,DataPack!P599)))=0, "", IF($C$4=Dates!$G$4, DataPack!D599,IF($C$4=Dates!$G$5,DataPack!J599,IF($C$4=Dates!$G$6,DataPack!P599))))</f>
        <v>Primary</v>
      </c>
      <c r="F184" s="36" t="str">
        <f>IF(IF($C$4=Dates!$G$4, DataPack!E599,IF($C$4=Dates!$G$5,DataPack!K599,IF($C$4=Dates!$G$6,DataPack!Q599)))=0, "", IF($C$4=Dates!$G$4, DataPack!E599,IF($C$4=Dates!$G$5,DataPack!K599,IF($C$4=Dates!$G$6,DataPack!Q599))))</f>
        <v>Community School</v>
      </c>
      <c r="G184" s="297">
        <f>IF(IF($C$4=Dates!$G$4, DataPack!F599,IF($C$4=Dates!$G$5,DataPack!L599,IF($C$4=Dates!$G$6,DataPack!R599)))=0, "", IF($C$4=Dates!$G$4, DataPack!F599,IF($C$4=Dates!$G$5,DataPack!L599,IF($C$4=Dates!$G$6,DataPack!R599))))</f>
        <v>40373</v>
      </c>
      <c r="H184" s="6"/>
    </row>
    <row r="185" spans="2:8">
      <c r="B185" s="30">
        <f>IF(IF($C$4=Dates!$G$4, DataPack!A600,IF($C$4=Dates!$G$5,DataPack!G600,IF($C$4=Dates!$G$6,DataPack!M600)))=0, "", IF($C$4=Dates!$G$4, DataPack!A600,IF($C$4=Dates!$G$5,DataPack!G600,IF($C$4=Dates!$G$6,DataPack!M600))))</f>
        <v>106690</v>
      </c>
      <c r="C185" s="36" t="str">
        <f>IF(IF($C$4=Dates!$G$4, DataPack!B600,IF($C$4=Dates!$G$5,DataPack!H600,IF($C$4=Dates!$G$6,DataPack!N600)))=0, "", IF($C$4=Dates!$G$4, DataPack!B600,IF($C$4=Dates!$G$5,DataPack!H600,IF($C$4=Dates!$G$6,DataPack!N600))))</f>
        <v>Marshland Primary School</v>
      </c>
      <c r="D185" s="36" t="str">
        <f>IF(IF($C$4=Dates!$G$4, DataPack!C600,IF($C$4=Dates!$G$5,DataPack!I600,IF($C$4=Dates!$G$6,DataPack!O600)))=0, "", IF($C$4=Dates!$G$4, DataPack!C600,IF($C$4=Dates!$G$5,DataPack!I600,IF($C$4=Dates!$G$6,DataPack!O600))))</f>
        <v>Doncaster</v>
      </c>
      <c r="E185" s="36" t="str">
        <f>IF(IF($C$4=Dates!$G$4, DataPack!D600,IF($C$4=Dates!$G$5,DataPack!J600,IF($C$4=Dates!$G$6,DataPack!P600)))=0, "", IF($C$4=Dates!$G$4, DataPack!D600,IF($C$4=Dates!$G$5,DataPack!J600,IF($C$4=Dates!$G$6,DataPack!P600))))</f>
        <v>Primary</v>
      </c>
      <c r="F185" s="36" t="str">
        <f>IF(IF($C$4=Dates!$G$4, DataPack!E600,IF($C$4=Dates!$G$5,DataPack!K600,IF($C$4=Dates!$G$6,DataPack!Q600)))=0, "", IF($C$4=Dates!$G$4, DataPack!E600,IF($C$4=Dates!$G$5,DataPack!K600,IF($C$4=Dates!$G$6,DataPack!Q600))))</f>
        <v>Community School</v>
      </c>
      <c r="G185" s="297">
        <f>IF(IF($C$4=Dates!$G$4, DataPack!F600,IF($C$4=Dates!$G$5,DataPack!L600,IF($C$4=Dates!$G$6,DataPack!R600)))=0, "", IF($C$4=Dates!$G$4, DataPack!F600,IF($C$4=Dates!$G$5,DataPack!L600,IF($C$4=Dates!$G$6,DataPack!R600))))</f>
        <v>40577</v>
      </c>
      <c r="H185" s="6"/>
    </row>
    <row r="186" spans="2:8">
      <c r="B186" s="30">
        <f>IF(IF($C$4=Dates!$G$4, DataPack!A601,IF($C$4=Dates!$G$5,DataPack!G601,IF($C$4=Dates!$G$6,DataPack!M601)))=0, "", IF($C$4=Dates!$G$4, DataPack!A601,IF($C$4=Dates!$G$5,DataPack!G601,IF($C$4=Dates!$G$6,DataPack!M601))))</f>
        <v>106559</v>
      </c>
      <c r="C186" s="36" t="str">
        <f>IF(IF($C$4=Dates!$G$4, DataPack!B601,IF($C$4=Dates!$G$5,DataPack!H601,IF($C$4=Dates!$G$6,DataPack!N601)))=0, "", IF($C$4=Dates!$G$4, DataPack!B601,IF($C$4=Dates!$G$5,DataPack!H601,IF($C$4=Dates!$G$6,DataPack!N601))))</f>
        <v>Gooseacre Primary School</v>
      </c>
      <c r="D186" s="36" t="str">
        <f>IF(IF($C$4=Dates!$G$4, DataPack!C601,IF($C$4=Dates!$G$5,DataPack!I601,IF($C$4=Dates!$G$6,DataPack!O601)))=0, "", IF($C$4=Dates!$G$4, DataPack!C601,IF($C$4=Dates!$G$5,DataPack!I601,IF($C$4=Dates!$G$6,DataPack!O601))))</f>
        <v>Barnsley</v>
      </c>
      <c r="E186" s="36" t="str">
        <f>IF(IF($C$4=Dates!$G$4, DataPack!D601,IF($C$4=Dates!$G$5,DataPack!J601,IF($C$4=Dates!$G$6,DataPack!P601)))=0, "", IF($C$4=Dates!$G$4, DataPack!D601,IF($C$4=Dates!$G$5,DataPack!J601,IF($C$4=Dates!$G$6,DataPack!P601))))</f>
        <v>Primary</v>
      </c>
      <c r="F186" s="36" t="str">
        <f>IF(IF($C$4=Dates!$G$4, DataPack!E601,IF($C$4=Dates!$G$5,DataPack!K601,IF($C$4=Dates!$G$6,DataPack!Q601)))=0, "", IF($C$4=Dates!$G$4, DataPack!E601,IF($C$4=Dates!$G$5,DataPack!K601,IF($C$4=Dates!$G$6,DataPack!Q601))))</f>
        <v>Community School</v>
      </c>
      <c r="G186" s="297">
        <f>IF(IF($C$4=Dates!$G$4, DataPack!F601,IF($C$4=Dates!$G$5,DataPack!L601,IF($C$4=Dates!$G$6,DataPack!R601)))=0, "", IF($C$4=Dates!$G$4, DataPack!F601,IF($C$4=Dates!$G$5,DataPack!L601,IF($C$4=Dates!$G$6,DataPack!R601))))</f>
        <v>40605</v>
      </c>
      <c r="H186" s="6"/>
    </row>
    <row r="187" spans="2:8">
      <c r="B187" s="30">
        <f>IF(IF($C$4=Dates!$G$4, DataPack!A602,IF($C$4=Dates!$G$5,DataPack!G602,IF($C$4=Dates!$G$6,DataPack!M602)))=0, "", IF($C$4=Dates!$G$4, DataPack!A602,IF($C$4=Dates!$G$5,DataPack!G602,IF($C$4=Dates!$G$6,DataPack!M602))))</f>
        <v>106187</v>
      </c>
      <c r="C187" s="36" t="str">
        <f>IF(IF($C$4=Dates!$G$4, DataPack!B602,IF($C$4=Dates!$G$5,DataPack!H602,IF($C$4=Dates!$G$6,DataPack!N602)))=0, "", IF($C$4=Dates!$G$4, DataPack!B602,IF($C$4=Dates!$G$5,DataPack!H602,IF($C$4=Dates!$G$6,DataPack!N602))))</f>
        <v>Ridge Hill Primary School and Nursery</v>
      </c>
      <c r="D187" s="36" t="str">
        <f>IF(IF($C$4=Dates!$G$4, DataPack!C602,IF($C$4=Dates!$G$5,DataPack!I602,IF($C$4=Dates!$G$6,DataPack!O602)))=0, "", IF($C$4=Dates!$G$4, DataPack!C602,IF($C$4=Dates!$G$5,DataPack!I602,IF($C$4=Dates!$G$6,DataPack!O602))))</f>
        <v>Tameside</v>
      </c>
      <c r="E187" s="36" t="str">
        <f>IF(IF($C$4=Dates!$G$4, DataPack!D602,IF($C$4=Dates!$G$5,DataPack!J602,IF($C$4=Dates!$G$6,DataPack!P602)))=0, "", IF($C$4=Dates!$G$4, DataPack!D602,IF($C$4=Dates!$G$5,DataPack!J602,IF($C$4=Dates!$G$6,DataPack!P602))))</f>
        <v>Primary</v>
      </c>
      <c r="F187" s="36" t="str">
        <f>IF(IF($C$4=Dates!$G$4, DataPack!E602,IF($C$4=Dates!$G$5,DataPack!K602,IF($C$4=Dates!$G$6,DataPack!Q602)))=0, "", IF($C$4=Dates!$G$4, DataPack!E602,IF($C$4=Dates!$G$5,DataPack!K602,IF($C$4=Dates!$G$6,DataPack!Q602))))</f>
        <v>Community School</v>
      </c>
      <c r="G187" s="297">
        <f>IF(IF($C$4=Dates!$G$4, DataPack!F602,IF($C$4=Dates!$G$5,DataPack!L602,IF($C$4=Dates!$G$6,DataPack!R602)))=0, "", IF($C$4=Dates!$G$4, DataPack!F602,IF($C$4=Dates!$G$5,DataPack!L602,IF($C$4=Dates!$G$6,DataPack!R602))))</f>
        <v>40136</v>
      </c>
      <c r="H187" s="6"/>
    </row>
    <row r="188" spans="2:8">
      <c r="B188" s="30">
        <f>IF(IF($C$4=Dates!$G$4, DataPack!A603,IF($C$4=Dates!$G$5,DataPack!G603,IF($C$4=Dates!$G$6,DataPack!M603)))=0, "", IF($C$4=Dates!$G$4, DataPack!A603,IF($C$4=Dates!$G$5,DataPack!G603,IF($C$4=Dates!$G$6,DataPack!M603))))</f>
        <v>135017</v>
      </c>
      <c r="C188" s="36" t="str">
        <f>IF(IF($C$4=Dates!$G$4, DataPack!B603,IF($C$4=Dates!$G$5,DataPack!H603,IF($C$4=Dates!$G$6,DataPack!N603)))=0, "", IF($C$4=Dates!$G$4, DataPack!B603,IF($C$4=Dates!$G$5,DataPack!H603,IF($C$4=Dates!$G$6,DataPack!N603))))</f>
        <v>Woodland Community Primary School</v>
      </c>
      <c r="D188" s="36" t="str">
        <f>IF(IF($C$4=Dates!$G$4, DataPack!C603,IF($C$4=Dates!$G$5,DataPack!I603,IF($C$4=Dates!$G$6,DataPack!O603)))=0, "", IF($C$4=Dates!$G$4, DataPack!C603,IF($C$4=Dates!$G$5,DataPack!I603,IF($C$4=Dates!$G$6,DataPack!O603))))</f>
        <v>Rochdale</v>
      </c>
      <c r="E188" s="36" t="str">
        <f>IF(IF($C$4=Dates!$G$4, DataPack!D603,IF($C$4=Dates!$G$5,DataPack!J603,IF($C$4=Dates!$G$6,DataPack!P603)))=0, "", IF($C$4=Dates!$G$4, DataPack!D603,IF($C$4=Dates!$G$5,DataPack!J603,IF($C$4=Dates!$G$6,DataPack!P603))))</f>
        <v>Primary</v>
      </c>
      <c r="F188" s="36" t="str">
        <f>IF(IF($C$4=Dates!$G$4, DataPack!E603,IF($C$4=Dates!$G$5,DataPack!K603,IF($C$4=Dates!$G$6,DataPack!Q603)))=0, "", IF($C$4=Dates!$G$4, DataPack!E603,IF($C$4=Dates!$G$5,DataPack!K603,IF($C$4=Dates!$G$6,DataPack!Q603))))</f>
        <v>Community School</v>
      </c>
      <c r="G188" s="297">
        <f>IF(IF($C$4=Dates!$G$4, DataPack!F603,IF($C$4=Dates!$G$5,DataPack!L603,IF($C$4=Dates!$G$6,DataPack!R603)))=0, "", IF($C$4=Dates!$G$4, DataPack!F603,IF($C$4=Dates!$G$5,DataPack!L603,IF($C$4=Dates!$G$6,DataPack!R603))))</f>
        <v>40633</v>
      </c>
      <c r="H188" s="6"/>
    </row>
    <row r="189" spans="2:8">
      <c r="B189" s="30">
        <f>IF(IF($C$4=Dates!$G$4, DataPack!A604,IF($C$4=Dates!$G$5,DataPack!G604,IF($C$4=Dates!$G$6,DataPack!M604)))=0, "", IF($C$4=Dates!$G$4, DataPack!A604,IF($C$4=Dates!$G$5,DataPack!G604,IF($C$4=Dates!$G$6,DataPack!M604))))</f>
        <v>106122</v>
      </c>
      <c r="C189" s="36" t="str">
        <f>IF(IF($C$4=Dates!$G$4, DataPack!B604,IF($C$4=Dates!$G$5,DataPack!H604,IF($C$4=Dates!$G$6,DataPack!N604)))=0, "", IF($C$4=Dates!$G$4, DataPack!B604,IF($C$4=Dates!$G$5,DataPack!H604,IF($C$4=Dates!$G$6,DataPack!N604))))</f>
        <v>St Joseph's Stockport Catholic Primary School</v>
      </c>
      <c r="D189" s="36" t="str">
        <f>IF(IF($C$4=Dates!$G$4, DataPack!C604,IF($C$4=Dates!$G$5,DataPack!I604,IF($C$4=Dates!$G$6,DataPack!O604)))=0, "", IF($C$4=Dates!$G$4, DataPack!C604,IF($C$4=Dates!$G$5,DataPack!I604,IF($C$4=Dates!$G$6,DataPack!O604))))</f>
        <v>Stockport</v>
      </c>
      <c r="E189" s="36" t="str">
        <f>IF(IF($C$4=Dates!$G$4, DataPack!D604,IF($C$4=Dates!$G$5,DataPack!J604,IF($C$4=Dates!$G$6,DataPack!P604)))=0, "", IF($C$4=Dates!$G$4, DataPack!D604,IF($C$4=Dates!$G$5,DataPack!J604,IF($C$4=Dates!$G$6,DataPack!P604))))</f>
        <v>Primary</v>
      </c>
      <c r="F189" s="36" t="str">
        <f>IF(IF($C$4=Dates!$G$4, DataPack!E604,IF($C$4=Dates!$G$5,DataPack!K604,IF($C$4=Dates!$G$6,DataPack!Q604)))=0, "", IF($C$4=Dates!$G$4, DataPack!E604,IF($C$4=Dates!$G$5,DataPack!K604,IF($C$4=Dates!$G$6,DataPack!Q604))))</f>
        <v>Voluntary Aided School</v>
      </c>
      <c r="G189" s="297">
        <f>IF(IF($C$4=Dates!$G$4, DataPack!F604,IF($C$4=Dates!$G$5,DataPack!L604,IF($C$4=Dates!$G$6,DataPack!R604)))=0, "", IF($C$4=Dates!$G$4, DataPack!F604,IF($C$4=Dates!$G$5,DataPack!L604,IF($C$4=Dates!$G$6,DataPack!R604))))</f>
        <v>40885</v>
      </c>
      <c r="H189" s="6"/>
    </row>
    <row r="190" spans="2:8">
      <c r="B190" s="30">
        <f>IF(IF($C$4=Dates!$G$4, DataPack!A605,IF($C$4=Dates!$G$5,DataPack!G605,IF($C$4=Dates!$G$6,DataPack!M605)))=0, "", IF($C$4=Dates!$G$4, DataPack!A605,IF($C$4=Dates!$G$5,DataPack!G605,IF($C$4=Dates!$G$6,DataPack!M605))))</f>
        <v>108173</v>
      </c>
      <c r="C190" s="36" t="str">
        <f>IF(IF($C$4=Dates!$G$4, DataPack!B605,IF($C$4=Dates!$G$5,DataPack!H605,IF($C$4=Dates!$G$6,DataPack!N605)))=0, "", IF($C$4=Dates!$G$4, DataPack!B605,IF($C$4=Dates!$G$5,DataPack!H605,IF($C$4=Dates!$G$6,DataPack!N605))))</f>
        <v>Pontefract Orchard Head Junior and Infant School</v>
      </c>
      <c r="D190" s="36" t="str">
        <f>IF(IF($C$4=Dates!$G$4, DataPack!C605,IF($C$4=Dates!$G$5,DataPack!I605,IF($C$4=Dates!$G$6,DataPack!O605)))=0, "", IF($C$4=Dates!$G$4, DataPack!C605,IF($C$4=Dates!$G$5,DataPack!I605,IF($C$4=Dates!$G$6,DataPack!O605))))</f>
        <v>Wakefield</v>
      </c>
      <c r="E190" s="36" t="str">
        <f>IF(IF($C$4=Dates!$G$4, DataPack!D605,IF($C$4=Dates!$G$5,DataPack!J605,IF($C$4=Dates!$G$6,DataPack!P605)))=0, "", IF($C$4=Dates!$G$4, DataPack!D605,IF($C$4=Dates!$G$5,DataPack!J605,IF($C$4=Dates!$G$6,DataPack!P605))))</f>
        <v>Primary</v>
      </c>
      <c r="F190" s="36" t="str">
        <f>IF(IF($C$4=Dates!$G$4, DataPack!E605,IF($C$4=Dates!$G$5,DataPack!K605,IF($C$4=Dates!$G$6,DataPack!Q605)))=0, "", IF($C$4=Dates!$G$4, DataPack!E605,IF($C$4=Dates!$G$5,DataPack!K605,IF($C$4=Dates!$G$6,DataPack!Q605))))</f>
        <v>Foundation School</v>
      </c>
      <c r="G190" s="297">
        <f>IF(IF($C$4=Dates!$G$4, DataPack!F605,IF($C$4=Dates!$G$5,DataPack!L605,IF($C$4=Dates!$G$6,DataPack!R605)))=0, "", IF($C$4=Dates!$G$4, DataPack!F605,IF($C$4=Dates!$G$5,DataPack!L605,IF($C$4=Dates!$G$6,DataPack!R605))))</f>
        <v>40487</v>
      </c>
      <c r="H190" s="6"/>
    </row>
    <row r="191" spans="2:8">
      <c r="B191" s="30">
        <f>IF(IF($C$4=Dates!$G$4, DataPack!A606,IF($C$4=Dates!$G$5,DataPack!G606,IF($C$4=Dates!$G$6,DataPack!M606)))=0, "", IF($C$4=Dates!$G$4, DataPack!A606,IF($C$4=Dates!$G$5,DataPack!G606,IF($C$4=Dates!$G$6,DataPack!M606))))</f>
        <v>131265</v>
      </c>
      <c r="C191" s="36" t="str">
        <f>IF(IF($C$4=Dates!$G$4, DataPack!B606,IF($C$4=Dates!$G$5,DataPack!H606,IF($C$4=Dates!$G$6,DataPack!N606)))=0, "", IF($C$4=Dates!$G$4, DataPack!B606,IF($C$4=Dates!$G$5,DataPack!H606,IF($C$4=Dates!$G$6,DataPack!N606))))</f>
        <v>Plover Primary School</v>
      </c>
      <c r="D191" s="36" t="str">
        <f>IF(IF($C$4=Dates!$G$4, DataPack!C606,IF($C$4=Dates!$G$5,DataPack!I606,IF($C$4=Dates!$G$6,DataPack!O606)))=0, "", IF($C$4=Dates!$G$4, DataPack!C606,IF($C$4=Dates!$G$5,DataPack!I606,IF($C$4=Dates!$G$6,DataPack!O606))))</f>
        <v>Doncaster</v>
      </c>
      <c r="E191" s="36" t="str">
        <f>IF(IF($C$4=Dates!$G$4, DataPack!D606,IF($C$4=Dates!$G$5,DataPack!J606,IF($C$4=Dates!$G$6,DataPack!P606)))=0, "", IF($C$4=Dates!$G$4, DataPack!D606,IF($C$4=Dates!$G$5,DataPack!J606,IF($C$4=Dates!$G$6,DataPack!P606))))</f>
        <v>Primary</v>
      </c>
      <c r="F191" s="36" t="str">
        <f>IF(IF($C$4=Dates!$G$4, DataPack!E606,IF($C$4=Dates!$G$5,DataPack!K606,IF($C$4=Dates!$G$6,DataPack!Q606)))=0, "", IF($C$4=Dates!$G$4, DataPack!E606,IF($C$4=Dates!$G$5,DataPack!K606,IF($C$4=Dates!$G$6,DataPack!Q606))))</f>
        <v>Community School</v>
      </c>
      <c r="G191" s="297">
        <f>IF(IF($C$4=Dates!$G$4, DataPack!F606,IF($C$4=Dates!$G$5,DataPack!L606,IF($C$4=Dates!$G$6,DataPack!R606)))=0, "", IF($C$4=Dates!$G$4, DataPack!F606,IF($C$4=Dates!$G$5,DataPack!L606,IF($C$4=Dates!$G$6,DataPack!R606))))</f>
        <v>40864</v>
      </c>
      <c r="H191" s="6"/>
    </row>
    <row r="192" spans="2:8">
      <c r="B192" s="30">
        <f>IF(IF($C$4=Dates!$G$4, DataPack!A607,IF($C$4=Dates!$G$5,DataPack!G607,IF($C$4=Dates!$G$6,DataPack!M607)))=0, "", IF($C$4=Dates!$G$4, DataPack!A607,IF($C$4=Dates!$G$5,DataPack!G607,IF($C$4=Dates!$G$6,DataPack!M607))))</f>
        <v>106729</v>
      </c>
      <c r="C192" s="36" t="str">
        <f>IF(IF($C$4=Dates!$G$4, DataPack!B607,IF($C$4=Dates!$G$5,DataPack!H607,IF($C$4=Dates!$G$6,DataPack!N607)))=0, "", IF($C$4=Dates!$G$4, DataPack!B607,IF($C$4=Dates!$G$5,DataPack!H607,IF($C$4=Dates!$G$6,DataPack!N607))))</f>
        <v>Intake Primary School</v>
      </c>
      <c r="D192" s="36" t="str">
        <f>IF(IF($C$4=Dates!$G$4, DataPack!C607,IF($C$4=Dates!$G$5,DataPack!I607,IF($C$4=Dates!$G$6,DataPack!O607)))=0, "", IF($C$4=Dates!$G$4, DataPack!C607,IF($C$4=Dates!$G$5,DataPack!I607,IF($C$4=Dates!$G$6,DataPack!O607))))</f>
        <v>Doncaster</v>
      </c>
      <c r="E192" s="36" t="str">
        <f>IF(IF($C$4=Dates!$G$4, DataPack!D607,IF($C$4=Dates!$G$5,DataPack!J607,IF($C$4=Dates!$G$6,DataPack!P607)))=0, "", IF($C$4=Dates!$G$4, DataPack!D607,IF($C$4=Dates!$G$5,DataPack!J607,IF($C$4=Dates!$G$6,DataPack!P607))))</f>
        <v>Primary</v>
      </c>
      <c r="F192" s="36" t="str">
        <f>IF(IF($C$4=Dates!$G$4, DataPack!E607,IF($C$4=Dates!$G$5,DataPack!K607,IF($C$4=Dates!$G$6,DataPack!Q607)))=0, "", IF($C$4=Dates!$G$4, DataPack!E607,IF($C$4=Dates!$G$5,DataPack!K607,IF($C$4=Dates!$G$6,DataPack!Q607))))</f>
        <v>Community School</v>
      </c>
      <c r="G192" s="297">
        <f>IF(IF($C$4=Dates!$G$4, DataPack!F607,IF($C$4=Dates!$G$5,DataPack!L607,IF($C$4=Dates!$G$6,DataPack!R607)))=0, "", IF($C$4=Dates!$G$4, DataPack!F607,IF($C$4=Dates!$G$5,DataPack!L607,IF($C$4=Dates!$G$6,DataPack!R607))))</f>
        <v>40625</v>
      </c>
      <c r="H192" s="6"/>
    </row>
    <row r="193" spans="2:8">
      <c r="B193" s="30">
        <f>IF(IF($C$4=Dates!$G$4, DataPack!A608,IF($C$4=Dates!$G$5,DataPack!G608,IF($C$4=Dates!$G$6,DataPack!M608)))=0, "", IF($C$4=Dates!$G$4, DataPack!A608,IF($C$4=Dates!$G$5,DataPack!G608,IF($C$4=Dates!$G$6,DataPack!M608))))</f>
        <v>105321</v>
      </c>
      <c r="C193" s="36" t="str">
        <f>IF(IF($C$4=Dates!$G$4, DataPack!B608,IF($C$4=Dates!$G$5,DataPack!H608,IF($C$4=Dates!$G$6,DataPack!N608)))=0, "", IF($C$4=Dates!$G$4, DataPack!B608,IF($C$4=Dates!$G$5,DataPack!H608,IF($C$4=Dates!$G$6,DataPack!N608))))</f>
        <v>St Peter's Church of England Primary School</v>
      </c>
      <c r="D193" s="36" t="str">
        <f>IF(IF($C$4=Dates!$G$4, DataPack!C608,IF($C$4=Dates!$G$5,DataPack!I608,IF($C$4=Dates!$G$6,DataPack!O608)))=0, "", IF($C$4=Dates!$G$4, DataPack!C608,IF($C$4=Dates!$G$5,DataPack!I608,IF($C$4=Dates!$G$6,DataPack!O608))))</f>
        <v>Bury</v>
      </c>
      <c r="E193" s="36" t="str">
        <f>IF(IF($C$4=Dates!$G$4, DataPack!D608,IF($C$4=Dates!$G$5,DataPack!J608,IF($C$4=Dates!$G$6,DataPack!P608)))=0, "", IF($C$4=Dates!$G$4, DataPack!D608,IF($C$4=Dates!$G$5,DataPack!J608,IF($C$4=Dates!$G$6,DataPack!P608))))</f>
        <v>Primary</v>
      </c>
      <c r="F193" s="36" t="str">
        <f>IF(IF($C$4=Dates!$G$4, DataPack!E608,IF($C$4=Dates!$G$5,DataPack!K608,IF($C$4=Dates!$G$6,DataPack!Q608)))=0, "", IF($C$4=Dates!$G$4, DataPack!E608,IF($C$4=Dates!$G$5,DataPack!K608,IF($C$4=Dates!$G$6,DataPack!Q608))))</f>
        <v>Voluntary Controlled School</v>
      </c>
      <c r="G193" s="297">
        <f>IF(IF($C$4=Dates!$G$4, DataPack!F608,IF($C$4=Dates!$G$5,DataPack!L608,IF($C$4=Dates!$G$6,DataPack!R608)))=0, "", IF($C$4=Dates!$G$4, DataPack!F608,IF($C$4=Dates!$G$5,DataPack!L608,IF($C$4=Dates!$G$6,DataPack!R608))))</f>
        <v>40323</v>
      </c>
      <c r="H193" s="6"/>
    </row>
    <row r="194" spans="2:8">
      <c r="B194" s="30">
        <f>IF(IF($C$4=Dates!$G$4, DataPack!A609,IF($C$4=Dates!$G$5,DataPack!G609,IF($C$4=Dates!$G$6,DataPack!M609)))=0, "", IF($C$4=Dates!$G$4, DataPack!A609,IF($C$4=Dates!$G$5,DataPack!G609,IF($C$4=Dates!$G$6,DataPack!M609))))</f>
        <v>105386</v>
      </c>
      <c r="C194" s="36" t="str">
        <f>IF(IF($C$4=Dates!$G$4, DataPack!B609,IF($C$4=Dates!$G$5,DataPack!H609,IF($C$4=Dates!$G$6,DataPack!N609)))=0, "", IF($C$4=Dates!$G$4, DataPack!B609,IF($C$4=Dates!$G$5,DataPack!H609,IF($C$4=Dates!$G$6,DataPack!N609))))</f>
        <v>Abbey Hey Primary School</v>
      </c>
      <c r="D194" s="36" t="str">
        <f>IF(IF($C$4=Dates!$G$4, DataPack!C609,IF($C$4=Dates!$G$5,DataPack!I609,IF($C$4=Dates!$G$6,DataPack!O609)))=0, "", IF($C$4=Dates!$G$4, DataPack!C609,IF($C$4=Dates!$G$5,DataPack!I609,IF($C$4=Dates!$G$6,DataPack!O609))))</f>
        <v>Manchester</v>
      </c>
      <c r="E194" s="36" t="str">
        <f>IF(IF($C$4=Dates!$G$4, DataPack!D609,IF($C$4=Dates!$G$5,DataPack!J609,IF($C$4=Dates!$G$6,DataPack!P609)))=0, "", IF($C$4=Dates!$G$4, DataPack!D609,IF($C$4=Dates!$G$5,DataPack!J609,IF($C$4=Dates!$G$6,DataPack!P609))))</f>
        <v>Primary</v>
      </c>
      <c r="F194" s="36" t="str">
        <f>IF(IF($C$4=Dates!$G$4, DataPack!E609,IF($C$4=Dates!$G$5,DataPack!K609,IF($C$4=Dates!$G$6,DataPack!Q609)))=0, "", IF($C$4=Dates!$G$4, DataPack!E609,IF($C$4=Dates!$G$5,DataPack!K609,IF($C$4=Dates!$G$6,DataPack!Q609))))</f>
        <v>Community School</v>
      </c>
      <c r="G194" s="297">
        <f>IF(IF($C$4=Dates!$G$4, DataPack!F609,IF($C$4=Dates!$G$5,DataPack!L609,IF($C$4=Dates!$G$6,DataPack!R609)))=0, "", IF($C$4=Dates!$G$4, DataPack!F609,IF($C$4=Dates!$G$5,DataPack!L609,IF($C$4=Dates!$G$6,DataPack!R609))))</f>
        <v>40689</v>
      </c>
      <c r="H194" s="6"/>
    </row>
    <row r="195" spans="2:8">
      <c r="B195" s="30">
        <f>IF(IF($C$4=Dates!$G$4, DataPack!A610,IF($C$4=Dates!$G$5,DataPack!G610,IF($C$4=Dates!$G$6,DataPack!M610)))=0, "", IF($C$4=Dates!$G$4, DataPack!A610,IF($C$4=Dates!$G$5,DataPack!G610,IF($C$4=Dates!$G$6,DataPack!M610))))</f>
        <v>106225</v>
      </c>
      <c r="C195" s="36" t="str">
        <f>IF(IF($C$4=Dates!$G$4, DataPack!B610,IF($C$4=Dates!$G$5,DataPack!H610,IF($C$4=Dates!$G$6,DataPack!N610)))=0, "", IF($C$4=Dates!$G$4, DataPack!B610,IF($C$4=Dates!$G$5,DataPack!H610,IF($C$4=Dates!$G$6,DataPack!N610))))</f>
        <v>Leigh Primary School</v>
      </c>
      <c r="D195" s="36" t="str">
        <f>IF(IF($C$4=Dates!$G$4, DataPack!C610,IF($C$4=Dates!$G$5,DataPack!I610,IF($C$4=Dates!$G$6,DataPack!O610)))=0, "", IF($C$4=Dates!$G$4, DataPack!C610,IF($C$4=Dates!$G$5,DataPack!I610,IF($C$4=Dates!$G$6,DataPack!O610))))</f>
        <v>Tameside</v>
      </c>
      <c r="E195" s="36" t="str">
        <f>IF(IF($C$4=Dates!$G$4, DataPack!D610,IF($C$4=Dates!$G$5,DataPack!J610,IF($C$4=Dates!$G$6,DataPack!P610)))=0, "", IF($C$4=Dates!$G$4, DataPack!D610,IF($C$4=Dates!$G$5,DataPack!J610,IF($C$4=Dates!$G$6,DataPack!P610))))</f>
        <v>Primary</v>
      </c>
      <c r="F195" s="36" t="str">
        <f>IF(IF($C$4=Dates!$G$4, DataPack!E610,IF($C$4=Dates!$G$5,DataPack!K610,IF($C$4=Dates!$G$6,DataPack!Q610)))=0, "", IF($C$4=Dates!$G$4, DataPack!E610,IF($C$4=Dates!$G$5,DataPack!K610,IF($C$4=Dates!$G$6,DataPack!Q610))))</f>
        <v>Community School</v>
      </c>
      <c r="G195" s="297">
        <f>IF(IF($C$4=Dates!$G$4, DataPack!F610,IF($C$4=Dates!$G$5,DataPack!L610,IF($C$4=Dates!$G$6,DataPack!R610)))=0, "", IF($C$4=Dates!$G$4, DataPack!F610,IF($C$4=Dates!$G$5,DataPack!L610,IF($C$4=Dates!$G$6,DataPack!R610))))</f>
        <v>40316</v>
      </c>
      <c r="H195" s="6"/>
    </row>
    <row r="196" spans="2:8">
      <c r="B196" s="30">
        <f>IF(IF($C$4=Dates!$G$4, DataPack!A611,IF($C$4=Dates!$G$5,DataPack!G611,IF($C$4=Dates!$G$6,DataPack!M611)))=0, "", IF($C$4=Dates!$G$4, DataPack!A611,IF($C$4=Dates!$G$5,DataPack!G611,IF($C$4=Dates!$G$6,DataPack!M611))))</f>
        <v>104080</v>
      </c>
      <c r="C196" s="36" t="str">
        <f>IF(IF($C$4=Dates!$G$4, DataPack!B611,IF($C$4=Dates!$G$5,DataPack!H611,IF($C$4=Dates!$G$6,DataPack!N611)))=0, "", IF($C$4=Dates!$G$4, DataPack!B611,IF($C$4=Dates!$G$5,DataPack!H611,IF($C$4=Dates!$G$6,DataPack!N611))))</f>
        <v>Langley Primary School</v>
      </c>
      <c r="D196" s="36" t="str">
        <f>IF(IF($C$4=Dates!$G$4, DataPack!C611,IF($C$4=Dates!$G$5,DataPack!I611,IF($C$4=Dates!$G$6,DataPack!O611)))=0, "", IF($C$4=Dates!$G$4, DataPack!C611,IF($C$4=Dates!$G$5,DataPack!I611,IF($C$4=Dates!$G$6,DataPack!O611))))</f>
        <v>Solihull</v>
      </c>
      <c r="E196" s="36" t="str">
        <f>IF(IF($C$4=Dates!$G$4, DataPack!D611,IF($C$4=Dates!$G$5,DataPack!J611,IF($C$4=Dates!$G$6,DataPack!P611)))=0, "", IF($C$4=Dates!$G$4, DataPack!D611,IF($C$4=Dates!$G$5,DataPack!J611,IF($C$4=Dates!$G$6,DataPack!P611))))</f>
        <v>Primary</v>
      </c>
      <c r="F196" s="36" t="str">
        <f>IF(IF($C$4=Dates!$G$4, DataPack!E611,IF($C$4=Dates!$G$5,DataPack!K611,IF($C$4=Dates!$G$6,DataPack!Q611)))=0, "", IF($C$4=Dates!$G$4, DataPack!E611,IF($C$4=Dates!$G$5,DataPack!K611,IF($C$4=Dates!$G$6,DataPack!Q611))))</f>
        <v>Community School</v>
      </c>
      <c r="G196" s="297">
        <f>IF(IF($C$4=Dates!$G$4, DataPack!F611,IF($C$4=Dates!$G$5,DataPack!L611,IF($C$4=Dates!$G$6,DataPack!R611)))=0, "", IF($C$4=Dates!$G$4, DataPack!F611,IF($C$4=Dates!$G$5,DataPack!L611,IF($C$4=Dates!$G$6,DataPack!R611))))</f>
        <v>40675</v>
      </c>
      <c r="H196" s="6"/>
    </row>
    <row r="197" spans="2:8">
      <c r="B197" s="30">
        <f>IF(IF($C$4=Dates!$G$4, DataPack!A612,IF($C$4=Dates!$G$5,DataPack!G612,IF($C$4=Dates!$G$6,DataPack!M612)))=0, "", IF($C$4=Dates!$G$4, DataPack!A612,IF($C$4=Dates!$G$5,DataPack!G612,IF($C$4=Dates!$G$6,DataPack!M612))))</f>
        <v>103242</v>
      </c>
      <c r="C197" s="36" t="str">
        <f>IF(IF($C$4=Dates!$G$4, DataPack!B612,IF($C$4=Dates!$G$5,DataPack!H612,IF($C$4=Dates!$G$6,DataPack!N612)))=0, "", IF($C$4=Dates!$G$4, DataPack!B612,IF($C$4=Dates!$G$5,DataPack!H612,IF($C$4=Dates!$G$6,DataPack!N612))))</f>
        <v>Kings Rise Community Primary School</v>
      </c>
      <c r="D197" s="36" t="str">
        <f>IF(IF($C$4=Dates!$G$4, DataPack!C612,IF($C$4=Dates!$G$5,DataPack!I612,IF($C$4=Dates!$G$6,DataPack!O612)))=0, "", IF($C$4=Dates!$G$4, DataPack!C612,IF($C$4=Dates!$G$5,DataPack!I612,IF($C$4=Dates!$G$6,DataPack!O612))))</f>
        <v>Birmingham</v>
      </c>
      <c r="E197" s="36" t="str">
        <f>IF(IF($C$4=Dates!$G$4, DataPack!D612,IF($C$4=Dates!$G$5,DataPack!J612,IF($C$4=Dates!$G$6,DataPack!P612)))=0, "", IF($C$4=Dates!$G$4, DataPack!D612,IF($C$4=Dates!$G$5,DataPack!J612,IF($C$4=Dates!$G$6,DataPack!P612))))</f>
        <v>Primary</v>
      </c>
      <c r="F197" s="36" t="str">
        <f>IF(IF($C$4=Dates!$G$4, DataPack!E612,IF($C$4=Dates!$G$5,DataPack!K612,IF($C$4=Dates!$G$6,DataPack!Q612)))=0, "", IF($C$4=Dates!$G$4, DataPack!E612,IF($C$4=Dates!$G$5,DataPack!K612,IF($C$4=Dates!$G$6,DataPack!Q612))))</f>
        <v>Community School</v>
      </c>
      <c r="G197" s="297">
        <f>IF(IF($C$4=Dates!$G$4, DataPack!F612,IF($C$4=Dates!$G$5,DataPack!L612,IF($C$4=Dates!$G$6,DataPack!R612)))=0, "", IF($C$4=Dates!$G$4, DataPack!F612,IF($C$4=Dates!$G$5,DataPack!L612,IF($C$4=Dates!$G$6,DataPack!R612))))</f>
        <v>40501</v>
      </c>
      <c r="H197" s="6"/>
    </row>
    <row r="198" spans="2:8">
      <c r="B198" s="30">
        <f>IF(IF($C$4=Dates!$G$4, DataPack!A613,IF($C$4=Dates!$G$5,DataPack!G613,IF($C$4=Dates!$G$6,DataPack!M613)))=0, "", IF($C$4=Dates!$G$4, DataPack!A613,IF($C$4=Dates!$G$5,DataPack!G613,IF($C$4=Dates!$G$6,DataPack!M613))))</f>
        <v>131576</v>
      </c>
      <c r="C198" s="36" t="str">
        <f>IF(IF($C$4=Dates!$G$4, DataPack!B613,IF($C$4=Dates!$G$5,DataPack!H613,IF($C$4=Dates!$G$6,DataPack!N613)))=0, "", IF($C$4=Dates!$G$4, DataPack!B613,IF($C$4=Dates!$G$5,DataPack!H613,IF($C$4=Dates!$G$6,DataPack!N613))))</f>
        <v>Willow Brook Primary School</v>
      </c>
      <c r="D198" s="36" t="str">
        <f>IF(IF($C$4=Dates!$G$4, DataPack!C613,IF($C$4=Dates!$G$5,DataPack!I613,IF($C$4=Dates!$G$6,DataPack!O613)))=0, "", IF($C$4=Dates!$G$4, DataPack!C613,IF($C$4=Dates!$G$5,DataPack!I613,IF($C$4=Dates!$G$6,DataPack!O613))))</f>
        <v>Waltham Forest</v>
      </c>
      <c r="E198" s="36" t="str">
        <f>IF(IF($C$4=Dates!$G$4, DataPack!D613,IF($C$4=Dates!$G$5,DataPack!J613,IF($C$4=Dates!$G$6,DataPack!P613)))=0, "", IF($C$4=Dates!$G$4, DataPack!D613,IF($C$4=Dates!$G$5,DataPack!J613,IF($C$4=Dates!$G$6,DataPack!P613))))</f>
        <v>Primary</v>
      </c>
      <c r="F198" s="36" t="str">
        <f>IF(IF($C$4=Dates!$G$4, DataPack!E613,IF($C$4=Dates!$G$5,DataPack!K613,IF($C$4=Dates!$G$6,DataPack!Q613)))=0, "", IF($C$4=Dates!$G$4, DataPack!E613,IF($C$4=Dates!$G$5,DataPack!K613,IF($C$4=Dates!$G$6,DataPack!Q613))))</f>
        <v>Community School</v>
      </c>
      <c r="G198" s="297">
        <f>IF(IF($C$4=Dates!$G$4, DataPack!F613,IF($C$4=Dates!$G$5,DataPack!L613,IF($C$4=Dates!$G$6,DataPack!R613)))=0, "", IF($C$4=Dates!$G$4, DataPack!F613,IF($C$4=Dates!$G$5,DataPack!L613,IF($C$4=Dates!$G$6,DataPack!R613))))</f>
        <v>40472</v>
      </c>
      <c r="H198" s="6"/>
    </row>
    <row r="199" spans="2:8">
      <c r="B199" s="30">
        <f>IF(IF($C$4=Dates!$G$4, DataPack!A614,IF($C$4=Dates!$G$5,DataPack!G614,IF($C$4=Dates!$G$6,DataPack!M614)))=0, "", IF($C$4=Dates!$G$4, DataPack!A614,IF($C$4=Dates!$G$5,DataPack!G614,IF($C$4=Dates!$G$6,DataPack!M614))))</f>
        <v>102834</v>
      </c>
      <c r="C199" s="36" t="str">
        <f>IF(IF($C$4=Dates!$G$4, DataPack!B614,IF($C$4=Dates!$G$5,DataPack!H614,IF($C$4=Dates!$G$6,DataPack!N614)))=0, "", IF($C$4=Dates!$G$4, DataPack!B614,IF($C$4=Dates!$G$5,DataPack!H614,IF($C$4=Dates!$G$6,DataPack!N614))))</f>
        <v>Woodlands Junior School</v>
      </c>
      <c r="D199" s="36" t="str">
        <f>IF(IF($C$4=Dates!$G$4, DataPack!C614,IF($C$4=Dates!$G$5,DataPack!I614,IF($C$4=Dates!$G$6,DataPack!O614)))=0, "", IF($C$4=Dates!$G$4, DataPack!C614,IF($C$4=Dates!$G$5,DataPack!I614,IF($C$4=Dates!$G$6,DataPack!O614))))</f>
        <v>Redbridge</v>
      </c>
      <c r="E199" s="36" t="str">
        <f>IF(IF($C$4=Dates!$G$4, DataPack!D614,IF($C$4=Dates!$G$5,DataPack!J614,IF($C$4=Dates!$G$6,DataPack!P614)))=0, "", IF($C$4=Dates!$G$4, DataPack!D614,IF($C$4=Dates!$G$5,DataPack!J614,IF($C$4=Dates!$G$6,DataPack!P614))))</f>
        <v>Primary</v>
      </c>
      <c r="F199" s="36" t="str">
        <f>IF(IF($C$4=Dates!$G$4, DataPack!E614,IF($C$4=Dates!$G$5,DataPack!K614,IF($C$4=Dates!$G$6,DataPack!Q614)))=0, "", IF($C$4=Dates!$G$4, DataPack!E614,IF($C$4=Dates!$G$5,DataPack!K614,IF($C$4=Dates!$G$6,DataPack!Q614))))</f>
        <v>Community School</v>
      </c>
      <c r="G199" s="297">
        <f>IF(IF($C$4=Dates!$G$4, DataPack!F614,IF($C$4=Dates!$G$5,DataPack!L614,IF($C$4=Dates!$G$6,DataPack!R614)))=0, "", IF($C$4=Dates!$G$4, DataPack!F614,IF($C$4=Dates!$G$5,DataPack!L614,IF($C$4=Dates!$G$6,DataPack!R614))))</f>
        <v>40575</v>
      </c>
      <c r="H199" s="6"/>
    </row>
    <row r="200" spans="2:8">
      <c r="B200" s="30">
        <f>IF(IF($C$4=Dates!$G$4, DataPack!A615,IF($C$4=Dates!$G$5,DataPack!G615,IF($C$4=Dates!$G$6,DataPack!M615)))=0, "", IF($C$4=Dates!$G$4, DataPack!A615,IF($C$4=Dates!$G$5,DataPack!G615,IF($C$4=Dates!$G$6,DataPack!M615))))</f>
        <v>102317</v>
      </c>
      <c r="C200" s="36" t="str">
        <f>IF(IF($C$4=Dates!$G$4, DataPack!B615,IF($C$4=Dates!$G$5,DataPack!H615,IF($C$4=Dates!$G$6,DataPack!N615)))=0, "", IF($C$4=Dates!$G$4, DataPack!B615,IF($C$4=Dates!$G$5,DataPack!H615,IF($C$4=Dates!$G$6,DataPack!N615))))</f>
        <v>Broadford Primary School</v>
      </c>
      <c r="D200" s="36" t="str">
        <f>IF(IF($C$4=Dates!$G$4, DataPack!C615,IF($C$4=Dates!$G$5,DataPack!I615,IF($C$4=Dates!$G$6,DataPack!O615)))=0, "", IF($C$4=Dates!$G$4, DataPack!C615,IF($C$4=Dates!$G$5,DataPack!I615,IF($C$4=Dates!$G$6,DataPack!O615))))</f>
        <v>Havering</v>
      </c>
      <c r="E200" s="36" t="str">
        <f>IF(IF($C$4=Dates!$G$4, DataPack!D615,IF($C$4=Dates!$G$5,DataPack!J615,IF($C$4=Dates!$G$6,DataPack!P615)))=0, "", IF($C$4=Dates!$G$4, DataPack!D615,IF($C$4=Dates!$G$5,DataPack!J615,IF($C$4=Dates!$G$6,DataPack!P615))))</f>
        <v>Primary</v>
      </c>
      <c r="F200" s="36" t="str">
        <f>IF(IF($C$4=Dates!$G$4, DataPack!E615,IF($C$4=Dates!$G$5,DataPack!K615,IF($C$4=Dates!$G$6,DataPack!Q615)))=0, "", IF($C$4=Dates!$G$4, DataPack!E615,IF($C$4=Dates!$G$5,DataPack!K615,IF($C$4=Dates!$G$6,DataPack!Q615))))</f>
        <v>Community School</v>
      </c>
      <c r="G200" s="297">
        <f>IF(IF($C$4=Dates!$G$4, DataPack!F615,IF($C$4=Dates!$G$5,DataPack!L615,IF($C$4=Dates!$G$6,DataPack!R615)))=0, "", IF($C$4=Dates!$G$4, DataPack!F615,IF($C$4=Dates!$G$5,DataPack!L615,IF($C$4=Dates!$G$6,DataPack!R615))))</f>
        <v>40463</v>
      </c>
      <c r="H200" s="6"/>
    </row>
    <row r="201" spans="2:8">
      <c r="B201" s="30">
        <f>IF(IF($C$4=Dates!$G$4, DataPack!A616,IF($C$4=Dates!$G$5,DataPack!G616,IF($C$4=Dates!$G$6,DataPack!M616)))=0, "", IF($C$4=Dates!$G$4, DataPack!A616,IF($C$4=Dates!$G$5,DataPack!G616,IF($C$4=Dates!$G$6,DataPack!M616))))</f>
        <v>103411</v>
      </c>
      <c r="C201" s="36" t="str">
        <f>IF(IF($C$4=Dates!$G$4, DataPack!B616,IF($C$4=Dates!$G$5,DataPack!H616,IF($C$4=Dates!$G$6,DataPack!N616)))=0, "", IF($C$4=Dates!$G$4, DataPack!B616,IF($C$4=Dates!$G$5,DataPack!H616,IF($C$4=Dates!$G$6,DataPack!N616))))</f>
        <v>St George's CofE Junior and  Infant School</v>
      </c>
      <c r="D201" s="36" t="str">
        <f>IF(IF($C$4=Dates!$G$4, DataPack!C616,IF($C$4=Dates!$G$5,DataPack!I616,IF($C$4=Dates!$G$6,DataPack!O616)))=0, "", IF($C$4=Dates!$G$4, DataPack!C616,IF($C$4=Dates!$G$5,DataPack!I616,IF($C$4=Dates!$G$6,DataPack!O616))))</f>
        <v>Birmingham</v>
      </c>
      <c r="E201" s="36" t="str">
        <f>IF(IF($C$4=Dates!$G$4, DataPack!D616,IF($C$4=Dates!$G$5,DataPack!J616,IF($C$4=Dates!$G$6,DataPack!P616)))=0, "", IF($C$4=Dates!$G$4, DataPack!D616,IF($C$4=Dates!$G$5,DataPack!J616,IF($C$4=Dates!$G$6,DataPack!P616))))</f>
        <v>Primary</v>
      </c>
      <c r="F201" s="36" t="str">
        <f>IF(IF($C$4=Dates!$G$4, DataPack!E616,IF($C$4=Dates!$G$5,DataPack!K616,IF($C$4=Dates!$G$6,DataPack!Q616)))=0, "", IF($C$4=Dates!$G$4, DataPack!E616,IF($C$4=Dates!$G$5,DataPack!K616,IF($C$4=Dates!$G$6,DataPack!Q616))))</f>
        <v>Voluntary Controlled School</v>
      </c>
      <c r="G201" s="297">
        <f>IF(IF($C$4=Dates!$G$4, DataPack!F616,IF($C$4=Dates!$G$5,DataPack!L616,IF($C$4=Dates!$G$6,DataPack!R616)))=0, "", IF($C$4=Dates!$G$4, DataPack!F616,IF($C$4=Dates!$G$5,DataPack!L616,IF($C$4=Dates!$G$6,DataPack!R616))))</f>
        <v>40435</v>
      </c>
      <c r="H201" s="6"/>
    </row>
    <row r="202" spans="2:8">
      <c r="B202" s="30">
        <f>IF(IF($C$4=Dates!$G$4, DataPack!A617,IF($C$4=Dates!$G$5,DataPack!G617,IF($C$4=Dates!$G$6,DataPack!M617)))=0, "", IF($C$4=Dates!$G$4, DataPack!A617,IF($C$4=Dates!$G$5,DataPack!G617,IF($C$4=Dates!$G$6,DataPack!M617))))</f>
        <v>103405</v>
      </c>
      <c r="C202" s="36" t="str">
        <f>IF(IF($C$4=Dates!$G$4, DataPack!B617,IF($C$4=Dates!$G$5,DataPack!H617,IF($C$4=Dates!$G$6,DataPack!N617)))=0, "", IF($C$4=Dates!$G$4, DataPack!B617,IF($C$4=Dates!$G$5,DataPack!H617,IF($C$4=Dates!$G$6,DataPack!N617))))</f>
        <v>St Michael's CofE Junior and Infant School</v>
      </c>
      <c r="D202" s="36" t="str">
        <f>IF(IF($C$4=Dates!$G$4, DataPack!C617,IF($C$4=Dates!$G$5,DataPack!I617,IF($C$4=Dates!$G$6,DataPack!O617)))=0, "", IF($C$4=Dates!$G$4, DataPack!C617,IF($C$4=Dates!$G$5,DataPack!I617,IF($C$4=Dates!$G$6,DataPack!O617))))</f>
        <v>Birmingham</v>
      </c>
      <c r="E202" s="36" t="str">
        <f>IF(IF($C$4=Dates!$G$4, DataPack!D617,IF($C$4=Dates!$G$5,DataPack!J617,IF($C$4=Dates!$G$6,DataPack!P617)))=0, "", IF($C$4=Dates!$G$4, DataPack!D617,IF($C$4=Dates!$G$5,DataPack!J617,IF($C$4=Dates!$G$6,DataPack!P617))))</f>
        <v>Primary</v>
      </c>
      <c r="F202" s="36" t="str">
        <f>IF(IF($C$4=Dates!$G$4, DataPack!E617,IF($C$4=Dates!$G$5,DataPack!K617,IF($C$4=Dates!$G$6,DataPack!Q617)))=0, "", IF($C$4=Dates!$G$4, DataPack!E617,IF($C$4=Dates!$G$5,DataPack!K617,IF($C$4=Dates!$G$6,DataPack!Q617))))</f>
        <v>Voluntary Controlled School</v>
      </c>
      <c r="G202" s="297">
        <f>IF(IF($C$4=Dates!$G$4, DataPack!F617,IF($C$4=Dates!$G$5,DataPack!L617,IF($C$4=Dates!$G$6,DataPack!R617)))=0, "", IF($C$4=Dates!$G$4, DataPack!F617,IF($C$4=Dates!$G$5,DataPack!L617,IF($C$4=Dates!$G$6,DataPack!R617))))</f>
        <v>40247</v>
      </c>
      <c r="H202" s="6"/>
    </row>
    <row r="203" spans="2:8">
      <c r="B203" s="30">
        <f>IF(IF($C$4=Dates!$G$4, DataPack!A618,IF($C$4=Dates!$G$5,DataPack!G618,IF($C$4=Dates!$G$6,DataPack!M618)))=0, "", IF($C$4=Dates!$G$4, DataPack!A618,IF($C$4=Dates!$G$5,DataPack!G618,IF($C$4=Dates!$G$6,DataPack!M618))))</f>
        <v>131942</v>
      </c>
      <c r="C203" s="36" t="str">
        <f>IF(IF($C$4=Dates!$G$4, DataPack!B618,IF($C$4=Dates!$G$5,DataPack!H618,IF($C$4=Dates!$G$6,DataPack!N618)))=0, "", IF($C$4=Dates!$G$4, DataPack!B618,IF($C$4=Dates!$G$5,DataPack!H618,IF($C$4=Dates!$G$6,DataPack!N618))))</f>
        <v>Billesley Primary School</v>
      </c>
      <c r="D203" s="36" t="str">
        <f>IF(IF($C$4=Dates!$G$4, DataPack!C618,IF($C$4=Dates!$G$5,DataPack!I618,IF($C$4=Dates!$G$6,DataPack!O618)))=0, "", IF($C$4=Dates!$G$4, DataPack!C618,IF($C$4=Dates!$G$5,DataPack!I618,IF($C$4=Dates!$G$6,DataPack!O618))))</f>
        <v>Birmingham</v>
      </c>
      <c r="E203" s="36" t="str">
        <f>IF(IF($C$4=Dates!$G$4, DataPack!D618,IF($C$4=Dates!$G$5,DataPack!J618,IF($C$4=Dates!$G$6,DataPack!P618)))=0, "", IF($C$4=Dates!$G$4, DataPack!D618,IF($C$4=Dates!$G$5,DataPack!J618,IF($C$4=Dates!$G$6,DataPack!P618))))</f>
        <v>Primary</v>
      </c>
      <c r="F203" s="36" t="str">
        <f>IF(IF($C$4=Dates!$G$4, DataPack!E618,IF($C$4=Dates!$G$5,DataPack!K618,IF($C$4=Dates!$G$6,DataPack!Q618)))=0, "", IF($C$4=Dates!$G$4, DataPack!E618,IF($C$4=Dates!$G$5,DataPack!K618,IF($C$4=Dates!$G$6,DataPack!Q618))))</f>
        <v>Community School</v>
      </c>
      <c r="G203" s="297">
        <f>IF(IF($C$4=Dates!$G$4, DataPack!F618,IF($C$4=Dates!$G$5,DataPack!L618,IF($C$4=Dates!$G$6,DataPack!R618)))=0, "", IF($C$4=Dates!$G$4, DataPack!F618,IF($C$4=Dates!$G$5,DataPack!L618,IF($C$4=Dates!$G$6,DataPack!R618))))</f>
        <v>40235</v>
      </c>
      <c r="H203" s="6"/>
    </row>
    <row r="204" spans="2:8">
      <c r="B204" s="30">
        <f>IF(IF($C$4=Dates!$G$4, DataPack!A619,IF($C$4=Dates!$G$5,DataPack!G619,IF($C$4=Dates!$G$6,DataPack!M619)))=0, "", IF($C$4=Dates!$G$4, DataPack!A619,IF($C$4=Dates!$G$5,DataPack!G619,IF($C$4=Dates!$G$6,DataPack!M619))))</f>
        <v>134178</v>
      </c>
      <c r="C204" s="36" t="str">
        <f>IF(IF($C$4=Dates!$G$4, DataPack!B619,IF($C$4=Dates!$G$5,DataPack!H619,IF($C$4=Dates!$G$6,DataPack!N619)))=0, "", IF($C$4=Dates!$G$4, DataPack!B619,IF($C$4=Dates!$G$5,DataPack!H619,IF($C$4=Dates!$G$6,DataPack!N619))))</f>
        <v>Larkswood Primary School</v>
      </c>
      <c r="D204" s="36" t="str">
        <f>IF(IF($C$4=Dates!$G$4, DataPack!C619,IF($C$4=Dates!$G$5,DataPack!I619,IF($C$4=Dates!$G$6,DataPack!O619)))=0, "", IF($C$4=Dates!$G$4, DataPack!C619,IF($C$4=Dates!$G$5,DataPack!I619,IF($C$4=Dates!$G$6,DataPack!O619))))</f>
        <v>Waltham Forest</v>
      </c>
      <c r="E204" s="36" t="str">
        <f>IF(IF($C$4=Dates!$G$4, DataPack!D619,IF($C$4=Dates!$G$5,DataPack!J619,IF($C$4=Dates!$G$6,DataPack!P619)))=0, "", IF($C$4=Dates!$G$4, DataPack!D619,IF($C$4=Dates!$G$5,DataPack!J619,IF($C$4=Dates!$G$6,DataPack!P619))))</f>
        <v>Primary</v>
      </c>
      <c r="F204" s="36" t="str">
        <f>IF(IF($C$4=Dates!$G$4, DataPack!E619,IF($C$4=Dates!$G$5,DataPack!K619,IF($C$4=Dates!$G$6,DataPack!Q619)))=0, "", IF($C$4=Dates!$G$4, DataPack!E619,IF($C$4=Dates!$G$5,DataPack!K619,IF($C$4=Dates!$G$6,DataPack!Q619))))</f>
        <v>Community School</v>
      </c>
      <c r="G204" s="297">
        <f>IF(IF($C$4=Dates!$G$4, DataPack!F619,IF($C$4=Dates!$G$5,DataPack!L619,IF($C$4=Dates!$G$6,DataPack!R619)))=0, "", IF($C$4=Dates!$G$4, DataPack!F619,IF($C$4=Dates!$G$5,DataPack!L619,IF($C$4=Dates!$G$6,DataPack!R619))))</f>
        <v>40829</v>
      </c>
      <c r="H204" s="6"/>
    </row>
    <row r="205" spans="2:8">
      <c r="B205" s="30">
        <f>IF(IF($C$4=Dates!$G$4, DataPack!A620,IF($C$4=Dates!$G$5,DataPack!G620,IF($C$4=Dates!$G$6,DataPack!M620)))=0, "", IF($C$4=Dates!$G$4, DataPack!A620,IF($C$4=Dates!$G$5,DataPack!G620,IF($C$4=Dates!$G$6,DataPack!M620))))</f>
        <v>135812</v>
      </c>
      <c r="C205" s="36" t="str">
        <f>IF(IF($C$4=Dates!$G$4, DataPack!B620,IF($C$4=Dates!$G$5,DataPack!H620,IF($C$4=Dates!$G$6,DataPack!N620)))=0, "", IF($C$4=Dates!$G$4, DataPack!B620,IF($C$4=Dates!$G$5,DataPack!H620,IF($C$4=Dates!$G$6,DataPack!N620))))</f>
        <v>Crowlands Primary School</v>
      </c>
      <c r="D205" s="36" t="str">
        <f>IF(IF($C$4=Dates!$G$4, DataPack!C620,IF($C$4=Dates!$G$5,DataPack!I620,IF($C$4=Dates!$G$6,DataPack!O620)))=0, "", IF($C$4=Dates!$G$4, DataPack!C620,IF($C$4=Dates!$G$5,DataPack!I620,IF($C$4=Dates!$G$6,DataPack!O620))))</f>
        <v>Havering</v>
      </c>
      <c r="E205" s="36" t="str">
        <f>IF(IF($C$4=Dates!$G$4, DataPack!D620,IF($C$4=Dates!$G$5,DataPack!J620,IF($C$4=Dates!$G$6,DataPack!P620)))=0, "", IF($C$4=Dates!$G$4, DataPack!D620,IF($C$4=Dates!$G$5,DataPack!J620,IF($C$4=Dates!$G$6,DataPack!P620))))</f>
        <v>Primary</v>
      </c>
      <c r="F205" s="36" t="str">
        <f>IF(IF($C$4=Dates!$G$4, DataPack!E620,IF($C$4=Dates!$G$5,DataPack!K620,IF($C$4=Dates!$G$6,DataPack!Q620)))=0, "", IF($C$4=Dates!$G$4, DataPack!E620,IF($C$4=Dates!$G$5,DataPack!K620,IF($C$4=Dates!$G$6,DataPack!Q620))))</f>
        <v>Community School</v>
      </c>
      <c r="G205" s="297">
        <f>IF(IF($C$4=Dates!$G$4, DataPack!F620,IF($C$4=Dates!$G$5,DataPack!L620,IF($C$4=Dates!$G$6,DataPack!R620)))=0, "", IF($C$4=Dates!$G$4, DataPack!F620,IF($C$4=Dates!$G$5,DataPack!L620,IF($C$4=Dates!$G$6,DataPack!R620))))</f>
        <v>40326</v>
      </c>
      <c r="H205" s="6"/>
    </row>
    <row r="206" spans="2:8">
      <c r="B206" s="30">
        <f>IF(IF($C$4=Dates!$G$4, DataPack!A621,IF($C$4=Dates!$G$5,DataPack!G621,IF($C$4=Dates!$G$6,DataPack!M621)))=0, "", IF($C$4=Dates!$G$4, DataPack!A621,IF($C$4=Dates!$G$5,DataPack!G621,IF($C$4=Dates!$G$6,DataPack!M621))))</f>
        <v>103171</v>
      </c>
      <c r="C206" s="36" t="str">
        <f>IF(IF($C$4=Dates!$G$4, DataPack!B621,IF($C$4=Dates!$G$5,DataPack!H621,IF($C$4=Dates!$G$6,DataPack!N621)))=0, "", IF($C$4=Dates!$G$4, DataPack!B621,IF($C$4=Dates!$G$5,DataPack!H621,IF($C$4=Dates!$G$6,DataPack!N621))))</f>
        <v>Blakenhale Infant School</v>
      </c>
      <c r="D206" s="36" t="str">
        <f>IF(IF($C$4=Dates!$G$4, DataPack!C621,IF($C$4=Dates!$G$5,DataPack!I621,IF($C$4=Dates!$G$6,DataPack!O621)))=0, "", IF($C$4=Dates!$G$4, DataPack!C621,IF($C$4=Dates!$G$5,DataPack!I621,IF($C$4=Dates!$G$6,DataPack!O621))))</f>
        <v>Birmingham</v>
      </c>
      <c r="E206" s="36" t="str">
        <f>IF(IF($C$4=Dates!$G$4, DataPack!D621,IF($C$4=Dates!$G$5,DataPack!J621,IF($C$4=Dates!$G$6,DataPack!P621)))=0, "", IF($C$4=Dates!$G$4, DataPack!D621,IF($C$4=Dates!$G$5,DataPack!J621,IF($C$4=Dates!$G$6,DataPack!P621))))</f>
        <v>Primary</v>
      </c>
      <c r="F206" s="36" t="str">
        <f>IF(IF($C$4=Dates!$G$4, DataPack!E621,IF($C$4=Dates!$G$5,DataPack!K621,IF($C$4=Dates!$G$6,DataPack!Q621)))=0, "", IF($C$4=Dates!$G$4, DataPack!E621,IF($C$4=Dates!$G$5,DataPack!K621,IF($C$4=Dates!$G$6,DataPack!Q621))))</f>
        <v>Community School</v>
      </c>
      <c r="G206" s="297">
        <f>IF(IF($C$4=Dates!$G$4, DataPack!F621,IF($C$4=Dates!$G$5,DataPack!L621,IF($C$4=Dates!$G$6,DataPack!R621)))=0, "", IF($C$4=Dates!$G$4, DataPack!F621,IF($C$4=Dates!$G$5,DataPack!L621,IF($C$4=Dates!$G$6,DataPack!R621))))</f>
        <v>40619</v>
      </c>
      <c r="H206" s="6"/>
    </row>
    <row r="207" spans="2:8">
      <c r="B207" s="30">
        <f>IF(IF($C$4=Dates!$G$4, DataPack!A622,IF($C$4=Dates!$G$5,DataPack!G622,IF($C$4=Dates!$G$6,DataPack!M622)))=0, "", IF($C$4=Dates!$G$4, DataPack!A622,IF($C$4=Dates!$G$5,DataPack!G622,IF($C$4=Dates!$G$6,DataPack!M622))))</f>
        <v>105183</v>
      </c>
      <c r="C207" s="36" t="str">
        <f>IF(IF($C$4=Dates!$G$4, DataPack!B622,IF($C$4=Dates!$G$5,DataPack!H622,IF($C$4=Dates!$G$6,DataPack!N622)))=0, "", IF($C$4=Dates!$G$4, DataPack!B622,IF($C$4=Dates!$G$5,DataPack!H622,IF($C$4=Dates!$G$6,DataPack!N622))))</f>
        <v>Plodder Lane Primary School</v>
      </c>
      <c r="D207" s="36" t="str">
        <f>IF(IF($C$4=Dates!$G$4, DataPack!C622,IF($C$4=Dates!$G$5,DataPack!I622,IF($C$4=Dates!$G$6,DataPack!O622)))=0, "", IF($C$4=Dates!$G$4, DataPack!C622,IF($C$4=Dates!$G$5,DataPack!I622,IF($C$4=Dates!$G$6,DataPack!O622))))</f>
        <v>Bolton</v>
      </c>
      <c r="E207" s="36" t="str">
        <f>IF(IF($C$4=Dates!$G$4, DataPack!D622,IF($C$4=Dates!$G$5,DataPack!J622,IF($C$4=Dates!$G$6,DataPack!P622)))=0, "", IF($C$4=Dates!$G$4, DataPack!D622,IF($C$4=Dates!$G$5,DataPack!J622,IF($C$4=Dates!$G$6,DataPack!P622))))</f>
        <v>Primary</v>
      </c>
      <c r="F207" s="36" t="str">
        <f>IF(IF($C$4=Dates!$G$4, DataPack!E622,IF($C$4=Dates!$G$5,DataPack!K622,IF($C$4=Dates!$G$6,DataPack!Q622)))=0, "", IF($C$4=Dates!$G$4, DataPack!E622,IF($C$4=Dates!$G$5,DataPack!K622,IF($C$4=Dates!$G$6,DataPack!Q622))))</f>
        <v>Community School</v>
      </c>
      <c r="G207" s="297">
        <f>IF(IF($C$4=Dates!$G$4, DataPack!F622,IF($C$4=Dates!$G$5,DataPack!L622,IF($C$4=Dates!$G$6,DataPack!R622)))=0, "", IF($C$4=Dates!$G$4, DataPack!F622,IF($C$4=Dates!$G$5,DataPack!L622,IF($C$4=Dates!$G$6,DataPack!R622))))</f>
        <v>40815</v>
      </c>
      <c r="H207" s="6"/>
    </row>
    <row r="208" spans="2:8">
      <c r="B208" s="30">
        <f>IF(IF($C$4=Dates!$G$4, DataPack!A623,IF($C$4=Dates!$G$5,DataPack!G623,IF($C$4=Dates!$G$6,DataPack!M623)))=0, "", IF($C$4=Dates!$G$4, DataPack!A623,IF($C$4=Dates!$G$5,DataPack!G623,IF($C$4=Dates!$G$6,DataPack!M623))))</f>
        <v>103371</v>
      </c>
      <c r="C208" s="36" t="str">
        <f>IF(IF($C$4=Dates!$G$4, DataPack!B623,IF($C$4=Dates!$G$5,DataPack!H623,IF($C$4=Dates!$G$6,DataPack!N623)))=0, "", IF($C$4=Dates!$G$4, DataPack!B623,IF($C$4=Dates!$G$5,DataPack!H623,IF($C$4=Dates!$G$6,DataPack!N623))))</f>
        <v>Trescott Primary School</v>
      </c>
      <c r="D208" s="36" t="str">
        <f>IF(IF($C$4=Dates!$G$4, DataPack!C623,IF($C$4=Dates!$G$5,DataPack!I623,IF($C$4=Dates!$G$6,DataPack!O623)))=0, "", IF($C$4=Dates!$G$4, DataPack!C623,IF($C$4=Dates!$G$5,DataPack!I623,IF($C$4=Dates!$G$6,DataPack!O623))))</f>
        <v>Birmingham</v>
      </c>
      <c r="E208" s="36" t="str">
        <f>IF(IF($C$4=Dates!$G$4, DataPack!D623,IF($C$4=Dates!$G$5,DataPack!J623,IF($C$4=Dates!$G$6,DataPack!P623)))=0, "", IF($C$4=Dates!$G$4, DataPack!D623,IF($C$4=Dates!$G$5,DataPack!J623,IF($C$4=Dates!$G$6,DataPack!P623))))</f>
        <v>Primary</v>
      </c>
      <c r="F208" s="36" t="str">
        <f>IF(IF($C$4=Dates!$G$4, DataPack!E623,IF($C$4=Dates!$G$5,DataPack!K623,IF($C$4=Dates!$G$6,DataPack!Q623)))=0, "", IF($C$4=Dates!$G$4, DataPack!E623,IF($C$4=Dates!$G$5,DataPack!K623,IF($C$4=Dates!$G$6,DataPack!Q623))))</f>
        <v>Community School</v>
      </c>
      <c r="G208" s="297">
        <f>IF(IF($C$4=Dates!$G$4, DataPack!F623,IF($C$4=Dates!$G$5,DataPack!L623,IF($C$4=Dates!$G$6,DataPack!R623)))=0, "", IF($C$4=Dates!$G$4, DataPack!F623,IF($C$4=Dates!$G$5,DataPack!L623,IF($C$4=Dates!$G$6,DataPack!R623))))</f>
        <v>40857</v>
      </c>
      <c r="H208" s="6"/>
    </row>
    <row r="209" spans="2:8">
      <c r="B209" s="30">
        <f>IF(IF($C$4=Dates!$G$4, DataPack!A624,IF($C$4=Dates!$G$5,DataPack!G624,IF($C$4=Dates!$G$6,DataPack!M624)))=0, "", IF($C$4=Dates!$G$4, DataPack!A624,IF($C$4=Dates!$G$5,DataPack!G624,IF($C$4=Dates!$G$6,DataPack!M624))))</f>
        <v>103923</v>
      </c>
      <c r="C209" s="36" t="str">
        <f>IF(IF($C$4=Dates!$G$4, DataPack!B624,IF($C$4=Dates!$G$5,DataPack!H624,IF($C$4=Dates!$G$6,DataPack!N624)))=0, "", IF($C$4=Dates!$G$4, DataPack!B624,IF($C$4=Dates!$G$5,DataPack!H624,IF($C$4=Dates!$G$6,DataPack!N624))))</f>
        <v>Eaton Valley Primary School</v>
      </c>
      <c r="D209" s="36" t="str">
        <f>IF(IF($C$4=Dates!$G$4, DataPack!C624,IF($C$4=Dates!$G$5,DataPack!I624,IF($C$4=Dates!$G$6,DataPack!O624)))=0, "", IF($C$4=Dates!$G$4, DataPack!C624,IF($C$4=Dates!$G$5,DataPack!I624,IF($C$4=Dates!$G$6,DataPack!O624))))</f>
        <v>Sandwell</v>
      </c>
      <c r="E209" s="36" t="str">
        <f>IF(IF($C$4=Dates!$G$4, DataPack!D624,IF($C$4=Dates!$G$5,DataPack!J624,IF($C$4=Dates!$G$6,DataPack!P624)))=0, "", IF($C$4=Dates!$G$4, DataPack!D624,IF($C$4=Dates!$G$5,DataPack!J624,IF($C$4=Dates!$G$6,DataPack!P624))))</f>
        <v>Primary</v>
      </c>
      <c r="F209" s="36" t="str">
        <f>IF(IF($C$4=Dates!$G$4, DataPack!E624,IF($C$4=Dates!$G$5,DataPack!K624,IF($C$4=Dates!$G$6,DataPack!Q624)))=0, "", IF($C$4=Dates!$G$4, DataPack!E624,IF($C$4=Dates!$G$5,DataPack!K624,IF($C$4=Dates!$G$6,DataPack!Q624))))</f>
        <v>Community School</v>
      </c>
      <c r="G209" s="297">
        <f>IF(IF($C$4=Dates!$G$4, DataPack!F624,IF($C$4=Dates!$G$5,DataPack!L624,IF($C$4=Dates!$G$6,DataPack!R624)))=0, "", IF($C$4=Dates!$G$4, DataPack!F624,IF($C$4=Dates!$G$5,DataPack!L624,IF($C$4=Dates!$G$6,DataPack!R624))))</f>
        <v>40619</v>
      </c>
      <c r="H209" s="6"/>
    </row>
    <row r="210" spans="2:8">
      <c r="B210" s="30">
        <f>IF(IF($C$4=Dates!$G$4, DataPack!A625,IF($C$4=Dates!$G$5,DataPack!G625,IF($C$4=Dates!$G$6,DataPack!M625)))=0, "", IF($C$4=Dates!$G$4, DataPack!A625,IF($C$4=Dates!$G$5,DataPack!G625,IF($C$4=Dates!$G$6,DataPack!M625))))</f>
        <v>103699</v>
      </c>
      <c r="C210" s="36" t="str">
        <f>IF(IF($C$4=Dates!$G$4, DataPack!B625,IF($C$4=Dates!$G$5,DataPack!H625,IF($C$4=Dates!$G$6,DataPack!N625)))=0, "", IF($C$4=Dates!$G$4, DataPack!B625,IF($C$4=Dates!$G$5,DataPack!H625,IF($C$4=Dates!$G$6,DataPack!N625))))</f>
        <v>Foleshill Church of England Primary School</v>
      </c>
      <c r="D210" s="36" t="str">
        <f>IF(IF($C$4=Dates!$G$4, DataPack!C625,IF($C$4=Dates!$G$5,DataPack!I625,IF($C$4=Dates!$G$6,DataPack!O625)))=0, "", IF($C$4=Dates!$G$4, DataPack!C625,IF($C$4=Dates!$G$5,DataPack!I625,IF($C$4=Dates!$G$6,DataPack!O625))))</f>
        <v>Coventry</v>
      </c>
      <c r="E210" s="36" t="str">
        <f>IF(IF($C$4=Dates!$G$4, DataPack!D625,IF($C$4=Dates!$G$5,DataPack!J625,IF($C$4=Dates!$G$6,DataPack!P625)))=0, "", IF($C$4=Dates!$G$4, DataPack!D625,IF($C$4=Dates!$G$5,DataPack!J625,IF($C$4=Dates!$G$6,DataPack!P625))))</f>
        <v>Primary</v>
      </c>
      <c r="F210" s="36" t="str">
        <f>IF(IF($C$4=Dates!$G$4, DataPack!E625,IF($C$4=Dates!$G$5,DataPack!K625,IF($C$4=Dates!$G$6,DataPack!Q625)))=0, "", IF($C$4=Dates!$G$4, DataPack!E625,IF($C$4=Dates!$G$5,DataPack!K625,IF($C$4=Dates!$G$6,DataPack!Q625))))</f>
        <v>Voluntary Controlled School</v>
      </c>
      <c r="G210" s="297">
        <f>IF(IF($C$4=Dates!$G$4, DataPack!F625,IF($C$4=Dates!$G$5,DataPack!L625,IF($C$4=Dates!$G$6,DataPack!R625)))=0, "", IF($C$4=Dates!$G$4, DataPack!F625,IF($C$4=Dates!$G$5,DataPack!L625,IF($C$4=Dates!$G$6,DataPack!R625))))</f>
        <v>40809</v>
      </c>
      <c r="H210" s="6"/>
    </row>
    <row r="211" spans="2:8">
      <c r="B211" s="30">
        <f>IF(IF($C$4=Dates!$G$4, DataPack!A626,IF($C$4=Dates!$G$5,DataPack!G626,IF($C$4=Dates!$G$6,DataPack!M626)))=0, "", IF($C$4=Dates!$G$4, DataPack!A626,IF($C$4=Dates!$G$5,DataPack!G626,IF($C$4=Dates!$G$6,DataPack!M626))))</f>
        <v>103668</v>
      </c>
      <c r="C211" s="36" t="str">
        <f>IF(IF($C$4=Dates!$G$4, DataPack!B626,IF($C$4=Dates!$G$5,DataPack!H626,IF($C$4=Dates!$G$6,DataPack!N626)))=0, "", IF($C$4=Dates!$G$4, DataPack!B626,IF($C$4=Dates!$G$5,DataPack!H626,IF($C$4=Dates!$G$6,DataPack!N626))))</f>
        <v>Clifford Bridge Primary School</v>
      </c>
      <c r="D211" s="36" t="str">
        <f>IF(IF($C$4=Dates!$G$4, DataPack!C626,IF($C$4=Dates!$G$5,DataPack!I626,IF($C$4=Dates!$G$6,DataPack!O626)))=0, "", IF($C$4=Dates!$G$4, DataPack!C626,IF($C$4=Dates!$G$5,DataPack!I626,IF($C$4=Dates!$G$6,DataPack!O626))))</f>
        <v>Coventry</v>
      </c>
      <c r="E211" s="36" t="str">
        <f>IF(IF($C$4=Dates!$G$4, DataPack!D626,IF($C$4=Dates!$G$5,DataPack!J626,IF($C$4=Dates!$G$6,DataPack!P626)))=0, "", IF($C$4=Dates!$G$4, DataPack!D626,IF($C$4=Dates!$G$5,DataPack!J626,IF($C$4=Dates!$G$6,DataPack!P626))))</f>
        <v>Primary</v>
      </c>
      <c r="F211" s="36" t="str">
        <f>IF(IF($C$4=Dates!$G$4, DataPack!E626,IF($C$4=Dates!$G$5,DataPack!K626,IF($C$4=Dates!$G$6,DataPack!Q626)))=0, "", IF($C$4=Dates!$G$4, DataPack!E626,IF($C$4=Dates!$G$5,DataPack!K626,IF($C$4=Dates!$G$6,DataPack!Q626))))</f>
        <v>Community School</v>
      </c>
      <c r="G211" s="297">
        <f>IF(IF($C$4=Dates!$G$4, DataPack!F626,IF($C$4=Dates!$G$5,DataPack!L626,IF($C$4=Dates!$G$6,DataPack!R626)))=0, "", IF($C$4=Dates!$G$4, DataPack!F626,IF($C$4=Dates!$G$5,DataPack!L626,IF($C$4=Dates!$G$6,DataPack!R626))))</f>
        <v>40738</v>
      </c>
      <c r="H211" s="6"/>
    </row>
    <row r="212" spans="2:8">
      <c r="B212" s="30">
        <f>IF(IF($C$4=Dates!$G$4, DataPack!A627,IF($C$4=Dates!$G$5,DataPack!G627,IF($C$4=Dates!$G$6,DataPack!M627)))=0, "", IF($C$4=Dates!$G$4, DataPack!A627,IF($C$4=Dates!$G$5,DataPack!G627,IF($C$4=Dates!$G$6,DataPack!M627))))</f>
        <v>101766</v>
      </c>
      <c r="C212" s="36" t="str">
        <f>IF(IF($C$4=Dates!$G$4, DataPack!B627,IF($C$4=Dates!$G$5,DataPack!H627,IF($C$4=Dates!$G$6,DataPack!N627)))=0, "", IF($C$4=Dates!$G$4, DataPack!B627,IF($C$4=Dates!$G$5,DataPack!H627,IF($C$4=Dates!$G$6,DataPack!N627))))</f>
        <v>Applegarth Junior School</v>
      </c>
      <c r="D212" s="36" t="str">
        <f>IF(IF($C$4=Dates!$G$4, DataPack!C627,IF($C$4=Dates!$G$5,DataPack!I627,IF($C$4=Dates!$G$6,DataPack!O627)))=0, "", IF($C$4=Dates!$G$4, DataPack!C627,IF($C$4=Dates!$G$5,DataPack!I627,IF($C$4=Dates!$G$6,DataPack!O627))))</f>
        <v>Croydon</v>
      </c>
      <c r="E212" s="36" t="str">
        <f>IF(IF($C$4=Dates!$G$4, DataPack!D627,IF($C$4=Dates!$G$5,DataPack!J627,IF($C$4=Dates!$G$6,DataPack!P627)))=0, "", IF($C$4=Dates!$G$4, DataPack!D627,IF($C$4=Dates!$G$5,DataPack!J627,IF($C$4=Dates!$G$6,DataPack!P627))))</f>
        <v>Primary</v>
      </c>
      <c r="F212" s="36" t="str">
        <f>IF(IF($C$4=Dates!$G$4, DataPack!E627,IF($C$4=Dates!$G$5,DataPack!K627,IF($C$4=Dates!$G$6,DataPack!Q627)))=0, "", IF($C$4=Dates!$G$4, DataPack!E627,IF($C$4=Dates!$G$5,DataPack!K627,IF($C$4=Dates!$G$6,DataPack!Q627))))</f>
        <v>Community School</v>
      </c>
      <c r="G212" s="297">
        <f>IF(IF($C$4=Dates!$G$4, DataPack!F627,IF($C$4=Dates!$G$5,DataPack!L627,IF($C$4=Dates!$G$6,DataPack!R627)))=0, "", IF($C$4=Dates!$G$4, DataPack!F627,IF($C$4=Dates!$G$5,DataPack!L627,IF($C$4=Dates!$G$6,DataPack!R627))))</f>
        <v>40451</v>
      </c>
      <c r="H212" s="6"/>
    </row>
    <row r="213" spans="2:8">
      <c r="B213" s="30">
        <f>IF(IF($C$4=Dates!$G$4, DataPack!A628,IF($C$4=Dates!$G$5,DataPack!G628,IF($C$4=Dates!$G$6,DataPack!M628)))=0, "", IF($C$4=Dates!$G$4, DataPack!A628,IF($C$4=Dates!$G$5,DataPack!G628,IF($C$4=Dates!$G$6,DataPack!M628))))</f>
        <v>100789</v>
      </c>
      <c r="C213" s="36" t="str">
        <f>IF(IF($C$4=Dates!$G$4, DataPack!B628,IF($C$4=Dates!$G$5,DataPack!H628,IF($C$4=Dates!$G$6,DataPack!N628)))=0, "", IF($C$4=Dates!$G$4, DataPack!B628,IF($C$4=Dates!$G$5,DataPack!H628,IF($C$4=Dates!$G$6,DataPack!N628))))</f>
        <v>Gloucester School</v>
      </c>
      <c r="D213" s="36" t="str">
        <f>IF(IF($C$4=Dates!$G$4, DataPack!C628,IF($C$4=Dates!$G$5,DataPack!I628,IF($C$4=Dates!$G$6,DataPack!O628)))=0, "", IF($C$4=Dates!$G$4, DataPack!C628,IF($C$4=Dates!$G$5,DataPack!I628,IF($C$4=Dates!$G$6,DataPack!O628))))</f>
        <v>Southwark</v>
      </c>
      <c r="E213" s="36" t="str">
        <f>IF(IF($C$4=Dates!$G$4, DataPack!D628,IF($C$4=Dates!$G$5,DataPack!J628,IF($C$4=Dates!$G$6,DataPack!P628)))=0, "", IF($C$4=Dates!$G$4, DataPack!D628,IF($C$4=Dates!$G$5,DataPack!J628,IF($C$4=Dates!$G$6,DataPack!P628))))</f>
        <v>Primary</v>
      </c>
      <c r="F213" s="36" t="str">
        <f>IF(IF($C$4=Dates!$G$4, DataPack!E628,IF($C$4=Dates!$G$5,DataPack!K628,IF($C$4=Dates!$G$6,DataPack!Q628)))=0, "", IF($C$4=Dates!$G$4, DataPack!E628,IF($C$4=Dates!$G$5,DataPack!K628,IF($C$4=Dates!$G$6,DataPack!Q628))))</f>
        <v>Community School</v>
      </c>
      <c r="G213" s="297">
        <f>IF(IF($C$4=Dates!$G$4, DataPack!F628,IF($C$4=Dates!$G$5,DataPack!L628,IF($C$4=Dates!$G$6,DataPack!R628)))=0, "", IF($C$4=Dates!$G$4, DataPack!F628,IF($C$4=Dates!$G$5,DataPack!L628,IF($C$4=Dates!$G$6,DataPack!R628))))</f>
        <v>40486</v>
      </c>
      <c r="H213" s="6"/>
    </row>
    <row r="214" spans="2:8">
      <c r="B214" s="30">
        <f>IF(IF($C$4=Dates!$G$4, DataPack!A629,IF($C$4=Dates!$G$5,DataPack!G629,IF($C$4=Dates!$G$6,DataPack!M629)))=0, "", IF($C$4=Dates!$G$4, DataPack!A629,IF($C$4=Dates!$G$5,DataPack!G629,IF($C$4=Dates!$G$6,DataPack!M629))))</f>
        <v>100785</v>
      </c>
      <c r="C214" s="36" t="str">
        <f>IF(IF($C$4=Dates!$G$4, DataPack!B629,IF($C$4=Dates!$G$5,DataPack!H629,IF($C$4=Dates!$G$6,DataPack!N629)))=0, "", IF($C$4=Dates!$G$4, DataPack!B629,IF($C$4=Dates!$G$5,DataPack!H629,IF($C$4=Dates!$G$6,DataPack!N629))))</f>
        <v>Crawford Primary School</v>
      </c>
      <c r="D214" s="36" t="str">
        <f>IF(IF($C$4=Dates!$G$4, DataPack!C629,IF($C$4=Dates!$G$5,DataPack!I629,IF($C$4=Dates!$G$6,DataPack!O629)))=0, "", IF($C$4=Dates!$G$4, DataPack!C629,IF($C$4=Dates!$G$5,DataPack!I629,IF($C$4=Dates!$G$6,DataPack!O629))))</f>
        <v>Southwark</v>
      </c>
      <c r="E214" s="36" t="str">
        <f>IF(IF($C$4=Dates!$G$4, DataPack!D629,IF($C$4=Dates!$G$5,DataPack!J629,IF($C$4=Dates!$G$6,DataPack!P629)))=0, "", IF($C$4=Dates!$G$4, DataPack!D629,IF($C$4=Dates!$G$5,DataPack!J629,IF($C$4=Dates!$G$6,DataPack!P629))))</f>
        <v>Primary</v>
      </c>
      <c r="F214" s="36" t="str">
        <f>IF(IF($C$4=Dates!$G$4, DataPack!E629,IF($C$4=Dates!$G$5,DataPack!K629,IF($C$4=Dates!$G$6,DataPack!Q629)))=0, "", IF($C$4=Dates!$G$4, DataPack!E629,IF($C$4=Dates!$G$5,DataPack!K629,IF($C$4=Dates!$G$6,DataPack!Q629))))</f>
        <v>Community School</v>
      </c>
      <c r="G214" s="297">
        <f>IF(IF($C$4=Dates!$G$4, DataPack!F629,IF($C$4=Dates!$G$5,DataPack!L629,IF($C$4=Dates!$G$6,DataPack!R629)))=0, "", IF($C$4=Dates!$G$4, DataPack!F629,IF($C$4=Dates!$G$5,DataPack!L629,IF($C$4=Dates!$G$6,DataPack!R629))))</f>
        <v>40094</v>
      </c>
      <c r="H214" s="6"/>
    </row>
    <row r="215" spans="2:8">
      <c r="B215" s="30">
        <f>IF(IF($C$4=Dates!$G$4, DataPack!A630,IF($C$4=Dates!$G$5,DataPack!G630,IF($C$4=Dates!$G$6,DataPack!M630)))=0, "", IF($C$4=Dates!$G$4, DataPack!A630,IF($C$4=Dates!$G$5,DataPack!G630,IF($C$4=Dates!$G$6,DataPack!M630))))</f>
        <v>101936</v>
      </c>
      <c r="C215" s="36" t="str">
        <f>IF(IF($C$4=Dates!$G$4, DataPack!B630,IF($C$4=Dates!$G$5,DataPack!H630,IF($C$4=Dates!$G$6,DataPack!N630)))=0, "", IF($C$4=Dates!$G$4, DataPack!B630,IF($C$4=Dates!$G$5,DataPack!H630,IF($C$4=Dates!$G$6,DataPack!N630))))</f>
        <v>Wood End Infant School</v>
      </c>
      <c r="D215" s="36" t="str">
        <f>IF(IF($C$4=Dates!$G$4, DataPack!C630,IF($C$4=Dates!$G$5,DataPack!I630,IF($C$4=Dates!$G$6,DataPack!O630)))=0, "", IF($C$4=Dates!$G$4, DataPack!C630,IF($C$4=Dates!$G$5,DataPack!I630,IF($C$4=Dates!$G$6,DataPack!O630))))</f>
        <v>Ealing</v>
      </c>
      <c r="E215" s="36" t="str">
        <f>IF(IF($C$4=Dates!$G$4, DataPack!D630,IF($C$4=Dates!$G$5,DataPack!J630,IF($C$4=Dates!$G$6,DataPack!P630)))=0, "", IF($C$4=Dates!$G$4, DataPack!D630,IF($C$4=Dates!$G$5,DataPack!J630,IF($C$4=Dates!$G$6,DataPack!P630))))</f>
        <v>Primary</v>
      </c>
      <c r="F215" s="36" t="str">
        <f>IF(IF($C$4=Dates!$G$4, DataPack!E630,IF($C$4=Dates!$G$5,DataPack!K630,IF($C$4=Dates!$G$6,DataPack!Q630)))=0, "", IF($C$4=Dates!$G$4, DataPack!E630,IF($C$4=Dates!$G$5,DataPack!K630,IF($C$4=Dates!$G$6,DataPack!Q630))))</f>
        <v>Foundation School</v>
      </c>
      <c r="G215" s="297">
        <f>IF(IF($C$4=Dates!$G$4, DataPack!F630,IF($C$4=Dates!$G$5,DataPack!L630,IF($C$4=Dates!$G$6,DataPack!R630)))=0, "", IF($C$4=Dates!$G$4, DataPack!F630,IF($C$4=Dates!$G$5,DataPack!L630,IF($C$4=Dates!$G$6,DataPack!R630))))</f>
        <v>40816</v>
      </c>
      <c r="H215" s="6"/>
    </row>
    <row r="216" spans="2:8">
      <c r="B216" s="30">
        <f>IF(IF($C$4=Dates!$G$4, DataPack!A631,IF($C$4=Dates!$G$5,DataPack!G631,IF($C$4=Dates!$G$6,DataPack!M631)))=0, "", IF($C$4=Dates!$G$4, DataPack!A631,IF($C$4=Dates!$G$5,DataPack!G631,IF($C$4=Dates!$G$6,DataPack!M631))))</f>
        <v>131627</v>
      </c>
      <c r="C216" s="36" t="str">
        <f>IF(IF($C$4=Dates!$G$4, DataPack!B631,IF($C$4=Dates!$G$5,DataPack!H631,IF($C$4=Dates!$G$6,DataPack!N631)))=0, "", IF($C$4=Dates!$G$4, DataPack!B631,IF($C$4=Dates!$G$5,DataPack!H631,IF($C$4=Dates!$G$6,DataPack!N631))))</f>
        <v>Hillside Primary School</v>
      </c>
      <c r="D216" s="36" t="str">
        <f>IF(IF($C$4=Dates!$G$4, DataPack!C631,IF($C$4=Dates!$G$5,DataPack!I631,IF($C$4=Dates!$G$6,DataPack!O631)))=0, "", IF($C$4=Dates!$G$4, DataPack!C631,IF($C$4=Dates!$G$5,DataPack!I631,IF($C$4=Dates!$G$6,DataPack!O631))))</f>
        <v>Bromley</v>
      </c>
      <c r="E216" s="36" t="str">
        <f>IF(IF($C$4=Dates!$G$4, DataPack!D631,IF($C$4=Dates!$G$5,DataPack!J631,IF($C$4=Dates!$G$6,DataPack!P631)))=0, "", IF($C$4=Dates!$G$4, DataPack!D631,IF($C$4=Dates!$G$5,DataPack!J631,IF($C$4=Dates!$G$6,DataPack!P631))))</f>
        <v>Primary</v>
      </c>
      <c r="F216" s="36" t="str">
        <f>IF(IF($C$4=Dates!$G$4, DataPack!E631,IF($C$4=Dates!$G$5,DataPack!K631,IF($C$4=Dates!$G$6,DataPack!Q631)))=0, "", IF($C$4=Dates!$G$4, DataPack!E631,IF($C$4=Dates!$G$5,DataPack!K631,IF($C$4=Dates!$G$6,DataPack!Q631))))</f>
        <v>Community School</v>
      </c>
      <c r="G216" s="297">
        <f>IF(IF($C$4=Dates!$G$4, DataPack!F631,IF($C$4=Dates!$G$5,DataPack!L631,IF($C$4=Dates!$G$6,DataPack!R631)))=0, "", IF($C$4=Dates!$G$4, DataPack!F631,IF($C$4=Dates!$G$5,DataPack!L631,IF($C$4=Dates!$G$6,DataPack!R631))))</f>
        <v>40310</v>
      </c>
      <c r="H216" s="6"/>
    </row>
    <row r="217" spans="2:8">
      <c r="B217" s="30">
        <f>IF(IF($C$4=Dates!$G$4, DataPack!A632,IF($C$4=Dates!$G$5,DataPack!G632,IF($C$4=Dates!$G$6,DataPack!M632)))=0, "", IF($C$4=Dates!$G$4, DataPack!A632,IF($C$4=Dates!$G$5,DataPack!G632,IF($C$4=Dates!$G$6,DataPack!M632))))</f>
        <v>101556</v>
      </c>
      <c r="C217" s="36" t="str">
        <f>IF(IF($C$4=Dates!$G$4, DataPack!B632,IF($C$4=Dates!$G$5,DataPack!H632,IF($C$4=Dates!$G$6,DataPack!N632)))=0, "", IF($C$4=Dates!$G$4, DataPack!B632,IF($C$4=Dates!$G$5,DataPack!H632,IF($C$4=Dates!$G$6,DataPack!N632))))</f>
        <v>The Kilburn Park School Foundation</v>
      </c>
      <c r="D217" s="36" t="str">
        <f>IF(IF($C$4=Dates!$G$4, DataPack!C632,IF($C$4=Dates!$G$5,DataPack!I632,IF($C$4=Dates!$G$6,DataPack!O632)))=0, "", IF($C$4=Dates!$G$4, DataPack!C632,IF($C$4=Dates!$G$5,DataPack!I632,IF($C$4=Dates!$G$6,DataPack!O632))))</f>
        <v>Brent</v>
      </c>
      <c r="E217" s="36" t="str">
        <f>IF(IF($C$4=Dates!$G$4, DataPack!D632,IF($C$4=Dates!$G$5,DataPack!J632,IF($C$4=Dates!$G$6,DataPack!P632)))=0, "", IF($C$4=Dates!$G$4, DataPack!D632,IF($C$4=Dates!$G$5,DataPack!J632,IF($C$4=Dates!$G$6,DataPack!P632))))</f>
        <v>Primary</v>
      </c>
      <c r="F217" s="36" t="str">
        <f>IF(IF($C$4=Dates!$G$4, DataPack!E632,IF($C$4=Dates!$G$5,DataPack!K632,IF($C$4=Dates!$G$6,DataPack!Q632)))=0, "", IF($C$4=Dates!$G$4, DataPack!E632,IF($C$4=Dates!$G$5,DataPack!K632,IF($C$4=Dates!$G$6,DataPack!Q632))))</f>
        <v>Foundation School</v>
      </c>
      <c r="G217" s="297">
        <f>IF(IF($C$4=Dates!$G$4, DataPack!F632,IF($C$4=Dates!$G$5,DataPack!L632,IF($C$4=Dates!$G$6,DataPack!R632)))=0, "", IF($C$4=Dates!$G$4, DataPack!F632,IF($C$4=Dates!$G$5,DataPack!L632,IF($C$4=Dates!$G$6,DataPack!R632))))</f>
        <v>40255</v>
      </c>
      <c r="H217" s="6"/>
    </row>
    <row r="218" spans="2:8">
      <c r="B218" s="30">
        <f>IF(IF($C$4=Dates!$G$4, DataPack!A633,IF($C$4=Dates!$G$5,DataPack!G633,IF($C$4=Dates!$G$6,DataPack!M633)))=0, "", IF($C$4=Dates!$G$4, DataPack!A633,IF($C$4=Dates!$G$5,DataPack!G633,IF($C$4=Dates!$G$6,DataPack!M633))))</f>
        <v>102661</v>
      </c>
      <c r="C218" s="36" t="str">
        <f>IF(IF($C$4=Dates!$G$4, DataPack!B633,IF($C$4=Dates!$G$5,DataPack!H633,IF($C$4=Dates!$G$6,DataPack!N633)))=0, "", IF($C$4=Dates!$G$4, DataPack!B633,IF($C$4=Dates!$G$5,DataPack!H633,IF($C$4=Dates!$G$6,DataPack!N633))))</f>
        <v>William Morris Primary School</v>
      </c>
      <c r="D218" s="36" t="str">
        <f>IF(IF($C$4=Dates!$G$4, DataPack!C633,IF($C$4=Dates!$G$5,DataPack!I633,IF($C$4=Dates!$G$6,DataPack!O633)))=0, "", IF($C$4=Dates!$G$4, DataPack!C633,IF($C$4=Dates!$G$5,DataPack!I633,IF($C$4=Dates!$G$6,DataPack!O633))))</f>
        <v>Merton</v>
      </c>
      <c r="E218" s="36" t="str">
        <f>IF(IF($C$4=Dates!$G$4, DataPack!D633,IF($C$4=Dates!$G$5,DataPack!J633,IF($C$4=Dates!$G$6,DataPack!P633)))=0, "", IF($C$4=Dates!$G$4, DataPack!D633,IF($C$4=Dates!$G$5,DataPack!J633,IF($C$4=Dates!$G$6,DataPack!P633))))</f>
        <v>Primary</v>
      </c>
      <c r="F218" s="36" t="str">
        <f>IF(IF($C$4=Dates!$G$4, DataPack!E633,IF($C$4=Dates!$G$5,DataPack!K633,IF($C$4=Dates!$G$6,DataPack!Q633)))=0, "", IF($C$4=Dates!$G$4, DataPack!E633,IF($C$4=Dates!$G$5,DataPack!K633,IF($C$4=Dates!$G$6,DataPack!Q633))))</f>
        <v>Community School</v>
      </c>
      <c r="G218" s="297">
        <f>IF(IF($C$4=Dates!$G$4, DataPack!F633,IF($C$4=Dates!$G$5,DataPack!L633,IF($C$4=Dates!$G$6,DataPack!R633)))=0, "", IF($C$4=Dates!$G$4, DataPack!F633,IF($C$4=Dates!$G$5,DataPack!L633,IF($C$4=Dates!$G$6,DataPack!R633))))</f>
        <v>40508</v>
      </c>
      <c r="H218" s="6"/>
    </row>
    <row r="219" spans="2:8">
      <c r="B219" s="30">
        <f>IF(IF($C$4=Dates!$G$4, DataPack!A634,IF($C$4=Dates!$G$5,DataPack!G634,IF($C$4=Dates!$G$6,DataPack!M634)))=0, "", IF($C$4=Dates!$G$4, DataPack!A634,IF($C$4=Dates!$G$5,DataPack!G634,IF($C$4=Dates!$G$6,DataPack!M634))))</f>
        <v>101185</v>
      </c>
      <c r="C219" s="36" t="str">
        <f>IF(IF($C$4=Dates!$G$4, DataPack!B634,IF($C$4=Dates!$G$5,DataPack!H634,IF($C$4=Dates!$G$6,DataPack!N634)))=0, "", IF($C$4=Dates!$G$4, DataPack!B634,IF($C$4=Dates!$G$5,DataPack!H634,IF($C$4=Dates!$G$6,DataPack!N634))))</f>
        <v>Cambell Junior School</v>
      </c>
      <c r="D219" s="36" t="str">
        <f>IF(IF($C$4=Dates!$G$4, DataPack!C634,IF($C$4=Dates!$G$5,DataPack!I634,IF($C$4=Dates!$G$6,DataPack!O634)))=0, "", IF($C$4=Dates!$G$4, DataPack!C634,IF($C$4=Dates!$G$5,DataPack!I634,IF($C$4=Dates!$G$6,DataPack!O634))))</f>
        <v>Barking and Dagenham</v>
      </c>
      <c r="E219" s="36" t="str">
        <f>IF(IF($C$4=Dates!$G$4, DataPack!D634,IF($C$4=Dates!$G$5,DataPack!J634,IF($C$4=Dates!$G$6,DataPack!P634)))=0, "", IF($C$4=Dates!$G$4, DataPack!D634,IF($C$4=Dates!$G$5,DataPack!J634,IF($C$4=Dates!$G$6,DataPack!P634))))</f>
        <v>Primary</v>
      </c>
      <c r="F219" s="36" t="str">
        <f>IF(IF($C$4=Dates!$G$4, DataPack!E634,IF($C$4=Dates!$G$5,DataPack!K634,IF($C$4=Dates!$G$6,DataPack!Q634)))=0, "", IF($C$4=Dates!$G$4, DataPack!E634,IF($C$4=Dates!$G$5,DataPack!K634,IF($C$4=Dates!$G$6,DataPack!Q634))))</f>
        <v>Community School</v>
      </c>
      <c r="G219" s="297">
        <f>IF(IF($C$4=Dates!$G$4, DataPack!F634,IF($C$4=Dates!$G$5,DataPack!L634,IF($C$4=Dates!$G$6,DataPack!R634)))=0, "", IF($C$4=Dates!$G$4, DataPack!F634,IF($C$4=Dates!$G$5,DataPack!L634,IF($C$4=Dates!$G$6,DataPack!R634))))</f>
        <v>40703</v>
      </c>
      <c r="H219" s="6"/>
    </row>
    <row r="220" spans="2:8">
      <c r="B220" s="30">
        <f>IF(IF($C$4=Dates!$G$4, DataPack!A635,IF($C$4=Dates!$G$5,DataPack!G635,IF($C$4=Dates!$G$6,DataPack!M635)))=0, "", IF($C$4=Dates!$G$4, DataPack!A635,IF($C$4=Dates!$G$5,DataPack!G635,IF($C$4=Dates!$G$6,DataPack!M635))))</f>
        <v>100958</v>
      </c>
      <c r="C220" s="36" t="str">
        <f>IF(IF($C$4=Dates!$G$4, DataPack!B635,IF($C$4=Dates!$G$5,DataPack!H635,IF($C$4=Dates!$G$6,DataPack!N635)))=0, "", IF($C$4=Dates!$G$4, DataPack!B635,IF($C$4=Dates!$G$5,DataPack!H635,IF($C$4=Dates!$G$6,DataPack!N635))))</f>
        <v>St Paul with St Luke CofE Primary School</v>
      </c>
      <c r="D220" s="36" t="str">
        <f>IF(IF($C$4=Dates!$G$4, DataPack!C635,IF($C$4=Dates!$G$5,DataPack!I635,IF($C$4=Dates!$G$6,DataPack!O635)))=0, "", IF($C$4=Dates!$G$4, DataPack!C635,IF($C$4=Dates!$G$5,DataPack!I635,IF($C$4=Dates!$G$6,DataPack!O635))))</f>
        <v>Tower Hamlets</v>
      </c>
      <c r="E220" s="36" t="str">
        <f>IF(IF($C$4=Dates!$G$4, DataPack!D635,IF($C$4=Dates!$G$5,DataPack!J635,IF($C$4=Dates!$G$6,DataPack!P635)))=0, "", IF($C$4=Dates!$G$4, DataPack!D635,IF($C$4=Dates!$G$5,DataPack!J635,IF($C$4=Dates!$G$6,DataPack!P635))))</f>
        <v>Primary</v>
      </c>
      <c r="F220" s="36" t="str">
        <f>IF(IF($C$4=Dates!$G$4, DataPack!E635,IF($C$4=Dates!$G$5,DataPack!K635,IF($C$4=Dates!$G$6,DataPack!Q635)))=0, "", IF($C$4=Dates!$G$4, DataPack!E635,IF($C$4=Dates!$G$5,DataPack!K635,IF($C$4=Dates!$G$6,DataPack!Q635))))</f>
        <v>Voluntary Aided School</v>
      </c>
      <c r="G220" s="297">
        <f>IF(IF($C$4=Dates!$G$4, DataPack!F635,IF($C$4=Dates!$G$5,DataPack!L635,IF($C$4=Dates!$G$6,DataPack!R635)))=0, "", IF($C$4=Dates!$G$4, DataPack!F635,IF($C$4=Dates!$G$5,DataPack!L635,IF($C$4=Dates!$G$6,DataPack!R635))))</f>
        <v>40487</v>
      </c>
      <c r="H220" s="6"/>
    </row>
    <row r="221" spans="2:8">
      <c r="B221" s="30">
        <f>IF(IF($C$4=Dates!$G$4, DataPack!A636,IF($C$4=Dates!$G$5,DataPack!G636,IF($C$4=Dates!$G$6,DataPack!M636)))=0, "", IF($C$4=Dates!$G$4, DataPack!A636,IF($C$4=Dates!$G$5,DataPack!G636,IF($C$4=Dates!$G$6,DataPack!M636))))</f>
        <v>135744</v>
      </c>
      <c r="C221" s="36" t="str">
        <f>IF(IF($C$4=Dates!$G$4, DataPack!B636,IF($C$4=Dates!$G$5,DataPack!H636,IF($C$4=Dates!$G$6,DataPack!N636)))=0, "", IF($C$4=Dates!$G$4, DataPack!B636,IF($C$4=Dates!$G$5,DataPack!H636,IF($C$4=Dates!$G$6,DataPack!N636))))</f>
        <v>The Sir Robert Woodard Academy</v>
      </c>
      <c r="D221" s="36" t="str">
        <f>IF(IF($C$4=Dates!$G$4, DataPack!C636,IF($C$4=Dates!$G$5,DataPack!I636,IF($C$4=Dates!$G$6,DataPack!O636)))=0, "", IF($C$4=Dates!$G$4, DataPack!C636,IF($C$4=Dates!$G$5,DataPack!I636,IF($C$4=Dates!$G$6,DataPack!O636))))</f>
        <v>West Sussex</v>
      </c>
      <c r="E221" s="36" t="str">
        <f>IF(IF($C$4=Dates!$G$4, DataPack!D636,IF($C$4=Dates!$G$5,DataPack!J636,IF($C$4=Dates!$G$6,DataPack!P636)))=0, "", IF($C$4=Dates!$G$4, DataPack!D636,IF($C$4=Dates!$G$5,DataPack!J636,IF($C$4=Dates!$G$6,DataPack!P636))))</f>
        <v>Secondary</v>
      </c>
      <c r="F221" s="36" t="str">
        <f>IF(IF($C$4=Dates!$G$4, DataPack!E636,IF($C$4=Dates!$G$5,DataPack!K636,IF($C$4=Dates!$G$6,DataPack!Q636)))=0, "", IF($C$4=Dates!$G$4, DataPack!E636,IF($C$4=Dates!$G$5,DataPack!K636,IF($C$4=Dates!$G$6,DataPack!Q636))))</f>
        <v>Academy Sponsor Led</v>
      </c>
      <c r="G221" s="297">
        <f>IF(IF($C$4=Dates!$G$4, DataPack!F636,IF($C$4=Dates!$G$5,DataPack!L636,IF($C$4=Dates!$G$6,DataPack!R636)))=0, "", IF($C$4=Dates!$G$4, DataPack!F636,IF($C$4=Dates!$G$5,DataPack!L636,IF($C$4=Dates!$G$6,DataPack!R636))))</f>
        <v>40871</v>
      </c>
      <c r="H221" s="6"/>
    </row>
    <row r="222" spans="2:8">
      <c r="B222" s="30">
        <f>IF(IF($C$4=Dates!$G$4, DataPack!A637,IF($C$4=Dates!$G$5,DataPack!G637,IF($C$4=Dates!$G$6,DataPack!M637)))=0, "", IF($C$4=Dates!$G$4, DataPack!A637,IF($C$4=Dates!$G$5,DataPack!G637,IF($C$4=Dates!$G$6,DataPack!M637))))</f>
        <v>124838</v>
      </c>
      <c r="C222" s="36" t="str">
        <f>IF(IF($C$4=Dates!$G$4, DataPack!B637,IF($C$4=Dates!$G$5,DataPack!H637,IF($C$4=Dates!$G$6,DataPack!N637)))=0, "", IF($C$4=Dates!$G$4, DataPack!B637,IF($C$4=Dates!$G$5,DataPack!H637,IF($C$4=Dates!$G$6,DataPack!N637))))</f>
        <v>Leiston Middle School</v>
      </c>
      <c r="D222" s="36" t="str">
        <f>IF(IF($C$4=Dates!$G$4, DataPack!C637,IF($C$4=Dates!$G$5,DataPack!I637,IF($C$4=Dates!$G$6,DataPack!O637)))=0, "", IF($C$4=Dates!$G$4, DataPack!C637,IF($C$4=Dates!$G$5,DataPack!I637,IF($C$4=Dates!$G$6,DataPack!O637))))</f>
        <v>Suffolk</v>
      </c>
      <c r="E222" s="36" t="str">
        <f>IF(IF($C$4=Dates!$G$4, DataPack!D637,IF($C$4=Dates!$G$5,DataPack!J637,IF($C$4=Dates!$G$6,DataPack!P637)))=0, "", IF($C$4=Dates!$G$4, DataPack!D637,IF($C$4=Dates!$G$5,DataPack!J637,IF($C$4=Dates!$G$6,DataPack!P637))))</f>
        <v>Secondary</v>
      </c>
      <c r="F222" s="36" t="str">
        <f>IF(IF($C$4=Dates!$G$4, DataPack!E637,IF($C$4=Dates!$G$5,DataPack!K637,IF($C$4=Dates!$G$6,DataPack!Q637)))=0, "", IF($C$4=Dates!$G$4, DataPack!E637,IF($C$4=Dates!$G$5,DataPack!K637,IF($C$4=Dates!$G$6,DataPack!Q637))))</f>
        <v>Community School</v>
      </c>
      <c r="G222" s="297">
        <f>IF(IF($C$4=Dates!$G$4, DataPack!F637,IF($C$4=Dates!$G$5,DataPack!L637,IF($C$4=Dates!$G$6,DataPack!R637)))=0, "", IF($C$4=Dates!$G$4, DataPack!F637,IF($C$4=Dates!$G$5,DataPack!L637,IF($C$4=Dates!$G$6,DataPack!R637))))</f>
        <v>40514</v>
      </c>
      <c r="H222" s="6"/>
    </row>
    <row r="223" spans="2:8">
      <c r="B223" s="30">
        <f>IF(IF($C$4=Dates!$G$4, DataPack!A638,IF($C$4=Dates!$G$5,DataPack!G638,IF($C$4=Dates!$G$6,DataPack!M638)))=0, "", IF($C$4=Dates!$G$4, DataPack!A638,IF($C$4=Dates!$G$5,DataPack!G638,IF($C$4=Dates!$G$6,DataPack!M638))))</f>
        <v>125273</v>
      </c>
      <c r="C223" s="36" t="str">
        <f>IF(IF($C$4=Dates!$G$4, DataPack!B638,IF($C$4=Dates!$G$5,DataPack!H638,IF($C$4=Dates!$G$6,DataPack!N638)))=0, "", IF($C$4=Dates!$G$4, DataPack!B638,IF($C$4=Dates!$G$5,DataPack!H638,IF($C$4=Dates!$G$6,DataPack!N638))))</f>
        <v>Oakwood School</v>
      </c>
      <c r="D223" s="36" t="str">
        <f>IF(IF($C$4=Dates!$G$4, DataPack!C638,IF($C$4=Dates!$G$5,DataPack!I638,IF($C$4=Dates!$G$6,DataPack!O638)))=0, "", IF($C$4=Dates!$G$4, DataPack!C638,IF($C$4=Dates!$G$5,DataPack!I638,IF($C$4=Dates!$G$6,DataPack!O638))))</f>
        <v>Surrey</v>
      </c>
      <c r="E223" s="36" t="str">
        <f>IF(IF($C$4=Dates!$G$4, DataPack!D638,IF($C$4=Dates!$G$5,DataPack!J638,IF($C$4=Dates!$G$6,DataPack!P638)))=0, "", IF($C$4=Dates!$G$4, DataPack!D638,IF($C$4=Dates!$G$5,DataPack!J638,IF($C$4=Dates!$G$6,DataPack!P638))))</f>
        <v>Secondary</v>
      </c>
      <c r="F223" s="36" t="str">
        <f>IF(IF($C$4=Dates!$G$4, DataPack!E638,IF($C$4=Dates!$G$5,DataPack!K638,IF($C$4=Dates!$G$6,DataPack!Q638)))=0, "", IF($C$4=Dates!$G$4, DataPack!E638,IF($C$4=Dates!$G$5,DataPack!K638,IF($C$4=Dates!$G$6,DataPack!Q638))))</f>
        <v>Community School</v>
      </c>
      <c r="G223" s="297">
        <f>IF(IF($C$4=Dates!$G$4, DataPack!F638,IF($C$4=Dates!$G$5,DataPack!L638,IF($C$4=Dates!$G$6,DataPack!R638)))=0, "", IF($C$4=Dates!$G$4, DataPack!F638,IF($C$4=Dates!$G$5,DataPack!L638,IF($C$4=Dates!$G$6,DataPack!R638))))</f>
        <v>40703</v>
      </c>
      <c r="H223" s="6"/>
    </row>
    <row r="224" spans="2:8">
      <c r="B224" s="30">
        <f>IF(IF($C$4=Dates!$G$4, DataPack!A639,IF($C$4=Dates!$G$5,DataPack!G639,IF($C$4=Dates!$G$6,DataPack!M639)))=0, "", IF($C$4=Dates!$G$4, DataPack!A639,IF($C$4=Dates!$G$5,DataPack!G639,IF($C$4=Dates!$G$6,DataPack!M639))))</f>
        <v>122118</v>
      </c>
      <c r="C224" s="36" t="str">
        <f>IF(IF($C$4=Dates!$G$4, DataPack!B639,IF($C$4=Dates!$G$5,DataPack!H639,IF($C$4=Dates!$G$6,DataPack!N639)))=0, "", IF($C$4=Dates!$G$4, DataPack!B639,IF($C$4=Dates!$G$5,DataPack!H639,IF($C$4=Dates!$G$6,DataPack!N639))))</f>
        <v>Lodge Park Technology College</v>
      </c>
      <c r="D224" s="36" t="str">
        <f>IF(IF($C$4=Dates!$G$4, DataPack!C639,IF($C$4=Dates!$G$5,DataPack!I639,IF($C$4=Dates!$G$6,DataPack!O639)))=0, "", IF($C$4=Dates!$G$4, DataPack!C639,IF($C$4=Dates!$G$5,DataPack!I639,IF($C$4=Dates!$G$6,DataPack!O639))))</f>
        <v>Northamptonshire</v>
      </c>
      <c r="E224" s="36" t="str">
        <f>IF(IF($C$4=Dates!$G$4, DataPack!D639,IF($C$4=Dates!$G$5,DataPack!J639,IF($C$4=Dates!$G$6,DataPack!P639)))=0, "", IF($C$4=Dates!$G$4, DataPack!D639,IF($C$4=Dates!$G$5,DataPack!J639,IF($C$4=Dates!$G$6,DataPack!P639))))</f>
        <v>Secondary</v>
      </c>
      <c r="F224" s="36" t="str">
        <f>IF(IF($C$4=Dates!$G$4, DataPack!E639,IF($C$4=Dates!$G$5,DataPack!K639,IF($C$4=Dates!$G$6,DataPack!Q639)))=0, "", IF($C$4=Dates!$G$4, DataPack!E639,IF($C$4=Dates!$G$5,DataPack!K639,IF($C$4=Dates!$G$6,DataPack!Q639))))</f>
        <v>Foundation School</v>
      </c>
      <c r="G224" s="297">
        <f>IF(IF($C$4=Dates!$G$4, DataPack!F639,IF($C$4=Dates!$G$5,DataPack!L639,IF($C$4=Dates!$G$6,DataPack!R639)))=0, "", IF($C$4=Dates!$G$4, DataPack!F639,IF($C$4=Dates!$G$5,DataPack!L639,IF($C$4=Dates!$G$6,DataPack!R639))))</f>
        <v>40808</v>
      </c>
      <c r="H224" s="6"/>
    </row>
    <row r="225" spans="2:8">
      <c r="B225" s="30">
        <f>IF(IF($C$4=Dates!$G$4, DataPack!A640,IF($C$4=Dates!$G$5,DataPack!G640,IF($C$4=Dates!$G$6,DataPack!M640)))=0, "", IF($C$4=Dates!$G$4, DataPack!A640,IF($C$4=Dates!$G$5,DataPack!G640,IF($C$4=Dates!$G$6,DataPack!M640))))</f>
        <v>122075</v>
      </c>
      <c r="C225" s="36" t="str">
        <f>IF(IF($C$4=Dates!$G$4, DataPack!B640,IF($C$4=Dates!$G$5,DataPack!H640,IF($C$4=Dates!$G$6,DataPack!N640)))=0, "", IF($C$4=Dates!$G$4, DataPack!B640,IF($C$4=Dates!$G$5,DataPack!H640,IF($C$4=Dates!$G$6,DataPack!N640))))</f>
        <v>Weston Favell School</v>
      </c>
      <c r="D225" s="36" t="str">
        <f>IF(IF($C$4=Dates!$G$4, DataPack!C640,IF($C$4=Dates!$G$5,DataPack!I640,IF($C$4=Dates!$G$6,DataPack!O640)))=0, "", IF($C$4=Dates!$G$4, DataPack!C640,IF($C$4=Dates!$G$5,DataPack!I640,IF($C$4=Dates!$G$6,DataPack!O640))))</f>
        <v>Northamptonshire</v>
      </c>
      <c r="E225" s="36" t="str">
        <f>IF(IF($C$4=Dates!$G$4, DataPack!D640,IF($C$4=Dates!$G$5,DataPack!J640,IF($C$4=Dates!$G$6,DataPack!P640)))=0, "", IF($C$4=Dates!$G$4, DataPack!D640,IF($C$4=Dates!$G$5,DataPack!J640,IF($C$4=Dates!$G$6,DataPack!P640))))</f>
        <v>Secondary</v>
      </c>
      <c r="F225" s="36" t="str">
        <f>IF(IF($C$4=Dates!$G$4, DataPack!E640,IF($C$4=Dates!$G$5,DataPack!K640,IF($C$4=Dates!$G$6,DataPack!Q640)))=0, "", IF($C$4=Dates!$G$4, DataPack!E640,IF($C$4=Dates!$G$5,DataPack!K640,IF($C$4=Dates!$G$6,DataPack!Q640))))</f>
        <v>Community School</v>
      </c>
      <c r="G225" s="297">
        <f>IF(IF($C$4=Dates!$G$4, DataPack!F640,IF($C$4=Dates!$G$5,DataPack!L640,IF($C$4=Dates!$G$6,DataPack!R640)))=0, "", IF($C$4=Dates!$G$4, DataPack!F640,IF($C$4=Dates!$G$5,DataPack!L640,IF($C$4=Dates!$G$6,DataPack!R640))))</f>
        <v>40155</v>
      </c>
      <c r="H225" s="6"/>
    </row>
    <row r="226" spans="2:8">
      <c r="B226" s="30">
        <f>IF(IF($C$4=Dates!$G$4, DataPack!A641,IF($C$4=Dates!$G$5,DataPack!G641,IF($C$4=Dates!$G$6,DataPack!M641)))=0, "", IF($C$4=Dates!$G$4, DataPack!A641,IF($C$4=Dates!$G$5,DataPack!G641,IF($C$4=Dates!$G$6,DataPack!M641))))</f>
        <v>117504</v>
      </c>
      <c r="C226" s="36" t="str">
        <f>IF(IF($C$4=Dates!$G$4, DataPack!B641,IF($C$4=Dates!$G$5,DataPack!H641,IF($C$4=Dates!$G$6,DataPack!N641)))=0, "", IF($C$4=Dates!$G$4, DataPack!B641,IF($C$4=Dates!$G$5,DataPack!H641,IF($C$4=Dates!$G$6,DataPack!N641))))</f>
        <v>Fearnhill School</v>
      </c>
      <c r="D226" s="36" t="str">
        <f>IF(IF($C$4=Dates!$G$4, DataPack!C641,IF($C$4=Dates!$G$5,DataPack!I641,IF($C$4=Dates!$G$6,DataPack!O641)))=0, "", IF($C$4=Dates!$G$4, DataPack!C641,IF($C$4=Dates!$G$5,DataPack!I641,IF($C$4=Dates!$G$6,DataPack!O641))))</f>
        <v>Hertfordshire</v>
      </c>
      <c r="E226" s="36" t="str">
        <f>IF(IF($C$4=Dates!$G$4, DataPack!D641,IF($C$4=Dates!$G$5,DataPack!J641,IF($C$4=Dates!$G$6,DataPack!P641)))=0, "", IF($C$4=Dates!$G$4, DataPack!D641,IF($C$4=Dates!$G$5,DataPack!J641,IF($C$4=Dates!$G$6,DataPack!P641))))</f>
        <v>Secondary</v>
      </c>
      <c r="F226" s="36" t="str">
        <f>IF(IF($C$4=Dates!$G$4, DataPack!E641,IF($C$4=Dates!$G$5,DataPack!K641,IF($C$4=Dates!$G$6,DataPack!Q641)))=0, "", IF($C$4=Dates!$G$4, DataPack!E641,IF($C$4=Dates!$G$5,DataPack!K641,IF($C$4=Dates!$G$6,DataPack!Q641))))</f>
        <v>Community School</v>
      </c>
      <c r="G226" s="297">
        <f>IF(IF($C$4=Dates!$G$4, DataPack!F641,IF($C$4=Dates!$G$5,DataPack!L641,IF($C$4=Dates!$G$6,DataPack!R641)))=0, "", IF($C$4=Dates!$G$4, DataPack!F641,IF($C$4=Dates!$G$5,DataPack!L641,IF($C$4=Dates!$G$6,DataPack!R641))))</f>
        <v>40577</v>
      </c>
      <c r="H226" s="6"/>
    </row>
    <row r="227" spans="2:8">
      <c r="B227" s="30">
        <f>IF(IF($C$4=Dates!$G$4, DataPack!A642,IF($C$4=Dates!$G$5,DataPack!G642,IF($C$4=Dates!$G$6,DataPack!M642)))=0, "", IF($C$4=Dates!$G$4, DataPack!A642,IF($C$4=Dates!$G$5,DataPack!G642,IF($C$4=Dates!$G$6,DataPack!M642))))</f>
        <v>115778</v>
      </c>
      <c r="C227" s="36" t="str">
        <f>IF(IF($C$4=Dates!$G$4, DataPack!B642,IF($C$4=Dates!$G$5,DataPack!H642,IF($C$4=Dates!$G$6,DataPack!N642)))=0, "", IF($C$4=Dates!$G$4, DataPack!B642,IF($C$4=Dates!$G$5,DataPack!H642,IF($C$4=Dates!$G$6,DataPack!N642))))</f>
        <v>Whitecross School (Foundation)</v>
      </c>
      <c r="D227" s="36" t="str">
        <f>IF(IF($C$4=Dates!$G$4, DataPack!C642,IF($C$4=Dates!$G$5,DataPack!I642,IF($C$4=Dates!$G$6,DataPack!O642)))=0, "", IF($C$4=Dates!$G$4, DataPack!C642,IF($C$4=Dates!$G$5,DataPack!I642,IF($C$4=Dates!$G$6,DataPack!O642))))</f>
        <v>Gloucestershire</v>
      </c>
      <c r="E227" s="36" t="str">
        <f>IF(IF($C$4=Dates!$G$4, DataPack!D642,IF($C$4=Dates!$G$5,DataPack!J642,IF($C$4=Dates!$G$6,DataPack!P642)))=0, "", IF($C$4=Dates!$G$4, DataPack!D642,IF($C$4=Dates!$G$5,DataPack!J642,IF($C$4=Dates!$G$6,DataPack!P642))))</f>
        <v>Secondary</v>
      </c>
      <c r="F227" s="36" t="str">
        <f>IF(IF($C$4=Dates!$G$4, DataPack!E642,IF($C$4=Dates!$G$5,DataPack!K642,IF($C$4=Dates!$G$6,DataPack!Q642)))=0, "", IF($C$4=Dates!$G$4, DataPack!E642,IF($C$4=Dates!$G$5,DataPack!K642,IF($C$4=Dates!$G$6,DataPack!Q642))))</f>
        <v>Foundation School</v>
      </c>
      <c r="G227" s="297">
        <f>IF(IF($C$4=Dates!$G$4, DataPack!F642,IF($C$4=Dates!$G$5,DataPack!L642,IF($C$4=Dates!$G$6,DataPack!R642)))=0, "", IF($C$4=Dates!$G$4, DataPack!F642,IF($C$4=Dates!$G$5,DataPack!L642,IF($C$4=Dates!$G$6,DataPack!R642))))</f>
        <v>40815</v>
      </c>
      <c r="H227" s="6"/>
    </row>
    <row r="228" spans="2:8">
      <c r="B228" s="30">
        <f>IF(IF($C$4=Dates!$G$4, DataPack!A643,IF($C$4=Dates!$G$5,DataPack!G643,IF($C$4=Dates!$G$6,DataPack!M643)))=0, "", IF($C$4=Dates!$G$4, DataPack!A643,IF($C$4=Dates!$G$5,DataPack!G643,IF($C$4=Dates!$G$6,DataPack!M643))))</f>
        <v>115723</v>
      </c>
      <c r="C228" s="36" t="str">
        <f>IF(IF($C$4=Dates!$G$4, DataPack!B643,IF($C$4=Dates!$G$5,DataPack!H643,IF($C$4=Dates!$G$6,DataPack!N643)))=0, "", IF($C$4=Dates!$G$4, DataPack!B643,IF($C$4=Dates!$G$5,DataPack!H643,IF($C$4=Dates!$G$6,DataPack!N643))))</f>
        <v>Archway School</v>
      </c>
      <c r="D228" s="36" t="str">
        <f>IF(IF($C$4=Dates!$G$4, DataPack!C643,IF($C$4=Dates!$G$5,DataPack!I643,IF($C$4=Dates!$G$6,DataPack!O643)))=0, "", IF($C$4=Dates!$G$4, DataPack!C643,IF($C$4=Dates!$G$5,DataPack!I643,IF($C$4=Dates!$G$6,DataPack!O643))))</f>
        <v>Gloucestershire</v>
      </c>
      <c r="E228" s="36" t="str">
        <f>IF(IF($C$4=Dates!$G$4, DataPack!D643,IF($C$4=Dates!$G$5,DataPack!J643,IF($C$4=Dates!$G$6,DataPack!P643)))=0, "", IF($C$4=Dates!$G$4, DataPack!D643,IF($C$4=Dates!$G$5,DataPack!J643,IF($C$4=Dates!$G$6,DataPack!P643))))</f>
        <v>Secondary</v>
      </c>
      <c r="F228" s="36" t="str">
        <f>IF(IF($C$4=Dates!$G$4, DataPack!E643,IF($C$4=Dates!$G$5,DataPack!K643,IF($C$4=Dates!$G$6,DataPack!Q643)))=0, "", IF($C$4=Dates!$G$4, DataPack!E643,IF($C$4=Dates!$G$5,DataPack!K643,IF($C$4=Dates!$G$6,DataPack!Q643))))</f>
        <v>Community School</v>
      </c>
      <c r="G228" s="297">
        <f>IF(IF($C$4=Dates!$G$4, DataPack!F643,IF($C$4=Dates!$G$5,DataPack!L643,IF($C$4=Dates!$G$6,DataPack!R643)))=0, "", IF($C$4=Dates!$G$4, DataPack!F643,IF($C$4=Dates!$G$5,DataPack!L643,IF($C$4=Dates!$G$6,DataPack!R643))))</f>
        <v>40521</v>
      </c>
      <c r="H228" s="6"/>
    </row>
    <row r="229" spans="2:8">
      <c r="B229" s="30">
        <f>IF(IF($C$4=Dates!$G$4, DataPack!A644,IF($C$4=Dates!$G$5,DataPack!G644,IF($C$4=Dates!$G$6,DataPack!M644)))=0, "", IF($C$4=Dates!$G$4, DataPack!A644,IF($C$4=Dates!$G$5,DataPack!G644,IF($C$4=Dates!$G$6,DataPack!M644))))</f>
        <v>121157</v>
      </c>
      <c r="C229" s="36" t="str">
        <f>IF(IF($C$4=Dates!$G$4, DataPack!B644,IF($C$4=Dates!$G$5,DataPack!H644,IF($C$4=Dates!$G$6,DataPack!N644)))=0, "", IF($C$4=Dates!$G$4, DataPack!B644,IF($C$4=Dates!$G$5,DataPack!H644,IF($C$4=Dates!$G$6,DataPack!N644))))</f>
        <v>Smithdon High School</v>
      </c>
      <c r="D229" s="36" t="str">
        <f>IF(IF($C$4=Dates!$G$4, DataPack!C644,IF($C$4=Dates!$G$5,DataPack!I644,IF($C$4=Dates!$G$6,DataPack!O644)))=0, "", IF($C$4=Dates!$G$4, DataPack!C644,IF($C$4=Dates!$G$5,DataPack!I644,IF($C$4=Dates!$G$6,DataPack!O644))))</f>
        <v>Norfolk</v>
      </c>
      <c r="E229" s="36" t="str">
        <f>IF(IF($C$4=Dates!$G$4, DataPack!D644,IF($C$4=Dates!$G$5,DataPack!J644,IF($C$4=Dates!$G$6,DataPack!P644)))=0, "", IF($C$4=Dates!$G$4, DataPack!D644,IF($C$4=Dates!$G$5,DataPack!J644,IF($C$4=Dates!$G$6,DataPack!P644))))</f>
        <v>Secondary</v>
      </c>
      <c r="F229" s="36" t="str">
        <f>IF(IF($C$4=Dates!$G$4, DataPack!E644,IF($C$4=Dates!$G$5,DataPack!K644,IF($C$4=Dates!$G$6,DataPack!Q644)))=0, "", IF($C$4=Dates!$G$4, DataPack!E644,IF($C$4=Dates!$G$5,DataPack!K644,IF($C$4=Dates!$G$6,DataPack!Q644))))</f>
        <v>Community School</v>
      </c>
      <c r="G229" s="297">
        <f>IF(IF($C$4=Dates!$G$4, DataPack!F644,IF($C$4=Dates!$G$5,DataPack!L644,IF($C$4=Dates!$G$6,DataPack!R644)))=0, "", IF($C$4=Dates!$G$4, DataPack!F644,IF($C$4=Dates!$G$5,DataPack!L644,IF($C$4=Dates!$G$6,DataPack!R644))))</f>
        <v>40731</v>
      </c>
      <c r="H229" s="6"/>
    </row>
    <row r="230" spans="2:8">
      <c r="B230" s="30">
        <f>IF(IF($C$4=Dates!$G$4, DataPack!A645,IF($C$4=Dates!$G$5,DataPack!G645,IF($C$4=Dates!$G$6,DataPack!M645)))=0, "", IF($C$4=Dates!$G$4, DataPack!A645,IF($C$4=Dates!$G$5,DataPack!G645,IF($C$4=Dates!$G$6,DataPack!M645))))</f>
        <v>117596</v>
      </c>
      <c r="C230" s="36" t="str">
        <f>IF(IF($C$4=Dates!$G$4, DataPack!B645,IF($C$4=Dates!$G$5,DataPack!H645,IF($C$4=Dates!$G$6,DataPack!N645)))=0, "", IF($C$4=Dates!$G$4, DataPack!B645,IF($C$4=Dates!$G$5,DataPack!H645,IF($C$4=Dates!$G$6,DataPack!N645))))</f>
        <v>Cheshunt School</v>
      </c>
      <c r="D230" s="36" t="str">
        <f>IF(IF($C$4=Dates!$G$4, DataPack!C645,IF($C$4=Dates!$G$5,DataPack!I645,IF($C$4=Dates!$G$6,DataPack!O645)))=0, "", IF($C$4=Dates!$G$4, DataPack!C645,IF($C$4=Dates!$G$5,DataPack!I645,IF($C$4=Dates!$G$6,DataPack!O645))))</f>
        <v>Hertfordshire</v>
      </c>
      <c r="E230" s="36" t="str">
        <f>IF(IF($C$4=Dates!$G$4, DataPack!D645,IF($C$4=Dates!$G$5,DataPack!J645,IF($C$4=Dates!$G$6,DataPack!P645)))=0, "", IF($C$4=Dates!$G$4, DataPack!D645,IF($C$4=Dates!$G$5,DataPack!J645,IF($C$4=Dates!$G$6,DataPack!P645))))</f>
        <v>Secondary</v>
      </c>
      <c r="F230" s="36" t="str">
        <f>IF(IF($C$4=Dates!$G$4, DataPack!E645,IF($C$4=Dates!$G$5,DataPack!K645,IF($C$4=Dates!$G$6,DataPack!Q645)))=0, "", IF($C$4=Dates!$G$4, DataPack!E645,IF($C$4=Dates!$G$5,DataPack!K645,IF($C$4=Dates!$G$6,DataPack!Q645))))</f>
        <v>Foundation School</v>
      </c>
      <c r="G230" s="297">
        <f>IF(IF($C$4=Dates!$G$4, DataPack!F645,IF($C$4=Dates!$G$5,DataPack!L645,IF($C$4=Dates!$G$6,DataPack!R645)))=0, "", IF($C$4=Dates!$G$4, DataPack!F645,IF($C$4=Dates!$G$5,DataPack!L645,IF($C$4=Dates!$G$6,DataPack!R645))))</f>
        <v>40507</v>
      </c>
      <c r="H230" s="6"/>
    </row>
    <row r="231" spans="2:8">
      <c r="B231" s="30">
        <f>IF(IF($C$4=Dates!$G$4, DataPack!A646,IF($C$4=Dates!$G$5,DataPack!G646,IF($C$4=Dates!$G$6,DataPack!M646)))=0, "", IF($C$4=Dates!$G$4, DataPack!A646,IF($C$4=Dates!$G$5,DataPack!G646,IF($C$4=Dates!$G$6,DataPack!M646))))</f>
        <v>122863</v>
      </c>
      <c r="C231" s="36" t="str">
        <f>IF(IF($C$4=Dates!$G$4, DataPack!B646,IF($C$4=Dates!$G$5,DataPack!H646,IF($C$4=Dates!$G$6,DataPack!N646)))=0, "", IF($C$4=Dates!$G$4, DataPack!B646,IF($C$4=Dates!$G$5,DataPack!H646,IF($C$4=Dates!$G$6,DataPack!N646))))</f>
        <v>Portland School</v>
      </c>
      <c r="D231" s="36" t="str">
        <f>IF(IF($C$4=Dates!$G$4, DataPack!C646,IF($C$4=Dates!$G$5,DataPack!I646,IF($C$4=Dates!$G$6,DataPack!O646)))=0, "", IF($C$4=Dates!$G$4, DataPack!C646,IF($C$4=Dates!$G$5,DataPack!I646,IF($C$4=Dates!$G$6,DataPack!O646))))</f>
        <v>Nottinghamshire</v>
      </c>
      <c r="E231" s="36" t="str">
        <f>IF(IF($C$4=Dates!$G$4, DataPack!D646,IF($C$4=Dates!$G$5,DataPack!J646,IF($C$4=Dates!$G$6,DataPack!P646)))=0, "", IF($C$4=Dates!$G$4, DataPack!D646,IF($C$4=Dates!$G$5,DataPack!J646,IF($C$4=Dates!$G$6,DataPack!P646))))</f>
        <v>Secondary</v>
      </c>
      <c r="F231" s="36" t="str">
        <f>IF(IF($C$4=Dates!$G$4, DataPack!E646,IF($C$4=Dates!$G$5,DataPack!K646,IF($C$4=Dates!$G$6,DataPack!Q646)))=0, "", IF($C$4=Dates!$G$4, DataPack!E646,IF($C$4=Dates!$G$5,DataPack!K646,IF($C$4=Dates!$G$6,DataPack!Q646))))</f>
        <v>Community School</v>
      </c>
      <c r="G231" s="297">
        <f>IF(IF($C$4=Dates!$G$4, DataPack!F646,IF($C$4=Dates!$G$5,DataPack!L646,IF($C$4=Dates!$G$6,DataPack!R646)))=0, "", IF($C$4=Dates!$G$4, DataPack!F646,IF($C$4=Dates!$G$5,DataPack!L646,IF($C$4=Dates!$G$6,DataPack!R646))))</f>
        <v>40262</v>
      </c>
      <c r="H231" s="6"/>
    </row>
    <row r="232" spans="2:8">
      <c r="B232" s="30">
        <f>IF(IF($C$4=Dates!$G$4, DataPack!A647,IF($C$4=Dates!$G$5,DataPack!G647,IF($C$4=Dates!$G$6,DataPack!M647)))=0, "", IF($C$4=Dates!$G$4, DataPack!A647,IF($C$4=Dates!$G$5,DataPack!G647,IF($C$4=Dates!$G$6,DataPack!M647))))</f>
        <v>132823</v>
      </c>
      <c r="C232" s="36" t="str">
        <f>IF(IF($C$4=Dates!$G$4, DataPack!B647,IF($C$4=Dates!$G$5,DataPack!H647,IF($C$4=Dates!$G$6,DataPack!N647)))=0, "", IF($C$4=Dates!$G$4, DataPack!B647,IF($C$4=Dates!$G$5,DataPack!H647,IF($C$4=Dates!$G$6,DataPack!N647))))</f>
        <v>Kingsley College</v>
      </c>
      <c r="D232" s="36" t="str">
        <f>IF(IF($C$4=Dates!$G$4, DataPack!C647,IF($C$4=Dates!$G$5,DataPack!I647,IF($C$4=Dates!$G$6,DataPack!O647)))=0, "", IF($C$4=Dates!$G$4, DataPack!C647,IF($C$4=Dates!$G$5,DataPack!I647,IF($C$4=Dates!$G$6,DataPack!O647))))</f>
        <v>Worcestershire</v>
      </c>
      <c r="E232" s="36" t="str">
        <f>IF(IF($C$4=Dates!$G$4, DataPack!D647,IF($C$4=Dates!$G$5,DataPack!J647,IF($C$4=Dates!$G$6,DataPack!P647)))=0, "", IF($C$4=Dates!$G$4, DataPack!D647,IF($C$4=Dates!$G$5,DataPack!J647,IF($C$4=Dates!$G$6,DataPack!P647))))</f>
        <v>Secondary</v>
      </c>
      <c r="F232" s="36" t="str">
        <f>IF(IF($C$4=Dates!$G$4, DataPack!E647,IF($C$4=Dates!$G$5,DataPack!K647,IF($C$4=Dates!$G$6,DataPack!Q647)))=0, "", IF($C$4=Dates!$G$4, DataPack!E647,IF($C$4=Dates!$G$5,DataPack!K647,IF($C$4=Dates!$G$6,DataPack!Q647))))</f>
        <v>Foundation School</v>
      </c>
      <c r="G232" s="297">
        <f>IF(IF($C$4=Dates!$G$4, DataPack!F647,IF($C$4=Dates!$G$5,DataPack!L647,IF($C$4=Dates!$G$6,DataPack!R647)))=0, "", IF($C$4=Dates!$G$4, DataPack!F647,IF($C$4=Dates!$G$5,DataPack!L647,IF($C$4=Dates!$G$6,DataPack!R647))))</f>
        <v>40456</v>
      </c>
      <c r="H232" s="6"/>
    </row>
    <row r="233" spans="2:8">
      <c r="B233" s="30">
        <f>IF(IF($C$4=Dates!$G$4, DataPack!A648,IF($C$4=Dates!$G$5,DataPack!G648,IF($C$4=Dates!$G$6,DataPack!M648)))=0, "", IF($C$4=Dates!$G$4, DataPack!A648,IF($C$4=Dates!$G$5,DataPack!G648,IF($C$4=Dates!$G$6,DataPack!M648))))</f>
        <v>122845</v>
      </c>
      <c r="C233" s="36" t="str">
        <f>IF(IF($C$4=Dates!$G$4, DataPack!B648,IF($C$4=Dates!$G$5,DataPack!H648,IF($C$4=Dates!$G$6,DataPack!N648)))=0, "", IF($C$4=Dates!$G$4, DataPack!B648,IF($C$4=Dates!$G$5,DataPack!H648,IF($C$4=Dates!$G$6,DataPack!N648))))</f>
        <v>The Meden School and Technology College</v>
      </c>
      <c r="D233" s="36" t="str">
        <f>IF(IF($C$4=Dates!$G$4, DataPack!C648,IF($C$4=Dates!$G$5,DataPack!I648,IF($C$4=Dates!$G$6,DataPack!O648)))=0, "", IF($C$4=Dates!$G$4, DataPack!C648,IF($C$4=Dates!$G$5,DataPack!I648,IF($C$4=Dates!$G$6,DataPack!O648))))</f>
        <v>Nottinghamshire</v>
      </c>
      <c r="E233" s="36" t="str">
        <f>IF(IF($C$4=Dates!$G$4, DataPack!D648,IF($C$4=Dates!$G$5,DataPack!J648,IF($C$4=Dates!$G$6,DataPack!P648)))=0, "", IF($C$4=Dates!$G$4, DataPack!D648,IF($C$4=Dates!$G$5,DataPack!J648,IF($C$4=Dates!$G$6,DataPack!P648))))</f>
        <v>Secondary</v>
      </c>
      <c r="F233" s="36" t="str">
        <f>IF(IF($C$4=Dates!$G$4, DataPack!E648,IF($C$4=Dates!$G$5,DataPack!K648,IF($C$4=Dates!$G$6,DataPack!Q648)))=0, "", IF($C$4=Dates!$G$4, DataPack!E648,IF($C$4=Dates!$G$5,DataPack!K648,IF($C$4=Dates!$G$6,DataPack!Q648))))</f>
        <v>Community School</v>
      </c>
      <c r="G233" s="297">
        <f>IF(IF($C$4=Dates!$G$4, DataPack!F648,IF($C$4=Dates!$G$5,DataPack!L648,IF($C$4=Dates!$G$6,DataPack!R648)))=0, "", IF($C$4=Dates!$G$4, DataPack!F648,IF($C$4=Dates!$G$5,DataPack!L648,IF($C$4=Dates!$G$6,DataPack!R648))))</f>
        <v>40633</v>
      </c>
      <c r="H233" s="6"/>
    </row>
    <row r="234" spans="2:8">
      <c r="B234" s="30">
        <f>IF(IF($C$4=Dates!$G$4, DataPack!A649,IF($C$4=Dates!$G$5,DataPack!G649,IF($C$4=Dates!$G$6,DataPack!M649)))=0, "", IF($C$4=Dates!$G$4, DataPack!A649,IF($C$4=Dates!$G$5,DataPack!G649,IF($C$4=Dates!$G$6,DataPack!M649))))</f>
        <v>137158</v>
      </c>
      <c r="C234" s="36" t="str">
        <f>IF(IF($C$4=Dates!$G$4, DataPack!B649,IF($C$4=Dates!$G$5,DataPack!H649,IF($C$4=Dates!$G$6,DataPack!N649)))=0, "", IF($C$4=Dates!$G$4, DataPack!B649,IF($C$4=Dates!$G$5,DataPack!H649,IF($C$4=Dates!$G$6,DataPack!N649))))</f>
        <v>The Manor School</v>
      </c>
      <c r="D234" s="36" t="str">
        <f>IF(IF($C$4=Dates!$G$4, DataPack!C649,IF($C$4=Dates!$G$5,DataPack!I649,IF($C$4=Dates!$G$6,DataPack!O649)))=0, "", IF($C$4=Dates!$G$4, DataPack!C649,IF($C$4=Dates!$G$5,DataPack!I649,IF($C$4=Dates!$G$6,DataPack!O649))))</f>
        <v>Nottinghamshire</v>
      </c>
      <c r="E234" s="36" t="str">
        <f>IF(IF($C$4=Dates!$G$4, DataPack!D649,IF($C$4=Dates!$G$5,DataPack!J649,IF($C$4=Dates!$G$6,DataPack!P649)))=0, "", IF($C$4=Dates!$G$4, DataPack!D649,IF($C$4=Dates!$G$5,DataPack!J649,IF($C$4=Dates!$G$6,DataPack!P649))))</f>
        <v>Secondary</v>
      </c>
      <c r="F234" s="36" t="str">
        <f>IF(IF($C$4=Dates!$G$4, DataPack!E649,IF($C$4=Dates!$G$5,DataPack!K649,IF($C$4=Dates!$G$6,DataPack!Q649)))=0, "", IF($C$4=Dates!$G$4, DataPack!E649,IF($C$4=Dates!$G$5,DataPack!K649,IF($C$4=Dates!$G$6,DataPack!Q649))))</f>
        <v>Academy Converters</v>
      </c>
      <c r="G234" s="297">
        <f>IF(IF($C$4=Dates!$G$4, DataPack!F649,IF($C$4=Dates!$G$5,DataPack!L649,IF($C$4=Dates!$G$6,DataPack!R649)))=0, "", IF($C$4=Dates!$G$4, DataPack!F649,IF($C$4=Dates!$G$5,DataPack!L649,IF($C$4=Dates!$G$6,DataPack!R649))))</f>
        <v>40822</v>
      </c>
      <c r="H234" s="6"/>
    </row>
    <row r="235" spans="2:8">
      <c r="B235" s="30">
        <f>IF(IF($C$4=Dates!$G$4, DataPack!A650,IF($C$4=Dates!$G$5,DataPack!G650,IF($C$4=Dates!$G$6,DataPack!M650)))=0, "", IF($C$4=Dates!$G$4, DataPack!A650,IF($C$4=Dates!$G$5,DataPack!G650,IF($C$4=Dates!$G$6,DataPack!M650))))</f>
        <v>115368</v>
      </c>
      <c r="C235" s="36" t="str">
        <f>IF(IF($C$4=Dates!$G$4, DataPack!B650,IF($C$4=Dates!$G$5,DataPack!H650,IF($C$4=Dates!$G$6,DataPack!N650)))=0, "", IF($C$4=Dates!$G$4, DataPack!B650,IF($C$4=Dates!$G$5,DataPack!H650,IF($C$4=Dates!$G$6,DataPack!N650))))</f>
        <v>Cecil Jones College</v>
      </c>
      <c r="D235" s="36" t="str">
        <f>IF(IF($C$4=Dates!$G$4, DataPack!C650,IF($C$4=Dates!$G$5,DataPack!I650,IF($C$4=Dates!$G$6,DataPack!O650)))=0, "", IF($C$4=Dates!$G$4, DataPack!C650,IF($C$4=Dates!$G$5,DataPack!I650,IF($C$4=Dates!$G$6,DataPack!O650))))</f>
        <v>Southend-on-Sea</v>
      </c>
      <c r="E235" s="36" t="str">
        <f>IF(IF($C$4=Dates!$G$4, DataPack!D650,IF($C$4=Dates!$G$5,DataPack!J650,IF($C$4=Dates!$G$6,DataPack!P650)))=0, "", IF($C$4=Dates!$G$4, DataPack!D650,IF($C$4=Dates!$G$5,DataPack!J650,IF($C$4=Dates!$G$6,DataPack!P650))))</f>
        <v>Secondary</v>
      </c>
      <c r="F235" s="36" t="str">
        <f>IF(IF($C$4=Dates!$G$4, DataPack!E650,IF($C$4=Dates!$G$5,DataPack!K650,IF($C$4=Dates!$G$6,DataPack!Q650)))=0, "", IF($C$4=Dates!$G$4, DataPack!E650,IF($C$4=Dates!$G$5,DataPack!K650,IF($C$4=Dates!$G$6,DataPack!Q650))))</f>
        <v>Foundation School</v>
      </c>
      <c r="G235" s="297">
        <f>IF(IF($C$4=Dates!$G$4, DataPack!F650,IF($C$4=Dates!$G$5,DataPack!L650,IF($C$4=Dates!$G$6,DataPack!R650)))=0, "", IF($C$4=Dates!$G$4, DataPack!F650,IF($C$4=Dates!$G$5,DataPack!L650,IF($C$4=Dates!$G$6,DataPack!R650))))</f>
        <v>40087</v>
      </c>
      <c r="H235" s="6"/>
    </row>
    <row r="236" spans="2:8">
      <c r="B236" s="30">
        <f>IF(IF($C$4=Dates!$G$4, DataPack!A651,IF($C$4=Dates!$G$5,DataPack!G651,IF($C$4=Dates!$G$6,DataPack!M651)))=0, "", IF($C$4=Dates!$G$4, DataPack!A651,IF($C$4=Dates!$G$5,DataPack!G651,IF($C$4=Dates!$G$6,DataPack!M651))))</f>
        <v>134997</v>
      </c>
      <c r="C236" s="36" t="str">
        <f>IF(IF($C$4=Dates!$G$4, DataPack!B651,IF($C$4=Dates!$G$5,DataPack!H651,IF($C$4=Dates!$G$6,DataPack!N651)))=0, "", IF($C$4=Dates!$G$4, DataPack!B651,IF($C$4=Dates!$G$5,DataPack!H651,IF($C$4=Dates!$G$6,DataPack!N651))))</f>
        <v>Blessed Trinity RC College</v>
      </c>
      <c r="D236" s="36" t="str">
        <f>IF(IF($C$4=Dates!$G$4, DataPack!C651,IF($C$4=Dates!$G$5,DataPack!I651,IF($C$4=Dates!$G$6,DataPack!O651)))=0, "", IF($C$4=Dates!$G$4, DataPack!C651,IF($C$4=Dates!$G$5,DataPack!I651,IF($C$4=Dates!$G$6,DataPack!O651))))</f>
        <v>Lancashire</v>
      </c>
      <c r="E236" s="36" t="str">
        <f>IF(IF($C$4=Dates!$G$4, DataPack!D651,IF($C$4=Dates!$G$5,DataPack!J651,IF($C$4=Dates!$G$6,DataPack!P651)))=0, "", IF($C$4=Dates!$G$4, DataPack!D651,IF($C$4=Dates!$G$5,DataPack!J651,IF($C$4=Dates!$G$6,DataPack!P651))))</f>
        <v>Secondary</v>
      </c>
      <c r="F236" s="36" t="str">
        <f>IF(IF($C$4=Dates!$G$4, DataPack!E651,IF($C$4=Dates!$G$5,DataPack!K651,IF($C$4=Dates!$G$6,DataPack!Q651)))=0, "", IF($C$4=Dates!$G$4, DataPack!E651,IF($C$4=Dates!$G$5,DataPack!K651,IF($C$4=Dates!$G$6,DataPack!Q651))))</f>
        <v>Voluntary Aided School</v>
      </c>
      <c r="G236" s="297">
        <f>IF(IF($C$4=Dates!$G$4, DataPack!F651,IF($C$4=Dates!$G$5,DataPack!L651,IF($C$4=Dates!$G$6,DataPack!R651)))=0, "", IF($C$4=Dates!$G$4, DataPack!F651,IF($C$4=Dates!$G$5,DataPack!L651,IF($C$4=Dates!$G$6,DataPack!R651))))</f>
        <v>40703</v>
      </c>
      <c r="H236" s="6"/>
    </row>
    <row r="237" spans="2:8">
      <c r="B237" s="30">
        <f>IF(IF($C$4=Dates!$G$4, DataPack!A652,IF($C$4=Dates!$G$5,DataPack!G652,IF($C$4=Dates!$G$6,DataPack!M652)))=0, "", IF($C$4=Dates!$G$4, DataPack!A652,IF($C$4=Dates!$G$5,DataPack!G652,IF($C$4=Dates!$G$6,DataPack!M652))))</f>
        <v>118815</v>
      </c>
      <c r="C237" s="36" t="str">
        <f>IF(IF($C$4=Dates!$G$4, DataPack!B652,IF($C$4=Dates!$G$5,DataPack!H652,IF($C$4=Dates!$G$6,DataPack!N652)))=0, "", IF($C$4=Dates!$G$4, DataPack!B652,IF($C$4=Dates!$G$5,DataPack!H652,IF($C$4=Dates!$G$6,DataPack!N652))))</f>
        <v>Walmer Science College</v>
      </c>
      <c r="D237" s="36" t="str">
        <f>IF(IF($C$4=Dates!$G$4, DataPack!C652,IF($C$4=Dates!$G$5,DataPack!I652,IF($C$4=Dates!$G$6,DataPack!O652)))=0, "", IF($C$4=Dates!$G$4, DataPack!C652,IF($C$4=Dates!$G$5,DataPack!I652,IF($C$4=Dates!$G$6,DataPack!O652))))</f>
        <v>Kent</v>
      </c>
      <c r="E237" s="36" t="str">
        <f>IF(IF($C$4=Dates!$G$4, DataPack!D652,IF($C$4=Dates!$G$5,DataPack!J652,IF($C$4=Dates!$G$6,DataPack!P652)))=0, "", IF($C$4=Dates!$G$4, DataPack!D652,IF($C$4=Dates!$G$5,DataPack!J652,IF($C$4=Dates!$G$6,DataPack!P652))))</f>
        <v>Secondary</v>
      </c>
      <c r="F237" s="36" t="str">
        <f>IF(IF($C$4=Dates!$G$4, DataPack!E652,IF($C$4=Dates!$G$5,DataPack!K652,IF($C$4=Dates!$G$6,DataPack!Q652)))=0, "", IF($C$4=Dates!$G$4, DataPack!E652,IF($C$4=Dates!$G$5,DataPack!K652,IF($C$4=Dates!$G$6,DataPack!Q652))))</f>
        <v>Community School</v>
      </c>
      <c r="G237" s="297">
        <f>IF(IF($C$4=Dates!$G$4, DataPack!F652,IF($C$4=Dates!$G$5,DataPack!L652,IF($C$4=Dates!$G$6,DataPack!R652)))=0, "", IF($C$4=Dates!$G$4, DataPack!F652,IF($C$4=Dates!$G$5,DataPack!L652,IF($C$4=Dates!$G$6,DataPack!R652))))</f>
        <v>40703</v>
      </c>
      <c r="H237" s="6"/>
    </row>
    <row r="238" spans="2:8">
      <c r="B238" s="30">
        <f>IF(IF($C$4=Dates!$G$4, DataPack!A653,IF($C$4=Dates!$G$5,DataPack!G653,IF($C$4=Dates!$G$6,DataPack!M653)))=0, "", IF($C$4=Dates!$G$4, DataPack!A653,IF($C$4=Dates!$G$5,DataPack!G653,IF($C$4=Dates!$G$6,DataPack!M653))))</f>
        <v>118785</v>
      </c>
      <c r="C238" s="36" t="str">
        <f>IF(IF($C$4=Dates!$G$4, DataPack!B653,IF($C$4=Dates!$G$5,DataPack!H653,IF($C$4=Dates!$G$6,DataPack!N653)))=0, "", IF($C$4=Dates!$G$4, DataPack!B653,IF($C$4=Dates!$G$5,DataPack!H653,IF($C$4=Dates!$G$6,DataPack!N653))))</f>
        <v>Dartford Technology College</v>
      </c>
      <c r="D238" s="36" t="str">
        <f>IF(IF($C$4=Dates!$G$4, DataPack!C653,IF($C$4=Dates!$G$5,DataPack!I653,IF($C$4=Dates!$G$6,DataPack!O653)))=0, "", IF($C$4=Dates!$G$4, DataPack!C653,IF($C$4=Dates!$G$5,DataPack!I653,IF($C$4=Dates!$G$6,DataPack!O653))))</f>
        <v>Kent</v>
      </c>
      <c r="E238" s="36" t="str">
        <f>IF(IF($C$4=Dates!$G$4, DataPack!D653,IF($C$4=Dates!$G$5,DataPack!J653,IF($C$4=Dates!$G$6,DataPack!P653)))=0, "", IF($C$4=Dates!$G$4, DataPack!D653,IF($C$4=Dates!$G$5,DataPack!J653,IF($C$4=Dates!$G$6,DataPack!P653))))</f>
        <v>Secondary</v>
      </c>
      <c r="F238" s="36" t="str">
        <f>IF(IF($C$4=Dates!$G$4, DataPack!E653,IF($C$4=Dates!$G$5,DataPack!K653,IF($C$4=Dates!$G$6,DataPack!Q653)))=0, "", IF($C$4=Dates!$G$4, DataPack!E653,IF($C$4=Dates!$G$5,DataPack!K653,IF($C$4=Dates!$G$6,DataPack!Q653))))</f>
        <v>Community School</v>
      </c>
      <c r="G238" s="297">
        <f>IF(IF($C$4=Dates!$G$4, DataPack!F653,IF($C$4=Dates!$G$5,DataPack!L653,IF($C$4=Dates!$G$6,DataPack!R653)))=0, "", IF($C$4=Dates!$G$4, DataPack!F653,IF($C$4=Dates!$G$5,DataPack!L653,IF($C$4=Dates!$G$6,DataPack!R653))))</f>
        <v>40723</v>
      </c>
      <c r="H238" s="6"/>
    </row>
    <row r="239" spans="2:8">
      <c r="B239" s="30">
        <f>IF(IF($C$4=Dates!$G$4, DataPack!A654,IF($C$4=Dates!$G$5,DataPack!G654,IF($C$4=Dates!$G$6,DataPack!M654)))=0, "", IF($C$4=Dates!$G$4, DataPack!A654,IF($C$4=Dates!$G$5,DataPack!G654,IF($C$4=Dates!$G$6,DataPack!M654))))</f>
        <v>126457</v>
      </c>
      <c r="C239" s="36" t="str">
        <f>IF(IF($C$4=Dates!$G$4, DataPack!B654,IF($C$4=Dates!$G$5,DataPack!H654,IF($C$4=Dates!$G$6,DataPack!N654)))=0, "", IF($C$4=Dates!$G$4, DataPack!B654,IF($C$4=Dates!$G$5,DataPack!H654,IF($C$4=Dates!$G$6,DataPack!N654))))</f>
        <v>The Clarendon College</v>
      </c>
      <c r="D239" s="36" t="str">
        <f>IF(IF($C$4=Dates!$G$4, DataPack!C654,IF($C$4=Dates!$G$5,DataPack!I654,IF($C$4=Dates!$G$6,DataPack!O654)))=0, "", IF($C$4=Dates!$G$4, DataPack!C654,IF($C$4=Dates!$G$5,DataPack!I654,IF($C$4=Dates!$G$6,DataPack!O654))))</f>
        <v>Wiltshire</v>
      </c>
      <c r="E239" s="36" t="str">
        <f>IF(IF($C$4=Dates!$G$4, DataPack!D654,IF($C$4=Dates!$G$5,DataPack!J654,IF($C$4=Dates!$G$6,DataPack!P654)))=0, "", IF($C$4=Dates!$G$4, DataPack!D654,IF($C$4=Dates!$G$5,DataPack!J654,IF($C$4=Dates!$G$6,DataPack!P654))))</f>
        <v>Secondary</v>
      </c>
      <c r="F239" s="36" t="str">
        <f>IF(IF($C$4=Dates!$G$4, DataPack!E654,IF($C$4=Dates!$G$5,DataPack!K654,IF($C$4=Dates!$G$6,DataPack!Q654)))=0, "", IF($C$4=Dates!$G$4, DataPack!E654,IF($C$4=Dates!$G$5,DataPack!K654,IF($C$4=Dates!$G$6,DataPack!Q654))))</f>
        <v>Community School</v>
      </c>
      <c r="G239" s="297">
        <f>IF(IF($C$4=Dates!$G$4, DataPack!F654,IF($C$4=Dates!$G$5,DataPack!L654,IF($C$4=Dates!$G$6,DataPack!R654)))=0, "", IF($C$4=Dates!$G$4, DataPack!F654,IF($C$4=Dates!$G$5,DataPack!L654,IF($C$4=Dates!$G$6,DataPack!R654))))</f>
        <v>40472</v>
      </c>
      <c r="H239" s="6"/>
    </row>
    <row r="240" spans="2:8">
      <c r="B240" s="30">
        <f>IF(IF($C$4=Dates!$G$4, DataPack!A655,IF($C$4=Dates!$G$5,DataPack!G655,IF($C$4=Dates!$G$6,DataPack!M655)))=0, "", IF($C$4=Dates!$G$4, DataPack!A655,IF($C$4=Dates!$G$5,DataPack!G655,IF($C$4=Dates!$G$6,DataPack!M655))))</f>
        <v>110894</v>
      </c>
      <c r="C240" s="36" t="str">
        <f>IF(IF($C$4=Dates!$G$4, DataPack!B655,IF($C$4=Dates!$G$5,DataPack!H655,IF($C$4=Dates!$G$6,DataPack!N655)))=0, "", IF($C$4=Dates!$G$4, DataPack!B655,IF($C$4=Dates!$G$5,DataPack!H655,IF($C$4=Dates!$G$6,DataPack!N655))))</f>
        <v>Gamlingay Village College</v>
      </c>
      <c r="D240" s="36" t="str">
        <f>IF(IF($C$4=Dates!$G$4, DataPack!C655,IF($C$4=Dates!$G$5,DataPack!I655,IF($C$4=Dates!$G$6,DataPack!O655)))=0, "", IF($C$4=Dates!$G$4, DataPack!C655,IF($C$4=Dates!$G$5,DataPack!I655,IF($C$4=Dates!$G$6,DataPack!O655))))</f>
        <v>Cambridgeshire</v>
      </c>
      <c r="E240" s="36" t="str">
        <f>IF(IF($C$4=Dates!$G$4, DataPack!D655,IF($C$4=Dates!$G$5,DataPack!J655,IF($C$4=Dates!$G$6,DataPack!P655)))=0, "", IF($C$4=Dates!$G$4, DataPack!D655,IF($C$4=Dates!$G$5,DataPack!J655,IF($C$4=Dates!$G$6,DataPack!P655))))</f>
        <v>Secondary</v>
      </c>
      <c r="F240" s="36" t="str">
        <f>IF(IF($C$4=Dates!$G$4, DataPack!E655,IF($C$4=Dates!$G$5,DataPack!K655,IF($C$4=Dates!$G$6,DataPack!Q655)))=0, "", IF($C$4=Dates!$G$4, DataPack!E655,IF($C$4=Dates!$G$5,DataPack!K655,IF($C$4=Dates!$G$6,DataPack!Q655))))</f>
        <v>Foundation School</v>
      </c>
      <c r="G240" s="297">
        <f>IF(IF($C$4=Dates!$G$4, DataPack!F655,IF($C$4=Dates!$G$5,DataPack!L655,IF($C$4=Dates!$G$6,DataPack!R655)))=0, "", IF($C$4=Dates!$G$4, DataPack!F655,IF($C$4=Dates!$G$5,DataPack!L655,IF($C$4=Dates!$G$6,DataPack!R655))))</f>
        <v>40584</v>
      </c>
      <c r="H240" s="6"/>
    </row>
    <row r="241" spans="2:8">
      <c r="B241" s="30">
        <f>IF(IF($C$4=Dates!$G$4, DataPack!A656,IF($C$4=Dates!$G$5,DataPack!G656,IF($C$4=Dates!$G$6,DataPack!M656)))=0, "", IF($C$4=Dates!$G$4, DataPack!A656,IF($C$4=Dates!$G$5,DataPack!G656,IF($C$4=Dates!$G$6,DataPack!M656))))</f>
        <v>124385</v>
      </c>
      <c r="C241" s="36" t="str">
        <f>IF(IF($C$4=Dates!$G$4, DataPack!B656,IF($C$4=Dates!$G$5,DataPack!H656,IF($C$4=Dates!$G$6,DataPack!N656)))=0, "", IF($C$4=Dates!$G$4, DataPack!B656,IF($C$4=Dates!$G$5,DataPack!H656,IF($C$4=Dates!$G$6,DataPack!N656))))</f>
        <v>Holden Lane High School Specialist Sports College</v>
      </c>
      <c r="D241" s="36" t="str">
        <f>IF(IF($C$4=Dates!$G$4, DataPack!C656,IF($C$4=Dates!$G$5,DataPack!I656,IF($C$4=Dates!$G$6,DataPack!O656)))=0, "", IF($C$4=Dates!$G$4, DataPack!C656,IF($C$4=Dates!$G$5,DataPack!I656,IF($C$4=Dates!$G$6,DataPack!O656))))</f>
        <v>Stoke-on-Trent</v>
      </c>
      <c r="E241" s="36" t="str">
        <f>IF(IF($C$4=Dates!$G$4, DataPack!D656,IF($C$4=Dates!$G$5,DataPack!J656,IF($C$4=Dates!$G$6,DataPack!P656)))=0, "", IF($C$4=Dates!$G$4, DataPack!D656,IF($C$4=Dates!$G$5,DataPack!J656,IF($C$4=Dates!$G$6,DataPack!P656))))</f>
        <v>Secondary</v>
      </c>
      <c r="F241" s="36" t="str">
        <f>IF(IF($C$4=Dates!$G$4, DataPack!E656,IF($C$4=Dates!$G$5,DataPack!K656,IF($C$4=Dates!$G$6,DataPack!Q656)))=0, "", IF($C$4=Dates!$G$4, DataPack!E656,IF($C$4=Dates!$G$5,DataPack!K656,IF($C$4=Dates!$G$6,DataPack!Q656))))</f>
        <v>Community School</v>
      </c>
      <c r="G241" s="297">
        <f>IF(IF($C$4=Dates!$G$4, DataPack!F656,IF($C$4=Dates!$G$5,DataPack!L656,IF($C$4=Dates!$G$6,DataPack!R656)))=0, "", IF($C$4=Dates!$G$4, DataPack!F656,IF($C$4=Dates!$G$5,DataPack!L656,IF($C$4=Dates!$G$6,DataPack!R656))))</f>
        <v>40687</v>
      </c>
      <c r="H241" s="6"/>
    </row>
    <row r="242" spans="2:8">
      <c r="B242" s="30">
        <f>IF(IF($C$4=Dates!$G$4, DataPack!A657,IF($C$4=Dates!$G$5,DataPack!G657,IF($C$4=Dates!$G$6,DataPack!M657)))=0, "", IF($C$4=Dates!$G$4, DataPack!A657,IF($C$4=Dates!$G$5,DataPack!G657,IF($C$4=Dates!$G$6,DataPack!M657))))</f>
        <v>116440</v>
      </c>
      <c r="C242" s="36" t="str">
        <f>IF(IF($C$4=Dates!$G$4, DataPack!B657,IF($C$4=Dates!$G$5,DataPack!H657,IF($C$4=Dates!$G$6,DataPack!N657)))=0, "", IF($C$4=Dates!$G$4, DataPack!B657,IF($C$4=Dates!$G$5,DataPack!H657,IF($C$4=Dates!$G$6,DataPack!N657))))</f>
        <v>The Vyne Community School</v>
      </c>
      <c r="D242" s="36" t="str">
        <f>IF(IF($C$4=Dates!$G$4, DataPack!C657,IF($C$4=Dates!$G$5,DataPack!I657,IF($C$4=Dates!$G$6,DataPack!O657)))=0, "", IF($C$4=Dates!$G$4, DataPack!C657,IF($C$4=Dates!$G$5,DataPack!I657,IF($C$4=Dates!$G$6,DataPack!O657))))</f>
        <v>Hampshire</v>
      </c>
      <c r="E242" s="36" t="str">
        <f>IF(IF($C$4=Dates!$G$4, DataPack!D657,IF($C$4=Dates!$G$5,DataPack!J657,IF($C$4=Dates!$G$6,DataPack!P657)))=0, "", IF($C$4=Dates!$G$4, DataPack!D657,IF($C$4=Dates!$G$5,DataPack!J657,IF($C$4=Dates!$G$6,DataPack!P657))))</f>
        <v>Secondary</v>
      </c>
      <c r="F242" s="36" t="str">
        <f>IF(IF($C$4=Dates!$G$4, DataPack!E657,IF($C$4=Dates!$G$5,DataPack!K657,IF($C$4=Dates!$G$6,DataPack!Q657)))=0, "", IF($C$4=Dates!$G$4, DataPack!E657,IF($C$4=Dates!$G$5,DataPack!K657,IF($C$4=Dates!$G$6,DataPack!Q657))))</f>
        <v>Community School</v>
      </c>
      <c r="G242" s="297">
        <f>IF(IF($C$4=Dates!$G$4, DataPack!F657,IF($C$4=Dates!$G$5,DataPack!L657,IF($C$4=Dates!$G$6,DataPack!R657)))=0, "", IF($C$4=Dates!$G$4, DataPack!F657,IF($C$4=Dates!$G$5,DataPack!L657,IF($C$4=Dates!$G$6,DataPack!R657))))</f>
        <v>40437</v>
      </c>
      <c r="H242" s="6"/>
    </row>
    <row r="243" spans="2:8">
      <c r="B243" s="30">
        <f>IF(IF($C$4=Dates!$G$4, DataPack!A658,IF($C$4=Dates!$G$5,DataPack!G658,IF($C$4=Dates!$G$6,DataPack!M658)))=0, "", IF($C$4=Dates!$G$4, DataPack!A658,IF($C$4=Dates!$G$5,DataPack!G658,IF($C$4=Dates!$G$6,DataPack!M658))))</f>
        <v>110501</v>
      </c>
      <c r="C243" s="36" t="str">
        <f>IF(IF($C$4=Dates!$G$4, DataPack!B658,IF($C$4=Dates!$G$5,DataPack!H658,IF($C$4=Dates!$G$6,DataPack!N658)))=0, "", IF($C$4=Dates!$G$4, DataPack!B658,IF($C$4=Dates!$G$5,DataPack!H658,IF($C$4=Dates!$G$6,DataPack!N658))))</f>
        <v>Burnham Upper School</v>
      </c>
      <c r="D243" s="36" t="str">
        <f>IF(IF($C$4=Dates!$G$4, DataPack!C658,IF($C$4=Dates!$G$5,DataPack!I658,IF($C$4=Dates!$G$6,DataPack!O658)))=0, "", IF($C$4=Dates!$G$4, DataPack!C658,IF($C$4=Dates!$G$5,DataPack!I658,IF($C$4=Dates!$G$6,DataPack!O658))))</f>
        <v>Buckinghamshire</v>
      </c>
      <c r="E243" s="36" t="str">
        <f>IF(IF($C$4=Dates!$G$4, DataPack!D658,IF($C$4=Dates!$G$5,DataPack!J658,IF($C$4=Dates!$G$6,DataPack!P658)))=0, "", IF($C$4=Dates!$G$4, DataPack!D658,IF($C$4=Dates!$G$5,DataPack!J658,IF($C$4=Dates!$G$6,DataPack!P658))))</f>
        <v>Secondary</v>
      </c>
      <c r="F243" s="36" t="str">
        <f>IF(IF($C$4=Dates!$G$4, DataPack!E658,IF($C$4=Dates!$G$5,DataPack!K658,IF($C$4=Dates!$G$6,DataPack!Q658)))=0, "", IF($C$4=Dates!$G$4, DataPack!E658,IF($C$4=Dates!$G$5,DataPack!K658,IF($C$4=Dates!$G$6,DataPack!Q658))))</f>
        <v>Community School</v>
      </c>
      <c r="G243" s="297">
        <f>IF(IF($C$4=Dates!$G$4, DataPack!F658,IF($C$4=Dates!$G$5,DataPack!L658,IF($C$4=Dates!$G$6,DataPack!R658)))=0, "", IF($C$4=Dates!$G$4, DataPack!F658,IF($C$4=Dates!$G$5,DataPack!L658,IF($C$4=Dates!$G$6,DataPack!R658))))</f>
        <v>40605</v>
      </c>
      <c r="H243" s="6"/>
    </row>
    <row r="244" spans="2:8">
      <c r="B244" s="30">
        <f>IF(IF($C$4=Dates!$G$4, DataPack!A659,IF($C$4=Dates!$G$5,DataPack!G659,IF($C$4=Dates!$G$6,DataPack!M659)))=0, "", IF($C$4=Dates!$G$4, DataPack!A659,IF($C$4=Dates!$G$5,DataPack!G659,IF($C$4=Dates!$G$6,DataPack!M659))))</f>
        <v>110490</v>
      </c>
      <c r="C244" s="36" t="str">
        <f>IF(IF($C$4=Dates!$G$4, DataPack!B659,IF($C$4=Dates!$G$5,DataPack!H659,IF($C$4=Dates!$G$6,DataPack!N659)))=0, "", IF($C$4=Dates!$G$4, DataPack!B659,IF($C$4=Dates!$G$5,DataPack!H659,IF($C$4=Dates!$G$6,DataPack!N659))))</f>
        <v>The Misbourne School</v>
      </c>
      <c r="D244" s="36" t="str">
        <f>IF(IF($C$4=Dates!$G$4, DataPack!C659,IF($C$4=Dates!$G$5,DataPack!I659,IF($C$4=Dates!$G$6,DataPack!O659)))=0, "", IF($C$4=Dates!$G$4, DataPack!C659,IF($C$4=Dates!$G$5,DataPack!I659,IF($C$4=Dates!$G$6,DataPack!O659))))</f>
        <v>Buckinghamshire</v>
      </c>
      <c r="E244" s="36" t="str">
        <f>IF(IF($C$4=Dates!$G$4, DataPack!D659,IF($C$4=Dates!$G$5,DataPack!J659,IF($C$4=Dates!$G$6,DataPack!P659)))=0, "", IF($C$4=Dates!$G$4, DataPack!D659,IF($C$4=Dates!$G$5,DataPack!J659,IF($C$4=Dates!$G$6,DataPack!P659))))</f>
        <v>Secondary</v>
      </c>
      <c r="F244" s="36" t="str">
        <f>IF(IF($C$4=Dates!$G$4, DataPack!E659,IF($C$4=Dates!$G$5,DataPack!K659,IF($C$4=Dates!$G$6,DataPack!Q659)))=0, "", IF($C$4=Dates!$G$4, DataPack!E659,IF($C$4=Dates!$G$5,DataPack!K659,IF($C$4=Dates!$G$6,DataPack!Q659))))</f>
        <v>Community School</v>
      </c>
      <c r="G244" s="297">
        <f>IF(IF($C$4=Dates!$G$4, DataPack!F659,IF($C$4=Dates!$G$5,DataPack!L659,IF($C$4=Dates!$G$6,DataPack!R659)))=0, "", IF($C$4=Dates!$G$4, DataPack!F659,IF($C$4=Dates!$G$5,DataPack!L659,IF($C$4=Dates!$G$6,DataPack!R659))))</f>
        <v>40444</v>
      </c>
      <c r="H244" s="6"/>
    </row>
    <row r="245" spans="2:8">
      <c r="B245" s="30">
        <f>IF(IF($C$4=Dates!$G$4, DataPack!A660,IF($C$4=Dates!$G$5,DataPack!G660,IF($C$4=Dates!$G$6,DataPack!M660)))=0, "", IF($C$4=Dates!$G$4, DataPack!A660,IF($C$4=Dates!$G$5,DataPack!G660,IF($C$4=Dates!$G$6,DataPack!M660))))</f>
        <v>113872</v>
      </c>
      <c r="C245" s="36" t="str">
        <f>IF(IF($C$4=Dates!$G$4, DataPack!B660,IF($C$4=Dates!$G$5,DataPack!H660,IF($C$4=Dates!$G$6,DataPack!N660)))=0, "", IF($C$4=Dates!$G$4, DataPack!B660,IF($C$4=Dates!$G$5,DataPack!H660,IF($C$4=Dates!$G$6,DataPack!N660))))</f>
        <v>Winton Arts and Media College</v>
      </c>
      <c r="D245" s="36" t="str">
        <f>IF(IF($C$4=Dates!$G$4, DataPack!C660,IF($C$4=Dates!$G$5,DataPack!I660,IF($C$4=Dates!$G$6,DataPack!O660)))=0, "", IF($C$4=Dates!$G$4, DataPack!C660,IF($C$4=Dates!$G$5,DataPack!I660,IF($C$4=Dates!$G$6,DataPack!O660))))</f>
        <v>Bournemouth</v>
      </c>
      <c r="E245" s="36" t="str">
        <f>IF(IF($C$4=Dates!$G$4, DataPack!D660,IF($C$4=Dates!$G$5,DataPack!J660,IF($C$4=Dates!$G$6,DataPack!P660)))=0, "", IF($C$4=Dates!$G$4, DataPack!D660,IF($C$4=Dates!$G$5,DataPack!J660,IF($C$4=Dates!$G$6,DataPack!P660))))</f>
        <v>Secondary</v>
      </c>
      <c r="F245" s="36" t="str">
        <f>IF(IF($C$4=Dates!$G$4, DataPack!E660,IF($C$4=Dates!$G$5,DataPack!K660,IF($C$4=Dates!$G$6,DataPack!Q660)))=0, "", IF($C$4=Dates!$G$4, DataPack!E660,IF($C$4=Dates!$G$5,DataPack!K660,IF($C$4=Dates!$G$6,DataPack!Q660))))</f>
        <v>Foundation School</v>
      </c>
      <c r="G245" s="297">
        <f>IF(IF($C$4=Dates!$G$4, DataPack!F660,IF($C$4=Dates!$G$5,DataPack!L660,IF($C$4=Dates!$G$6,DataPack!R660)))=0, "", IF($C$4=Dates!$G$4, DataPack!F660,IF($C$4=Dates!$G$5,DataPack!L660,IF($C$4=Dates!$G$6,DataPack!R660))))</f>
        <v>40486</v>
      </c>
      <c r="H245" s="6"/>
    </row>
    <row r="246" spans="2:8">
      <c r="B246" s="30">
        <f>IF(IF($C$4=Dates!$G$4, DataPack!A661,IF($C$4=Dates!$G$5,DataPack!G661,IF($C$4=Dates!$G$6,DataPack!M661)))=0, "", IF($C$4=Dates!$G$4, DataPack!A661,IF($C$4=Dates!$G$5,DataPack!G661,IF($C$4=Dates!$G$6,DataPack!M661))))</f>
        <v>108865</v>
      </c>
      <c r="C246" s="36" t="str">
        <f>IF(IF($C$4=Dates!$G$4, DataPack!B661,IF($C$4=Dates!$G$5,DataPack!H661,IF($C$4=Dates!$G$6,DataPack!N661)))=0, "", IF($C$4=Dates!$G$4, DataPack!B661,IF($C$4=Dates!$G$5,DataPack!H661,IF($C$4=Dates!$G$6,DataPack!N661))))</f>
        <v>Washington School</v>
      </c>
      <c r="D246" s="36" t="str">
        <f>IF(IF($C$4=Dates!$G$4, DataPack!C661,IF($C$4=Dates!$G$5,DataPack!I661,IF($C$4=Dates!$G$6,DataPack!O661)))=0, "", IF($C$4=Dates!$G$4, DataPack!C661,IF($C$4=Dates!$G$5,DataPack!I661,IF($C$4=Dates!$G$6,DataPack!O661))))</f>
        <v>Sunderland</v>
      </c>
      <c r="E246" s="36" t="str">
        <f>IF(IF($C$4=Dates!$G$4, DataPack!D661,IF($C$4=Dates!$G$5,DataPack!J661,IF($C$4=Dates!$G$6,DataPack!P661)))=0, "", IF($C$4=Dates!$G$4, DataPack!D661,IF($C$4=Dates!$G$5,DataPack!J661,IF($C$4=Dates!$G$6,DataPack!P661))))</f>
        <v>Secondary</v>
      </c>
      <c r="F246" s="36" t="str">
        <f>IF(IF($C$4=Dates!$G$4, DataPack!E661,IF($C$4=Dates!$G$5,DataPack!K661,IF($C$4=Dates!$G$6,DataPack!Q661)))=0, "", IF($C$4=Dates!$G$4, DataPack!E661,IF($C$4=Dates!$G$5,DataPack!K661,IF($C$4=Dates!$G$6,DataPack!Q661))))</f>
        <v>Community School</v>
      </c>
      <c r="G246" s="297">
        <f>IF(IF($C$4=Dates!$G$4, DataPack!F661,IF($C$4=Dates!$G$5,DataPack!L661,IF($C$4=Dates!$G$6,DataPack!R661)))=0, "", IF($C$4=Dates!$G$4, DataPack!F661,IF($C$4=Dates!$G$5,DataPack!L661,IF($C$4=Dates!$G$6,DataPack!R661))))</f>
        <v>40346</v>
      </c>
      <c r="H246" s="6"/>
    </row>
    <row r="247" spans="2:8">
      <c r="B247" s="30">
        <f>IF(IF($C$4=Dates!$G$4, DataPack!A662,IF($C$4=Dates!$G$5,DataPack!G662,IF($C$4=Dates!$G$6,DataPack!M662)))=0, "", IF($C$4=Dates!$G$4, DataPack!A662,IF($C$4=Dates!$G$5,DataPack!G662,IF($C$4=Dates!$G$6,DataPack!M662))))</f>
        <v>112940</v>
      </c>
      <c r="C247" s="36" t="str">
        <f>IF(IF($C$4=Dates!$G$4, DataPack!B662,IF($C$4=Dates!$G$5,DataPack!H662,IF($C$4=Dates!$G$6,DataPack!N662)))=0, "", IF($C$4=Dates!$G$4, DataPack!B662,IF($C$4=Dates!$G$5,DataPack!H662,IF($C$4=Dates!$G$6,DataPack!N662))))</f>
        <v>Granville Sports College</v>
      </c>
      <c r="D247" s="36" t="str">
        <f>IF(IF($C$4=Dates!$G$4, DataPack!C662,IF($C$4=Dates!$G$5,DataPack!I662,IF($C$4=Dates!$G$6,DataPack!O662)))=0, "", IF($C$4=Dates!$G$4, DataPack!C662,IF($C$4=Dates!$G$5,DataPack!I662,IF($C$4=Dates!$G$6,DataPack!O662))))</f>
        <v>Derbyshire</v>
      </c>
      <c r="E247" s="36" t="str">
        <f>IF(IF($C$4=Dates!$G$4, DataPack!D662,IF($C$4=Dates!$G$5,DataPack!J662,IF($C$4=Dates!$G$6,DataPack!P662)))=0, "", IF($C$4=Dates!$G$4, DataPack!D662,IF($C$4=Dates!$G$5,DataPack!J662,IF($C$4=Dates!$G$6,DataPack!P662))))</f>
        <v>Secondary</v>
      </c>
      <c r="F247" s="36" t="str">
        <f>IF(IF($C$4=Dates!$G$4, DataPack!E662,IF($C$4=Dates!$G$5,DataPack!K662,IF($C$4=Dates!$G$6,DataPack!Q662)))=0, "", IF($C$4=Dates!$G$4, DataPack!E662,IF($C$4=Dates!$G$5,DataPack!K662,IF($C$4=Dates!$G$6,DataPack!Q662))))</f>
        <v>Community School</v>
      </c>
      <c r="G247" s="297">
        <f>IF(IF($C$4=Dates!$G$4, DataPack!F662,IF($C$4=Dates!$G$5,DataPack!L662,IF($C$4=Dates!$G$6,DataPack!R662)))=0, "", IF($C$4=Dates!$G$4, DataPack!F662,IF($C$4=Dates!$G$5,DataPack!L662,IF($C$4=Dates!$G$6,DataPack!R662))))</f>
        <v>40318</v>
      </c>
      <c r="H247" s="6"/>
    </row>
    <row r="248" spans="2:8">
      <c r="B248" s="30">
        <f>IF(IF($C$4=Dates!$G$4, DataPack!A663,IF($C$4=Dates!$G$5,DataPack!G663,IF($C$4=Dates!$G$6,DataPack!M663)))=0, "", IF($C$4=Dates!$G$4, DataPack!A663,IF($C$4=Dates!$G$5,DataPack!G663,IF($C$4=Dates!$G$6,DataPack!M663))))</f>
        <v>109704</v>
      </c>
      <c r="C248" s="36" t="str">
        <f>IF(IF($C$4=Dates!$G$4, DataPack!B663,IF($C$4=Dates!$G$5,DataPack!H663,IF($C$4=Dates!$G$6,DataPack!N663)))=0, "", IF($C$4=Dates!$G$4, DataPack!B663,IF($C$4=Dates!$G$5,DataPack!H663,IF($C$4=Dates!$G$6,DataPack!N663))))</f>
        <v>Queensbury Upper School</v>
      </c>
      <c r="D248" s="36" t="str">
        <f>IF(IF($C$4=Dates!$G$4, DataPack!C663,IF($C$4=Dates!$G$5,DataPack!I663,IF($C$4=Dates!$G$6,DataPack!O663)))=0, "", IF($C$4=Dates!$G$4, DataPack!C663,IF($C$4=Dates!$G$5,DataPack!I663,IF($C$4=Dates!$G$6,DataPack!O663))))</f>
        <v>Central Bedfordshire</v>
      </c>
      <c r="E248" s="36" t="str">
        <f>IF(IF($C$4=Dates!$G$4, DataPack!D663,IF($C$4=Dates!$G$5,DataPack!J663,IF($C$4=Dates!$G$6,DataPack!P663)))=0, "", IF($C$4=Dates!$G$4, DataPack!D663,IF($C$4=Dates!$G$5,DataPack!J663,IF($C$4=Dates!$G$6,DataPack!P663))))</f>
        <v>Secondary</v>
      </c>
      <c r="F248" s="36" t="str">
        <f>IF(IF($C$4=Dates!$G$4, DataPack!E663,IF($C$4=Dates!$G$5,DataPack!K663,IF($C$4=Dates!$G$6,DataPack!Q663)))=0, "", IF($C$4=Dates!$G$4, DataPack!E663,IF($C$4=Dates!$G$5,DataPack!K663,IF($C$4=Dates!$G$6,DataPack!Q663))))</f>
        <v>Foundation School</v>
      </c>
      <c r="G248" s="297">
        <f>IF(IF($C$4=Dates!$G$4, DataPack!F663,IF($C$4=Dates!$G$5,DataPack!L663,IF($C$4=Dates!$G$6,DataPack!R663)))=0, "", IF($C$4=Dates!$G$4, DataPack!F663,IF($C$4=Dates!$G$5,DataPack!L663,IF($C$4=Dates!$G$6,DataPack!R663))))</f>
        <v>40830</v>
      </c>
      <c r="H248" s="6"/>
    </row>
    <row r="249" spans="2:8">
      <c r="B249" s="30">
        <f>IF(IF($C$4=Dates!$G$4, DataPack!A664,IF($C$4=Dates!$G$5,DataPack!G664,IF($C$4=Dates!$G$6,DataPack!M664)))=0, "", IF($C$4=Dates!$G$4, DataPack!A664,IF($C$4=Dates!$G$5,DataPack!G664,IF($C$4=Dates!$G$6,DataPack!M664))))</f>
        <v>109692</v>
      </c>
      <c r="C249" s="36" t="str">
        <f>IF(IF($C$4=Dates!$G$4, DataPack!B664,IF($C$4=Dates!$G$5,DataPack!H664,IF($C$4=Dates!$G$6,DataPack!N664)))=0, "", IF($C$4=Dates!$G$4, DataPack!B664,IF($C$4=Dates!$G$5,DataPack!H664,IF($C$4=Dates!$G$6,DataPack!N664))))</f>
        <v>Beauchamp Middle School</v>
      </c>
      <c r="D249" s="36" t="str">
        <f>IF(IF($C$4=Dates!$G$4, DataPack!C664,IF($C$4=Dates!$G$5,DataPack!I664,IF($C$4=Dates!$G$6,DataPack!O664)))=0, "", IF($C$4=Dates!$G$4, DataPack!C664,IF($C$4=Dates!$G$5,DataPack!I664,IF($C$4=Dates!$G$6,DataPack!O664))))</f>
        <v>Bedford</v>
      </c>
      <c r="E249" s="36" t="str">
        <f>IF(IF($C$4=Dates!$G$4, DataPack!D664,IF($C$4=Dates!$G$5,DataPack!J664,IF($C$4=Dates!$G$6,DataPack!P664)))=0, "", IF($C$4=Dates!$G$4, DataPack!D664,IF($C$4=Dates!$G$5,DataPack!J664,IF($C$4=Dates!$G$6,DataPack!P664))))</f>
        <v>Secondary</v>
      </c>
      <c r="F249" s="36" t="str">
        <f>IF(IF($C$4=Dates!$G$4, DataPack!E664,IF($C$4=Dates!$G$5,DataPack!K664,IF($C$4=Dates!$G$6,DataPack!Q664)))=0, "", IF($C$4=Dates!$G$4, DataPack!E664,IF($C$4=Dates!$G$5,DataPack!K664,IF($C$4=Dates!$G$6,DataPack!Q664))))</f>
        <v>Community School</v>
      </c>
      <c r="G249" s="297">
        <f>IF(IF($C$4=Dates!$G$4, DataPack!F664,IF($C$4=Dates!$G$5,DataPack!L664,IF($C$4=Dates!$G$6,DataPack!R664)))=0, "", IF($C$4=Dates!$G$4, DataPack!F664,IF($C$4=Dates!$G$5,DataPack!L664,IF($C$4=Dates!$G$6,DataPack!R664))))</f>
        <v>40816</v>
      </c>
      <c r="H249" s="6"/>
    </row>
    <row r="250" spans="2:8">
      <c r="B250" s="30">
        <f>IF(IF($C$4=Dates!$G$4, DataPack!A665,IF($C$4=Dates!$G$5,DataPack!G665,IF($C$4=Dates!$G$6,DataPack!M665)))=0, "", IF($C$4=Dates!$G$4, DataPack!A665,IF($C$4=Dates!$G$5,DataPack!G665,IF($C$4=Dates!$G$6,DataPack!M665))))</f>
        <v>102167</v>
      </c>
      <c r="C250" s="36" t="str">
        <f>IF(IF($C$4=Dates!$G$4, DataPack!B665,IF($C$4=Dates!$G$5,DataPack!H665,IF($C$4=Dates!$G$6,DataPack!N665)))=0, "", IF($C$4=Dates!$G$4, DataPack!B665,IF($C$4=Dates!$G$5,DataPack!H665,IF($C$4=Dates!$G$6,DataPack!N665))))</f>
        <v>The John Loughborough School</v>
      </c>
      <c r="D250" s="36" t="str">
        <f>IF(IF($C$4=Dates!$G$4, DataPack!C665,IF($C$4=Dates!$G$5,DataPack!I665,IF($C$4=Dates!$G$6,DataPack!O665)))=0, "", IF($C$4=Dates!$G$4, DataPack!C665,IF($C$4=Dates!$G$5,DataPack!I665,IF($C$4=Dates!$G$6,DataPack!O665))))</f>
        <v>Haringey</v>
      </c>
      <c r="E250" s="36" t="str">
        <f>IF(IF($C$4=Dates!$G$4, DataPack!D665,IF($C$4=Dates!$G$5,DataPack!J665,IF($C$4=Dates!$G$6,DataPack!P665)))=0, "", IF($C$4=Dates!$G$4, DataPack!D665,IF($C$4=Dates!$G$5,DataPack!J665,IF($C$4=Dates!$G$6,DataPack!P665))))</f>
        <v>Secondary</v>
      </c>
      <c r="F250" s="36" t="str">
        <f>IF(IF($C$4=Dates!$G$4, DataPack!E665,IF($C$4=Dates!$G$5,DataPack!K665,IF($C$4=Dates!$G$6,DataPack!Q665)))=0, "", IF($C$4=Dates!$G$4, DataPack!E665,IF($C$4=Dates!$G$5,DataPack!K665,IF($C$4=Dates!$G$6,DataPack!Q665))))</f>
        <v>Voluntary Aided School</v>
      </c>
      <c r="G250" s="297">
        <f>IF(IF($C$4=Dates!$G$4, DataPack!F665,IF($C$4=Dates!$G$5,DataPack!L665,IF($C$4=Dates!$G$6,DataPack!R665)))=0, "", IF($C$4=Dates!$G$4, DataPack!F665,IF($C$4=Dates!$G$5,DataPack!L665,IF($C$4=Dates!$G$6,DataPack!R665))))</f>
        <v>40884</v>
      </c>
      <c r="H250" s="6"/>
    </row>
    <row r="251" spans="2:8">
      <c r="B251" s="30">
        <f>IF(IF($C$4=Dates!$G$4, DataPack!A666,IF($C$4=Dates!$G$5,DataPack!G666,IF($C$4=Dates!$G$6,DataPack!M666)))=0, "", IF($C$4=Dates!$G$4, DataPack!A666,IF($C$4=Dates!$G$5,DataPack!G666,IF($C$4=Dates!$G$6,DataPack!M666))))</f>
        <v>118105</v>
      </c>
      <c r="C251" s="36" t="str">
        <f>IF(IF($C$4=Dates!$G$4, DataPack!B666,IF($C$4=Dates!$G$5,DataPack!H666,IF($C$4=Dates!$G$6,DataPack!N666)))=0, "", IF($C$4=Dates!$G$4, DataPack!B666,IF($C$4=Dates!$G$5,DataPack!H666,IF($C$4=Dates!$G$6,DataPack!N666))))</f>
        <v>Sir Henry Cooper School</v>
      </c>
      <c r="D251" s="36" t="str">
        <f>IF(IF($C$4=Dates!$G$4, DataPack!C666,IF($C$4=Dates!$G$5,DataPack!I666,IF($C$4=Dates!$G$6,DataPack!O666)))=0, "", IF($C$4=Dates!$G$4, DataPack!C666,IF($C$4=Dates!$G$5,DataPack!I666,IF($C$4=Dates!$G$6,DataPack!O666))))</f>
        <v>Kingston upon Hull City of</v>
      </c>
      <c r="E251" s="36" t="str">
        <f>IF(IF($C$4=Dates!$G$4, DataPack!D666,IF($C$4=Dates!$G$5,DataPack!J666,IF($C$4=Dates!$G$6,DataPack!P666)))=0, "", IF($C$4=Dates!$G$4, DataPack!D666,IF($C$4=Dates!$G$5,DataPack!J666,IF($C$4=Dates!$G$6,DataPack!P666))))</f>
        <v>Secondary</v>
      </c>
      <c r="F251" s="36" t="str">
        <f>IF(IF($C$4=Dates!$G$4, DataPack!E666,IF($C$4=Dates!$G$5,DataPack!K666,IF($C$4=Dates!$G$6,DataPack!Q666)))=0, "", IF($C$4=Dates!$G$4, DataPack!E666,IF($C$4=Dates!$G$5,DataPack!K666,IF($C$4=Dates!$G$6,DataPack!Q666))))</f>
        <v>Community School</v>
      </c>
      <c r="G251" s="297">
        <f>IF(IF($C$4=Dates!$G$4, DataPack!F666,IF($C$4=Dates!$G$5,DataPack!L666,IF($C$4=Dates!$G$6,DataPack!R666)))=0, "", IF($C$4=Dates!$G$4, DataPack!F666,IF($C$4=Dates!$G$5,DataPack!L666,IF($C$4=Dates!$G$6,DataPack!R666))))</f>
        <v>40829</v>
      </c>
      <c r="H251" s="6"/>
    </row>
    <row r="252" spans="2:8">
      <c r="B252" s="30">
        <f>IF(IF($C$4=Dates!$G$4, DataPack!A667,IF($C$4=Dates!$G$5,DataPack!G667,IF($C$4=Dates!$G$6,DataPack!M667)))=0, "", IF($C$4=Dates!$G$4, DataPack!A667,IF($C$4=Dates!$G$5,DataPack!G667,IF($C$4=Dates!$G$6,DataPack!M667))))</f>
        <v>109295</v>
      </c>
      <c r="C252" s="36" t="str">
        <f>IF(IF($C$4=Dates!$G$4, DataPack!B667,IF($C$4=Dates!$G$5,DataPack!H667,IF($C$4=Dates!$G$6,DataPack!N667)))=0, "", IF($C$4=Dates!$G$4, DataPack!B667,IF($C$4=Dates!$G$5,DataPack!H667,IF($C$4=Dates!$G$6,DataPack!N667))))</f>
        <v>Abbeywood Community School</v>
      </c>
      <c r="D252" s="36" t="str">
        <f>IF(IF($C$4=Dates!$G$4, DataPack!C667,IF($C$4=Dates!$G$5,DataPack!I667,IF($C$4=Dates!$G$6,DataPack!O667)))=0, "", IF($C$4=Dates!$G$4, DataPack!C667,IF($C$4=Dates!$G$5,DataPack!I667,IF($C$4=Dates!$G$6,DataPack!O667))))</f>
        <v>South Gloucestershire</v>
      </c>
      <c r="E252" s="36" t="str">
        <f>IF(IF($C$4=Dates!$G$4, DataPack!D667,IF($C$4=Dates!$G$5,DataPack!J667,IF($C$4=Dates!$G$6,DataPack!P667)))=0, "", IF($C$4=Dates!$G$4, DataPack!D667,IF($C$4=Dates!$G$5,DataPack!J667,IF($C$4=Dates!$G$6,DataPack!P667))))</f>
        <v>Secondary</v>
      </c>
      <c r="F252" s="36" t="str">
        <f>IF(IF($C$4=Dates!$G$4, DataPack!E667,IF($C$4=Dates!$G$5,DataPack!K667,IF($C$4=Dates!$G$6,DataPack!Q667)))=0, "", IF($C$4=Dates!$G$4, DataPack!E667,IF($C$4=Dates!$G$5,DataPack!K667,IF($C$4=Dates!$G$6,DataPack!Q667))))</f>
        <v>Community School</v>
      </c>
      <c r="G252" s="297">
        <f>IF(IF($C$4=Dates!$G$4, DataPack!F667,IF($C$4=Dates!$G$5,DataPack!L667,IF($C$4=Dates!$G$6,DataPack!R667)))=0, "", IF($C$4=Dates!$G$4, DataPack!F667,IF($C$4=Dates!$G$5,DataPack!L667,IF($C$4=Dates!$G$6,DataPack!R667))))</f>
        <v>40885</v>
      </c>
      <c r="H252" s="6"/>
    </row>
    <row r="253" spans="2:8">
      <c r="B253" s="30">
        <f>IF(IF($C$4=Dates!$G$4, DataPack!A668,IF($C$4=Dates!$G$5,DataPack!G668,IF($C$4=Dates!$G$6,DataPack!M668)))=0, "", IF($C$4=Dates!$G$4, DataPack!A668,IF($C$4=Dates!$G$5,DataPack!G668,IF($C$4=Dates!$G$6,DataPack!M668))))</f>
        <v>118076</v>
      </c>
      <c r="C253" s="36" t="str">
        <f>IF(IF($C$4=Dates!$G$4, DataPack!B668,IF($C$4=Dates!$G$5,DataPack!H668,IF($C$4=Dates!$G$6,DataPack!N668)))=0, "", IF($C$4=Dates!$G$4, DataPack!B668,IF($C$4=Dates!$G$5,DataPack!H668,IF($C$4=Dates!$G$6,DataPack!N668))))</f>
        <v>The Market Weighton School</v>
      </c>
      <c r="D253" s="36" t="str">
        <f>IF(IF($C$4=Dates!$G$4, DataPack!C668,IF($C$4=Dates!$G$5,DataPack!I668,IF($C$4=Dates!$G$6,DataPack!O668)))=0, "", IF($C$4=Dates!$G$4, DataPack!C668,IF($C$4=Dates!$G$5,DataPack!I668,IF($C$4=Dates!$G$6,DataPack!O668))))</f>
        <v>East Riding of Yorkshire</v>
      </c>
      <c r="E253" s="36" t="str">
        <f>IF(IF($C$4=Dates!$G$4, DataPack!D668,IF($C$4=Dates!$G$5,DataPack!J668,IF($C$4=Dates!$G$6,DataPack!P668)))=0, "", IF($C$4=Dates!$G$4, DataPack!D668,IF($C$4=Dates!$G$5,DataPack!J668,IF($C$4=Dates!$G$6,DataPack!P668))))</f>
        <v>Secondary</v>
      </c>
      <c r="F253" s="36" t="str">
        <f>IF(IF($C$4=Dates!$G$4, DataPack!E668,IF($C$4=Dates!$G$5,DataPack!K668,IF($C$4=Dates!$G$6,DataPack!Q668)))=0, "", IF($C$4=Dates!$G$4, DataPack!E668,IF($C$4=Dates!$G$5,DataPack!K668,IF($C$4=Dates!$G$6,DataPack!Q668))))</f>
        <v>Community School</v>
      </c>
      <c r="G253" s="297">
        <f>IF(IF($C$4=Dates!$G$4, DataPack!F668,IF($C$4=Dates!$G$5,DataPack!L668,IF($C$4=Dates!$G$6,DataPack!R668)))=0, "", IF($C$4=Dates!$G$4, DataPack!F668,IF($C$4=Dates!$G$5,DataPack!L668,IF($C$4=Dates!$G$6,DataPack!R668))))</f>
        <v>40458</v>
      </c>
      <c r="H253" s="6"/>
    </row>
    <row r="254" spans="2:8">
      <c r="B254" s="30">
        <f>IF(IF($C$4=Dates!$G$4, DataPack!A669,IF($C$4=Dates!$G$5,DataPack!G669,IF($C$4=Dates!$G$6,DataPack!M669)))=0, "", IF($C$4=Dates!$G$4, DataPack!A669,IF($C$4=Dates!$G$5,DataPack!G669,IF($C$4=Dates!$G$6,DataPack!M669))))</f>
        <v>107440</v>
      </c>
      <c r="C254" s="36" t="str">
        <f>IF(IF($C$4=Dates!$G$4, DataPack!B669,IF($C$4=Dates!$G$5,DataPack!H669,IF($C$4=Dates!$G$6,DataPack!N669)))=0, "", IF($C$4=Dates!$G$4, DataPack!B669,IF($C$4=Dates!$G$5,DataPack!H669,IF($C$4=Dates!$G$6,DataPack!N669))))</f>
        <v>Hanson School</v>
      </c>
      <c r="D254" s="36" t="str">
        <f>IF(IF($C$4=Dates!$G$4, DataPack!C669,IF($C$4=Dates!$G$5,DataPack!I669,IF($C$4=Dates!$G$6,DataPack!O669)))=0, "", IF($C$4=Dates!$G$4, DataPack!C669,IF($C$4=Dates!$G$5,DataPack!I669,IF($C$4=Dates!$G$6,DataPack!O669))))</f>
        <v>Bradford</v>
      </c>
      <c r="E254" s="36" t="str">
        <f>IF(IF($C$4=Dates!$G$4, DataPack!D669,IF($C$4=Dates!$G$5,DataPack!J669,IF($C$4=Dates!$G$6,DataPack!P669)))=0, "", IF($C$4=Dates!$G$4, DataPack!D669,IF($C$4=Dates!$G$5,DataPack!J669,IF($C$4=Dates!$G$6,DataPack!P669))))</f>
        <v>Secondary</v>
      </c>
      <c r="F254" s="36" t="str">
        <f>IF(IF($C$4=Dates!$G$4, DataPack!E669,IF($C$4=Dates!$G$5,DataPack!K669,IF($C$4=Dates!$G$6,DataPack!Q669)))=0, "", IF($C$4=Dates!$G$4, DataPack!E669,IF($C$4=Dates!$G$5,DataPack!K669,IF($C$4=Dates!$G$6,DataPack!Q669))))</f>
        <v>Foundation School</v>
      </c>
      <c r="G254" s="297">
        <f>IF(IF($C$4=Dates!$G$4, DataPack!F669,IF($C$4=Dates!$G$5,DataPack!L669,IF($C$4=Dates!$G$6,DataPack!R669)))=0, "", IF($C$4=Dates!$G$4, DataPack!F669,IF($C$4=Dates!$G$5,DataPack!L669,IF($C$4=Dates!$G$6,DataPack!R669))))</f>
        <v>40493</v>
      </c>
      <c r="H254" s="6"/>
    </row>
    <row r="255" spans="2:8">
      <c r="B255" s="30">
        <f>IF(IF($C$4=Dates!$G$4, DataPack!A670,IF($C$4=Dates!$G$5,DataPack!G670,IF($C$4=Dates!$G$6,DataPack!M670)))=0, "", IF($C$4=Dates!$G$4, DataPack!A670,IF($C$4=Dates!$G$5,DataPack!G670,IF($C$4=Dates!$G$6,DataPack!M670))))</f>
        <v>118088</v>
      </c>
      <c r="C255" s="36" t="str">
        <f>IF(IF($C$4=Dates!$G$4, DataPack!B670,IF($C$4=Dates!$G$5,DataPack!H670,IF($C$4=Dates!$G$6,DataPack!N670)))=0, "", IF($C$4=Dates!$G$4, DataPack!B670,IF($C$4=Dates!$G$5,DataPack!H670,IF($C$4=Dates!$G$6,DataPack!N670))))</f>
        <v>Brumby Engineering College</v>
      </c>
      <c r="D255" s="36" t="str">
        <f>IF(IF($C$4=Dates!$G$4, DataPack!C670,IF($C$4=Dates!$G$5,DataPack!I670,IF($C$4=Dates!$G$6,DataPack!O670)))=0, "", IF($C$4=Dates!$G$4, DataPack!C670,IF($C$4=Dates!$G$5,DataPack!I670,IF($C$4=Dates!$G$6,DataPack!O670))))</f>
        <v>North Lincolnshire</v>
      </c>
      <c r="E255" s="36" t="str">
        <f>IF(IF($C$4=Dates!$G$4, DataPack!D670,IF($C$4=Dates!$G$5,DataPack!J670,IF($C$4=Dates!$G$6,DataPack!P670)))=0, "", IF($C$4=Dates!$G$4, DataPack!D670,IF($C$4=Dates!$G$5,DataPack!J670,IF($C$4=Dates!$G$6,DataPack!P670))))</f>
        <v>Secondary</v>
      </c>
      <c r="F255" s="36" t="str">
        <f>IF(IF($C$4=Dates!$G$4, DataPack!E670,IF($C$4=Dates!$G$5,DataPack!K670,IF($C$4=Dates!$G$6,DataPack!Q670)))=0, "", IF($C$4=Dates!$G$4, DataPack!E670,IF($C$4=Dates!$G$5,DataPack!K670,IF($C$4=Dates!$G$6,DataPack!Q670))))</f>
        <v>Community School</v>
      </c>
      <c r="G255" s="297">
        <f>IF(IF($C$4=Dates!$G$4, DataPack!F670,IF($C$4=Dates!$G$5,DataPack!L670,IF($C$4=Dates!$G$6,DataPack!R670)))=0, "", IF($C$4=Dates!$G$4, DataPack!F670,IF($C$4=Dates!$G$5,DataPack!L670,IF($C$4=Dates!$G$6,DataPack!R670))))</f>
        <v>40879</v>
      </c>
      <c r="H255" s="6"/>
    </row>
    <row r="256" spans="2:8">
      <c r="B256" s="30">
        <f>IF(IF($C$4=Dates!$G$4, DataPack!A671,IF($C$4=Dates!$G$5,DataPack!G671,IF($C$4=Dates!$G$6,DataPack!M671)))=0, "", IF($C$4=Dates!$G$4, DataPack!A671,IF($C$4=Dates!$G$5,DataPack!G671,IF($C$4=Dates!$G$6,DataPack!M671))))</f>
        <v>106788</v>
      </c>
      <c r="C256" s="36" t="str">
        <f>IF(IF($C$4=Dates!$G$4, DataPack!B671,IF($C$4=Dates!$G$5,DataPack!H671,IF($C$4=Dates!$G$6,DataPack!N671)))=0, "", IF($C$4=Dates!$G$4, DataPack!B671,IF($C$4=Dates!$G$5,DataPack!H671,IF($C$4=Dates!$G$6,DataPack!N671))))</f>
        <v>Mexborough School</v>
      </c>
      <c r="D256" s="36" t="str">
        <f>IF(IF($C$4=Dates!$G$4, DataPack!C671,IF($C$4=Dates!$G$5,DataPack!I671,IF($C$4=Dates!$G$6,DataPack!O671)))=0, "", IF($C$4=Dates!$G$4, DataPack!C671,IF($C$4=Dates!$G$5,DataPack!I671,IF($C$4=Dates!$G$6,DataPack!O671))))</f>
        <v>Doncaster</v>
      </c>
      <c r="E256" s="36" t="str">
        <f>IF(IF($C$4=Dates!$G$4, DataPack!D671,IF($C$4=Dates!$G$5,DataPack!J671,IF($C$4=Dates!$G$6,DataPack!P671)))=0, "", IF($C$4=Dates!$G$4, DataPack!D671,IF($C$4=Dates!$G$5,DataPack!J671,IF($C$4=Dates!$G$6,DataPack!P671))))</f>
        <v>Secondary</v>
      </c>
      <c r="F256" s="36" t="str">
        <f>IF(IF($C$4=Dates!$G$4, DataPack!E671,IF($C$4=Dates!$G$5,DataPack!K671,IF($C$4=Dates!$G$6,DataPack!Q671)))=0, "", IF($C$4=Dates!$G$4, DataPack!E671,IF($C$4=Dates!$G$5,DataPack!K671,IF($C$4=Dates!$G$6,DataPack!Q671))))</f>
        <v>Community School</v>
      </c>
      <c r="G256" s="297">
        <f>IF(IF($C$4=Dates!$G$4, DataPack!F671,IF($C$4=Dates!$G$5,DataPack!L671,IF($C$4=Dates!$G$6,DataPack!R671)))=0, "", IF($C$4=Dates!$G$4, DataPack!F671,IF($C$4=Dates!$G$5,DataPack!L671,IF($C$4=Dates!$G$6,DataPack!R671))))</f>
        <v>40563</v>
      </c>
      <c r="H256" s="6"/>
    </row>
    <row r="257" spans="2:8">
      <c r="B257" s="30">
        <f>IF(IF($C$4=Dates!$G$4, DataPack!A672,IF($C$4=Dates!$G$5,DataPack!G672,IF($C$4=Dates!$G$6,DataPack!M672)))=0, "", IF($C$4=Dates!$G$4, DataPack!A672,IF($C$4=Dates!$G$5,DataPack!G672,IF($C$4=Dates!$G$6,DataPack!M672))))</f>
        <v>106650</v>
      </c>
      <c r="C257" s="36" t="str">
        <f>IF(IF($C$4=Dates!$G$4, DataPack!B672,IF($C$4=Dates!$G$5,DataPack!H672,IF($C$4=Dates!$G$6,DataPack!N672)))=0, "", IF($C$4=Dates!$G$4, DataPack!B672,IF($C$4=Dates!$G$5,DataPack!H672,IF($C$4=Dates!$G$6,DataPack!N672))))</f>
        <v>Wombwell High - A Humanities College</v>
      </c>
      <c r="D257" s="36" t="str">
        <f>IF(IF($C$4=Dates!$G$4, DataPack!C672,IF($C$4=Dates!$G$5,DataPack!I672,IF($C$4=Dates!$G$6,DataPack!O672)))=0, "", IF($C$4=Dates!$G$4, DataPack!C672,IF($C$4=Dates!$G$5,DataPack!I672,IF($C$4=Dates!$G$6,DataPack!O672))))</f>
        <v>Barnsley</v>
      </c>
      <c r="E257" s="36" t="str">
        <f>IF(IF($C$4=Dates!$G$4, DataPack!D672,IF($C$4=Dates!$G$5,DataPack!J672,IF($C$4=Dates!$G$6,DataPack!P672)))=0, "", IF($C$4=Dates!$G$4, DataPack!D672,IF($C$4=Dates!$G$5,DataPack!J672,IF($C$4=Dates!$G$6,DataPack!P672))))</f>
        <v>Secondary</v>
      </c>
      <c r="F257" s="36" t="str">
        <f>IF(IF($C$4=Dates!$G$4, DataPack!E672,IF($C$4=Dates!$G$5,DataPack!K672,IF($C$4=Dates!$G$6,DataPack!Q672)))=0, "", IF($C$4=Dates!$G$4, DataPack!E672,IF($C$4=Dates!$G$5,DataPack!K672,IF($C$4=Dates!$G$6,DataPack!Q672))))</f>
        <v>Community School</v>
      </c>
      <c r="G257" s="297">
        <f>IF(IF($C$4=Dates!$G$4, DataPack!F672,IF($C$4=Dates!$G$5,DataPack!L672,IF($C$4=Dates!$G$6,DataPack!R672)))=0, "", IF($C$4=Dates!$G$4, DataPack!F672,IF($C$4=Dates!$G$5,DataPack!L672,IF($C$4=Dates!$G$6,DataPack!R672))))</f>
        <v>40451</v>
      </c>
      <c r="H257" s="6"/>
    </row>
    <row r="258" spans="2:8">
      <c r="B258" s="30">
        <f>IF(IF($C$4=Dates!$G$4, DataPack!A673,IF($C$4=Dates!$G$5,DataPack!G673,IF($C$4=Dates!$G$6,DataPack!M673)))=0, "", IF($C$4=Dates!$G$4, DataPack!A673,IF($C$4=Dates!$G$5,DataPack!G673,IF($C$4=Dates!$G$6,DataPack!M673))))</f>
        <v>104403</v>
      </c>
      <c r="C258" s="36" t="str">
        <f>IF(IF($C$4=Dates!$G$4, DataPack!B673,IF($C$4=Dates!$G$5,DataPack!H673,IF($C$4=Dates!$G$6,DataPack!N673)))=0, "", IF($C$4=Dates!$G$4, DataPack!B673,IF($C$4=Dates!$G$5,DataPack!H673,IF($C$4=Dates!$G$6,DataPack!N673))))</f>
        <v>Moseley Park</v>
      </c>
      <c r="D258" s="36" t="str">
        <f>IF(IF($C$4=Dates!$G$4, DataPack!C673,IF($C$4=Dates!$G$5,DataPack!I673,IF($C$4=Dates!$G$6,DataPack!O673)))=0, "", IF($C$4=Dates!$G$4, DataPack!C673,IF($C$4=Dates!$G$5,DataPack!I673,IF($C$4=Dates!$G$6,DataPack!O673))))</f>
        <v>Wolverhampton</v>
      </c>
      <c r="E258" s="36" t="str">
        <f>IF(IF($C$4=Dates!$G$4, DataPack!D673,IF($C$4=Dates!$G$5,DataPack!J673,IF($C$4=Dates!$G$6,DataPack!P673)))=0, "", IF($C$4=Dates!$G$4, DataPack!D673,IF($C$4=Dates!$G$5,DataPack!J673,IF($C$4=Dates!$G$6,DataPack!P673))))</f>
        <v>Secondary</v>
      </c>
      <c r="F258" s="36" t="str">
        <f>IF(IF($C$4=Dates!$G$4, DataPack!E673,IF($C$4=Dates!$G$5,DataPack!K673,IF($C$4=Dates!$G$6,DataPack!Q673)))=0, "", IF($C$4=Dates!$G$4, DataPack!E673,IF($C$4=Dates!$G$5,DataPack!K673,IF($C$4=Dates!$G$6,DataPack!Q673))))</f>
        <v>Foundation School</v>
      </c>
      <c r="G258" s="297">
        <f>IF(IF($C$4=Dates!$G$4, DataPack!F673,IF($C$4=Dates!$G$5,DataPack!L673,IF($C$4=Dates!$G$6,DataPack!R673)))=0, "", IF($C$4=Dates!$G$4, DataPack!F673,IF($C$4=Dates!$G$5,DataPack!L673,IF($C$4=Dates!$G$6,DataPack!R673))))</f>
        <v>40458</v>
      </c>
      <c r="H258" s="6"/>
    </row>
    <row r="259" spans="2:8">
      <c r="B259" s="30">
        <f>IF(IF($C$4=Dates!$G$4, DataPack!A674,IF($C$4=Dates!$G$5,DataPack!G674,IF($C$4=Dates!$G$6,DataPack!M674)))=0, "", IF($C$4=Dates!$G$4, DataPack!A674,IF($C$4=Dates!$G$5,DataPack!G674,IF($C$4=Dates!$G$6,DataPack!M674))))</f>
        <v>106270</v>
      </c>
      <c r="C259" s="36" t="str">
        <f>IF(IF($C$4=Dates!$G$4, DataPack!B674,IF($C$4=Dates!$G$5,DataPack!H674,IF($C$4=Dates!$G$6,DataPack!N674)))=0, "", IF($C$4=Dates!$G$4, DataPack!B674,IF($C$4=Dates!$G$5,DataPack!H674,IF($C$4=Dates!$G$6,DataPack!N674))))</f>
        <v>St Damian's RC Science College</v>
      </c>
      <c r="D259" s="36" t="str">
        <f>IF(IF($C$4=Dates!$G$4, DataPack!C674,IF($C$4=Dates!$G$5,DataPack!I674,IF($C$4=Dates!$G$6,DataPack!O674)))=0, "", IF($C$4=Dates!$G$4, DataPack!C674,IF($C$4=Dates!$G$5,DataPack!I674,IF($C$4=Dates!$G$6,DataPack!O674))))</f>
        <v>Tameside</v>
      </c>
      <c r="E259" s="36" t="str">
        <f>IF(IF($C$4=Dates!$G$4, DataPack!D674,IF($C$4=Dates!$G$5,DataPack!J674,IF($C$4=Dates!$G$6,DataPack!P674)))=0, "", IF($C$4=Dates!$G$4, DataPack!D674,IF($C$4=Dates!$G$5,DataPack!J674,IF($C$4=Dates!$G$6,DataPack!P674))))</f>
        <v>Secondary</v>
      </c>
      <c r="F259" s="36" t="str">
        <f>IF(IF($C$4=Dates!$G$4, DataPack!E674,IF($C$4=Dates!$G$5,DataPack!K674,IF($C$4=Dates!$G$6,DataPack!Q674)))=0, "", IF($C$4=Dates!$G$4, DataPack!E674,IF($C$4=Dates!$G$5,DataPack!K674,IF($C$4=Dates!$G$6,DataPack!Q674))))</f>
        <v>Voluntary Aided School</v>
      </c>
      <c r="G259" s="297">
        <f>IF(IF($C$4=Dates!$G$4, DataPack!F674,IF($C$4=Dates!$G$5,DataPack!L674,IF($C$4=Dates!$G$6,DataPack!R674)))=0, "", IF($C$4=Dates!$G$4, DataPack!F674,IF($C$4=Dates!$G$5,DataPack!L674,IF($C$4=Dates!$G$6,DataPack!R674))))</f>
        <v>40521</v>
      </c>
      <c r="H259" s="6"/>
    </row>
    <row r="260" spans="2:8">
      <c r="B260" s="30">
        <f>IF(IF($C$4=Dates!$G$4, DataPack!A675,IF($C$4=Dates!$G$5,DataPack!G675,IF($C$4=Dates!$G$6,DataPack!M675)))=0, "", IF($C$4=Dates!$G$4, DataPack!A675,IF($C$4=Dates!$G$5,DataPack!G675,IF($C$4=Dates!$G$6,DataPack!M675))))</f>
        <v>103853</v>
      </c>
      <c r="C260" s="36" t="str">
        <f>IF(IF($C$4=Dates!$G$4, DataPack!B675,IF($C$4=Dates!$G$5,DataPack!H675,IF($C$4=Dates!$G$6,DataPack!N675)))=0, "", IF($C$4=Dates!$G$4, DataPack!B675,IF($C$4=Dates!$G$5,DataPack!H675,IF($C$4=Dates!$G$6,DataPack!N675))))</f>
        <v>Thorns Community College</v>
      </c>
      <c r="D260" s="36" t="str">
        <f>IF(IF($C$4=Dates!$G$4, DataPack!C675,IF($C$4=Dates!$G$5,DataPack!I675,IF($C$4=Dates!$G$6,DataPack!O675)))=0, "", IF($C$4=Dates!$G$4, DataPack!C675,IF($C$4=Dates!$G$5,DataPack!I675,IF($C$4=Dates!$G$6,DataPack!O675))))</f>
        <v>Dudley</v>
      </c>
      <c r="E260" s="36" t="str">
        <f>IF(IF($C$4=Dates!$G$4, DataPack!D675,IF($C$4=Dates!$G$5,DataPack!J675,IF($C$4=Dates!$G$6,DataPack!P675)))=0, "", IF($C$4=Dates!$G$4, DataPack!D675,IF($C$4=Dates!$G$5,DataPack!J675,IF($C$4=Dates!$G$6,DataPack!P675))))</f>
        <v>Secondary</v>
      </c>
      <c r="F260" s="36" t="str">
        <f>IF(IF($C$4=Dates!$G$4, DataPack!E675,IF($C$4=Dates!$G$5,DataPack!K675,IF($C$4=Dates!$G$6,DataPack!Q675)))=0, "", IF($C$4=Dates!$G$4, DataPack!E675,IF($C$4=Dates!$G$5,DataPack!K675,IF($C$4=Dates!$G$6,DataPack!Q675))))</f>
        <v>Foundation School</v>
      </c>
      <c r="G260" s="297">
        <f>IF(IF($C$4=Dates!$G$4, DataPack!F675,IF($C$4=Dates!$G$5,DataPack!L675,IF($C$4=Dates!$G$6,DataPack!R675)))=0, "", IF($C$4=Dates!$G$4, DataPack!F675,IF($C$4=Dates!$G$5,DataPack!L675,IF($C$4=Dates!$G$6,DataPack!R675))))</f>
        <v>40631</v>
      </c>
      <c r="H260" s="6"/>
    </row>
    <row r="261" spans="2:8">
      <c r="B261" s="30">
        <f>IF(IF($C$4=Dates!$G$4, DataPack!A676,IF($C$4=Dates!$G$5,DataPack!G676,IF($C$4=Dates!$G$6,DataPack!M676)))=0, "", IF($C$4=Dates!$G$4, DataPack!A676,IF($C$4=Dates!$G$5,DataPack!G676,IF($C$4=Dates!$G$6,DataPack!M676))))</f>
        <v>102056</v>
      </c>
      <c r="C261" s="36" t="str">
        <f>IF(IF($C$4=Dates!$G$4, DataPack!B676,IF($C$4=Dates!$G$5,DataPack!H676,IF($C$4=Dates!$G$6,DataPack!N676)))=0, "", IF($C$4=Dates!$G$4, DataPack!B676,IF($C$4=Dates!$G$5,DataPack!H676,IF($C$4=Dates!$G$6,DataPack!N676))))</f>
        <v>Broomfield School</v>
      </c>
      <c r="D261" s="36" t="str">
        <f>IF(IF($C$4=Dates!$G$4, DataPack!C676,IF($C$4=Dates!$G$5,DataPack!I676,IF($C$4=Dates!$G$6,DataPack!O676)))=0, "", IF($C$4=Dates!$G$4, DataPack!C676,IF($C$4=Dates!$G$5,DataPack!I676,IF($C$4=Dates!$G$6,DataPack!O676))))</f>
        <v>Enfield</v>
      </c>
      <c r="E261" s="36" t="str">
        <f>IF(IF($C$4=Dates!$G$4, DataPack!D676,IF($C$4=Dates!$G$5,DataPack!J676,IF($C$4=Dates!$G$6,DataPack!P676)))=0, "", IF($C$4=Dates!$G$4, DataPack!D676,IF($C$4=Dates!$G$5,DataPack!J676,IF($C$4=Dates!$G$6,DataPack!P676))))</f>
        <v>Secondary</v>
      </c>
      <c r="F261" s="36" t="str">
        <f>IF(IF($C$4=Dates!$G$4, DataPack!E676,IF($C$4=Dates!$G$5,DataPack!K676,IF($C$4=Dates!$G$6,DataPack!Q676)))=0, "", IF($C$4=Dates!$G$4, DataPack!E676,IF($C$4=Dates!$G$5,DataPack!K676,IF($C$4=Dates!$G$6,DataPack!Q676))))</f>
        <v>Foundation School</v>
      </c>
      <c r="G261" s="297">
        <f>IF(IF($C$4=Dates!$G$4, DataPack!F676,IF($C$4=Dates!$G$5,DataPack!L676,IF($C$4=Dates!$G$6,DataPack!R676)))=0, "", IF($C$4=Dates!$G$4, DataPack!F676,IF($C$4=Dates!$G$5,DataPack!L676,IF($C$4=Dates!$G$6,DataPack!R676))))</f>
        <v>40822</v>
      </c>
      <c r="H261" s="6"/>
    </row>
    <row r="262" spans="2:8">
      <c r="B262" s="30">
        <f>IF(IF($C$4=Dates!$G$4, DataPack!A677,IF($C$4=Dates!$G$5,DataPack!G677,IF($C$4=Dates!$G$6,DataPack!M677)))=0, "", IF($C$4=Dates!$G$4, DataPack!A677,IF($C$4=Dates!$G$5,DataPack!G677,IF($C$4=Dates!$G$6,DataPack!M677))))</f>
        <v>100188</v>
      </c>
      <c r="C262" s="36" t="str">
        <f>IF(IF($C$4=Dates!$G$4, DataPack!B677,IF($C$4=Dates!$G$5,DataPack!H677,IF($C$4=Dates!$G$6,DataPack!N677)))=0, "", IF($C$4=Dates!$G$4, DataPack!B677,IF($C$4=Dates!$G$5,DataPack!H677,IF($C$4=Dates!$G$6,DataPack!N677))))</f>
        <v>The Eltham Foundation School</v>
      </c>
      <c r="D262" s="36" t="str">
        <f>IF(IF($C$4=Dates!$G$4, DataPack!C677,IF($C$4=Dates!$G$5,DataPack!I677,IF($C$4=Dates!$G$6,DataPack!O677)))=0, "", IF($C$4=Dates!$G$4, DataPack!C677,IF($C$4=Dates!$G$5,DataPack!I677,IF($C$4=Dates!$G$6,DataPack!O677))))</f>
        <v>Greenwich</v>
      </c>
      <c r="E262" s="36" t="str">
        <f>IF(IF($C$4=Dates!$G$4, DataPack!D677,IF($C$4=Dates!$G$5,DataPack!J677,IF($C$4=Dates!$G$6,DataPack!P677)))=0, "", IF($C$4=Dates!$G$4, DataPack!D677,IF($C$4=Dates!$G$5,DataPack!J677,IF($C$4=Dates!$G$6,DataPack!P677))))</f>
        <v>Secondary</v>
      </c>
      <c r="F262" s="36" t="str">
        <f>IF(IF($C$4=Dates!$G$4, DataPack!E677,IF($C$4=Dates!$G$5,DataPack!K677,IF($C$4=Dates!$G$6,DataPack!Q677)))=0, "", IF($C$4=Dates!$G$4, DataPack!E677,IF($C$4=Dates!$G$5,DataPack!K677,IF($C$4=Dates!$G$6,DataPack!Q677))))</f>
        <v>Foundation School</v>
      </c>
      <c r="G262" s="297">
        <f>IF(IF($C$4=Dates!$G$4, DataPack!F677,IF($C$4=Dates!$G$5,DataPack!L677,IF($C$4=Dates!$G$6,DataPack!R677)))=0, "", IF($C$4=Dates!$G$4, DataPack!F677,IF($C$4=Dates!$G$5,DataPack!L677,IF($C$4=Dates!$G$6,DataPack!R677))))</f>
        <v>40500</v>
      </c>
      <c r="H262" s="6"/>
    </row>
    <row r="263" spans="2:8">
      <c r="B263" s="30">
        <f>IF(IF($C$4=Dates!$G$4, DataPack!A678,IF($C$4=Dates!$G$5,DataPack!G678,IF($C$4=Dates!$G$6,DataPack!M678)))=0, "", IF($C$4=Dates!$G$4, DataPack!A678,IF($C$4=Dates!$G$5,DataPack!G678,IF($C$4=Dates!$G$6,DataPack!M678))))</f>
        <v>115814</v>
      </c>
      <c r="C263" s="36" t="str">
        <f>IF(IF($C$4=Dates!$G$4, DataPack!B678,IF($C$4=Dates!$G$5,DataPack!H678,IF($C$4=Dates!$G$6,DataPack!N678)))=0, "", IF($C$4=Dates!$G$4, DataPack!B678,IF($C$4=Dates!$G$5,DataPack!H678,IF($C$4=Dates!$G$6,DataPack!N678))))</f>
        <v>Amberley Ridge School</v>
      </c>
      <c r="D263" s="36" t="str">
        <f>IF(IF($C$4=Dates!$G$4, DataPack!C678,IF($C$4=Dates!$G$5,DataPack!I678,IF($C$4=Dates!$G$6,DataPack!O678)))=0, "", IF($C$4=Dates!$G$4, DataPack!C678,IF($C$4=Dates!$G$5,DataPack!I678,IF($C$4=Dates!$G$6,DataPack!O678))))</f>
        <v>Gloucestershire</v>
      </c>
      <c r="E263" s="36" t="str">
        <f>IF(IF($C$4=Dates!$G$4, DataPack!D678,IF($C$4=Dates!$G$5,DataPack!J678,IF($C$4=Dates!$G$6,DataPack!P678)))=0, "", IF($C$4=Dates!$G$4, DataPack!D678,IF($C$4=Dates!$G$5,DataPack!J678,IF($C$4=Dates!$G$6,DataPack!P678))))</f>
        <v>Special</v>
      </c>
      <c r="F263" s="36" t="str">
        <f>IF(IF($C$4=Dates!$G$4, DataPack!E678,IF($C$4=Dates!$G$5,DataPack!K678,IF($C$4=Dates!$G$6,DataPack!Q678)))=0, "", IF($C$4=Dates!$G$4, DataPack!E678,IF($C$4=Dates!$G$5,DataPack!K678,IF($C$4=Dates!$G$6,DataPack!Q678))))</f>
        <v>Community Special School</v>
      </c>
      <c r="G263" s="297">
        <f>IF(IF($C$4=Dates!$G$4, DataPack!F678,IF($C$4=Dates!$G$5,DataPack!L678,IF($C$4=Dates!$G$6,DataPack!R678)))=0, "", IF($C$4=Dates!$G$4, DataPack!F678,IF($C$4=Dates!$G$5,DataPack!L678,IF($C$4=Dates!$G$6,DataPack!R678))))</f>
        <v>40675</v>
      </c>
      <c r="H263" s="6"/>
    </row>
    <row r="264" spans="2:8">
      <c r="B264" s="30">
        <f>IF(IF($C$4=Dates!$G$4, DataPack!A679,IF($C$4=Dates!$G$5,DataPack!G679,IF($C$4=Dates!$G$6,DataPack!M679)))=0, "", IF($C$4=Dates!$G$4, DataPack!A679,IF($C$4=Dates!$G$5,DataPack!G679,IF($C$4=Dates!$G$6,DataPack!M679))))</f>
        <v>119866</v>
      </c>
      <c r="C264" s="36" t="str">
        <f>IF(IF($C$4=Dates!$G$4, DataPack!B679,IF($C$4=Dates!$G$5,DataPack!H679,IF($C$4=Dates!$G$6,DataPack!N679)))=0, "", IF($C$4=Dates!$G$4, DataPack!B679,IF($C$4=Dates!$G$5,DataPack!H679,IF($C$4=Dates!$G$6,DataPack!N679))))</f>
        <v>Moorbrook School</v>
      </c>
      <c r="D264" s="36" t="str">
        <f>IF(IF($C$4=Dates!$G$4, DataPack!C679,IF($C$4=Dates!$G$5,DataPack!I679,IF($C$4=Dates!$G$6,DataPack!O679)))=0, "", IF($C$4=Dates!$G$4, DataPack!C679,IF($C$4=Dates!$G$5,DataPack!I679,IF($C$4=Dates!$G$6,DataPack!O679))))</f>
        <v>Lancashire</v>
      </c>
      <c r="E264" s="36" t="str">
        <f>IF(IF($C$4=Dates!$G$4, DataPack!D679,IF($C$4=Dates!$G$5,DataPack!J679,IF($C$4=Dates!$G$6,DataPack!P679)))=0, "", IF($C$4=Dates!$G$4, DataPack!D679,IF($C$4=Dates!$G$5,DataPack!J679,IF($C$4=Dates!$G$6,DataPack!P679))))</f>
        <v>Special</v>
      </c>
      <c r="F264" s="36" t="str">
        <f>IF(IF($C$4=Dates!$G$4, DataPack!E679,IF($C$4=Dates!$G$5,DataPack!K679,IF($C$4=Dates!$G$6,DataPack!Q679)))=0, "", IF($C$4=Dates!$G$4, DataPack!E679,IF($C$4=Dates!$G$5,DataPack!K679,IF($C$4=Dates!$G$6,DataPack!Q679))))</f>
        <v>Community Special School</v>
      </c>
      <c r="G264" s="297">
        <f>IF(IF($C$4=Dates!$G$4, DataPack!F679,IF($C$4=Dates!$G$5,DataPack!L679,IF($C$4=Dates!$G$6,DataPack!R679)))=0, "", IF($C$4=Dates!$G$4, DataPack!F679,IF($C$4=Dates!$G$5,DataPack!L679,IF($C$4=Dates!$G$6,DataPack!R679))))</f>
        <v>40562</v>
      </c>
      <c r="H264" s="6"/>
    </row>
    <row r="265" spans="2:8">
      <c r="B265" s="30">
        <f>IF(IF($C$4=Dates!$G$4, DataPack!A680,IF($C$4=Dates!$G$5,DataPack!G680,IF($C$4=Dates!$G$6,DataPack!M680)))=0, "", IF($C$4=Dates!$G$4, DataPack!A680,IF($C$4=Dates!$G$5,DataPack!G680,IF($C$4=Dates!$G$6,DataPack!M680))))</f>
        <v>131084</v>
      </c>
      <c r="C265" s="36" t="str">
        <f>IF(IF($C$4=Dates!$G$4, DataPack!B680,IF($C$4=Dates!$G$5,DataPack!H680,IF($C$4=Dates!$G$6,DataPack!N680)))=0, "", IF($C$4=Dates!$G$4, DataPack!B680,IF($C$4=Dates!$G$5,DataPack!H680,IF($C$4=Dates!$G$6,DataPack!N680))))</f>
        <v>The Kingfisher School</v>
      </c>
      <c r="D265" s="36" t="str">
        <f>IF(IF($C$4=Dates!$G$4, DataPack!C680,IF($C$4=Dates!$G$5,DataPack!I680,IF($C$4=Dates!$G$6,DataPack!O680)))=0, "", IF($C$4=Dates!$G$4, DataPack!C680,IF($C$4=Dates!$G$5,DataPack!I680,IF($C$4=Dates!$G$6,DataPack!O680))))</f>
        <v>Worcestershire</v>
      </c>
      <c r="E265" s="36" t="str">
        <f>IF(IF($C$4=Dates!$G$4, DataPack!D680,IF($C$4=Dates!$G$5,DataPack!J680,IF($C$4=Dates!$G$6,DataPack!P680)))=0, "", IF($C$4=Dates!$G$4, DataPack!D680,IF($C$4=Dates!$G$5,DataPack!J680,IF($C$4=Dates!$G$6,DataPack!P680))))</f>
        <v>Special</v>
      </c>
      <c r="F265" s="36" t="str">
        <f>IF(IF($C$4=Dates!$G$4, DataPack!E680,IF($C$4=Dates!$G$5,DataPack!K680,IF($C$4=Dates!$G$6,DataPack!Q680)))=0, "", IF($C$4=Dates!$G$4, DataPack!E680,IF($C$4=Dates!$G$5,DataPack!K680,IF($C$4=Dates!$G$6,DataPack!Q680))))</f>
        <v>Community Special School</v>
      </c>
      <c r="G265" s="297">
        <f>IF(IF($C$4=Dates!$G$4, DataPack!F680,IF($C$4=Dates!$G$5,DataPack!L680,IF($C$4=Dates!$G$6,DataPack!R680)))=0, "", IF($C$4=Dates!$G$4, DataPack!F680,IF($C$4=Dates!$G$5,DataPack!L680,IF($C$4=Dates!$G$6,DataPack!R680))))</f>
        <v>40456</v>
      </c>
      <c r="H265" s="6"/>
    </row>
    <row r="266" spans="2:8">
      <c r="B266" s="30">
        <f>IF(IF($C$4=Dates!$G$4, DataPack!A681,IF($C$4=Dates!$G$5,DataPack!G681,IF($C$4=Dates!$G$6,DataPack!M681)))=0, "", IF($C$4=Dates!$G$4, DataPack!A681,IF($C$4=Dates!$G$5,DataPack!G681,IF($C$4=Dates!$G$6,DataPack!M681))))</f>
        <v>116641</v>
      </c>
      <c r="C266" s="36" t="str">
        <f>IF(IF($C$4=Dates!$G$4, DataPack!B681,IF($C$4=Dates!$G$5,DataPack!H681,IF($C$4=Dates!$G$6,DataPack!N681)))=0, "", IF($C$4=Dates!$G$4, DataPack!B681,IF($C$4=Dates!$G$5,DataPack!H681,IF($C$4=Dates!$G$6,DataPack!N681))))</f>
        <v>The Mark Way School</v>
      </c>
      <c r="D266" s="36" t="str">
        <f>IF(IF($C$4=Dates!$G$4, DataPack!C681,IF($C$4=Dates!$G$5,DataPack!I681,IF($C$4=Dates!$G$6,DataPack!O681)))=0, "", IF($C$4=Dates!$G$4, DataPack!C681,IF($C$4=Dates!$G$5,DataPack!I681,IF($C$4=Dates!$G$6,DataPack!O681))))</f>
        <v>Hampshire</v>
      </c>
      <c r="E266" s="36" t="str">
        <f>IF(IF($C$4=Dates!$G$4, DataPack!D681,IF($C$4=Dates!$G$5,DataPack!J681,IF($C$4=Dates!$G$6,DataPack!P681)))=0, "", IF($C$4=Dates!$G$4, DataPack!D681,IF($C$4=Dates!$G$5,DataPack!J681,IF($C$4=Dates!$G$6,DataPack!P681))))</f>
        <v>Special</v>
      </c>
      <c r="F266" s="36" t="str">
        <f>IF(IF($C$4=Dates!$G$4, DataPack!E681,IF($C$4=Dates!$G$5,DataPack!K681,IF($C$4=Dates!$G$6,DataPack!Q681)))=0, "", IF($C$4=Dates!$G$4, DataPack!E681,IF($C$4=Dates!$G$5,DataPack!K681,IF($C$4=Dates!$G$6,DataPack!Q681))))</f>
        <v>Community Special School</v>
      </c>
      <c r="G266" s="297">
        <f>IF(IF($C$4=Dates!$G$4, DataPack!F681,IF($C$4=Dates!$G$5,DataPack!L681,IF($C$4=Dates!$G$6,DataPack!R681)))=0, "", IF($C$4=Dates!$G$4, DataPack!F681,IF($C$4=Dates!$G$5,DataPack!L681,IF($C$4=Dates!$G$6,DataPack!R681))))</f>
        <v>40365</v>
      </c>
      <c r="H266" s="6"/>
    </row>
    <row r="267" spans="2:8">
      <c r="B267" s="30">
        <f>IF(IF($C$4=Dates!$G$4, DataPack!A682,IF($C$4=Dates!$G$5,DataPack!G682,IF($C$4=Dates!$G$6,DataPack!M682)))=0, "", IF($C$4=Dates!$G$4, DataPack!A682,IF($C$4=Dates!$G$5,DataPack!G682,IF($C$4=Dates!$G$6,DataPack!M682))))</f>
        <v>133743</v>
      </c>
      <c r="C267" s="36" t="str">
        <f>IF(IF($C$4=Dates!$G$4, DataPack!B682,IF($C$4=Dates!$G$5,DataPack!H682,IF($C$4=Dates!$G$6,DataPack!N682)))=0, "", IF($C$4=Dates!$G$4, DataPack!B682,IF($C$4=Dates!$G$5,DataPack!H682,IF($C$4=Dates!$G$6,DataPack!N682))))</f>
        <v>Heathermount, the Learning Centre</v>
      </c>
      <c r="D267" s="36" t="str">
        <f>IF(IF($C$4=Dates!$G$4, DataPack!C682,IF($C$4=Dates!$G$5,DataPack!I682,IF($C$4=Dates!$G$6,DataPack!O682)))=0, "", IF($C$4=Dates!$G$4, DataPack!C682,IF($C$4=Dates!$G$5,DataPack!I682,IF($C$4=Dates!$G$6,DataPack!O682))))</f>
        <v>Windsor and Maidenhead</v>
      </c>
      <c r="E267" s="36" t="str">
        <f>IF(IF($C$4=Dates!$G$4, DataPack!D682,IF($C$4=Dates!$G$5,DataPack!J682,IF($C$4=Dates!$G$6,DataPack!P682)))=0, "", IF($C$4=Dates!$G$4, DataPack!D682,IF($C$4=Dates!$G$5,DataPack!J682,IF($C$4=Dates!$G$6,DataPack!P682))))</f>
        <v>Special</v>
      </c>
      <c r="F267" s="36" t="str">
        <f>IF(IF($C$4=Dates!$G$4, DataPack!E682,IF($C$4=Dates!$G$5,DataPack!K682,IF($C$4=Dates!$G$6,DataPack!Q682)))=0, "", IF($C$4=Dates!$G$4, DataPack!E682,IF($C$4=Dates!$G$5,DataPack!K682,IF($C$4=Dates!$G$6,DataPack!Q682))))</f>
        <v>Non-Maintained Special School</v>
      </c>
      <c r="G267" s="297">
        <f>IF(IF($C$4=Dates!$G$4, DataPack!F682,IF($C$4=Dates!$G$5,DataPack!L682,IF($C$4=Dates!$G$6,DataPack!R682)))=0, "", IF($C$4=Dates!$G$4, DataPack!F682,IF($C$4=Dates!$G$5,DataPack!L682,IF($C$4=Dates!$G$6,DataPack!R682))))</f>
        <v>40829</v>
      </c>
      <c r="H267" s="6"/>
    </row>
    <row r="268" spans="2:8">
      <c r="B268" s="30">
        <f>IF(IF($C$4=Dates!$G$4, DataPack!A683,IF($C$4=Dates!$G$5,DataPack!G683,IF($C$4=Dates!$G$6,DataPack!M683)))=0, "", IF($C$4=Dates!$G$4, DataPack!A683,IF($C$4=Dates!$G$5,DataPack!G683,IF($C$4=Dates!$G$6,DataPack!M683))))</f>
        <v>132239</v>
      </c>
      <c r="C268" s="36" t="str">
        <f>IF(IF($C$4=Dates!$G$4, DataPack!B683,IF($C$4=Dates!$G$5,DataPack!H683,IF($C$4=Dates!$G$6,DataPack!N683)))=0, "", IF($C$4=Dates!$G$4, DataPack!B683,IF($C$4=Dates!$G$5,DataPack!H683,IF($C$4=Dates!$G$6,DataPack!N683))))</f>
        <v>Bristol Gateway School</v>
      </c>
      <c r="D268" s="36" t="str">
        <f>IF(IF($C$4=Dates!$G$4, DataPack!C683,IF($C$4=Dates!$G$5,DataPack!I683,IF($C$4=Dates!$G$6,DataPack!O683)))=0, "", IF($C$4=Dates!$G$4, DataPack!C683,IF($C$4=Dates!$G$5,DataPack!I683,IF($C$4=Dates!$G$6,DataPack!O683))))</f>
        <v>Bristol City of</v>
      </c>
      <c r="E268" s="36" t="str">
        <f>IF(IF($C$4=Dates!$G$4, DataPack!D683,IF($C$4=Dates!$G$5,DataPack!J683,IF($C$4=Dates!$G$6,DataPack!P683)))=0, "", IF($C$4=Dates!$G$4, DataPack!D683,IF($C$4=Dates!$G$5,DataPack!J683,IF($C$4=Dates!$G$6,DataPack!P683))))</f>
        <v>Special</v>
      </c>
      <c r="F268" s="36" t="str">
        <f>IF(IF($C$4=Dates!$G$4, DataPack!E683,IF($C$4=Dates!$G$5,DataPack!K683,IF($C$4=Dates!$G$6,DataPack!Q683)))=0, "", IF($C$4=Dates!$G$4, DataPack!E683,IF($C$4=Dates!$G$5,DataPack!K683,IF($C$4=Dates!$G$6,DataPack!Q683))))</f>
        <v>Community Special School</v>
      </c>
      <c r="G268" s="297">
        <f>IF(IF($C$4=Dates!$G$4, DataPack!F683,IF($C$4=Dates!$G$5,DataPack!L683,IF($C$4=Dates!$G$6,DataPack!R683)))=0, "", IF($C$4=Dates!$G$4, DataPack!F683,IF($C$4=Dates!$G$5,DataPack!L683,IF($C$4=Dates!$G$6,DataPack!R683))))</f>
        <v>40556</v>
      </c>
      <c r="H268" s="6"/>
    </row>
    <row r="269" spans="2:8">
      <c r="B269" s="30">
        <f>IF(IF($C$4=Dates!$G$4, DataPack!A684,IF($C$4=Dates!$G$5,DataPack!G684,IF($C$4=Dates!$G$6,DataPack!M684)))=0, "", IF($C$4=Dates!$G$4, DataPack!A684,IF($C$4=Dates!$G$5,DataPack!G684,IF($C$4=Dates!$G$6,DataPack!M684))))</f>
        <v>109394</v>
      </c>
      <c r="C269" s="36" t="str">
        <f>IF(IF($C$4=Dates!$G$4, DataPack!B684,IF($C$4=Dates!$G$5,DataPack!H684,IF($C$4=Dates!$G$6,DataPack!N684)))=0, "", IF($C$4=Dates!$G$4, DataPack!B684,IF($C$4=Dates!$G$5,DataPack!H684,IF($C$4=Dates!$G$6,DataPack!N684))))</f>
        <v>Notton House School</v>
      </c>
      <c r="D269" s="36" t="str">
        <f>IF(IF($C$4=Dates!$G$4, DataPack!C684,IF($C$4=Dates!$G$5,DataPack!I684,IF($C$4=Dates!$G$6,DataPack!O684)))=0, "", IF($C$4=Dates!$G$4, DataPack!C684,IF($C$4=Dates!$G$5,DataPack!I684,IF($C$4=Dates!$G$6,DataPack!O684))))</f>
        <v>Bristol City of</v>
      </c>
      <c r="E269" s="36" t="str">
        <f>IF(IF($C$4=Dates!$G$4, DataPack!D684,IF($C$4=Dates!$G$5,DataPack!J684,IF($C$4=Dates!$G$6,DataPack!P684)))=0, "", IF($C$4=Dates!$G$4, DataPack!D684,IF($C$4=Dates!$G$5,DataPack!J684,IF($C$4=Dates!$G$6,DataPack!P684))))</f>
        <v>Special</v>
      </c>
      <c r="F269" s="36" t="str">
        <f>IF(IF($C$4=Dates!$G$4, DataPack!E684,IF($C$4=Dates!$G$5,DataPack!K684,IF($C$4=Dates!$G$6,DataPack!Q684)))=0, "", IF($C$4=Dates!$G$4, DataPack!E684,IF($C$4=Dates!$G$5,DataPack!K684,IF($C$4=Dates!$G$6,DataPack!Q684))))</f>
        <v>Community Special School</v>
      </c>
      <c r="G269" s="297">
        <f>IF(IF($C$4=Dates!$G$4, DataPack!F684,IF($C$4=Dates!$G$5,DataPack!L684,IF($C$4=Dates!$G$6,DataPack!R684)))=0, "", IF($C$4=Dates!$G$4, DataPack!F684,IF($C$4=Dates!$G$5,DataPack!L684,IF($C$4=Dates!$G$6,DataPack!R684))))</f>
        <v>40563</v>
      </c>
      <c r="H269" s="6"/>
    </row>
    <row r="270" spans="2:8">
      <c r="B270" s="30">
        <f>IF(IF($C$4=Dates!$G$4, DataPack!A685,IF($C$4=Dates!$G$5,DataPack!G685,IF($C$4=Dates!$G$6,DataPack!M685)))=0, "", IF($C$4=Dates!$G$4, DataPack!A685,IF($C$4=Dates!$G$5,DataPack!G685,IF($C$4=Dates!$G$6,DataPack!M685))))</f>
        <v>131885</v>
      </c>
      <c r="C270" s="36" t="str">
        <f>IF(IF($C$4=Dates!$G$4, DataPack!B685,IF($C$4=Dates!$G$5,DataPack!H685,IF($C$4=Dates!$G$6,DataPack!N685)))=0, "", IF($C$4=Dates!$G$4, DataPack!B685,IF($C$4=Dates!$G$5,DataPack!H685,IF($C$4=Dates!$G$6,DataPack!N685))))</f>
        <v>Egerton High School</v>
      </c>
      <c r="D270" s="36" t="str">
        <f>IF(IF($C$4=Dates!$G$4, DataPack!C685,IF($C$4=Dates!$G$5,DataPack!I685,IF($C$4=Dates!$G$6,DataPack!O685)))=0, "", IF($C$4=Dates!$G$4, DataPack!C685,IF($C$4=Dates!$G$5,DataPack!I685,IF($C$4=Dates!$G$6,DataPack!O685))))</f>
        <v>Trafford</v>
      </c>
      <c r="E270" s="36" t="str">
        <f>IF(IF($C$4=Dates!$G$4, DataPack!D685,IF($C$4=Dates!$G$5,DataPack!J685,IF($C$4=Dates!$G$6,DataPack!P685)))=0, "", IF($C$4=Dates!$G$4, DataPack!D685,IF($C$4=Dates!$G$5,DataPack!J685,IF($C$4=Dates!$G$6,DataPack!P685))))</f>
        <v>Special</v>
      </c>
      <c r="F270" s="36" t="str">
        <f>IF(IF($C$4=Dates!$G$4, DataPack!E685,IF($C$4=Dates!$G$5,DataPack!K685,IF($C$4=Dates!$G$6,DataPack!Q685)))=0, "", IF($C$4=Dates!$G$4, DataPack!E685,IF($C$4=Dates!$G$5,DataPack!K685,IF($C$4=Dates!$G$6,DataPack!Q685))))</f>
        <v>Community Special School</v>
      </c>
      <c r="G270" s="297">
        <f>IF(IF($C$4=Dates!$G$4, DataPack!F685,IF($C$4=Dates!$G$5,DataPack!L685,IF($C$4=Dates!$G$6,DataPack!R685)))=0, "", IF($C$4=Dates!$G$4, DataPack!F685,IF($C$4=Dates!$G$5,DataPack!L685,IF($C$4=Dates!$G$6,DataPack!R685))))</f>
        <v>40346</v>
      </c>
      <c r="H270" s="6"/>
    </row>
    <row r="271" spans="2:8">
      <c r="B271" s="30">
        <f>IF(IF($C$4=Dates!$G$4, DataPack!A686,IF($C$4=Dates!$G$5,DataPack!G686,IF($C$4=Dates!$G$6,DataPack!M686)))=0, "", IF($C$4=Dates!$G$4, DataPack!A686,IF($C$4=Dates!$G$5,DataPack!G686,IF($C$4=Dates!$G$6,DataPack!M686))))</f>
        <v>105623</v>
      </c>
      <c r="C271" s="36" t="str">
        <f>IF(IF($C$4=Dates!$G$4, DataPack!B686,IF($C$4=Dates!$G$5,DataPack!H686,IF($C$4=Dates!$G$6,DataPack!N686)))=0, "", IF($C$4=Dates!$G$4, DataPack!B686,IF($C$4=Dates!$G$5,DataPack!H686,IF($C$4=Dates!$G$6,DataPack!N686))))</f>
        <v>Southern Cross School</v>
      </c>
      <c r="D271" s="36" t="str">
        <f>IF(IF($C$4=Dates!$G$4, DataPack!C686,IF($C$4=Dates!$G$5,DataPack!I686,IF($C$4=Dates!$G$6,DataPack!O686)))=0, "", IF($C$4=Dates!$G$4, DataPack!C686,IF($C$4=Dates!$G$5,DataPack!I686,IF($C$4=Dates!$G$6,DataPack!O686))))</f>
        <v>Manchester</v>
      </c>
      <c r="E271" s="36" t="str">
        <f>IF(IF($C$4=Dates!$G$4, DataPack!D686,IF($C$4=Dates!$G$5,DataPack!J686,IF($C$4=Dates!$G$6,DataPack!P686)))=0, "", IF($C$4=Dates!$G$4, DataPack!D686,IF($C$4=Dates!$G$5,DataPack!J686,IF($C$4=Dates!$G$6,DataPack!P686))))</f>
        <v>Special</v>
      </c>
      <c r="F271" s="36" t="str">
        <f>IF(IF($C$4=Dates!$G$4, DataPack!E686,IF($C$4=Dates!$G$5,DataPack!K686,IF($C$4=Dates!$G$6,DataPack!Q686)))=0, "", IF($C$4=Dates!$G$4, DataPack!E686,IF($C$4=Dates!$G$5,DataPack!K686,IF($C$4=Dates!$G$6,DataPack!Q686))))</f>
        <v>Community Special School</v>
      </c>
      <c r="G271" s="297">
        <f>IF(IF($C$4=Dates!$G$4, DataPack!F686,IF($C$4=Dates!$G$5,DataPack!L686,IF($C$4=Dates!$G$6,DataPack!R686)))=0, "", IF($C$4=Dates!$G$4, DataPack!F686,IF($C$4=Dates!$G$5,DataPack!L686,IF($C$4=Dates!$G$6,DataPack!R686))))</f>
        <v>40710</v>
      </c>
      <c r="H271" s="6"/>
    </row>
    <row r="272" spans="2:8">
      <c r="B272" s="30">
        <f>IF(IF($C$4=Dates!$G$4, DataPack!A687,IF($C$4=Dates!$G$5,DataPack!G687,IF($C$4=Dates!$G$6,DataPack!M687)))=0, "", IF($C$4=Dates!$G$4, DataPack!A687,IF($C$4=Dates!$G$5,DataPack!G687,IF($C$4=Dates!$G$6,DataPack!M687))))</f>
        <v>103118</v>
      </c>
      <c r="C272" s="36" t="str">
        <f>IF(IF($C$4=Dates!$G$4, DataPack!B687,IF($C$4=Dates!$G$5,DataPack!H687,IF($C$4=Dates!$G$6,DataPack!N687)))=0, "", IF($C$4=Dates!$G$4, DataPack!B687,IF($C$4=Dates!$G$5,DataPack!H687,IF($C$4=Dates!$G$6,DataPack!N687))))</f>
        <v>William Morris School</v>
      </c>
      <c r="D272" s="36" t="str">
        <f>IF(IF($C$4=Dates!$G$4, DataPack!C687,IF($C$4=Dates!$G$5,DataPack!I687,IF($C$4=Dates!$G$6,DataPack!O687)))=0, "", IF($C$4=Dates!$G$4, DataPack!C687,IF($C$4=Dates!$G$5,DataPack!I687,IF($C$4=Dates!$G$6,DataPack!O687))))</f>
        <v>Waltham Forest</v>
      </c>
      <c r="E272" s="36" t="str">
        <f>IF(IF($C$4=Dates!$G$4, DataPack!D687,IF($C$4=Dates!$G$5,DataPack!J687,IF($C$4=Dates!$G$6,DataPack!P687)))=0, "", IF($C$4=Dates!$G$4, DataPack!D687,IF($C$4=Dates!$G$5,DataPack!J687,IF($C$4=Dates!$G$6,DataPack!P687))))</f>
        <v>Special</v>
      </c>
      <c r="F272" s="36" t="str">
        <f>IF(IF($C$4=Dates!$G$4, DataPack!E687,IF($C$4=Dates!$G$5,DataPack!K687,IF($C$4=Dates!$G$6,DataPack!Q687)))=0, "", IF($C$4=Dates!$G$4, DataPack!E687,IF($C$4=Dates!$G$5,DataPack!K687,IF($C$4=Dates!$G$6,DataPack!Q687))))</f>
        <v>Community Special School</v>
      </c>
      <c r="G272" s="297">
        <f>IF(IF($C$4=Dates!$G$4, DataPack!F687,IF($C$4=Dates!$G$5,DataPack!L687,IF($C$4=Dates!$G$6,DataPack!R687)))=0, "", IF($C$4=Dates!$G$4, DataPack!F687,IF($C$4=Dates!$G$5,DataPack!L687,IF($C$4=Dates!$G$6,DataPack!R687))))</f>
        <v>40620</v>
      </c>
      <c r="H272" s="6"/>
    </row>
    <row r="273" spans="2:8">
      <c r="B273" s="30">
        <f>IF(IF($C$4=Dates!$G$4, DataPack!A688,IF($C$4=Dates!$G$5,DataPack!G688,IF($C$4=Dates!$G$6,DataPack!M688)))=0, "", IF($C$4=Dates!$G$4, DataPack!A688,IF($C$4=Dates!$G$5,DataPack!G688,IF($C$4=Dates!$G$6,DataPack!M688))))</f>
        <v>125497</v>
      </c>
      <c r="C273" s="36" t="str">
        <f>IF(IF($C$4=Dates!$G$4, DataPack!B688,IF($C$4=Dates!$G$5,DataPack!H688,IF($C$4=Dates!$G$6,DataPack!N688)))=0, "", IF($C$4=Dates!$G$4, DataPack!B688,IF($C$4=Dates!$G$5,DataPack!H688,IF($C$4=Dates!$G$6,DataPack!N688))))</f>
        <v>Warwickshire Pupil Re-Integration Unit</v>
      </c>
      <c r="D273" s="36" t="str">
        <f>IF(IF($C$4=Dates!$G$4, DataPack!C688,IF($C$4=Dates!$G$5,DataPack!I688,IF($C$4=Dates!$G$6,DataPack!O688)))=0, "", IF($C$4=Dates!$G$4, DataPack!C688,IF($C$4=Dates!$G$5,DataPack!I688,IF($C$4=Dates!$G$6,DataPack!O688))))</f>
        <v>Warwickshire</v>
      </c>
      <c r="E273" s="36" t="str">
        <f>IF(IF($C$4=Dates!$G$4, DataPack!D688,IF($C$4=Dates!$G$5,DataPack!J688,IF($C$4=Dates!$G$6,DataPack!P688)))=0, "", IF($C$4=Dates!$G$4, DataPack!D688,IF($C$4=Dates!$G$5,DataPack!J688,IF($C$4=Dates!$G$6,DataPack!P688))))</f>
        <v>Pupil Referral Unit</v>
      </c>
      <c r="F273" s="36" t="str">
        <f>IF(IF($C$4=Dates!$G$4, DataPack!E688,IF($C$4=Dates!$G$5,DataPack!K688,IF($C$4=Dates!$G$6,DataPack!Q688)))=0, "", IF($C$4=Dates!$G$4, DataPack!E688,IF($C$4=Dates!$G$5,DataPack!K688,IF($C$4=Dates!$G$6,DataPack!Q688))))</f>
        <v>Pupil Referral Unit</v>
      </c>
      <c r="G273" s="297">
        <f>IF(IF($C$4=Dates!$G$4, DataPack!F688,IF($C$4=Dates!$G$5,DataPack!L688,IF($C$4=Dates!$G$6,DataPack!R688)))=0, "", IF($C$4=Dates!$G$4, DataPack!F688,IF($C$4=Dates!$G$5,DataPack!L688,IF($C$4=Dates!$G$6,DataPack!R688))))</f>
        <v>40353</v>
      </c>
      <c r="H273" s="6"/>
    </row>
    <row r="274" spans="2:8">
      <c r="B274" s="30">
        <f>IF(IF($C$4=Dates!$G$4, DataPack!A689,IF($C$4=Dates!$G$5,DataPack!G689,IF($C$4=Dates!$G$6,DataPack!M689)))=0, "", IF($C$4=Dates!$G$4, DataPack!A689,IF($C$4=Dates!$G$5,DataPack!G689,IF($C$4=Dates!$G$6,DataPack!M689))))</f>
        <v>131014</v>
      </c>
      <c r="C274" s="36" t="str">
        <f>IF(IF($C$4=Dates!$G$4, DataPack!B689,IF($C$4=Dates!$G$5,DataPack!H689,IF($C$4=Dates!$G$6,DataPack!N689)))=0, "", IF($C$4=Dates!$G$4, DataPack!B689,IF($C$4=Dates!$G$5,DataPack!H689,IF($C$4=Dates!$G$6,DataPack!N689))))</f>
        <v>The Coach House Short Stay School</v>
      </c>
      <c r="D274" s="36" t="str">
        <f>IF(IF($C$4=Dates!$G$4, DataPack!C689,IF($C$4=Dates!$G$5,DataPack!I689,IF($C$4=Dates!$G$6,DataPack!O689)))=0, "", IF($C$4=Dates!$G$4, DataPack!C689,IF($C$4=Dates!$G$5,DataPack!I689,IF($C$4=Dates!$G$6,DataPack!O689))))</f>
        <v>Worcestershire</v>
      </c>
      <c r="E274" s="36" t="str">
        <f>IF(IF($C$4=Dates!$G$4, DataPack!D689,IF($C$4=Dates!$G$5,DataPack!J689,IF($C$4=Dates!$G$6,DataPack!P689)))=0, "", IF($C$4=Dates!$G$4, DataPack!D689,IF($C$4=Dates!$G$5,DataPack!J689,IF($C$4=Dates!$G$6,DataPack!P689))))</f>
        <v>Pupil Referral Unit</v>
      </c>
      <c r="F274" s="36" t="str">
        <f>IF(IF($C$4=Dates!$G$4, DataPack!E689,IF($C$4=Dates!$G$5,DataPack!K689,IF($C$4=Dates!$G$6,DataPack!Q689)))=0, "", IF($C$4=Dates!$G$4, DataPack!E689,IF($C$4=Dates!$G$5,DataPack!K689,IF($C$4=Dates!$G$6,DataPack!Q689))))</f>
        <v>Pupil Referral Unit</v>
      </c>
      <c r="G274" s="297">
        <f>IF(IF($C$4=Dates!$G$4, DataPack!F689,IF($C$4=Dates!$G$5,DataPack!L689,IF($C$4=Dates!$G$6,DataPack!R689)))=0, "", IF($C$4=Dates!$G$4, DataPack!F689,IF($C$4=Dates!$G$5,DataPack!L689,IF($C$4=Dates!$G$6,DataPack!R689))))</f>
        <v>40674</v>
      </c>
      <c r="H274" s="6"/>
    </row>
    <row r="275" spans="2:8">
      <c r="B275" s="30">
        <f>IF(IF($C$4=Dates!$G$4, DataPack!A690,IF($C$4=Dates!$G$5,DataPack!G690,IF($C$4=Dates!$G$6,DataPack!M690)))=0, "", IF($C$4=Dates!$G$4, DataPack!A690,IF($C$4=Dates!$G$5,DataPack!G690,IF($C$4=Dates!$G$6,DataPack!M690))))</f>
        <v>126172</v>
      </c>
      <c r="C275" s="36" t="str">
        <f>IF(IF($C$4=Dates!$G$4, DataPack!B690,IF($C$4=Dates!$G$5,DataPack!H690,IF($C$4=Dates!$G$6,DataPack!N690)))=0, "", IF($C$4=Dates!$G$4, DataPack!B690,IF($C$4=Dates!$G$5,DataPack!H690,IF($C$4=Dates!$G$6,DataPack!N690))))</f>
        <v>Young People's Support Service</v>
      </c>
      <c r="D275" s="36" t="str">
        <f>IF(IF($C$4=Dates!$G$4, DataPack!C690,IF($C$4=Dates!$G$5,DataPack!I690,IF($C$4=Dates!$G$6,DataPack!O690)))=0, "", IF($C$4=Dates!$G$4, DataPack!C690,IF($C$4=Dates!$G$5,DataPack!I690,IF($C$4=Dates!$G$6,DataPack!O690))))</f>
        <v>Wiltshire</v>
      </c>
      <c r="E275" s="36" t="str">
        <f>IF(IF($C$4=Dates!$G$4, DataPack!D690,IF($C$4=Dates!$G$5,DataPack!J690,IF($C$4=Dates!$G$6,DataPack!P690)))=0, "", IF($C$4=Dates!$G$4, DataPack!D690,IF($C$4=Dates!$G$5,DataPack!J690,IF($C$4=Dates!$G$6,DataPack!P690))))</f>
        <v>Pupil Referral Unit</v>
      </c>
      <c r="F275" s="36" t="str">
        <f>IF(IF($C$4=Dates!$G$4, DataPack!E690,IF($C$4=Dates!$G$5,DataPack!K690,IF($C$4=Dates!$G$6,DataPack!Q690)))=0, "", IF($C$4=Dates!$G$4, DataPack!E690,IF($C$4=Dates!$G$5,DataPack!K690,IF($C$4=Dates!$G$6,DataPack!Q690))))</f>
        <v>Pupil Referral Unit</v>
      </c>
      <c r="G275" s="297">
        <f>IF(IF($C$4=Dates!$G$4, DataPack!F690,IF($C$4=Dates!$G$5,DataPack!L690,IF($C$4=Dates!$G$6,DataPack!R690)))=0, "", IF($C$4=Dates!$G$4, DataPack!F690,IF($C$4=Dates!$G$5,DataPack!L690,IF($C$4=Dates!$G$6,DataPack!R690))))</f>
        <v>40674</v>
      </c>
      <c r="H275" s="6"/>
    </row>
    <row r="276" spans="2:8">
      <c r="B276" s="30">
        <f>IF(IF($C$4=Dates!$G$4, DataPack!A691,IF($C$4=Dates!$G$5,DataPack!G691,IF($C$4=Dates!$G$6,DataPack!M691)))=0, "", IF($C$4=Dates!$G$4, DataPack!A691,IF($C$4=Dates!$G$5,DataPack!G691,IF($C$4=Dates!$G$6,DataPack!M691))))</f>
        <v>131629</v>
      </c>
      <c r="C276" s="36" t="str">
        <f>IF(IF($C$4=Dates!$G$4, DataPack!B691,IF($C$4=Dates!$G$5,DataPack!H691,IF($C$4=Dates!$G$6,DataPack!N691)))=0, "", IF($C$4=Dates!$G$4, DataPack!B691,IF($C$4=Dates!$G$5,DataPack!H691,IF($C$4=Dates!$G$6,DataPack!N691))))</f>
        <v>The Phoenix Centre</v>
      </c>
      <c r="D276" s="36" t="str">
        <f>IF(IF($C$4=Dates!$G$4, DataPack!C691,IF($C$4=Dates!$G$5,DataPack!I691,IF($C$4=Dates!$G$6,DataPack!O691)))=0, "", IF($C$4=Dates!$G$4, DataPack!C691,IF($C$4=Dates!$G$5,DataPack!I691,IF($C$4=Dates!$G$6,DataPack!O691))))</f>
        <v>Darlington</v>
      </c>
      <c r="E276" s="36" t="str">
        <f>IF(IF($C$4=Dates!$G$4, DataPack!D691,IF($C$4=Dates!$G$5,DataPack!J691,IF($C$4=Dates!$G$6,DataPack!P691)))=0, "", IF($C$4=Dates!$G$4, DataPack!D691,IF($C$4=Dates!$G$5,DataPack!J691,IF($C$4=Dates!$G$6,DataPack!P691))))</f>
        <v>Pupil Referral Unit</v>
      </c>
      <c r="F276" s="36" t="str">
        <f>IF(IF($C$4=Dates!$G$4, DataPack!E691,IF($C$4=Dates!$G$5,DataPack!K691,IF($C$4=Dates!$G$6,DataPack!Q691)))=0, "", IF($C$4=Dates!$G$4, DataPack!E691,IF($C$4=Dates!$G$5,DataPack!K691,IF($C$4=Dates!$G$6,DataPack!Q691))))</f>
        <v>Pupil Referral Unit</v>
      </c>
      <c r="G276" s="297">
        <f>IF(IF($C$4=Dates!$G$4, DataPack!F691,IF($C$4=Dates!$G$5,DataPack!L691,IF($C$4=Dates!$G$6,DataPack!R691)))=0, "", IF($C$4=Dates!$G$4, DataPack!F691,IF($C$4=Dates!$G$5,DataPack!L691,IF($C$4=Dates!$G$6,DataPack!R691))))</f>
        <v>40198</v>
      </c>
      <c r="H276" s="6"/>
    </row>
    <row r="277" spans="2:8">
      <c r="B277" s="30">
        <f>IF(IF($C$4=Dates!$G$4, DataPack!A692,IF($C$4=Dates!$G$5,DataPack!G692,IF($C$4=Dates!$G$6,DataPack!M692)))=0, "", IF($C$4=Dates!$G$4, DataPack!A692,IF($C$4=Dates!$G$5,DataPack!G692,IF($C$4=Dates!$G$6,DataPack!M692))))</f>
        <v>135501</v>
      </c>
      <c r="C277" s="36" t="str">
        <f>IF(IF($C$4=Dates!$G$4, DataPack!B692,IF($C$4=Dates!$G$5,DataPack!H692,IF($C$4=Dates!$G$6,DataPack!N692)))=0, "", IF($C$4=Dates!$G$4, DataPack!B692,IF($C$4=Dates!$G$5,DataPack!H692,IF($C$4=Dates!$G$6,DataPack!N692))))</f>
        <v>Springboard Centre</v>
      </c>
      <c r="D277" s="36" t="str">
        <f>IF(IF($C$4=Dates!$G$4, DataPack!C692,IF($C$4=Dates!$G$5,DataPack!I692,IF($C$4=Dates!$G$6,DataPack!O692)))=0, "", IF($C$4=Dates!$G$4, DataPack!C692,IF($C$4=Dates!$G$5,DataPack!I692,IF($C$4=Dates!$G$6,DataPack!O692))))</f>
        <v>Doncaster</v>
      </c>
      <c r="E277" s="36" t="str">
        <f>IF(IF($C$4=Dates!$G$4, DataPack!D692,IF($C$4=Dates!$G$5,DataPack!J692,IF($C$4=Dates!$G$6,DataPack!P692)))=0, "", IF($C$4=Dates!$G$4, DataPack!D692,IF($C$4=Dates!$G$5,DataPack!J692,IF($C$4=Dates!$G$6,DataPack!P692))))</f>
        <v>Pupil Referral Unit</v>
      </c>
      <c r="F277" s="36" t="str">
        <f>IF(IF($C$4=Dates!$G$4, DataPack!E692,IF($C$4=Dates!$G$5,DataPack!K692,IF($C$4=Dates!$G$6,DataPack!Q692)))=0, "", IF($C$4=Dates!$G$4, DataPack!E692,IF($C$4=Dates!$G$5,DataPack!K692,IF($C$4=Dates!$G$6,DataPack!Q692))))</f>
        <v>Pupil Referral Unit</v>
      </c>
      <c r="G277" s="297">
        <f>IF(IF($C$4=Dates!$G$4, DataPack!F692,IF($C$4=Dates!$G$5,DataPack!L692,IF($C$4=Dates!$G$6,DataPack!R692)))=0, "", IF($C$4=Dates!$G$4, DataPack!F692,IF($C$4=Dates!$G$5,DataPack!L692,IF($C$4=Dates!$G$6,DataPack!R692))))</f>
        <v>40879</v>
      </c>
      <c r="H277" s="6"/>
    </row>
    <row r="278" spans="2:8">
      <c r="B278" s="30" t="str">
        <f>IF(IF($C$4=Dates!$G$4, DataPack!A693,IF($C$4=Dates!$G$5,DataPack!G693,IF($C$4=Dates!$G$6,DataPack!M693)))=0, "", IF($C$4=Dates!$G$4, DataPack!A693,IF($C$4=Dates!$G$5,DataPack!G693,IF($C$4=Dates!$G$6,DataPack!M693))))</f>
        <v/>
      </c>
      <c r="C278" s="36" t="str">
        <f>IF(IF($C$4=Dates!$G$4, DataPack!B693,IF($C$4=Dates!$G$5,DataPack!H693,IF($C$4=Dates!$G$6,DataPack!N693)))=0, "", IF($C$4=Dates!$G$4, DataPack!B693,IF($C$4=Dates!$G$5,DataPack!H693,IF($C$4=Dates!$G$6,DataPack!N693))))</f>
        <v/>
      </c>
      <c r="D278" s="36" t="str">
        <f>IF(IF($C$4=Dates!$G$4, DataPack!C693,IF($C$4=Dates!$G$5,DataPack!I693,IF($C$4=Dates!$G$6,DataPack!O693)))=0, "", IF($C$4=Dates!$G$4, DataPack!C693,IF($C$4=Dates!$G$5,DataPack!I693,IF($C$4=Dates!$G$6,DataPack!O693))))</f>
        <v/>
      </c>
      <c r="E278" s="36" t="str">
        <f>IF(IF($C$4=Dates!$G$4, DataPack!D693,IF($C$4=Dates!$G$5,DataPack!J693,IF($C$4=Dates!$G$6,DataPack!P693)))=0, "", IF($C$4=Dates!$G$4, DataPack!D693,IF($C$4=Dates!$G$5,DataPack!J693,IF($C$4=Dates!$G$6,DataPack!P693))))</f>
        <v/>
      </c>
      <c r="F278" s="36" t="str">
        <f>IF(IF($C$4=Dates!$G$4, DataPack!E693,IF($C$4=Dates!$G$5,DataPack!K693,IF($C$4=Dates!$G$6,DataPack!Q693)))=0, "", IF($C$4=Dates!$G$4, DataPack!E693,IF($C$4=Dates!$G$5,DataPack!K693,IF($C$4=Dates!$G$6,DataPack!Q693))))</f>
        <v/>
      </c>
      <c r="G278" s="297" t="str">
        <f>IF(IF($C$4=Dates!$G$4, DataPack!F693,IF($C$4=Dates!$G$5,DataPack!L693,IF($C$4=Dates!$G$6,DataPack!R693)))=0, "", IF($C$4=Dates!$G$4, DataPack!F693,IF($C$4=Dates!$G$5,DataPack!L693,IF($C$4=Dates!$G$6,DataPack!R693))))</f>
        <v/>
      </c>
      <c r="H278" s="6"/>
    </row>
    <row r="279" spans="2:8">
      <c r="B279" s="30" t="str">
        <f>IF(IF($C$4=Dates!$G$4, DataPack!A694,IF($C$4=Dates!$G$5,DataPack!G694,IF($C$4=Dates!$G$6,DataPack!M694)))=0, "", IF($C$4=Dates!$G$4, DataPack!A694,IF($C$4=Dates!$G$5,DataPack!G694,IF($C$4=Dates!$G$6,DataPack!M694))))</f>
        <v/>
      </c>
      <c r="C279" s="36" t="str">
        <f>IF(IF($C$4=Dates!$G$4, DataPack!B694,IF($C$4=Dates!$G$5,DataPack!H694,IF($C$4=Dates!$G$6,DataPack!N694)))=0, "", IF($C$4=Dates!$G$4, DataPack!B694,IF($C$4=Dates!$G$5,DataPack!H694,IF($C$4=Dates!$G$6,DataPack!N694))))</f>
        <v/>
      </c>
      <c r="D279" s="36" t="str">
        <f>IF(IF($C$4=Dates!$G$4, DataPack!C694,IF($C$4=Dates!$G$5,DataPack!I694,IF($C$4=Dates!$G$6,DataPack!O694)))=0, "", IF($C$4=Dates!$G$4, DataPack!C694,IF($C$4=Dates!$G$5,DataPack!I694,IF($C$4=Dates!$G$6,DataPack!O694))))</f>
        <v/>
      </c>
      <c r="E279" s="36" t="str">
        <f>IF(IF($C$4=Dates!$G$4, DataPack!D694,IF($C$4=Dates!$G$5,DataPack!J694,IF($C$4=Dates!$G$6,DataPack!P694)))=0, "", IF($C$4=Dates!$G$4, DataPack!D694,IF($C$4=Dates!$G$5,DataPack!J694,IF($C$4=Dates!$G$6,DataPack!P694))))</f>
        <v/>
      </c>
      <c r="F279" s="36" t="str">
        <f>IF(IF($C$4=Dates!$G$4, DataPack!E694,IF($C$4=Dates!$G$5,DataPack!K694,IF($C$4=Dates!$G$6,DataPack!Q694)))=0, "", IF($C$4=Dates!$G$4, DataPack!E694,IF($C$4=Dates!$G$5,DataPack!K694,IF($C$4=Dates!$G$6,DataPack!Q694))))</f>
        <v/>
      </c>
      <c r="G279" s="297" t="str">
        <f>IF(IF($C$4=Dates!$G$4, DataPack!F694,IF($C$4=Dates!$G$5,DataPack!L694,IF($C$4=Dates!$G$6,DataPack!R694)))=0, "", IF($C$4=Dates!$G$4, DataPack!F694,IF($C$4=Dates!$G$5,DataPack!L694,IF($C$4=Dates!$G$6,DataPack!R694))))</f>
        <v/>
      </c>
      <c r="H279" s="6"/>
    </row>
    <row r="280" spans="2:8">
      <c r="B280" s="30" t="str">
        <f>IF(IF($C$4=Dates!$G$4, DataPack!A695,IF($C$4=Dates!$G$5,DataPack!G695,IF($C$4=Dates!$G$6,DataPack!M695)))=0, "", IF($C$4=Dates!$G$4, DataPack!A695,IF($C$4=Dates!$G$5,DataPack!G695,IF($C$4=Dates!$G$6,DataPack!M695))))</f>
        <v/>
      </c>
      <c r="C280" s="36" t="str">
        <f>IF(IF($C$4=Dates!$G$4, DataPack!B695,IF($C$4=Dates!$G$5,DataPack!H695,IF($C$4=Dates!$G$6,DataPack!N695)))=0, "", IF($C$4=Dates!$G$4, DataPack!B695,IF($C$4=Dates!$G$5,DataPack!H695,IF($C$4=Dates!$G$6,DataPack!N695))))</f>
        <v/>
      </c>
      <c r="D280" s="36" t="str">
        <f>IF(IF($C$4=Dates!$G$4, DataPack!C695,IF($C$4=Dates!$G$5,DataPack!I695,IF($C$4=Dates!$G$6,DataPack!O695)))=0, "", IF($C$4=Dates!$G$4, DataPack!C695,IF($C$4=Dates!$G$5,DataPack!I695,IF($C$4=Dates!$G$6,DataPack!O695))))</f>
        <v/>
      </c>
      <c r="E280" s="36" t="str">
        <f>IF(IF($C$4=Dates!$G$4, DataPack!D695,IF($C$4=Dates!$G$5,DataPack!J695,IF($C$4=Dates!$G$6,DataPack!P695)))=0, "", IF($C$4=Dates!$G$4, DataPack!D695,IF($C$4=Dates!$G$5,DataPack!J695,IF($C$4=Dates!$G$6,DataPack!P695))))</f>
        <v/>
      </c>
      <c r="F280" s="36" t="str">
        <f>IF(IF($C$4=Dates!$G$4, DataPack!E695,IF($C$4=Dates!$G$5,DataPack!K695,IF($C$4=Dates!$G$6,DataPack!Q695)))=0, "", IF($C$4=Dates!$G$4, DataPack!E695,IF($C$4=Dates!$G$5,DataPack!K695,IF($C$4=Dates!$G$6,DataPack!Q695))))</f>
        <v/>
      </c>
      <c r="G280" s="297" t="str">
        <f>IF(IF($C$4=Dates!$G$4, DataPack!F695,IF($C$4=Dates!$G$5,DataPack!L695,IF($C$4=Dates!$G$6,DataPack!R695)))=0, "", IF($C$4=Dates!$G$4, DataPack!F695,IF($C$4=Dates!$G$5,DataPack!L695,IF($C$4=Dates!$G$6,DataPack!R695))))</f>
        <v/>
      </c>
      <c r="H280" s="6"/>
    </row>
    <row r="281" spans="2:8">
      <c r="B281" s="30" t="str">
        <f>IF(IF($C$4=Dates!$G$4, DataPack!A696,IF($C$4=Dates!$G$5,DataPack!G696,IF($C$4=Dates!$G$6,DataPack!M696)))=0, "", IF($C$4=Dates!$G$4, DataPack!A696,IF($C$4=Dates!$G$5,DataPack!G696,IF($C$4=Dates!$G$6,DataPack!M696))))</f>
        <v/>
      </c>
      <c r="C281" s="36" t="str">
        <f>IF(IF($C$4=Dates!$G$4, DataPack!B696,IF($C$4=Dates!$G$5,DataPack!H696,IF($C$4=Dates!$G$6,DataPack!N696)))=0, "", IF($C$4=Dates!$G$4, DataPack!B696,IF($C$4=Dates!$G$5,DataPack!H696,IF($C$4=Dates!$G$6,DataPack!N696))))</f>
        <v/>
      </c>
      <c r="D281" s="36" t="str">
        <f>IF(IF($C$4=Dates!$G$4, DataPack!C696,IF($C$4=Dates!$G$5,DataPack!I696,IF($C$4=Dates!$G$6,DataPack!O696)))=0, "", IF($C$4=Dates!$G$4, DataPack!C696,IF($C$4=Dates!$G$5,DataPack!I696,IF($C$4=Dates!$G$6,DataPack!O696))))</f>
        <v/>
      </c>
      <c r="E281" s="36" t="str">
        <f>IF(IF($C$4=Dates!$G$4, DataPack!D696,IF($C$4=Dates!$G$5,DataPack!J696,IF($C$4=Dates!$G$6,DataPack!P696)))=0, "", IF($C$4=Dates!$G$4, DataPack!D696,IF($C$4=Dates!$G$5,DataPack!J696,IF($C$4=Dates!$G$6,DataPack!P696))))</f>
        <v/>
      </c>
      <c r="F281" s="36" t="str">
        <f>IF(IF($C$4=Dates!$G$4, DataPack!E696,IF($C$4=Dates!$G$5,DataPack!K696,IF($C$4=Dates!$G$6,DataPack!Q696)))=0, "", IF($C$4=Dates!$G$4, DataPack!E696,IF($C$4=Dates!$G$5,DataPack!K696,IF($C$4=Dates!$G$6,DataPack!Q696))))</f>
        <v/>
      </c>
      <c r="G281" s="297" t="str">
        <f>IF(IF($C$4=Dates!$G$4, DataPack!F696,IF($C$4=Dates!$G$5,DataPack!L696,IF($C$4=Dates!$G$6,DataPack!R696)))=0, "", IF($C$4=Dates!$G$4, DataPack!F696,IF($C$4=Dates!$G$5,DataPack!L696,IF($C$4=Dates!$G$6,DataPack!R696))))</f>
        <v/>
      </c>
      <c r="H281" s="6"/>
    </row>
    <row r="282" spans="2:8">
      <c r="B282" s="30" t="str">
        <f>IF(IF($C$4=Dates!$G$4, DataPack!A697,IF($C$4=Dates!$G$5,DataPack!G697,IF($C$4=Dates!$G$6,DataPack!M697)))=0, "", IF($C$4=Dates!$G$4, DataPack!A697,IF($C$4=Dates!$G$5,DataPack!G697,IF($C$4=Dates!$G$6,DataPack!M697))))</f>
        <v/>
      </c>
      <c r="C282" s="36" t="str">
        <f>IF(IF($C$4=Dates!$G$4, DataPack!B697,IF($C$4=Dates!$G$5,DataPack!H697,IF($C$4=Dates!$G$6,DataPack!N697)))=0, "", IF($C$4=Dates!$G$4, DataPack!B697,IF($C$4=Dates!$G$5,DataPack!H697,IF($C$4=Dates!$G$6,DataPack!N697))))</f>
        <v/>
      </c>
      <c r="D282" s="36" t="str">
        <f>IF(IF($C$4=Dates!$G$4, DataPack!C697,IF($C$4=Dates!$G$5,DataPack!I697,IF($C$4=Dates!$G$6,DataPack!O697)))=0, "", IF($C$4=Dates!$G$4, DataPack!C697,IF($C$4=Dates!$G$5,DataPack!I697,IF($C$4=Dates!$G$6,DataPack!O697))))</f>
        <v/>
      </c>
      <c r="E282" s="36" t="str">
        <f>IF(IF($C$4=Dates!$G$4, DataPack!D697,IF($C$4=Dates!$G$5,DataPack!J697,IF($C$4=Dates!$G$6,DataPack!P697)))=0, "", IF($C$4=Dates!$G$4, DataPack!D697,IF($C$4=Dates!$G$5,DataPack!J697,IF($C$4=Dates!$G$6,DataPack!P697))))</f>
        <v/>
      </c>
      <c r="F282" s="36" t="str">
        <f>IF(IF($C$4=Dates!$G$4, DataPack!E697,IF($C$4=Dates!$G$5,DataPack!K697,IF($C$4=Dates!$G$6,DataPack!Q697)))=0, "", IF($C$4=Dates!$G$4, DataPack!E697,IF($C$4=Dates!$G$5,DataPack!K697,IF($C$4=Dates!$G$6,DataPack!Q697))))</f>
        <v/>
      </c>
      <c r="G282" s="297" t="str">
        <f>IF(IF($C$4=Dates!$G$4, DataPack!F697,IF($C$4=Dates!$G$5,DataPack!L697,IF($C$4=Dates!$G$6,DataPack!R697)))=0, "", IF($C$4=Dates!$G$4, DataPack!F697,IF($C$4=Dates!$G$5,DataPack!L697,IF($C$4=Dates!$G$6,DataPack!R697))))</f>
        <v/>
      </c>
      <c r="H282" s="6"/>
    </row>
    <row r="283" spans="2:8">
      <c r="B283" s="30" t="str">
        <f>IF(IF($C$4=Dates!$G$4, DataPack!A698,IF($C$4=Dates!$G$5,DataPack!G698,IF($C$4=Dates!$G$6,DataPack!M698)))=0, "", IF($C$4=Dates!$G$4, DataPack!A698,IF($C$4=Dates!$G$5,DataPack!G698,IF($C$4=Dates!$G$6,DataPack!M698))))</f>
        <v/>
      </c>
      <c r="C283" s="36" t="str">
        <f>IF(IF($C$4=Dates!$G$4, DataPack!B698,IF($C$4=Dates!$G$5,DataPack!H698,IF($C$4=Dates!$G$6,DataPack!N698)))=0, "", IF($C$4=Dates!$G$4, DataPack!B698,IF($C$4=Dates!$G$5,DataPack!H698,IF($C$4=Dates!$G$6,DataPack!N698))))</f>
        <v/>
      </c>
      <c r="D283" s="36" t="str">
        <f>IF(IF($C$4=Dates!$G$4, DataPack!C698,IF($C$4=Dates!$G$5,DataPack!I698,IF($C$4=Dates!$G$6,DataPack!O698)))=0, "", IF($C$4=Dates!$G$4, DataPack!C698,IF($C$4=Dates!$G$5,DataPack!I698,IF($C$4=Dates!$G$6,DataPack!O698))))</f>
        <v/>
      </c>
      <c r="E283" s="36" t="str">
        <f>IF(IF($C$4=Dates!$G$4, DataPack!D698,IF($C$4=Dates!$G$5,DataPack!J698,IF($C$4=Dates!$G$6,DataPack!P698)))=0, "", IF($C$4=Dates!$G$4, DataPack!D698,IF($C$4=Dates!$G$5,DataPack!J698,IF($C$4=Dates!$G$6,DataPack!P698))))</f>
        <v/>
      </c>
      <c r="F283" s="36" t="str">
        <f>IF(IF($C$4=Dates!$G$4, DataPack!E698,IF($C$4=Dates!$G$5,DataPack!K698,IF($C$4=Dates!$G$6,DataPack!Q698)))=0, "", IF($C$4=Dates!$G$4, DataPack!E698,IF($C$4=Dates!$G$5,DataPack!K698,IF($C$4=Dates!$G$6,DataPack!Q698))))</f>
        <v/>
      </c>
      <c r="G283" s="297" t="str">
        <f>IF(IF($C$4=Dates!$G$4, DataPack!F698,IF($C$4=Dates!$G$5,DataPack!L698,IF($C$4=Dates!$G$6,DataPack!R698)))=0, "", IF($C$4=Dates!$G$4, DataPack!F698,IF($C$4=Dates!$G$5,DataPack!L698,IF($C$4=Dates!$G$6,DataPack!R698))))</f>
        <v/>
      </c>
      <c r="H283" s="6"/>
    </row>
    <row r="284" spans="2:8">
      <c r="B284" s="30" t="str">
        <f>IF(IF($C$4=Dates!$G$4, DataPack!A699,IF($C$4=Dates!$G$5,DataPack!G699,IF($C$4=Dates!$G$6,DataPack!M699)))=0, "", IF($C$4=Dates!$G$4, DataPack!A699,IF($C$4=Dates!$G$5,DataPack!G699,IF($C$4=Dates!$G$6,DataPack!M699))))</f>
        <v/>
      </c>
      <c r="C284" s="36" t="str">
        <f>IF(IF($C$4=Dates!$G$4, DataPack!B699,IF($C$4=Dates!$G$5,DataPack!H699,IF($C$4=Dates!$G$6,DataPack!N699)))=0, "", IF($C$4=Dates!$G$4, DataPack!B699,IF($C$4=Dates!$G$5,DataPack!H699,IF($C$4=Dates!$G$6,DataPack!N699))))</f>
        <v/>
      </c>
      <c r="D284" s="36" t="str">
        <f>IF(IF($C$4=Dates!$G$4, DataPack!C699,IF($C$4=Dates!$G$5,DataPack!I699,IF($C$4=Dates!$G$6,DataPack!O699)))=0, "", IF($C$4=Dates!$G$4, DataPack!C699,IF($C$4=Dates!$G$5,DataPack!I699,IF($C$4=Dates!$G$6,DataPack!O699))))</f>
        <v/>
      </c>
      <c r="E284" s="36" t="str">
        <f>IF(IF($C$4=Dates!$G$4, DataPack!D699,IF($C$4=Dates!$G$5,DataPack!J699,IF($C$4=Dates!$G$6,DataPack!P699)))=0, "", IF($C$4=Dates!$G$4, DataPack!D699,IF($C$4=Dates!$G$5,DataPack!J699,IF($C$4=Dates!$G$6,DataPack!P699))))</f>
        <v/>
      </c>
      <c r="F284" s="36" t="str">
        <f>IF(IF($C$4=Dates!$G$4, DataPack!E699,IF($C$4=Dates!$G$5,DataPack!K699,IF($C$4=Dates!$G$6,DataPack!Q699)))=0, "", IF($C$4=Dates!$G$4, DataPack!E699,IF($C$4=Dates!$G$5,DataPack!K699,IF($C$4=Dates!$G$6,DataPack!Q699))))</f>
        <v/>
      </c>
      <c r="G284" s="297" t="str">
        <f>IF(IF($C$4=Dates!$G$4, DataPack!F699,IF($C$4=Dates!$G$5,DataPack!L699,IF($C$4=Dates!$G$6,DataPack!R699)))=0, "", IF($C$4=Dates!$G$4, DataPack!F699,IF($C$4=Dates!$G$5,DataPack!L699,IF($C$4=Dates!$G$6,DataPack!R699))))</f>
        <v/>
      </c>
      <c r="H284" s="6"/>
    </row>
    <row r="285" spans="2:8">
      <c r="B285" s="30" t="str">
        <f>IF(IF($C$4=Dates!$G$4, DataPack!A700,IF($C$4=Dates!$G$5,DataPack!G700,IF($C$4=Dates!$G$6,DataPack!M700)))=0, "", IF($C$4=Dates!$G$4, DataPack!A700,IF($C$4=Dates!$G$5,DataPack!G700,IF($C$4=Dates!$G$6,DataPack!M700))))</f>
        <v/>
      </c>
      <c r="C285" s="36" t="str">
        <f>IF(IF($C$4=Dates!$G$4, DataPack!B700,IF($C$4=Dates!$G$5,DataPack!H700,IF($C$4=Dates!$G$6,DataPack!N700)))=0, "", IF($C$4=Dates!$G$4, DataPack!B700,IF($C$4=Dates!$G$5,DataPack!H700,IF($C$4=Dates!$G$6,DataPack!N700))))</f>
        <v/>
      </c>
      <c r="D285" s="36" t="str">
        <f>IF(IF($C$4=Dates!$G$4, DataPack!C700,IF($C$4=Dates!$G$5,DataPack!I700,IF($C$4=Dates!$G$6,DataPack!O700)))=0, "", IF($C$4=Dates!$G$4, DataPack!C700,IF($C$4=Dates!$G$5,DataPack!I700,IF($C$4=Dates!$G$6,DataPack!O700))))</f>
        <v/>
      </c>
      <c r="E285" s="36" t="str">
        <f>IF(IF($C$4=Dates!$G$4, DataPack!D700,IF($C$4=Dates!$G$5,DataPack!J700,IF($C$4=Dates!$G$6,DataPack!P700)))=0, "", IF($C$4=Dates!$G$4, DataPack!D700,IF($C$4=Dates!$G$5,DataPack!J700,IF($C$4=Dates!$G$6,DataPack!P700))))</f>
        <v/>
      </c>
      <c r="F285" s="36" t="str">
        <f>IF(IF($C$4=Dates!$G$4, DataPack!E700,IF($C$4=Dates!$G$5,DataPack!K700,IF($C$4=Dates!$G$6,DataPack!Q700)))=0, "", IF($C$4=Dates!$G$4, DataPack!E700,IF($C$4=Dates!$G$5,DataPack!K700,IF($C$4=Dates!$G$6,DataPack!Q700))))</f>
        <v/>
      </c>
      <c r="G285" s="297" t="str">
        <f>IF(IF($C$4=Dates!$G$4, DataPack!F700,IF($C$4=Dates!$G$5,DataPack!L700,IF($C$4=Dates!$G$6,DataPack!R700)))=0, "", IF($C$4=Dates!$G$4, DataPack!F700,IF($C$4=Dates!$G$5,DataPack!L700,IF($C$4=Dates!$G$6,DataPack!R700))))</f>
        <v/>
      </c>
      <c r="H285" s="6"/>
    </row>
    <row r="286" spans="2:8">
      <c r="B286" s="30" t="str">
        <f>IF(IF($C$4=Dates!$G$4, DataPack!A701,IF($C$4=Dates!$G$5,DataPack!G701,IF($C$4=Dates!$G$6,DataPack!M701)))=0, "", IF($C$4=Dates!$G$4, DataPack!A701,IF($C$4=Dates!$G$5,DataPack!G701,IF($C$4=Dates!$G$6,DataPack!M701))))</f>
        <v/>
      </c>
      <c r="C286" s="36" t="str">
        <f>IF(IF($C$4=Dates!$G$4, DataPack!B701,IF($C$4=Dates!$G$5,DataPack!H701,IF($C$4=Dates!$G$6,DataPack!N701)))=0, "", IF($C$4=Dates!$G$4, DataPack!B701,IF($C$4=Dates!$G$5,DataPack!H701,IF($C$4=Dates!$G$6,DataPack!N701))))</f>
        <v/>
      </c>
      <c r="D286" s="36" t="str">
        <f>IF(IF($C$4=Dates!$G$4, DataPack!C701,IF($C$4=Dates!$G$5,DataPack!I701,IF($C$4=Dates!$G$6,DataPack!O701)))=0, "", IF($C$4=Dates!$G$4, DataPack!C701,IF($C$4=Dates!$G$5,DataPack!I701,IF($C$4=Dates!$G$6,DataPack!O701))))</f>
        <v/>
      </c>
      <c r="E286" s="36" t="str">
        <f>IF(IF($C$4=Dates!$G$4, DataPack!D701,IF($C$4=Dates!$G$5,DataPack!J701,IF($C$4=Dates!$G$6,DataPack!P701)))=0, "", IF($C$4=Dates!$G$4, DataPack!D701,IF($C$4=Dates!$G$5,DataPack!J701,IF($C$4=Dates!$G$6,DataPack!P701))))</f>
        <v/>
      </c>
      <c r="F286" s="36" t="str">
        <f>IF(IF($C$4=Dates!$G$4, DataPack!E701,IF($C$4=Dates!$G$5,DataPack!K701,IF($C$4=Dates!$G$6,DataPack!Q701)))=0, "", IF($C$4=Dates!$G$4, DataPack!E701,IF($C$4=Dates!$G$5,DataPack!K701,IF($C$4=Dates!$G$6,DataPack!Q701))))</f>
        <v/>
      </c>
      <c r="G286" s="297" t="str">
        <f>IF(IF($C$4=Dates!$G$4, DataPack!F701,IF($C$4=Dates!$G$5,DataPack!L701,IF($C$4=Dates!$G$6,DataPack!R701)))=0, "", IF($C$4=Dates!$G$4, DataPack!F701,IF($C$4=Dates!$G$5,DataPack!L701,IF($C$4=Dates!$G$6,DataPack!R701))))</f>
        <v/>
      </c>
      <c r="H286" s="6"/>
    </row>
    <row r="287" spans="2:8">
      <c r="B287" s="30" t="str">
        <f>IF(IF($C$4=Dates!$G$4, DataPack!A702,IF($C$4=Dates!$G$5,DataPack!G702,IF($C$4=Dates!$G$6,DataPack!M702)))=0, "", IF($C$4=Dates!$G$4, DataPack!A702,IF($C$4=Dates!$G$5,DataPack!G702,IF($C$4=Dates!$G$6,DataPack!M702))))</f>
        <v/>
      </c>
      <c r="C287" s="36" t="str">
        <f>IF(IF($C$4=Dates!$G$4, DataPack!B702,IF($C$4=Dates!$G$5,DataPack!H702,IF($C$4=Dates!$G$6,DataPack!N702)))=0, "", IF($C$4=Dates!$G$4, DataPack!B702,IF($C$4=Dates!$G$5,DataPack!H702,IF($C$4=Dates!$G$6,DataPack!N702))))</f>
        <v/>
      </c>
      <c r="D287" s="36" t="str">
        <f>IF(IF($C$4=Dates!$G$4, DataPack!C702,IF($C$4=Dates!$G$5,DataPack!I702,IF($C$4=Dates!$G$6,DataPack!O702)))=0, "", IF($C$4=Dates!$G$4, DataPack!C702,IF($C$4=Dates!$G$5,DataPack!I702,IF($C$4=Dates!$G$6,DataPack!O702))))</f>
        <v/>
      </c>
      <c r="E287" s="36" t="str">
        <f>IF(IF($C$4=Dates!$G$4, DataPack!D702,IF($C$4=Dates!$G$5,DataPack!J702,IF($C$4=Dates!$G$6,DataPack!P702)))=0, "", IF($C$4=Dates!$G$4, DataPack!D702,IF($C$4=Dates!$G$5,DataPack!J702,IF($C$4=Dates!$G$6,DataPack!P702))))</f>
        <v/>
      </c>
      <c r="F287" s="36" t="str">
        <f>IF(IF($C$4=Dates!$G$4, DataPack!E702,IF($C$4=Dates!$G$5,DataPack!K702,IF($C$4=Dates!$G$6,DataPack!Q702)))=0, "", IF($C$4=Dates!$G$4, DataPack!E702,IF($C$4=Dates!$G$5,DataPack!K702,IF($C$4=Dates!$G$6,DataPack!Q702))))</f>
        <v/>
      </c>
      <c r="G287" s="297" t="str">
        <f>IF(IF($C$4=Dates!$G$4, DataPack!F702,IF($C$4=Dates!$G$5,DataPack!L702,IF($C$4=Dates!$G$6,DataPack!R702)))=0, "", IF($C$4=Dates!$G$4, DataPack!F702,IF($C$4=Dates!$G$5,DataPack!L702,IF($C$4=Dates!$G$6,DataPack!R702))))</f>
        <v/>
      </c>
      <c r="H287" s="6"/>
    </row>
    <row r="288" spans="2:8">
      <c r="B288" s="30" t="str">
        <f>IF(IF($C$4=Dates!$G$4, DataPack!A703,IF($C$4=Dates!$G$5,DataPack!G703,IF($C$4=Dates!$G$6,DataPack!M703)))=0, "", IF($C$4=Dates!$G$4, DataPack!A703,IF($C$4=Dates!$G$5,DataPack!G703,IF($C$4=Dates!$G$6,DataPack!M703))))</f>
        <v/>
      </c>
      <c r="C288" s="36" t="str">
        <f>IF(IF($C$4=Dates!$G$4, DataPack!B703,IF($C$4=Dates!$G$5,DataPack!H703,IF($C$4=Dates!$G$6,DataPack!N703)))=0, "", IF($C$4=Dates!$G$4, DataPack!B703,IF($C$4=Dates!$G$5,DataPack!H703,IF($C$4=Dates!$G$6,DataPack!N703))))</f>
        <v/>
      </c>
      <c r="D288" s="36" t="str">
        <f>IF(IF($C$4=Dates!$G$4, DataPack!C703,IF($C$4=Dates!$G$5,DataPack!I703,IF($C$4=Dates!$G$6,DataPack!O703)))=0, "", IF($C$4=Dates!$G$4, DataPack!C703,IF($C$4=Dates!$G$5,DataPack!I703,IF($C$4=Dates!$G$6,DataPack!O703))))</f>
        <v/>
      </c>
      <c r="E288" s="36" t="str">
        <f>IF(IF($C$4=Dates!$G$4, DataPack!D703,IF($C$4=Dates!$G$5,DataPack!J703,IF($C$4=Dates!$G$6,DataPack!P703)))=0, "", IF($C$4=Dates!$G$4, DataPack!D703,IF($C$4=Dates!$G$5,DataPack!J703,IF($C$4=Dates!$G$6,DataPack!P703))))</f>
        <v/>
      </c>
      <c r="F288" s="36" t="str">
        <f>IF(IF($C$4=Dates!$G$4, DataPack!E703,IF($C$4=Dates!$G$5,DataPack!K703,IF($C$4=Dates!$G$6,DataPack!Q703)))=0, "", IF($C$4=Dates!$G$4, DataPack!E703,IF($C$4=Dates!$G$5,DataPack!K703,IF($C$4=Dates!$G$6,DataPack!Q703))))</f>
        <v/>
      </c>
      <c r="G288" s="297" t="str">
        <f>IF(IF($C$4=Dates!$G$4, DataPack!F703,IF($C$4=Dates!$G$5,DataPack!L703,IF($C$4=Dates!$G$6,DataPack!R703)))=0, "", IF($C$4=Dates!$G$4, DataPack!F703,IF($C$4=Dates!$G$5,DataPack!L703,IF($C$4=Dates!$G$6,DataPack!R703))))</f>
        <v/>
      </c>
      <c r="H288" s="6"/>
    </row>
    <row r="289" spans="2:8">
      <c r="B289" s="30" t="str">
        <f>IF(IF($C$4=Dates!$G$4, DataPack!A704,IF($C$4=Dates!$G$5,DataPack!G704,IF($C$4=Dates!$G$6,DataPack!M704)))=0, "", IF($C$4=Dates!$G$4, DataPack!A704,IF($C$4=Dates!$G$5,DataPack!G704,IF($C$4=Dates!$G$6,DataPack!M704))))</f>
        <v/>
      </c>
      <c r="C289" s="36" t="str">
        <f>IF(IF($C$4=Dates!$G$4, DataPack!B704,IF($C$4=Dates!$G$5,DataPack!H704,IF($C$4=Dates!$G$6,DataPack!N704)))=0, "", IF($C$4=Dates!$G$4, DataPack!B704,IF($C$4=Dates!$G$5,DataPack!H704,IF($C$4=Dates!$G$6,DataPack!N704))))</f>
        <v/>
      </c>
      <c r="D289" s="36" t="str">
        <f>IF(IF($C$4=Dates!$G$4, DataPack!C704,IF($C$4=Dates!$G$5,DataPack!I704,IF($C$4=Dates!$G$6,DataPack!O704)))=0, "", IF($C$4=Dates!$G$4, DataPack!C704,IF($C$4=Dates!$G$5,DataPack!I704,IF($C$4=Dates!$G$6,DataPack!O704))))</f>
        <v/>
      </c>
      <c r="E289" s="36" t="str">
        <f>IF(IF($C$4=Dates!$G$4, DataPack!D704,IF($C$4=Dates!$G$5,DataPack!J704,IF($C$4=Dates!$G$6,DataPack!P704)))=0, "", IF($C$4=Dates!$G$4, DataPack!D704,IF($C$4=Dates!$G$5,DataPack!J704,IF($C$4=Dates!$G$6,DataPack!P704))))</f>
        <v/>
      </c>
      <c r="F289" s="36" t="str">
        <f>IF(IF($C$4=Dates!$G$4, DataPack!E704,IF($C$4=Dates!$G$5,DataPack!K704,IF($C$4=Dates!$G$6,DataPack!Q704)))=0, "", IF($C$4=Dates!$G$4, DataPack!E704,IF($C$4=Dates!$G$5,DataPack!K704,IF($C$4=Dates!$G$6,DataPack!Q704))))</f>
        <v/>
      </c>
      <c r="G289" s="297" t="str">
        <f>IF(IF($C$4=Dates!$G$4, DataPack!F704,IF($C$4=Dates!$G$5,DataPack!L704,IF($C$4=Dates!$G$6,DataPack!R704)))=0, "", IF($C$4=Dates!$G$4, DataPack!F704,IF($C$4=Dates!$G$5,DataPack!L704,IF($C$4=Dates!$G$6,DataPack!R704))))</f>
        <v/>
      </c>
      <c r="H289" s="6"/>
    </row>
    <row r="290" spans="2:8">
      <c r="B290" s="30" t="str">
        <f>IF(IF($C$4=Dates!$G$4, DataPack!A705,IF($C$4=Dates!$G$5,DataPack!G705,IF($C$4=Dates!$G$6,DataPack!M705)))=0, "", IF($C$4=Dates!$G$4, DataPack!A705,IF($C$4=Dates!$G$5,DataPack!G705,IF($C$4=Dates!$G$6,DataPack!M705))))</f>
        <v/>
      </c>
      <c r="C290" s="36" t="str">
        <f>IF(IF($C$4=Dates!$G$4, DataPack!B705,IF($C$4=Dates!$G$5,DataPack!H705,IF($C$4=Dates!$G$6,DataPack!N705)))=0, "", IF($C$4=Dates!$G$4, DataPack!B705,IF($C$4=Dates!$G$5,DataPack!H705,IF($C$4=Dates!$G$6,DataPack!N705))))</f>
        <v/>
      </c>
      <c r="D290" s="36" t="str">
        <f>IF(IF($C$4=Dates!$G$4, DataPack!C705,IF($C$4=Dates!$G$5,DataPack!I705,IF($C$4=Dates!$G$6,DataPack!O705)))=0, "", IF($C$4=Dates!$G$4, DataPack!C705,IF($C$4=Dates!$G$5,DataPack!I705,IF($C$4=Dates!$G$6,DataPack!O705))))</f>
        <v/>
      </c>
      <c r="E290" s="36" t="str">
        <f>IF(IF($C$4=Dates!$G$4, DataPack!D705,IF($C$4=Dates!$G$5,DataPack!J705,IF($C$4=Dates!$G$6,DataPack!P705)))=0, "", IF($C$4=Dates!$G$4, DataPack!D705,IF($C$4=Dates!$G$5,DataPack!J705,IF($C$4=Dates!$G$6,DataPack!P705))))</f>
        <v/>
      </c>
      <c r="F290" s="36" t="str">
        <f>IF(IF($C$4=Dates!$G$4, DataPack!E705,IF($C$4=Dates!$G$5,DataPack!K705,IF($C$4=Dates!$G$6,DataPack!Q705)))=0, "", IF($C$4=Dates!$G$4, DataPack!E705,IF($C$4=Dates!$G$5,DataPack!K705,IF($C$4=Dates!$G$6,DataPack!Q705))))</f>
        <v/>
      </c>
      <c r="G290" s="297" t="str">
        <f>IF(IF($C$4=Dates!$G$4, DataPack!F705,IF($C$4=Dates!$G$5,DataPack!L705,IF($C$4=Dates!$G$6,DataPack!R705)))=0, "", IF($C$4=Dates!$G$4, DataPack!F705,IF($C$4=Dates!$G$5,DataPack!L705,IF($C$4=Dates!$G$6,DataPack!R705))))</f>
        <v/>
      </c>
    </row>
    <row r="291" spans="2:8">
      <c r="B291" s="30" t="str">
        <f>IF(IF($C$4=Dates!$G$4, DataPack!A706,IF($C$4=Dates!$G$5,DataPack!G706,IF($C$4=Dates!$G$6,DataPack!M706)))=0, "", IF($C$4=Dates!$G$4, DataPack!A706,IF($C$4=Dates!$G$5,DataPack!G706,IF($C$4=Dates!$G$6,DataPack!M706))))</f>
        <v/>
      </c>
      <c r="C291" s="36" t="str">
        <f>IF(IF($C$4=Dates!$G$4, DataPack!B706,IF($C$4=Dates!$G$5,DataPack!H706,IF($C$4=Dates!$G$6,DataPack!N706)))=0, "", IF($C$4=Dates!$G$4, DataPack!B706,IF($C$4=Dates!$G$5,DataPack!H706,IF($C$4=Dates!$G$6,DataPack!N706))))</f>
        <v/>
      </c>
      <c r="D291" s="36" t="str">
        <f>IF(IF($C$4=Dates!$G$4, DataPack!C706,IF($C$4=Dates!$G$5,DataPack!I706,IF($C$4=Dates!$G$6,DataPack!O706)))=0, "", IF($C$4=Dates!$G$4, DataPack!C706,IF($C$4=Dates!$G$5,DataPack!I706,IF($C$4=Dates!$G$6,DataPack!O706))))</f>
        <v/>
      </c>
      <c r="E291" s="36" t="str">
        <f>IF(IF($C$4=Dates!$G$4, DataPack!D706,IF($C$4=Dates!$G$5,DataPack!J706,IF($C$4=Dates!$G$6,DataPack!P706)))=0, "", IF($C$4=Dates!$G$4, DataPack!D706,IF($C$4=Dates!$G$5,DataPack!J706,IF($C$4=Dates!$G$6,DataPack!P706))))</f>
        <v/>
      </c>
      <c r="F291" s="36" t="str">
        <f>IF(IF($C$4=Dates!$G$4, DataPack!E706,IF($C$4=Dates!$G$5,DataPack!K706,IF($C$4=Dates!$G$6,DataPack!Q706)))=0, "", IF($C$4=Dates!$G$4, DataPack!E706,IF($C$4=Dates!$G$5,DataPack!K706,IF($C$4=Dates!$G$6,DataPack!Q706))))</f>
        <v/>
      </c>
      <c r="G291" s="297" t="str">
        <f>IF(IF($C$4=Dates!$G$4, DataPack!F706,IF($C$4=Dates!$G$5,DataPack!L706,IF($C$4=Dates!$G$6,DataPack!R706)))=0, "", IF($C$4=Dates!$G$4, DataPack!F706,IF($C$4=Dates!$G$5,DataPack!L706,IF($C$4=Dates!$G$6,DataPack!R706))))</f>
        <v/>
      </c>
    </row>
    <row r="292" spans="2:8">
      <c r="B292" s="30" t="str">
        <f>IF(IF($C$4=Dates!$G$4, DataPack!A707,IF($C$4=Dates!$G$5,DataPack!G707,IF($C$4=Dates!$G$6,DataPack!M707)))=0, "", IF($C$4=Dates!$G$4, DataPack!A707,IF($C$4=Dates!$G$5,DataPack!G707,IF($C$4=Dates!$G$6,DataPack!M707))))</f>
        <v/>
      </c>
      <c r="C292" s="36" t="str">
        <f>IF(IF($C$4=Dates!$G$4, DataPack!B707,IF($C$4=Dates!$G$5,DataPack!H707,IF($C$4=Dates!$G$6,DataPack!N707)))=0, "", IF($C$4=Dates!$G$4, DataPack!B707,IF($C$4=Dates!$G$5,DataPack!H707,IF($C$4=Dates!$G$6,DataPack!N707))))</f>
        <v/>
      </c>
      <c r="D292" s="36" t="str">
        <f>IF(IF($C$4=Dates!$G$4, DataPack!C707,IF($C$4=Dates!$G$5,DataPack!I707,IF($C$4=Dates!$G$6,DataPack!O707)))=0, "", IF($C$4=Dates!$G$4, DataPack!C707,IF($C$4=Dates!$G$5,DataPack!I707,IF($C$4=Dates!$G$6,DataPack!O707))))</f>
        <v/>
      </c>
      <c r="E292" s="36" t="str">
        <f>IF(IF($C$4=Dates!$G$4, DataPack!D707,IF($C$4=Dates!$G$5,DataPack!J707,IF($C$4=Dates!$G$6,DataPack!P707)))=0, "", IF($C$4=Dates!$G$4, DataPack!D707,IF($C$4=Dates!$G$5,DataPack!J707,IF($C$4=Dates!$G$6,DataPack!P707))))</f>
        <v/>
      </c>
      <c r="F292" s="36" t="str">
        <f>IF(IF($C$4=Dates!$G$4, DataPack!E707,IF($C$4=Dates!$G$5,DataPack!K707,IF($C$4=Dates!$G$6,DataPack!Q707)))=0, "", IF($C$4=Dates!$G$4, DataPack!E707,IF($C$4=Dates!$G$5,DataPack!K707,IF($C$4=Dates!$G$6,DataPack!Q707))))</f>
        <v/>
      </c>
      <c r="G292" s="297" t="str">
        <f>IF(IF($C$4=Dates!$G$4, DataPack!F707,IF($C$4=Dates!$G$5,DataPack!L707,IF($C$4=Dates!$G$6,DataPack!R707)))=0, "", IF($C$4=Dates!$G$4, DataPack!F707,IF($C$4=Dates!$G$5,DataPack!L707,IF($C$4=Dates!$G$6,DataPack!R707))))</f>
        <v/>
      </c>
    </row>
    <row r="293" spans="2:8">
      <c r="B293" s="30" t="str">
        <f>IF(IF($C$4=Dates!$G$4, DataPack!A708,IF($C$4=Dates!$G$5,DataPack!G708,IF($C$4=Dates!$G$6,DataPack!M708)))=0, "", IF($C$4=Dates!$G$4, DataPack!A708,IF($C$4=Dates!$G$5,DataPack!G708,IF($C$4=Dates!$G$6,DataPack!M708))))</f>
        <v/>
      </c>
      <c r="C293" s="36" t="str">
        <f>IF(IF($C$4=Dates!$G$4, DataPack!B708,IF($C$4=Dates!$G$5,DataPack!H708,IF($C$4=Dates!$G$6,DataPack!N708)))=0, "", IF($C$4=Dates!$G$4, DataPack!B708,IF($C$4=Dates!$G$5,DataPack!H708,IF($C$4=Dates!$G$6,DataPack!N708))))</f>
        <v/>
      </c>
      <c r="D293" s="36" t="str">
        <f>IF(IF($C$4=Dates!$G$4, DataPack!C708,IF($C$4=Dates!$G$5,DataPack!I708,IF($C$4=Dates!$G$6,DataPack!O708)))=0, "", IF($C$4=Dates!$G$4, DataPack!C708,IF($C$4=Dates!$G$5,DataPack!I708,IF($C$4=Dates!$G$6,DataPack!O708))))</f>
        <v/>
      </c>
      <c r="E293" s="36" t="str">
        <f>IF(IF($C$4=Dates!$G$4, DataPack!D708,IF($C$4=Dates!$G$5,DataPack!J708,IF($C$4=Dates!$G$6,DataPack!P708)))=0, "", IF($C$4=Dates!$G$4, DataPack!D708,IF($C$4=Dates!$G$5,DataPack!J708,IF($C$4=Dates!$G$6,DataPack!P708))))</f>
        <v/>
      </c>
      <c r="F293" s="36" t="str">
        <f>IF(IF($C$4=Dates!$G$4, DataPack!E708,IF($C$4=Dates!$G$5,DataPack!K708,IF($C$4=Dates!$G$6,DataPack!Q708)))=0, "", IF($C$4=Dates!$G$4, DataPack!E708,IF($C$4=Dates!$G$5,DataPack!K708,IF($C$4=Dates!$G$6,DataPack!Q708))))</f>
        <v/>
      </c>
      <c r="G293" s="297" t="str">
        <f>IF(IF($C$4=Dates!$G$4, DataPack!F708,IF($C$4=Dates!$G$5,DataPack!L708,IF($C$4=Dates!$G$6,DataPack!R708)))=0, "", IF($C$4=Dates!$G$4, DataPack!F708,IF($C$4=Dates!$G$5,DataPack!L708,IF($C$4=Dates!$G$6,DataPack!R708))))</f>
        <v/>
      </c>
    </row>
    <row r="294" spans="2:8">
      <c r="B294" s="30" t="str">
        <f>IF(IF($C$4=Dates!$G$4, DataPack!A709,IF($C$4=Dates!$G$5,DataPack!G709,IF($C$4=Dates!$G$6,DataPack!M709)))=0, "", IF($C$4=Dates!$G$4, DataPack!A709,IF($C$4=Dates!$G$5,DataPack!G709,IF($C$4=Dates!$G$6,DataPack!M709))))</f>
        <v/>
      </c>
      <c r="C294" s="36" t="str">
        <f>IF(IF($C$4=Dates!$G$4, DataPack!B709,IF($C$4=Dates!$G$5,DataPack!H709,IF($C$4=Dates!$G$6,DataPack!N709)))=0, "", IF($C$4=Dates!$G$4, DataPack!B709,IF($C$4=Dates!$G$5,DataPack!H709,IF($C$4=Dates!$G$6,DataPack!N709))))</f>
        <v/>
      </c>
      <c r="D294" s="36" t="str">
        <f>IF(IF($C$4=Dates!$G$4, DataPack!C709,IF($C$4=Dates!$G$5,DataPack!I709,IF($C$4=Dates!$G$6,DataPack!O709)))=0, "", IF($C$4=Dates!$G$4, DataPack!C709,IF($C$4=Dates!$G$5,DataPack!I709,IF($C$4=Dates!$G$6,DataPack!O709))))</f>
        <v/>
      </c>
      <c r="E294" s="36" t="str">
        <f>IF(IF($C$4=Dates!$G$4, DataPack!D709,IF($C$4=Dates!$G$5,DataPack!J709,IF($C$4=Dates!$G$6,DataPack!P709)))=0, "", IF($C$4=Dates!$G$4, DataPack!D709,IF($C$4=Dates!$G$5,DataPack!J709,IF($C$4=Dates!$G$6,DataPack!P709))))</f>
        <v/>
      </c>
      <c r="F294" s="36" t="str">
        <f>IF(IF($C$4=Dates!$G$4, DataPack!E709,IF($C$4=Dates!$G$5,DataPack!K709,IF($C$4=Dates!$G$6,DataPack!Q709)))=0, "", IF($C$4=Dates!$G$4, DataPack!E709,IF($C$4=Dates!$G$5,DataPack!K709,IF($C$4=Dates!$G$6,DataPack!Q709))))</f>
        <v/>
      </c>
      <c r="G294" s="297" t="str">
        <f>IF(IF($C$4=Dates!$G$4, DataPack!F709,IF($C$4=Dates!$G$5,DataPack!L709,IF($C$4=Dates!$G$6,DataPack!R709)))=0, "", IF($C$4=Dates!$G$4, DataPack!F709,IF($C$4=Dates!$G$5,DataPack!L709,IF($C$4=Dates!$G$6,DataPack!R709))))</f>
        <v/>
      </c>
    </row>
    <row r="295" spans="2:8">
      <c r="B295" s="30" t="str">
        <f>IF(IF($C$4=Dates!$G$4, DataPack!A710,IF($C$4=Dates!$G$5,DataPack!G710,IF($C$4=Dates!$G$6,DataPack!M710)))=0, "", IF($C$4=Dates!$G$4, DataPack!A710,IF($C$4=Dates!$G$5,DataPack!G710,IF($C$4=Dates!$G$6,DataPack!M710))))</f>
        <v/>
      </c>
      <c r="C295" s="36" t="str">
        <f>IF(IF($C$4=Dates!$G$4, DataPack!B710,IF($C$4=Dates!$G$5,DataPack!H710,IF($C$4=Dates!$G$6,DataPack!N710)))=0, "", IF($C$4=Dates!$G$4, DataPack!B710,IF($C$4=Dates!$G$5,DataPack!H710,IF($C$4=Dates!$G$6,DataPack!N710))))</f>
        <v/>
      </c>
      <c r="D295" s="36" t="str">
        <f>IF(IF($C$4=Dates!$G$4, DataPack!C710,IF($C$4=Dates!$G$5,DataPack!I710,IF($C$4=Dates!$G$6,DataPack!O710)))=0, "", IF($C$4=Dates!$G$4, DataPack!C710,IF($C$4=Dates!$G$5,DataPack!I710,IF($C$4=Dates!$G$6,DataPack!O710))))</f>
        <v/>
      </c>
      <c r="E295" s="36" t="str">
        <f>IF(IF($C$4=Dates!$G$4, DataPack!D710,IF($C$4=Dates!$G$5,DataPack!J710,IF($C$4=Dates!$G$6,DataPack!P710)))=0, "", IF($C$4=Dates!$G$4, DataPack!D710,IF($C$4=Dates!$G$5,DataPack!J710,IF($C$4=Dates!$G$6,DataPack!P710))))</f>
        <v/>
      </c>
      <c r="F295" s="36" t="str">
        <f>IF(IF($C$4=Dates!$G$4, DataPack!E710,IF($C$4=Dates!$G$5,DataPack!K710,IF($C$4=Dates!$G$6,DataPack!Q710)))=0, "", IF($C$4=Dates!$G$4, DataPack!E710,IF($C$4=Dates!$G$5,DataPack!K710,IF($C$4=Dates!$G$6,DataPack!Q710))))</f>
        <v/>
      </c>
      <c r="G295" s="297" t="str">
        <f>IF(IF($C$4=Dates!$G$4, DataPack!F710,IF($C$4=Dates!$G$5,DataPack!L710,IF($C$4=Dates!$G$6,DataPack!R710)))=0, "", IF($C$4=Dates!$G$4, DataPack!F710,IF($C$4=Dates!$G$5,DataPack!L710,IF($C$4=Dates!$G$6,DataPack!R710))))</f>
        <v/>
      </c>
    </row>
    <row r="296" spans="2:8">
      <c r="B296" s="30" t="str">
        <f>IF(IF($C$4=Dates!$G$4, DataPack!A711,IF($C$4=Dates!$G$5,DataPack!G711,IF($C$4=Dates!$G$6,DataPack!M711)))=0, "", IF($C$4=Dates!$G$4, DataPack!A711,IF($C$4=Dates!$G$5,DataPack!G711,IF($C$4=Dates!$G$6,DataPack!M711))))</f>
        <v/>
      </c>
      <c r="C296" s="36" t="str">
        <f>IF(IF($C$4=Dates!$G$4, DataPack!B711,IF($C$4=Dates!$G$5,DataPack!H711,IF($C$4=Dates!$G$6,DataPack!N711)))=0, "", IF($C$4=Dates!$G$4, DataPack!B711,IF($C$4=Dates!$G$5,DataPack!H711,IF($C$4=Dates!$G$6,DataPack!N711))))</f>
        <v/>
      </c>
      <c r="D296" s="36" t="str">
        <f>IF(IF($C$4=Dates!$G$4, DataPack!C711,IF($C$4=Dates!$G$5,DataPack!I711,IF($C$4=Dates!$G$6,DataPack!O711)))=0, "", IF($C$4=Dates!$G$4, DataPack!C711,IF($C$4=Dates!$G$5,DataPack!I711,IF($C$4=Dates!$G$6,DataPack!O711))))</f>
        <v/>
      </c>
      <c r="E296" s="36" t="str">
        <f>IF(IF($C$4=Dates!$G$4, DataPack!D711,IF($C$4=Dates!$G$5,DataPack!J711,IF($C$4=Dates!$G$6,DataPack!P711)))=0, "", IF($C$4=Dates!$G$4, DataPack!D711,IF($C$4=Dates!$G$5,DataPack!J711,IF($C$4=Dates!$G$6,DataPack!P711))))</f>
        <v/>
      </c>
      <c r="F296" s="36" t="str">
        <f>IF(IF($C$4=Dates!$G$4, DataPack!E711,IF($C$4=Dates!$G$5,DataPack!K711,IF($C$4=Dates!$G$6,DataPack!Q711)))=0, "", IF($C$4=Dates!$G$4, DataPack!E711,IF($C$4=Dates!$G$5,DataPack!K711,IF($C$4=Dates!$G$6,DataPack!Q711))))</f>
        <v/>
      </c>
      <c r="G296" s="297" t="str">
        <f>IF(IF($C$4=Dates!$G$4, DataPack!F711,IF($C$4=Dates!$G$5,DataPack!L711,IF($C$4=Dates!$G$6,DataPack!R711)))=0, "", IF($C$4=Dates!$G$4, DataPack!F711,IF($C$4=Dates!$G$5,DataPack!L711,IF($C$4=Dates!$G$6,DataPack!R711))))</f>
        <v/>
      </c>
    </row>
    <row r="297" spans="2:8">
      <c r="B297" s="30" t="str">
        <f>IF(IF($C$4=Dates!$G$4, DataPack!A712,IF($C$4=Dates!$G$5,DataPack!G712,IF($C$4=Dates!$G$6,DataPack!M712)))=0, "", IF($C$4=Dates!$G$4, DataPack!A712,IF($C$4=Dates!$G$5,DataPack!G712,IF($C$4=Dates!$G$6,DataPack!M712))))</f>
        <v/>
      </c>
      <c r="C297" s="36" t="str">
        <f>IF(IF($C$4=Dates!$G$4, DataPack!B712,IF($C$4=Dates!$G$5,DataPack!H712,IF($C$4=Dates!$G$6,DataPack!N712)))=0, "", IF($C$4=Dates!$G$4, DataPack!B712,IF($C$4=Dates!$G$5,DataPack!H712,IF($C$4=Dates!$G$6,DataPack!N712))))</f>
        <v/>
      </c>
      <c r="D297" s="36" t="str">
        <f>IF(IF($C$4=Dates!$G$4, DataPack!C712,IF($C$4=Dates!$G$5,DataPack!I712,IF($C$4=Dates!$G$6,DataPack!O712)))=0, "", IF($C$4=Dates!$G$4, DataPack!C712,IF($C$4=Dates!$G$5,DataPack!I712,IF($C$4=Dates!$G$6,DataPack!O712))))</f>
        <v/>
      </c>
      <c r="E297" s="36" t="str">
        <f>IF(IF($C$4=Dates!$G$4, DataPack!D712,IF($C$4=Dates!$G$5,DataPack!J712,IF($C$4=Dates!$G$6,DataPack!P712)))=0, "", IF($C$4=Dates!$G$4, DataPack!D712,IF($C$4=Dates!$G$5,DataPack!J712,IF($C$4=Dates!$G$6,DataPack!P712))))</f>
        <v/>
      </c>
      <c r="F297" s="36" t="str">
        <f>IF(IF($C$4=Dates!$G$4, DataPack!E712,IF($C$4=Dates!$G$5,DataPack!K712,IF($C$4=Dates!$G$6,DataPack!Q712)))=0, "", IF($C$4=Dates!$G$4, DataPack!E712,IF($C$4=Dates!$G$5,DataPack!K712,IF($C$4=Dates!$G$6,DataPack!Q712))))</f>
        <v/>
      </c>
      <c r="G297" s="297" t="str">
        <f>IF(IF($C$4=Dates!$G$4, DataPack!F712,IF($C$4=Dates!$G$5,DataPack!L712,IF($C$4=Dates!$G$6,DataPack!R712)))=0, "", IF($C$4=Dates!$G$4, DataPack!F712,IF($C$4=Dates!$G$5,DataPack!L712,IF($C$4=Dates!$G$6,DataPack!R712))))</f>
        <v/>
      </c>
    </row>
    <row r="298" spans="2:8">
      <c r="B298" s="30" t="str">
        <f>IF(IF($C$4=Dates!$G$4, DataPack!A713,IF($C$4=Dates!$G$5,DataPack!F713,IF($C$4=Dates!$G$6,DataPack!K713)))=0, "", IF($C$4=Dates!$G$4, DataPack!A713,IF($C$4=Dates!$G$5,DataPack!F713,IF($C$4=Dates!$G$6,DataPack!K713))))</f>
        <v/>
      </c>
      <c r="C298" s="36" t="str">
        <f>IF(IF($C$4=Dates!$G$4, DataPack!B713,IF($C$4=Dates!$G$5,DataPack!G713,IF($C$4=Dates!$G$6,DataPack!L713)))=0, "", IF($C$4=Dates!$G$4, DataPack!B713,IF($C$4=Dates!$G$5,DataPack!G713,IF($C$4=Dates!$G$6,DataPack!L713))))</f>
        <v/>
      </c>
      <c r="D298" s="36" t="str">
        <f>IF(IF($C$4=Dates!$G$4, DataPack!C713,IF($C$4=Dates!$G$5,DataPack!H713,IF($C$4=Dates!$G$6,DataPack!M713)))=0, "", IF($C$4=Dates!$G$4, DataPack!C713,IF($C$4=Dates!$G$5,DataPack!H713,IF($C$4=Dates!$G$6,DataPack!M713))))</f>
        <v/>
      </c>
      <c r="E298" s="36" t="str">
        <f>IF(IF($C$4=Dates!$G$4, DataPack!D713,IF($C$4=Dates!$G$5,DataPack!I713,IF($C$4=Dates!$G$6,DataPack!N713)))=0, "", IF($C$4=Dates!$G$4, DataPack!D713,IF($C$4=Dates!$G$5,DataPack!I713,IF($C$4=Dates!$G$6,DataPack!N713))))</f>
        <v/>
      </c>
      <c r="F298" s="36" t="str">
        <f>IF(IF($C$4=Dates!$G$4, DataPack!E713,IF($C$4=Dates!$G$5,DataPack!K713,IF($C$4=Dates!$G$6,DataPack!Q713)))=0, "", IF($C$4=Dates!$G$4, DataPack!E713,IF($C$4=Dates!$G$5,DataPack!K713,IF($C$4=Dates!$G$6,DataPack!Q713))))</f>
        <v/>
      </c>
      <c r="G298" s="297" t="str">
        <f>IF(IF($C$4=Dates!$G$4, DataPack!E713,IF($C$4=Dates!$G$5,DataPack!J713,IF($C$4=Dates!$G$6,DataPack!O713)))=0, "", IF($C$4=Dates!$G$4, DataPack!E713,IF($C$4=Dates!$G$5,DataPack!J713,IF($C$4=Dates!$G$6,DataPack!O713))))</f>
        <v/>
      </c>
    </row>
    <row r="299" spans="2:8">
      <c r="B299" s="30" t="str">
        <f>IF(IF($C$4=Dates!$G$4, DataPack!A714,IF($C$4=Dates!$G$5,DataPack!F714,IF($C$4=Dates!$G$6,DataPack!K714)))=0, "", IF($C$4=Dates!$G$4, DataPack!A714,IF($C$4=Dates!$G$5,DataPack!F714,IF($C$4=Dates!$G$6,DataPack!K714))))</f>
        <v/>
      </c>
      <c r="C299" s="36" t="str">
        <f>IF(IF($C$4=Dates!$G$4, DataPack!B714,IF($C$4=Dates!$G$5,DataPack!G714,IF($C$4=Dates!$G$6,DataPack!L714)))=0, "", IF($C$4=Dates!$G$4, DataPack!B714,IF($C$4=Dates!$G$5,DataPack!G714,IF($C$4=Dates!$G$6,DataPack!L714))))</f>
        <v/>
      </c>
      <c r="D299" s="36" t="str">
        <f>IF(IF($C$4=Dates!$G$4, DataPack!C714,IF($C$4=Dates!$G$5,DataPack!H714,IF($C$4=Dates!$G$6,DataPack!M714)))=0, "", IF($C$4=Dates!$G$4, DataPack!C714,IF($C$4=Dates!$G$5,DataPack!H714,IF($C$4=Dates!$G$6,DataPack!M714))))</f>
        <v/>
      </c>
      <c r="E299" s="36" t="str">
        <f>IF(IF($C$4=Dates!$G$4, DataPack!D714,IF($C$4=Dates!$G$5,DataPack!I714,IF($C$4=Dates!$G$6,DataPack!N714)))=0, "", IF($C$4=Dates!$G$4, DataPack!D714,IF($C$4=Dates!$G$5,DataPack!I714,IF($C$4=Dates!$G$6,DataPack!N714))))</f>
        <v/>
      </c>
      <c r="F299" s="36" t="str">
        <f>IF(IF($C$4=Dates!$G$4, DataPack!E714,IF($C$4=Dates!$G$5,DataPack!K714,IF($C$4=Dates!$G$6,DataPack!Q714)))=0, "", IF($C$4=Dates!$G$4, DataPack!E714,IF($C$4=Dates!$G$5,DataPack!K714,IF($C$4=Dates!$G$6,DataPack!Q714))))</f>
        <v/>
      </c>
      <c r="G299" s="297" t="str">
        <f>IF(IF($C$4=Dates!$G$4, DataPack!E714,IF($C$4=Dates!$G$5,DataPack!J714,IF($C$4=Dates!$G$6,DataPack!O714)))=0, "", IF($C$4=Dates!$G$4, DataPack!E714,IF($C$4=Dates!$G$5,DataPack!J714,IF($C$4=Dates!$G$6,DataPack!O714))))</f>
        <v/>
      </c>
    </row>
    <row r="300" spans="2:8">
      <c r="B300" s="112"/>
      <c r="C300" s="119"/>
      <c r="D300" s="119"/>
      <c r="E300" s="119"/>
      <c r="F300" s="119"/>
      <c r="G300" s="120"/>
    </row>
    <row r="301" spans="2:8">
      <c r="B301" s="112"/>
      <c r="C301" s="119"/>
      <c r="D301" s="119"/>
      <c r="E301" s="119"/>
      <c r="F301" s="119"/>
      <c r="G301" s="120"/>
    </row>
    <row r="302" spans="2:8">
      <c r="B302" s="112"/>
      <c r="C302" s="119"/>
      <c r="D302" s="119"/>
      <c r="E302" s="119"/>
      <c r="F302" s="119"/>
      <c r="G302" s="120"/>
    </row>
    <row r="303" spans="2:8">
      <c r="B303" s="112"/>
      <c r="C303" s="119"/>
      <c r="D303" s="119"/>
      <c r="E303" s="119"/>
      <c r="F303" s="119"/>
      <c r="G303" s="120"/>
    </row>
    <row r="304" spans="2:8">
      <c r="B304" s="112"/>
      <c r="C304" s="119"/>
      <c r="D304" s="119"/>
      <c r="E304" s="119"/>
      <c r="F304" s="119"/>
      <c r="G304" s="120"/>
    </row>
    <row r="305" spans="2:7">
      <c r="B305" s="112"/>
      <c r="C305" s="119"/>
      <c r="D305" s="119"/>
      <c r="E305" s="119"/>
      <c r="F305" s="119"/>
      <c r="G305" s="120"/>
    </row>
    <row r="306" spans="2:7">
      <c r="B306" s="112"/>
      <c r="C306" s="119"/>
      <c r="D306" s="119"/>
      <c r="E306" s="119"/>
      <c r="F306" s="119"/>
      <c r="G306" s="120"/>
    </row>
    <row r="307" spans="2:7">
      <c r="B307" s="112"/>
      <c r="C307" s="119"/>
      <c r="D307" s="119"/>
      <c r="E307" s="119"/>
      <c r="F307" s="119"/>
      <c r="G307" s="120"/>
    </row>
    <row r="308" spans="2:7">
      <c r="B308" s="112"/>
      <c r="C308" s="119"/>
      <c r="D308" s="119"/>
      <c r="E308" s="119"/>
      <c r="F308" s="119"/>
      <c r="G308" s="120"/>
    </row>
    <row r="309" spans="2:7">
      <c r="B309" s="112"/>
      <c r="C309" s="119"/>
      <c r="D309" s="119"/>
      <c r="E309" s="119"/>
      <c r="F309" s="119"/>
      <c r="G309" s="120"/>
    </row>
    <row r="310" spans="2:7">
      <c r="B310" s="112"/>
      <c r="C310" s="119"/>
      <c r="D310" s="119"/>
      <c r="E310" s="119"/>
      <c r="F310" s="119"/>
      <c r="G310" s="120"/>
    </row>
    <row r="311" spans="2:7">
      <c r="B311" s="112"/>
      <c r="C311" s="119"/>
      <c r="D311" s="119"/>
      <c r="E311" s="119"/>
      <c r="F311" s="119"/>
      <c r="G311" s="120"/>
    </row>
    <row r="312" spans="2:7">
      <c r="B312" s="112"/>
      <c r="C312" s="119"/>
      <c r="D312" s="119"/>
      <c r="E312" s="119"/>
      <c r="F312" s="119"/>
      <c r="G312" s="120"/>
    </row>
    <row r="313" spans="2:7">
      <c r="B313" s="112"/>
      <c r="C313" s="119"/>
      <c r="D313" s="119"/>
      <c r="E313" s="119"/>
      <c r="F313" s="119"/>
      <c r="G313" s="120"/>
    </row>
    <row r="314" spans="2:7">
      <c r="B314" s="112"/>
      <c r="C314" s="119"/>
      <c r="D314" s="119"/>
      <c r="E314" s="119"/>
      <c r="F314" s="119"/>
      <c r="G314" s="120"/>
    </row>
    <row r="315" spans="2:7">
      <c r="B315" s="112"/>
      <c r="C315" s="119"/>
      <c r="D315" s="119"/>
      <c r="E315" s="119"/>
      <c r="F315" s="119"/>
      <c r="G315" s="120"/>
    </row>
    <row r="316" spans="2:7">
      <c r="B316" s="112"/>
      <c r="C316" s="119"/>
      <c r="D316" s="119"/>
      <c r="E316" s="119"/>
      <c r="F316" s="119"/>
      <c r="G316" s="120"/>
    </row>
    <row r="317" spans="2:7">
      <c r="B317" s="112"/>
      <c r="C317" s="119"/>
      <c r="D317" s="119"/>
      <c r="E317" s="119"/>
      <c r="F317" s="119"/>
      <c r="G317" s="120"/>
    </row>
    <row r="318" spans="2:7">
      <c r="B318" s="112"/>
      <c r="C318" s="119"/>
      <c r="D318" s="119"/>
      <c r="E318" s="119"/>
      <c r="F318" s="119"/>
      <c r="G318" s="120"/>
    </row>
    <row r="319" spans="2:7">
      <c r="B319" s="112"/>
      <c r="C319" s="119"/>
      <c r="D319" s="119"/>
      <c r="E319" s="119"/>
      <c r="F319" s="119"/>
      <c r="G319" s="120"/>
    </row>
    <row r="320" spans="2:7">
      <c r="B320" s="112"/>
      <c r="C320" s="119"/>
      <c r="D320" s="119"/>
      <c r="E320" s="119"/>
      <c r="F320" s="119"/>
      <c r="G320" s="120"/>
    </row>
    <row r="321" spans="2:7">
      <c r="B321" s="112"/>
      <c r="C321" s="119"/>
      <c r="D321" s="119"/>
      <c r="E321" s="119"/>
      <c r="F321" s="119"/>
      <c r="G321" s="120"/>
    </row>
    <row r="322" spans="2:7">
      <c r="B322" s="112"/>
      <c r="C322" s="119"/>
      <c r="D322" s="119"/>
      <c r="E322" s="119"/>
      <c r="F322" s="119"/>
      <c r="G322" s="120"/>
    </row>
    <row r="323" spans="2:7">
      <c r="B323" s="112"/>
      <c r="C323" s="119"/>
      <c r="D323" s="119"/>
      <c r="E323" s="119"/>
      <c r="F323" s="119"/>
      <c r="G323" s="120"/>
    </row>
    <row r="324" spans="2:7">
      <c r="B324" s="112"/>
      <c r="C324" s="119"/>
      <c r="D324" s="119"/>
      <c r="E324" s="119"/>
      <c r="F324" s="119"/>
      <c r="G324" s="120"/>
    </row>
    <row r="325" spans="2:7">
      <c r="B325" s="112"/>
      <c r="C325" s="119"/>
      <c r="D325" s="119"/>
      <c r="E325" s="119"/>
      <c r="F325" s="119"/>
      <c r="G325" s="120"/>
    </row>
    <row r="326" spans="2:7">
      <c r="B326" s="112"/>
      <c r="C326" s="119"/>
      <c r="D326" s="119"/>
      <c r="E326" s="119"/>
      <c r="F326" s="119"/>
      <c r="G326" s="120"/>
    </row>
    <row r="327" spans="2:7">
      <c r="B327" s="112"/>
      <c r="C327" s="119"/>
      <c r="D327" s="119"/>
      <c r="E327" s="119"/>
      <c r="F327" s="119"/>
      <c r="G327" s="120"/>
    </row>
    <row r="328" spans="2:7">
      <c r="B328" s="112"/>
      <c r="C328" s="119"/>
      <c r="D328" s="119"/>
      <c r="E328" s="119"/>
      <c r="F328" s="119"/>
      <c r="G328" s="120"/>
    </row>
    <row r="329" spans="2:7">
      <c r="B329" s="112"/>
      <c r="C329" s="119"/>
      <c r="D329" s="119"/>
      <c r="E329" s="119"/>
      <c r="F329" s="119"/>
      <c r="G329" s="120"/>
    </row>
    <row r="330" spans="2:7">
      <c r="B330" s="112"/>
      <c r="C330" s="119"/>
      <c r="D330" s="119"/>
      <c r="E330" s="119"/>
      <c r="F330" s="119"/>
      <c r="G330" s="120"/>
    </row>
    <row r="331" spans="2:7">
      <c r="B331" s="112"/>
      <c r="C331" s="119"/>
      <c r="D331" s="119"/>
      <c r="E331" s="119"/>
      <c r="F331" s="119"/>
      <c r="G331" s="120"/>
    </row>
    <row r="332" spans="2:7">
      <c r="B332" s="112"/>
      <c r="C332" s="119"/>
      <c r="D332" s="119"/>
      <c r="E332" s="119"/>
      <c r="F332" s="119"/>
      <c r="G332" s="120"/>
    </row>
    <row r="333" spans="2:7">
      <c r="B333" s="112"/>
      <c r="C333" s="119"/>
      <c r="D333" s="119"/>
      <c r="E333" s="119"/>
      <c r="F333" s="119"/>
      <c r="G333" s="120"/>
    </row>
    <row r="334" spans="2:7">
      <c r="B334" s="112"/>
      <c r="C334" s="119"/>
      <c r="D334" s="119"/>
      <c r="E334" s="119"/>
      <c r="F334" s="119"/>
      <c r="G334" s="120"/>
    </row>
    <row r="335" spans="2:7">
      <c r="B335" s="112"/>
      <c r="C335" s="119"/>
      <c r="D335" s="119"/>
      <c r="E335" s="119"/>
      <c r="F335" s="119"/>
      <c r="G335" s="120"/>
    </row>
    <row r="336" spans="2:7">
      <c r="B336" s="112"/>
      <c r="C336" s="119"/>
      <c r="D336" s="119"/>
      <c r="E336" s="119"/>
      <c r="F336" s="119"/>
      <c r="G336" s="120"/>
    </row>
    <row r="337" spans="2:7">
      <c r="B337" s="112"/>
      <c r="C337" s="119"/>
      <c r="D337" s="119"/>
      <c r="E337" s="119"/>
      <c r="F337" s="119"/>
      <c r="G337" s="120"/>
    </row>
    <row r="338" spans="2:7">
      <c r="B338" s="112"/>
      <c r="C338" s="119"/>
      <c r="D338" s="119"/>
      <c r="E338" s="119"/>
      <c r="F338" s="119"/>
      <c r="G338" s="120"/>
    </row>
    <row r="339" spans="2:7">
      <c r="B339" s="112"/>
      <c r="C339" s="119"/>
      <c r="D339" s="119"/>
      <c r="E339" s="119"/>
      <c r="F339" s="119"/>
      <c r="G339" s="120"/>
    </row>
    <row r="340" spans="2:7">
      <c r="B340" s="112"/>
      <c r="C340" s="119"/>
      <c r="D340" s="119"/>
      <c r="E340" s="119"/>
      <c r="F340" s="119"/>
      <c r="G340" s="120"/>
    </row>
    <row r="341" spans="2:7">
      <c r="B341" s="112"/>
      <c r="C341" s="119"/>
      <c r="D341" s="119"/>
      <c r="E341" s="119"/>
      <c r="F341" s="119"/>
      <c r="G341" s="120"/>
    </row>
    <row r="342" spans="2:7">
      <c r="B342" s="112"/>
      <c r="C342" s="119"/>
      <c r="D342" s="119"/>
      <c r="E342" s="119"/>
      <c r="F342" s="119"/>
      <c r="G342" s="120"/>
    </row>
    <row r="343" spans="2:7">
      <c r="B343" s="112"/>
      <c r="C343" s="119"/>
      <c r="D343" s="119"/>
      <c r="E343" s="119"/>
      <c r="F343" s="119"/>
      <c r="G343" s="120"/>
    </row>
    <row r="344" spans="2:7">
      <c r="B344" s="112"/>
      <c r="C344" s="119"/>
      <c r="D344" s="119"/>
      <c r="E344" s="119"/>
      <c r="F344" s="119"/>
      <c r="G344" s="120"/>
    </row>
    <row r="345" spans="2:7">
      <c r="B345" s="112"/>
      <c r="C345" s="119"/>
      <c r="D345" s="119"/>
      <c r="E345" s="119"/>
      <c r="F345" s="119"/>
      <c r="G345" s="120"/>
    </row>
    <row r="346" spans="2:7">
      <c r="B346" s="112"/>
      <c r="C346" s="119"/>
      <c r="D346" s="119"/>
      <c r="E346" s="119"/>
      <c r="F346" s="119"/>
      <c r="G346" s="120"/>
    </row>
    <row r="347" spans="2:7">
      <c r="B347" s="112"/>
      <c r="C347" s="119"/>
      <c r="D347" s="119"/>
      <c r="E347" s="119"/>
      <c r="F347" s="119"/>
      <c r="G347" s="120"/>
    </row>
    <row r="348" spans="2:7">
      <c r="B348" s="112"/>
      <c r="C348" s="119"/>
      <c r="D348" s="119"/>
      <c r="E348" s="119"/>
      <c r="F348" s="119"/>
      <c r="G348" s="120"/>
    </row>
    <row r="349" spans="2:7">
      <c r="B349" s="112"/>
      <c r="C349" s="119"/>
      <c r="D349" s="119"/>
      <c r="E349" s="119"/>
      <c r="F349" s="119"/>
      <c r="G349" s="120"/>
    </row>
    <row r="350" spans="2:7">
      <c r="B350" s="112"/>
      <c r="C350" s="119"/>
      <c r="D350" s="119"/>
      <c r="E350" s="119"/>
      <c r="F350" s="119"/>
      <c r="G350" s="120"/>
    </row>
    <row r="351" spans="2:7">
      <c r="B351" s="112"/>
      <c r="C351" s="119"/>
      <c r="D351" s="119"/>
      <c r="E351" s="119"/>
      <c r="F351" s="119"/>
      <c r="G351" s="120"/>
    </row>
    <row r="352" spans="2:7">
      <c r="B352" s="112"/>
      <c r="C352" s="119"/>
      <c r="D352" s="119"/>
      <c r="E352" s="119"/>
      <c r="F352" s="119"/>
      <c r="G352" s="120"/>
    </row>
    <row r="353" spans="2:7">
      <c r="B353" s="112"/>
      <c r="C353" s="119"/>
      <c r="D353" s="119"/>
      <c r="E353" s="119"/>
      <c r="F353" s="119"/>
      <c r="G353" s="120"/>
    </row>
    <row r="354" spans="2:7">
      <c r="B354" s="112"/>
      <c r="C354" s="119"/>
      <c r="D354" s="119"/>
      <c r="E354" s="119"/>
      <c r="F354" s="119"/>
      <c r="G354" s="120"/>
    </row>
    <row r="355" spans="2:7">
      <c r="B355" s="112"/>
      <c r="C355" s="119"/>
      <c r="D355" s="119"/>
      <c r="E355" s="119"/>
      <c r="F355" s="119"/>
      <c r="G355" s="120"/>
    </row>
    <row r="356" spans="2:7">
      <c r="B356" s="112"/>
      <c r="C356" s="119"/>
      <c r="D356" s="119"/>
      <c r="E356" s="119"/>
      <c r="F356" s="119"/>
      <c r="G356" s="120"/>
    </row>
    <row r="357" spans="2:7">
      <c r="B357" s="112"/>
      <c r="C357" s="119"/>
      <c r="D357" s="119"/>
      <c r="E357" s="119"/>
      <c r="F357" s="119"/>
      <c r="G357" s="120"/>
    </row>
    <row r="358" spans="2:7">
      <c r="B358" s="112"/>
      <c r="C358" s="119"/>
      <c r="D358" s="119"/>
      <c r="E358" s="119"/>
      <c r="F358" s="119"/>
      <c r="G358" s="120"/>
    </row>
    <row r="359" spans="2:7">
      <c r="B359" s="112"/>
      <c r="C359" s="119"/>
      <c r="D359" s="119"/>
      <c r="E359" s="119"/>
      <c r="F359" s="119"/>
      <c r="G359" s="120"/>
    </row>
    <row r="360" spans="2:7">
      <c r="B360" s="112"/>
      <c r="C360" s="119"/>
      <c r="D360" s="119"/>
      <c r="E360" s="119"/>
      <c r="F360" s="119"/>
      <c r="G360" s="120"/>
    </row>
    <row r="361" spans="2:7">
      <c r="B361" s="112"/>
      <c r="C361" s="119"/>
      <c r="D361" s="119"/>
      <c r="E361" s="119"/>
      <c r="F361" s="119"/>
      <c r="G361" s="120"/>
    </row>
    <row r="362" spans="2:7">
      <c r="B362" s="112"/>
      <c r="C362" s="119"/>
      <c r="D362" s="119"/>
      <c r="E362" s="119"/>
      <c r="F362" s="119"/>
      <c r="G362" s="120"/>
    </row>
    <row r="363" spans="2:7">
      <c r="B363" s="112"/>
      <c r="C363" s="119"/>
      <c r="D363" s="119"/>
      <c r="E363" s="119"/>
      <c r="F363" s="119"/>
      <c r="G363" s="120"/>
    </row>
    <row r="364" spans="2:7">
      <c r="B364" s="112"/>
      <c r="C364" s="119"/>
      <c r="D364" s="119"/>
      <c r="E364" s="119"/>
      <c r="F364" s="119"/>
      <c r="G364" s="120"/>
    </row>
    <row r="365" spans="2:7">
      <c r="B365" s="112"/>
      <c r="C365" s="119"/>
      <c r="D365" s="119"/>
      <c r="E365" s="119"/>
      <c r="F365" s="119"/>
      <c r="G365" s="120"/>
    </row>
    <row r="366" spans="2:7">
      <c r="B366" s="112"/>
      <c r="C366" s="119"/>
      <c r="D366" s="119"/>
      <c r="E366" s="119"/>
      <c r="F366" s="119"/>
      <c r="G366" s="120"/>
    </row>
    <row r="367" spans="2:7">
      <c r="B367" s="112"/>
      <c r="C367" s="119"/>
      <c r="D367" s="119"/>
      <c r="E367" s="119"/>
      <c r="F367" s="119"/>
      <c r="G367" s="120"/>
    </row>
    <row r="368" spans="2:7">
      <c r="B368" s="112"/>
      <c r="C368" s="119"/>
      <c r="D368" s="119"/>
      <c r="E368" s="119"/>
      <c r="F368" s="119"/>
      <c r="G368" s="120"/>
    </row>
    <row r="369" spans="2:7">
      <c r="B369" s="112"/>
      <c r="C369" s="119"/>
      <c r="D369" s="119"/>
      <c r="E369" s="119"/>
      <c r="F369" s="119"/>
      <c r="G369" s="120"/>
    </row>
    <row r="370" spans="2:7">
      <c r="B370" s="112"/>
      <c r="C370" s="119"/>
      <c r="D370" s="119"/>
      <c r="E370" s="119"/>
      <c r="F370" s="119"/>
      <c r="G370" s="120"/>
    </row>
    <row r="371" spans="2:7">
      <c r="B371" s="112"/>
      <c r="C371" s="119"/>
      <c r="D371" s="119"/>
      <c r="E371" s="119"/>
      <c r="F371" s="119"/>
      <c r="G371" s="120"/>
    </row>
    <row r="372" spans="2:7">
      <c r="B372" s="112"/>
      <c r="C372" s="119"/>
      <c r="D372" s="119"/>
      <c r="E372" s="119"/>
      <c r="F372" s="119"/>
      <c r="G372" s="120"/>
    </row>
    <row r="373" spans="2:7">
      <c r="B373" s="112"/>
      <c r="C373" s="119"/>
      <c r="D373" s="119"/>
      <c r="E373" s="119"/>
      <c r="F373" s="119"/>
      <c r="G373" s="120"/>
    </row>
    <row r="374" spans="2:7">
      <c r="B374" s="112"/>
      <c r="C374" s="119"/>
      <c r="D374" s="119"/>
      <c r="E374" s="119"/>
      <c r="F374" s="119"/>
      <c r="G374" s="120"/>
    </row>
    <row r="375" spans="2:7">
      <c r="B375" s="112"/>
      <c r="C375" s="119"/>
      <c r="D375" s="119"/>
      <c r="E375" s="119"/>
      <c r="F375" s="119"/>
      <c r="G375" s="120"/>
    </row>
    <row r="376" spans="2:7">
      <c r="B376" s="112"/>
      <c r="C376" s="119"/>
      <c r="D376" s="119"/>
      <c r="E376" s="119"/>
      <c r="F376" s="119"/>
      <c r="G376" s="120"/>
    </row>
    <row r="377" spans="2:7">
      <c r="B377" s="112"/>
      <c r="C377" s="119"/>
      <c r="D377" s="119"/>
      <c r="E377" s="119"/>
      <c r="F377" s="119"/>
      <c r="G377" s="120"/>
    </row>
    <row r="378" spans="2:7">
      <c r="B378" s="112"/>
      <c r="C378" s="119"/>
      <c r="D378" s="119"/>
      <c r="E378" s="119"/>
      <c r="F378" s="119"/>
      <c r="G378" s="120"/>
    </row>
    <row r="379" spans="2:7">
      <c r="B379" s="112"/>
      <c r="C379" s="119"/>
      <c r="D379" s="119"/>
      <c r="E379" s="119"/>
      <c r="F379" s="119"/>
      <c r="G379" s="120"/>
    </row>
    <row r="380" spans="2:7">
      <c r="B380" s="112"/>
      <c r="C380" s="119"/>
      <c r="D380" s="119"/>
      <c r="E380" s="119"/>
      <c r="F380" s="119"/>
      <c r="G380" s="120"/>
    </row>
    <row r="381" spans="2:7">
      <c r="B381" s="112"/>
      <c r="C381" s="119"/>
      <c r="D381" s="119"/>
      <c r="E381" s="119"/>
      <c r="F381" s="119"/>
      <c r="G381" s="120"/>
    </row>
    <row r="382" spans="2:7">
      <c r="B382" s="112"/>
      <c r="C382" s="119"/>
      <c r="D382" s="119"/>
      <c r="E382" s="119"/>
      <c r="F382" s="119"/>
      <c r="G382" s="120"/>
    </row>
    <row r="383" spans="2:7">
      <c r="B383" s="112"/>
      <c r="C383" s="119"/>
      <c r="D383" s="119"/>
      <c r="E383" s="119"/>
      <c r="F383" s="119"/>
      <c r="G383" s="120"/>
    </row>
    <row r="384" spans="2:7">
      <c r="B384" s="112"/>
      <c r="C384" s="119"/>
      <c r="D384" s="119"/>
      <c r="E384" s="119"/>
      <c r="F384" s="119"/>
      <c r="G384" s="120"/>
    </row>
    <row r="385" spans="2:7">
      <c r="B385" s="112"/>
      <c r="C385" s="119"/>
      <c r="D385" s="119"/>
      <c r="E385" s="119"/>
      <c r="F385" s="119"/>
      <c r="G385" s="120"/>
    </row>
    <row r="386" spans="2:7">
      <c r="B386" s="112"/>
      <c r="C386" s="119"/>
      <c r="D386" s="119"/>
      <c r="E386" s="119"/>
      <c r="F386" s="119"/>
      <c r="G386" s="120"/>
    </row>
    <row r="387" spans="2:7">
      <c r="B387" s="112"/>
      <c r="C387" s="119"/>
      <c r="D387" s="119"/>
      <c r="E387" s="119"/>
      <c r="F387" s="119"/>
      <c r="G387" s="120"/>
    </row>
    <row r="388" spans="2:7">
      <c r="B388" s="112"/>
      <c r="C388" s="119"/>
      <c r="D388" s="119"/>
      <c r="E388" s="119"/>
      <c r="F388" s="119"/>
      <c r="G388" s="120"/>
    </row>
    <row r="389" spans="2:7">
      <c r="B389" s="112"/>
      <c r="C389" s="119"/>
      <c r="D389" s="119"/>
      <c r="E389" s="119"/>
      <c r="F389" s="119"/>
      <c r="G389" s="120"/>
    </row>
    <row r="390" spans="2:7">
      <c r="B390" s="112"/>
      <c r="C390" s="119"/>
      <c r="D390" s="119"/>
      <c r="E390" s="119"/>
      <c r="F390" s="119"/>
      <c r="G390" s="120"/>
    </row>
    <row r="391" spans="2:7">
      <c r="B391" s="112"/>
      <c r="C391" s="119"/>
      <c r="D391" s="119"/>
      <c r="E391" s="119"/>
      <c r="F391" s="119"/>
      <c r="G391" s="120"/>
    </row>
    <row r="392" spans="2:7">
      <c r="B392" s="112"/>
      <c r="C392" s="119"/>
      <c r="D392" s="119"/>
      <c r="E392" s="119"/>
      <c r="F392" s="119"/>
      <c r="G392" s="120"/>
    </row>
    <row r="393" spans="2:7">
      <c r="B393" s="112"/>
      <c r="C393" s="119"/>
      <c r="D393" s="119"/>
      <c r="E393" s="119"/>
      <c r="F393" s="119"/>
      <c r="G393" s="120"/>
    </row>
    <row r="394" spans="2:7">
      <c r="B394" s="112"/>
      <c r="C394" s="119"/>
      <c r="D394" s="119"/>
      <c r="E394" s="119"/>
      <c r="F394" s="119"/>
      <c r="G394" s="120"/>
    </row>
    <row r="395" spans="2:7">
      <c r="B395" s="112"/>
      <c r="C395" s="119"/>
      <c r="D395" s="119"/>
      <c r="E395" s="119"/>
      <c r="F395" s="119"/>
      <c r="G395" s="120"/>
    </row>
    <row r="396" spans="2:7">
      <c r="B396" s="112"/>
      <c r="C396" s="119"/>
      <c r="D396" s="119"/>
      <c r="E396" s="119"/>
      <c r="F396" s="119"/>
      <c r="G396" s="120"/>
    </row>
    <row r="397" spans="2:7">
      <c r="B397" s="112"/>
      <c r="C397" s="119"/>
      <c r="D397" s="119"/>
      <c r="E397" s="119"/>
      <c r="F397" s="119"/>
      <c r="G397" s="120"/>
    </row>
    <row r="398" spans="2:7">
      <c r="B398" s="112"/>
      <c r="C398" s="119"/>
      <c r="D398" s="119"/>
      <c r="E398" s="119"/>
      <c r="F398" s="119"/>
      <c r="G398" s="120"/>
    </row>
    <row r="399" spans="2:7">
      <c r="B399" s="112"/>
      <c r="C399" s="119"/>
      <c r="D399" s="119"/>
      <c r="E399" s="119"/>
      <c r="F399" s="119"/>
      <c r="G399" s="120"/>
    </row>
    <row r="400" spans="2:7">
      <c r="B400" s="112"/>
      <c r="C400" s="119"/>
      <c r="D400" s="119"/>
      <c r="E400" s="119"/>
      <c r="F400" s="119"/>
      <c r="G400" s="120"/>
    </row>
    <row r="401" spans="2:7">
      <c r="B401" s="112"/>
      <c r="C401" s="119"/>
      <c r="D401" s="119"/>
      <c r="E401" s="119"/>
      <c r="F401" s="119"/>
      <c r="G401" s="120"/>
    </row>
    <row r="402" spans="2:7">
      <c r="B402" s="112"/>
      <c r="C402" s="119"/>
      <c r="D402" s="119"/>
      <c r="E402" s="119"/>
      <c r="F402" s="119"/>
      <c r="G402" s="120"/>
    </row>
    <row r="403" spans="2:7">
      <c r="B403" s="112"/>
      <c r="C403" s="119"/>
      <c r="D403" s="119"/>
      <c r="E403" s="119"/>
      <c r="F403" s="119"/>
      <c r="G403" s="120"/>
    </row>
    <row r="404" spans="2:7">
      <c r="B404" s="112"/>
      <c r="C404" s="119"/>
      <c r="D404" s="119"/>
      <c r="E404" s="119"/>
      <c r="F404" s="119"/>
      <c r="G404" s="120"/>
    </row>
    <row r="405" spans="2:7">
      <c r="B405" s="112"/>
      <c r="C405" s="119"/>
      <c r="D405" s="119"/>
      <c r="E405" s="119"/>
      <c r="F405" s="119"/>
      <c r="G405" s="120"/>
    </row>
    <row r="406" spans="2:7">
      <c r="B406" s="112"/>
      <c r="C406" s="119"/>
      <c r="D406" s="119"/>
      <c r="E406" s="119"/>
      <c r="F406" s="119"/>
      <c r="G406" s="120"/>
    </row>
    <row r="407" spans="2:7">
      <c r="B407" s="112"/>
      <c r="C407" s="119"/>
      <c r="D407" s="119"/>
      <c r="E407" s="119"/>
      <c r="F407" s="119"/>
      <c r="G407" s="120"/>
    </row>
    <row r="408" spans="2:7">
      <c r="B408" s="112"/>
      <c r="C408" s="119"/>
      <c r="D408" s="119"/>
      <c r="E408" s="119"/>
      <c r="F408" s="119"/>
      <c r="G408" s="120"/>
    </row>
    <row r="409" spans="2:7">
      <c r="B409" s="112"/>
      <c r="C409" s="119"/>
      <c r="D409" s="119"/>
      <c r="E409" s="119"/>
      <c r="F409" s="119"/>
      <c r="G409" s="120"/>
    </row>
    <row r="410" spans="2:7">
      <c r="B410" s="112"/>
      <c r="C410" s="119"/>
      <c r="D410" s="119"/>
      <c r="E410" s="119"/>
      <c r="F410" s="119"/>
      <c r="G410" s="120"/>
    </row>
    <row r="411" spans="2:7">
      <c r="B411" s="112"/>
      <c r="C411" s="119"/>
      <c r="D411" s="119"/>
      <c r="E411" s="119"/>
      <c r="F411" s="119"/>
      <c r="G411" s="120"/>
    </row>
    <row r="412" spans="2:7">
      <c r="B412" s="112"/>
      <c r="C412" s="119"/>
      <c r="D412" s="119"/>
      <c r="E412" s="119"/>
      <c r="F412" s="119"/>
      <c r="G412" s="120"/>
    </row>
    <row r="413" spans="2:7">
      <c r="B413" s="112"/>
      <c r="C413" s="119"/>
      <c r="D413" s="119"/>
      <c r="E413" s="119"/>
      <c r="F413" s="119"/>
      <c r="G413" s="120"/>
    </row>
    <row r="414" spans="2:7">
      <c r="B414" s="112"/>
      <c r="C414" s="119"/>
      <c r="D414" s="119"/>
      <c r="E414" s="119"/>
      <c r="F414" s="119"/>
      <c r="G414" s="120"/>
    </row>
    <row r="415" spans="2:7">
      <c r="B415" s="112"/>
      <c r="C415" s="119"/>
      <c r="D415" s="119"/>
      <c r="E415" s="119"/>
      <c r="F415" s="119"/>
      <c r="G415" s="120"/>
    </row>
    <row r="416" spans="2:7">
      <c r="B416" s="112"/>
      <c r="C416" s="119"/>
      <c r="D416" s="119"/>
      <c r="E416" s="119"/>
      <c r="F416" s="119"/>
      <c r="G416" s="120"/>
    </row>
    <row r="417" spans="2:7">
      <c r="B417" s="112"/>
      <c r="C417" s="119"/>
      <c r="D417" s="119"/>
      <c r="E417" s="119"/>
      <c r="F417" s="119"/>
      <c r="G417" s="120"/>
    </row>
    <row r="418" spans="2:7">
      <c r="B418" s="112"/>
      <c r="C418" s="119"/>
      <c r="D418" s="119"/>
      <c r="E418" s="119"/>
      <c r="F418" s="119"/>
      <c r="G418" s="120"/>
    </row>
    <row r="419" spans="2:7">
      <c r="B419" s="112"/>
      <c r="C419" s="119"/>
      <c r="D419" s="119"/>
      <c r="E419" s="119"/>
      <c r="F419" s="119"/>
      <c r="G419" s="120"/>
    </row>
    <row r="420" spans="2:7">
      <c r="B420" s="112"/>
      <c r="C420" s="119"/>
      <c r="D420" s="119"/>
      <c r="E420" s="119"/>
      <c r="F420" s="119"/>
      <c r="G420" s="120"/>
    </row>
    <row r="421" spans="2:7">
      <c r="B421" s="112"/>
      <c r="C421" s="119"/>
      <c r="D421" s="119"/>
      <c r="E421" s="119"/>
      <c r="F421" s="119"/>
      <c r="G421" s="120"/>
    </row>
    <row r="422" spans="2:7">
      <c r="B422" s="112"/>
      <c r="C422" s="119"/>
      <c r="D422" s="119"/>
      <c r="E422" s="119"/>
      <c r="F422" s="119"/>
      <c r="G422" s="120"/>
    </row>
    <row r="423" spans="2:7">
      <c r="B423" s="112"/>
      <c r="C423" s="119"/>
      <c r="D423" s="119"/>
      <c r="E423" s="119"/>
      <c r="F423" s="119"/>
      <c r="G423" s="120"/>
    </row>
    <row r="424" spans="2:7">
      <c r="B424" s="112"/>
      <c r="C424" s="119"/>
      <c r="D424" s="119"/>
      <c r="E424" s="119"/>
      <c r="F424" s="119"/>
      <c r="G424" s="120"/>
    </row>
    <row r="425" spans="2:7">
      <c r="B425" s="112"/>
      <c r="C425" s="119"/>
      <c r="D425" s="119"/>
      <c r="E425" s="119"/>
      <c r="F425" s="119"/>
      <c r="G425" s="120"/>
    </row>
    <row r="426" spans="2:7">
      <c r="B426" s="112"/>
      <c r="C426" s="119"/>
      <c r="D426" s="119"/>
      <c r="E426" s="119"/>
      <c r="F426" s="119"/>
      <c r="G426" s="120"/>
    </row>
    <row r="427" spans="2:7">
      <c r="B427" s="112"/>
      <c r="C427" s="119"/>
      <c r="D427" s="119"/>
      <c r="E427" s="119"/>
      <c r="F427" s="119"/>
      <c r="G427" s="120"/>
    </row>
    <row r="428" spans="2:7">
      <c r="B428" s="112"/>
      <c r="C428" s="119"/>
      <c r="D428" s="119"/>
      <c r="E428" s="119"/>
      <c r="F428" s="119"/>
      <c r="G428" s="120"/>
    </row>
    <row r="429" spans="2:7">
      <c r="B429" s="112"/>
      <c r="C429" s="119"/>
      <c r="D429" s="119"/>
      <c r="E429" s="119"/>
      <c r="F429" s="119"/>
      <c r="G429" s="120"/>
    </row>
    <row r="430" spans="2:7">
      <c r="B430" s="112"/>
      <c r="C430" s="119"/>
      <c r="D430" s="119"/>
      <c r="E430" s="119"/>
      <c r="F430" s="119"/>
      <c r="G430" s="120"/>
    </row>
    <row r="431" spans="2:7">
      <c r="B431" s="112"/>
      <c r="C431" s="119"/>
      <c r="D431" s="119"/>
      <c r="E431" s="119"/>
      <c r="F431" s="119"/>
      <c r="G431" s="120"/>
    </row>
    <row r="432" spans="2:7">
      <c r="B432" s="112"/>
      <c r="C432" s="119"/>
      <c r="D432" s="119"/>
      <c r="E432" s="119"/>
      <c r="F432" s="119"/>
      <c r="G432" s="120"/>
    </row>
    <row r="433" spans="2:7">
      <c r="B433" s="112"/>
      <c r="C433" s="119"/>
      <c r="D433" s="119"/>
      <c r="E433" s="119"/>
      <c r="F433" s="119"/>
      <c r="G433" s="120"/>
    </row>
    <row r="434" spans="2:7">
      <c r="B434" s="112"/>
      <c r="C434" s="119"/>
      <c r="D434" s="119"/>
      <c r="E434" s="119"/>
      <c r="F434" s="119"/>
      <c r="G434" s="120"/>
    </row>
    <row r="435" spans="2:7">
      <c r="B435" s="112"/>
      <c r="C435" s="119"/>
      <c r="D435" s="119"/>
      <c r="E435" s="119"/>
      <c r="F435" s="119"/>
      <c r="G435" s="120"/>
    </row>
    <row r="436" spans="2:7">
      <c r="B436" s="112"/>
      <c r="C436" s="119"/>
      <c r="D436" s="119"/>
      <c r="E436" s="119"/>
      <c r="F436" s="119"/>
      <c r="G436" s="120"/>
    </row>
    <row r="437" spans="2:7">
      <c r="B437" s="112"/>
      <c r="C437" s="119"/>
      <c r="D437" s="119"/>
      <c r="E437" s="119"/>
      <c r="F437" s="119"/>
      <c r="G437" s="120"/>
    </row>
    <row r="438" spans="2:7">
      <c r="B438" s="112"/>
      <c r="C438" s="119"/>
      <c r="D438" s="119"/>
      <c r="E438" s="119"/>
      <c r="F438" s="119"/>
      <c r="G438" s="120"/>
    </row>
    <row r="439" spans="2:7">
      <c r="B439" s="112"/>
      <c r="C439" s="119"/>
      <c r="D439" s="119"/>
      <c r="E439" s="119"/>
      <c r="F439" s="119"/>
      <c r="G439" s="120"/>
    </row>
    <row r="440" spans="2:7">
      <c r="B440" s="112"/>
      <c r="C440" s="119"/>
      <c r="D440" s="119"/>
      <c r="E440" s="119"/>
      <c r="F440" s="119"/>
      <c r="G440" s="120"/>
    </row>
    <row r="441" spans="2:7">
      <c r="B441" s="112"/>
      <c r="C441" s="119"/>
      <c r="D441" s="119"/>
      <c r="E441" s="119"/>
      <c r="F441" s="119"/>
      <c r="G441" s="120"/>
    </row>
    <row r="442" spans="2:7">
      <c r="B442" s="112"/>
      <c r="C442" s="119"/>
      <c r="D442" s="119"/>
      <c r="E442" s="119"/>
      <c r="F442" s="119"/>
      <c r="G442" s="120"/>
    </row>
    <row r="443" spans="2:7">
      <c r="B443" s="112"/>
      <c r="C443" s="119"/>
      <c r="D443" s="119"/>
      <c r="E443" s="119"/>
      <c r="F443" s="119"/>
      <c r="G443" s="120"/>
    </row>
    <row r="444" spans="2:7">
      <c r="B444" s="112"/>
      <c r="C444" s="119"/>
      <c r="D444" s="119"/>
      <c r="E444" s="119"/>
      <c r="F444" s="119"/>
      <c r="G444" s="120"/>
    </row>
    <row r="445" spans="2:7">
      <c r="B445" s="112"/>
      <c r="C445" s="119"/>
      <c r="D445" s="119"/>
      <c r="E445" s="119"/>
      <c r="F445" s="119"/>
      <c r="G445" s="120"/>
    </row>
    <row r="446" spans="2:7">
      <c r="B446" s="112"/>
      <c r="C446" s="119"/>
      <c r="D446" s="119"/>
      <c r="E446" s="119"/>
      <c r="F446" s="119"/>
      <c r="G446" s="120"/>
    </row>
    <row r="447" spans="2:7">
      <c r="B447" s="112"/>
      <c r="C447" s="119"/>
      <c r="D447" s="119"/>
      <c r="E447" s="119"/>
      <c r="F447" s="119"/>
      <c r="G447" s="120"/>
    </row>
    <row r="448" spans="2:7">
      <c r="B448" s="112"/>
      <c r="C448" s="119"/>
      <c r="D448" s="119"/>
      <c r="E448" s="119"/>
      <c r="F448" s="119"/>
      <c r="G448" s="120"/>
    </row>
    <row r="449" spans="2:7">
      <c r="B449" s="112"/>
      <c r="C449" s="119"/>
      <c r="D449" s="119"/>
      <c r="E449" s="119"/>
      <c r="F449" s="119"/>
      <c r="G449" s="120"/>
    </row>
    <row r="450" spans="2:7">
      <c r="B450" s="112"/>
      <c r="C450" s="119"/>
      <c r="D450" s="119"/>
      <c r="E450" s="119"/>
      <c r="F450" s="119"/>
      <c r="G450" s="120"/>
    </row>
    <row r="451" spans="2:7">
      <c r="B451" s="112"/>
      <c r="C451" s="119"/>
      <c r="D451" s="119"/>
      <c r="E451" s="119"/>
      <c r="F451" s="119"/>
      <c r="G451" s="120"/>
    </row>
    <row r="452" spans="2:7">
      <c r="B452" s="112"/>
      <c r="C452" s="119"/>
      <c r="D452" s="119"/>
      <c r="E452" s="119"/>
      <c r="F452" s="119"/>
      <c r="G452" s="120"/>
    </row>
    <row r="453" spans="2:7">
      <c r="B453" s="112"/>
      <c r="C453" s="119"/>
      <c r="D453" s="119"/>
      <c r="E453" s="119"/>
      <c r="F453" s="119"/>
      <c r="G453" s="120"/>
    </row>
    <row r="454" spans="2:7">
      <c r="B454" s="112"/>
      <c r="C454" s="119"/>
      <c r="D454" s="119"/>
      <c r="E454" s="119"/>
      <c r="F454" s="119"/>
      <c r="G454" s="120"/>
    </row>
    <row r="455" spans="2:7">
      <c r="B455" s="112"/>
      <c r="C455" s="119"/>
      <c r="D455" s="119"/>
      <c r="E455" s="119"/>
      <c r="F455" s="119"/>
      <c r="G455" s="120"/>
    </row>
    <row r="456" spans="2:7">
      <c r="B456" s="112"/>
      <c r="C456" s="119"/>
      <c r="D456" s="119"/>
      <c r="E456" s="119"/>
      <c r="F456" s="119"/>
      <c r="G456" s="120"/>
    </row>
    <row r="457" spans="2:7">
      <c r="B457" s="112"/>
      <c r="C457" s="119"/>
      <c r="D457" s="119"/>
      <c r="E457" s="119"/>
      <c r="F457" s="119"/>
      <c r="G457" s="120"/>
    </row>
    <row r="458" spans="2:7">
      <c r="B458" s="112"/>
      <c r="C458" s="119"/>
      <c r="D458" s="119"/>
      <c r="E458" s="119"/>
      <c r="F458" s="119"/>
      <c r="G458" s="120"/>
    </row>
    <row r="459" spans="2:7">
      <c r="B459" s="112"/>
      <c r="C459" s="119"/>
      <c r="D459" s="119"/>
      <c r="E459" s="119"/>
      <c r="F459" s="119"/>
      <c r="G459" s="120"/>
    </row>
    <row r="460" spans="2:7">
      <c r="B460" s="112"/>
      <c r="C460" s="119"/>
      <c r="D460" s="119"/>
      <c r="E460" s="119"/>
      <c r="F460" s="119"/>
      <c r="G460" s="120"/>
    </row>
    <row r="461" spans="2:7">
      <c r="B461" s="112"/>
      <c r="C461" s="119"/>
      <c r="D461" s="119"/>
      <c r="E461" s="119"/>
      <c r="F461" s="119"/>
      <c r="G461" s="120"/>
    </row>
    <row r="462" spans="2:7">
      <c r="B462" s="112"/>
      <c r="C462" s="119"/>
      <c r="D462" s="119"/>
      <c r="E462" s="119"/>
      <c r="F462" s="119"/>
      <c r="G462" s="120"/>
    </row>
    <row r="463" spans="2:7">
      <c r="B463" s="112"/>
      <c r="C463" s="119"/>
      <c r="D463" s="119"/>
      <c r="E463" s="119"/>
      <c r="F463" s="119"/>
      <c r="G463" s="120"/>
    </row>
    <row r="464" spans="2:7">
      <c r="B464" s="112"/>
      <c r="C464" s="119"/>
      <c r="D464" s="119"/>
      <c r="E464" s="119"/>
      <c r="F464" s="119"/>
      <c r="G464" s="120"/>
    </row>
    <row r="465" spans="2:7">
      <c r="B465" s="112"/>
      <c r="C465" s="119"/>
      <c r="D465" s="119"/>
      <c r="E465" s="119"/>
      <c r="F465" s="119"/>
      <c r="G465" s="120"/>
    </row>
    <row r="466" spans="2:7">
      <c r="B466" s="112"/>
      <c r="C466" s="119"/>
      <c r="D466" s="119"/>
      <c r="E466" s="119"/>
      <c r="F466" s="119"/>
      <c r="G466" s="120"/>
    </row>
    <row r="467" spans="2:7">
      <c r="B467" s="112"/>
      <c r="C467" s="119"/>
      <c r="D467" s="119"/>
      <c r="E467" s="119"/>
      <c r="F467" s="119"/>
      <c r="G467" s="120"/>
    </row>
    <row r="468" spans="2:7">
      <c r="B468" s="112"/>
      <c r="C468" s="119"/>
      <c r="D468" s="119"/>
      <c r="E468" s="119"/>
      <c r="F468" s="119"/>
      <c r="G468" s="120"/>
    </row>
    <row r="469" spans="2:7">
      <c r="B469" s="112"/>
      <c r="C469" s="119"/>
      <c r="D469" s="119"/>
      <c r="E469" s="119"/>
      <c r="F469" s="119"/>
      <c r="G469" s="120"/>
    </row>
    <row r="470" spans="2:7">
      <c r="B470" s="112"/>
      <c r="C470" s="119"/>
      <c r="D470" s="119"/>
      <c r="E470" s="119"/>
      <c r="F470" s="119"/>
      <c r="G470" s="120"/>
    </row>
    <row r="471" spans="2:7">
      <c r="B471" s="112"/>
      <c r="C471" s="119"/>
      <c r="D471" s="119"/>
      <c r="E471" s="119"/>
      <c r="F471" s="119"/>
      <c r="G471" s="120"/>
    </row>
    <row r="472" spans="2:7">
      <c r="B472" s="112"/>
      <c r="C472" s="119"/>
      <c r="D472" s="119"/>
      <c r="E472" s="119"/>
      <c r="F472" s="119"/>
      <c r="G472" s="120"/>
    </row>
    <row r="473" spans="2:7">
      <c r="B473" s="112"/>
      <c r="C473" s="119"/>
      <c r="D473" s="119"/>
      <c r="E473" s="119"/>
      <c r="F473" s="119"/>
      <c r="G473" s="120"/>
    </row>
    <row r="474" spans="2:7">
      <c r="B474" s="112"/>
      <c r="C474" s="119"/>
      <c r="D474" s="119"/>
      <c r="E474" s="119"/>
      <c r="F474" s="119"/>
      <c r="G474" s="120"/>
    </row>
    <row r="475" spans="2:7">
      <c r="B475" s="112"/>
      <c r="C475" s="119"/>
      <c r="D475" s="119"/>
      <c r="E475" s="119"/>
      <c r="F475" s="119"/>
      <c r="G475" s="120"/>
    </row>
    <row r="476" spans="2:7">
      <c r="B476" s="112"/>
      <c r="C476" s="119"/>
      <c r="D476" s="119"/>
      <c r="E476" s="119"/>
      <c r="F476" s="119"/>
      <c r="G476" s="120"/>
    </row>
    <row r="477" spans="2:7">
      <c r="B477" s="112"/>
      <c r="C477" s="119"/>
      <c r="D477" s="119"/>
      <c r="E477" s="119"/>
      <c r="F477" s="119"/>
      <c r="G477" s="120"/>
    </row>
    <row r="478" spans="2:7">
      <c r="B478" s="112"/>
      <c r="C478" s="119"/>
      <c r="D478" s="119"/>
      <c r="E478" s="119"/>
      <c r="F478" s="119"/>
      <c r="G478" s="120"/>
    </row>
    <row r="479" spans="2:7">
      <c r="B479" s="112"/>
      <c r="C479" s="119"/>
      <c r="D479" s="119"/>
      <c r="E479" s="119"/>
      <c r="F479" s="119"/>
      <c r="G479" s="120"/>
    </row>
    <row r="480" spans="2:7">
      <c r="B480" s="112"/>
      <c r="C480" s="119"/>
      <c r="D480" s="119"/>
      <c r="E480" s="119"/>
      <c r="F480" s="119"/>
      <c r="G480" s="120"/>
    </row>
    <row r="481" spans="2:7">
      <c r="B481" s="112"/>
      <c r="C481" s="119"/>
      <c r="D481" s="119"/>
      <c r="E481" s="119"/>
      <c r="F481" s="119"/>
      <c r="G481" s="120"/>
    </row>
    <row r="482" spans="2:7">
      <c r="B482" s="112"/>
      <c r="C482" s="119"/>
      <c r="D482" s="119"/>
      <c r="E482" s="119"/>
      <c r="F482" s="119"/>
      <c r="G482" s="120"/>
    </row>
    <row r="483" spans="2:7">
      <c r="B483" s="112"/>
      <c r="C483" s="119"/>
      <c r="D483" s="119"/>
      <c r="E483" s="119"/>
      <c r="F483" s="119"/>
      <c r="G483" s="120"/>
    </row>
    <row r="484" spans="2:7">
      <c r="B484" s="112"/>
      <c r="C484" s="119"/>
      <c r="D484" s="119"/>
      <c r="E484" s="119"/>
      <c r="F484" s="119"/>
      <c r="G484" s="120"/>
    </row>
    <row r="485" spans="2:7">
      <c r="B485" s="112"/>
      <c r="C485" s="119"/>
      <c r="D485" s="119"/>
      <c r="E485" s="119"/>
      <c r="F485" s="119"/>
      <c r="G485" s="120"/>
    </row>
    <row r="486" spans="2:7">
      <c r="B486" s="112"/>
      <c r="C486" s="119"/>
      <c r="D486" s="119"/>
      <c r="E486" s="119"/>
      <c r="F486" s="119"/>
      <c r="G486" s="120"/>
    </row>
    <row r="487" spans="2:7">
      <c r="B487" s="112"/>
      <c r="C487" s="119"/>
      <c r="D487" s="119"/>
      <c r="E487" s="119"/>
      <c r="F487" s="119"/>
      <c r="G487" s="120"/>
    </row>
    <row r="488" spans="2:7">
      <c r="B488" s="112"/>
      <c r="C488" s="119"/>
      <c r="D488" s="119"/>
      <c r="E488" s="119"/>
      <c r="F488" s="119"/>
      <c r="G488" s="120"/>
    </row>
    <row r="489" spans="2:7">
      <c r="B489" s="112"/>
      <c r="C489" s="119"/>
      <c r="D489" s="119"/>
      <c r="E489" s="119"/>
      <c r="F489" s="119"/>
      <c r="G489" s="120"/>
    </row>
    <row r="490" spans="2:7">
      <c r="B490" s="112"/>
      <c r="C490" s="119"/>
      <c r="D490" s="119"/>
      <c r="E490" s="119"/>
      <c r="F490" s="119"/>
      <c r="G490" s="120"/>
    </row>
    <row r="491" spans="2:7">
      <c r="B491" s="112"/>
      <c r="C491" s="119"/>
      <c r="D491" s="119"/>
      <c r="E491" s="119"/>
      <c r="F491" s="119"/>
      <c r="G491" s="120"/>
    </row>
    <row r="492" spans="2:7">
      <c r="B492" s="112"/>
      <c r="C492" s="119"/>
      <c r="D492" s="119"/>
      <c r="E492" s="119"/>
      <c r="F492" s="119"/>
      <c r="G492" s="120"/>
    </row>
    <row r="493" spans="2:7">
      <c r="B493" s="112"/>
      <c r="C493" s="119"/>
      <c r="D493" s="119"/>
      <c r="E493" s="119"/>
      <c r="F493" s="119"/>
      <c r="G493" s="120"/>
    </row>
    <row r="494" spans="2:7">
      <c r="B494" s="112"/>
      <c r="C494" s="119"/>
      <c r="D494" s="119"/>
      <c r="E494" s="119"/>
      <c r="F494" s="119"/>
      <c r="G494" s="120"/>
    </row>
    <row r="495" spans="2:7">
      <c r="B495" s="112"/>
      <c r="C495" s="119"/>
      <c r="D495" s="119"/>
      <c r="E495" s="119"/>
      <c r="F495" s="119"/>
      <c r="G495" s="120"/>
    </row>
    <row r="496" spans="2:7">
      <c r="B496" s="112"/>
      <c r="C496" s="119"/>
      <c r="D496" s="119"/>
      <c r="E496" s="119"/>
      <c r="F496" s="119"/>
      <c r="G496" s="120"/>
    </row>
    <row r="497" spans="2:7">
      <c r="B497" s="112"/>
      <c r="C497" s="119"/>
      <c r="D497" s="119"/>
      <c r="E497" s="119"/>
      <c r="F497" s="119"/>
      <c r="G497" s="120"/>
    </row>
    <row r="498" spans="2:7">
      <c r="B498" s="112"/>
      <c r="C498" s="119"/>
      <c r="D498" s="119"/>
      <c r="E498" s="119"/>
      <c r="F498" s="119"/>
      <c r="G498" s="120"/>
    </row>
    <row r="499" spans="2:7">
      <c r="B499" s="112"/>
      <c r="C499" s="119"/>
      <c r="D499" s="119"/>
      <c r="E499" s="119"/>
      <c r="F499" s="119"/>
      <c r="G499" s="120"/>
    </row>
    <row r="500" spans="2:7">
      <c r="B500" s="112"/>
      <c r="C500" s="119"/>
      <c r="D500" s="119"/>
      <c r="E500" s="119"/>
      <c r="F500" s="119"/>
      <c r="G500" s="120"/>
    </row>
    <row r="501" spans="2:7">
      <c r="B501" s="112"/>
      <c r="C501" s="119"/>
      <c r="D501" s="119"/>
      <c r="E501" s="119"/>
      <c r="F501" s="119"/>
      <c r="G501" s="120"/>
    </row>
    <row r="502" spans="2:7">
      <c r="B502" s="112"/>
      <c r="C502" s="119"/>
      <c r="D502" s="119"/>
      <c r="E502" s="119"/>
      <c r="F502" s="119"/>
      <c r="G502" s="120"/>
    </row>
    <row r="503" spans="2:7">
      <c r="B503" s="112"/>
      <c r="C503" s="119"/>
      <c r="D503" s="119"/>
      <c r="E503" s="119"/>
      <c r="F503" s="119"/>
      <c r="G503" s="120"/>
    </row>
    <row r="504" spans="2:7">
      <c r="B504" s="112"/>
      <c r="C504" s="119"/>
      <c r="D504" s="119"/>
      <c r="E504" s="119"/>
      <c r="F504" s="119"/>
      <c r="G504" s="120"/>
    </row>
    <row r="505" spans="2:7">
      <c r="B505" s="112"/>
      <c r="C505" s="119"/>
      <c r="D505" s="119"/>
      <c r="E505" s="119"/>
      <c r="F505" s="119"/>
      <c r="G505" s="120"/>
    </row>
    <row r="506" spans="2:7">
      <c r="B506" s="112"/>
      <c r="C506" s="119"/>
      <c r="D506" s="119"/>
      <c r="E506" s="119"/>
      <c r="F506" s="119"/>
      <c r="G506" s="120"/>
    </row>
    <row r="507" spans="2:7">
      <c r="B507" s="112"/>
      <c r="C507" s="119"/>
      <c r="D507" s="119"/>
      <c r="E507" s="119"/>
      <c r="F507" s="119"/>
      <c r="G507" s="120"/>
    </row>
    <row r="508" spans="2:7">
      <c r="B508" s="112"/>
      <c r="C508" s="119"/>
      <c r="D508" s="119"/>
      <c r="E508" s="119"/>
      <c r="F508" s="119"/>
      <c r="G508" s="120"/>
    </row>
    <row r="509" spans="2:7">
      <c r="B509" s="112"/>
      <c r="C509" s="119"/>
      <c r="D509" s="119"/>
      <c r="E509" s="119"/>
      <c r="F509" s="119"/>
      <c r="G509" s="120"/>
    </row>
    <row r="510" spans="2:7">
      <c r="B510" s="112"/>
      <c r="C510" s="119"/>
      <c r="D510" s="119"/>
      <c r="E510" s="119"/>
      <c r="F510" s="119"/>
      <c r="G510" s="120"/>
    </row>
    <row r="511" spans="2:7">
      <c r="B511" s="112"/>
      <c r="C511" s="119"/>
      <c r="D511" s="119"/>
      <c r="E511" s="119"/>
      <c r="F511" s="119"/>
      <c r="G511" s="120"/>
    </row>
    <row r="512" spans="2:7">
      <c r="B512" s="112"/>
      <c r="C512" s="119"/>
      <c r="D512" s="119"/>
      <c r="E512" s="119"/>
      <c r="F512" s="119"/>
      <c r="G512" s="120"/>
    </row>
    <row r="513" spans="2:7">
      <c r="B513" s="112"/>
      <c r="C513" s="119"/>
      <c r="D513" s="119"/>
      <c r="E513" s="119"/>
      <c r="F513" s="119"/>
      <c r="G513" s="120"/>
    </row>
    <row r="514" spans="2:7">
      <c r="B514" s="112"/>
      <c r="C514" s="119"/>
      <c r="D514" s="119"/>
      <c r="E514" s="119"/>
      <c r="F514" s="119"/>
      <c r="G514" s="120"/>
    </row>
    <row r="515" spans="2:7">
      <c r="B515" s="112"/>
      <c r="C515" s="119"/>
      <c r="D515" s="119"/>
      <c r="E515" s="119"/>
      <c r="F515" s="119"/>
      <c r="G515" s="120"/>
    </row>
    <row r="516" spans="2:7">
      <c r="B516" s="112"/>
      <c r="C516" s="119"/>
      <c r="D516" s="119"/>
      <c r="E516" s="119"/>
      <c r="F516" s="119"/>
      <c r="G516" s="120"/>
    </row>
    <row r="517" spans="2:7">
      <c r="B517" s="112"/>
      <c r="C517" s="119"/>
      <c r="D517" s="119"/>
      <c r="E517" s="119"/>
      <c r="F517" s="119"/>
      <c r="G517" s="120"/>
    </row>
    <row r="518" spans="2:7">
      <c r="B518" s="112"/>
      <c r="C518" s="119"/>
      <c r="D518" s="119"/>
      <c r="E518" s="119"/>
      <c r="F518" s="119"/>
      <c r="G518" s="120"/>
    </row>
    <row r="519" spans="2:7">
      <c r="B519" s="112"/>
      <c r="C519" s="119"/>
      <c r="D519" s="119"/>
      <c r="E519" s="119"/>
      <c r="F519" s="119"/>
      <c r="G519" s="120"/>
    </row>
    <row r="520" spans="2:7">
      <c r="B520" s="112"/>
      <c r="C520" s="119"/>
      <c r="D520" s="119"/>
      <c r="E520" s="119"/>
      <c r="F520" s="119"/>
      <c r="G520" s="120"/>
    </row>
    <row r="521" spans="2:7">
      <c r="B521" s="112"/>
      <c r="C521" s="119"/>
      <c r="D521" s="119"/>
      <c r="E521" s="119"/>
      <c r="F521" s="119"/>
      <c r="G521" s="120"/>
    </row>
    <row r="522" spans="2:7">
      <c r="B522" s="112"/>
      <c r="C522" s="119"/>
      <c r="D522" s="119"/>
      <c r="E522" s="119"/>
      <c r="F522" s="119"/>
      <c r="G522" s="120"/>
    </row>
    <row r="523" spans="2:7">
      <c r="B523" s="112"/>
      <c r="C523" s="119"/>
      <c r="D523" s="119"/>
      <c r="E523" s="119"/>
      <c r="F523" s="119"/>
      <c r="G523" s="120"/>
    </row>
    <row r="524" spans="2:7">
      <c r="B524" s="112"/>
      <c r="C524" s="119"/>
      <c r="D524" s="119"/>
      <c r="E524" s="119"/>
      <c r="F524" s="119"/>
      <c r="G524" s="120"/>
    </row>
    <row r="525" spans="2:7">
      <c r="B525" s="112"/>
      <c r="C525" s="119"/>
      <c r="D525" s="119"/>
      <c r="E525" s="119"/>
      <c r="F525" s="119"/>
      <c r="G525" s="120"/>
    </row>
    <row r="526" spans="2:7">
      <c r="B526" s="112"/>
      <c r="C526" s="119"/>
      <c r="D526" s="119"/>
      <c r="E526" s="119"/>
      <c r="F526" s="119"/>
      <c r="G526" s="120"/>
    </row>
    <row r="527" spans="2:7">
      <c r="B527" s="112"/>
      <c r="C527" s="119"/>
      <c r="D527" s="119"/>
      <c r="E527" s="119"/>
      <c r="F527" s="119"/>
      <c r="G527" s="120"/>
    </row>
    <row r="528" spans="2:7">
      <c r="B528" s="112"/>
      <c r="C528" s="119"/>
      <c r="D528" s="119"/>
      <c r="E528" s="119"/>
      <c r="F528" s="119"/>
      <c r="G528" s="120"/>
    </row>
    <row r="529" spans="2:7">
      <c r="B529" s="112"/>
      <c r="C529" s="119"/>
      <c r="D529" s="119"/>
      <c r="E529" s="119"/>
      <c r="F529" s="119"/>
      <c r="G529" s="120"/>
    </row>
    <row r="530" spans="2:7">
      <c r="B530" s="112"/>
      <c r="C530" s="119"/>
      <c r="D530" s="119"/>
      <c r="E530" s="119"/>
      <c r="F530" s="119"/>
      <c r="G530" s="120"/>
    </row>
    <row r="531" spans="2:7">
      <c r="B531" s="112"/>
      <c r="C531" s="119"/>
      <c r="D531" s="119"/>
      <c r="E531" s="119"/>
      <c r="F531" s="119"/>
      <c r="G531" s="120"/>
    </row>
    <row r="532" spans="2:7">
      <c r="B532" s="112"/>
      <c r="C532" s="119"/>
      <c r="D532" s="119"/>
      <c r="E532" s="119"/>
      <c r="F532" s="119"/>
      <c r="G532" s="120"/>
    </row>
    <row r="533" spans="2:7">
      <c r="B533" s="112"/>
      <c r="C533" s="119"/>
      <c r="D533" s="119"/>
      <c r="E533" s="119"/>
      <c r="F533" s="119"/>
      <c r="G533" s="120"/>
    </row>
    <row r="534" spans="2:7">
      <c r="B534" s="112"/>
      <c r="C534" s="119"/>
      <c r="D534" s="119"/>
      <c r="E534" s="119"/>
      <c r="F534" s="119"/>
      <c r="G534" s="120"/>
    </row>
    <row r="535" spans="2:7">
      <c r="B535" s="112"/>
      <c r="C535" s="119"/>
      <c r="D535" s="119"/>
      <c r="E535" s="119"/>
      <c r="F535" s="119"/>
      <c r="G535" s="120"/>
    </row>
    <row r="536" spans="2:7">
      <c r="B536" s="112"/>
      <c r="C536" s="119"/>
      <c r="D536" s="119"/>
      <c r="E536" s="119"/>
      <c r="F536" s="119"/>
      <c r="G536" s="120"/>
    </row>
    <row r="537" spans="2:7">
      <c r="B537" s="112"/>
      <c r="C537" s="119"/>
      <c r="D537" s="119"/>
      <c r="E537" s="119"/>
      <c r="F537" s="119"/>
      <c r="G537" s="120"/>
    </row>
    <row r="538" spans="2:7">
      <c r="B538" s="112"/>
      <c r="C538" s="119"/>
      <c r="D538" s="119"/>
      <c r="E538" s="119"/>
      <c r="F538" s="119"/>
      <c r="G538" s="120"/>
    </row>
    <row r="539" spans="2:7">
      <c r="B539" s="112"/>
      <c r="C539" s="119"/>
      <c r="D539" s="119"/>
      <c r="E539" s="119"/>
      <c r="F539" s="119"/>
      <c r="G539" s="120"/>
    </row>
    <row r="540" spans="2:7">
      <c r="B540" s="112"/>
      <c r="C540" s="119"/>
      <c r="D540" s="119"/>
      <c r="E540" s="119"/>
      <c r="F540" s="119"/>
      <c r="G540" s="120"/>
    </row>
    <row r="541" spans="2:7">
      <c r="B541" s="112"/>
      <c r="C541" s="119"/>
      <c r="D541" s="119"/>
      <c r="E541" s="119"/>
      <c r="F541" s="119"/>
      <c r="G541" s="120"/>
    </row>
    <row r="542" spans="2:7">
      <c r="B542" s="112"/>
      <c r="C542" s="119"/>
      <c r="D542" s="119"/>
      <c r="E542" s="119"/>
      <c r="F542" s="119"/>
      <c r="G542" s="120"/>
    </row>
    <row r="543" spans="2:7">
      <c r="B543" s="112"/>
      <c r="C543" s="119"/>
      <c r="D543" s="119"/>
      <c r="E543" s="119"/>
      <c r="F543" s="119"/>
      <c r="G543" s="120"/>
    </row>
    <row r="544" spans="2:7">
      <c r="B544" s="112"/>
      <c r="C544" s="119"/>
      <c r="D544" s="119"/>
      <c r="E544" s="119"/>
      <c r="F544" s="119"/>
      <c r="G544" s="120"/>
    </row>
    <row r="545" spans="2:7">
      <c r="B545" s="112"/>
      <c r="C545" s="119"/>
      <c r="D545" s="119"/>
      <c r="E545" s="119"/>
      <c r="F545" s="119"/>
      <c r="G545" s="120"/>
    </row>
    <row r="546" spans="2:7">
      <c r="B546" s="112"/>
      <c r="C546" s="119"/>
      <c r="D546" s="119"/>
      <c r="E546" s="119"/>
      <c r="F546" s="119"/>
      <c r="G546" s="120"/>
    </row>
    <row r="547" spans="2:7">
      <c r="B547" s="112"/>
      <c r="C547" s="119"/>
      <c r="D547" s="119"/>
      <c r="E547" s="119"/>
      <c r="F547" s="119"/>
      <c r="G547" s="120"/>
    </row>
    <row r="548" spans="2:7">
      <c r="B548" s="112"/>
      <c r="C548" s="119"/>
      <c r="D548" s="119"/>
      <c r="E548" s="119"/>
      <c r="F548" s="119"/>
      <c r="G548" s="120"/>
    </row>
    <row r="549" spans="2:7">
      <c r="B549" s="112"/>
      <c r="C549" s="119"/>
      <c r="D549" s="119"/>
      <c r="E549" s="119"/>
      <c r="F549" s="119"/>
      <c r="G549" s="120"/>
    </row>
    <row r="550" spans="2:7">
      <c r="B550" s="112"/>
    </row>
    <row r="551" spans="2:7">
      <c r="B551" s="112"/>
    </row>
    <row r="552" spans="2:7">
      <c r="B552" s="112"/>
    </row>
  </sheetData>
  <sheetProtection sheet="1" selectLockedCells="1"/>
  <mergeCells count="7">
    <mergeCell ref="C6:C7"/>
    <mergeCell ref="B2:G2"/>
    <mergeCell ref="B6:B7"/>
    <mergeCell ref="D6:D7"/>
    <mergeCell ref="E6:E7"/>
    <mergeCell ref="G6:G7"/>
    <mergeCell ref="F6:F7"/>
  </mergeCells>
  <phoneticPr fontId="0" type="noConversion"/>
  <dataValidations count="1">
    <dataValidation type="list" allowBlank="1" showInputMessage="1" showErrorMessage="1" sqref="C4">
      <formula1>enddates</formula1>
    </dataValidation>
  </dataValidations>
  <pageMargins left="0.74803149606299213" right="0.74803149606299213" top="0.98425196850393704" bottom="0.98425196850393704" header="0.51181102362204722" footer="0.51181102362204722"/>
  <pageSetup paperSize="9" scale="52" fitToHeight="5" orientation="portrait" r:id="rId1"/>
  <headerFooter alignWithMargins="0"/>
  <rowBreaks count="1" manualBreakCount="1">
    <brk id="277" max="6" man="1"/>
  </rowBreaks>
</worksheet>
</file>

<file path=xl/worksheets/sheet16.xml><?xml version="1.0" encoding="utf-8"?>
<worksheet xmlns="http://schemas.openxmlformats.org/spreadsheetml/2006/main" xmlns:r="http://schemas.openxmlformats.org/officeDocument/2006/relationships">
  <sheetPr>
    <tabColor indexed="42"/>
  </sheetPr>
  <dimension ref="B1:H547"/>
  <sheetViews>
    <sheetView showGridLines="0" showRowColHeaders="0" zoomScaleNormal="100" workbookViewId="0">
      <selection activeCell="C4" sqref="C4"/>
    </sheetView>
  </sheetViews>
  <sheetFormatPr defaultRowHeight="12.75"/>
  <cols>
    <col min="1" max="1" width="2.7109375" style="101" customWidth="1"/>
    <col min="2" max="2" width="15.140625" style="101" customWidth="1"/>
    <col min="3" max="3" width="62.28515625" style="105" customWidth="1"/>
    <col min="4" max="4" width="22.140625" style="101" bestFit="1" customWidth="1"/>
    <col min="5" max="5" width="17.85546875" style="101" customWidth="1"/>
    <col min="6" max="6" width="23.140625" style="101" customWidth="1"/>
    <col min="7" max="7" width="21.140625" style="118" bestFit="1" customWidth="1"/>
    <col min="8" max="16384" width="9.140625" style="101"/>
  </cols>
  <sheetData>
    <row r="1" spans="2:8" ht="12.75" customHeight="1">
      <c r="B1" s="231"/>
      <c r="C1" s="101"/>
    </row>
    <row r="2" spans="2:8" ht="12.75" customHeight="1">
      <c r="B2" s="370" t="str">
        <f>"Table 5b: Maintained schools in notice to improve at " &amp; IF($C$4=Dates!G4, Dates!G4, IF($C$4=Dates!G5, Dates!G5, IF($C$4=Dates!G6, Dates!G6))) &amp; " (provisional)"</f>
        <v>Table 5b: Maintained schools in notice to improve at 31 December 2011 (provisional)</v>
      </c>
      <c r="C2" s="370" t="str">
        <f>"Table 3: Number of maintained schools inspection outcomes for select judgements at their most recent inspection as at " &amp; IF('Table 3'!$B$5=Dates!H4, Dates!H4, IF('Table 3'!$B$5=Dates!H5, Dates!H5, IF('Table 3'!$B$5=Dates!H6, Dates!H6))) &amp; " (provisional)"</f>
        <v>Table 3: Number of maintained schools inspection outcomes for select judgements at their most recent inspection as at FALSE (provisional)</v>
      </c>
      <c r="D2" s="370" t="str">
        <f>"Table 3: Number of maintained schools inspection outcomes for select judgements at their most recent inspection as at " &amp; IF('Table 3'!$B$5=Dates!L4, Dates!L4, IF('Table 3'!$B$5=Dates!L5, Dates!L5, IF('Table 3'!$B$5=Dates!L6, Dates!L6))) &amp; " (provisional)"</f>
        <v>Table 3: Number of maintained schools inspection outcomes for select judgements at their most recent inspection as at FALSE (provisional)</v>
      </c>
      <c r="E2" s="370" t="str">
        <f>"Table 3: Number of maintained schools inspection outcomes for select judgements at their most recent inspection as at " &amp; IF('Table 3'!$B$5=Dates!M4, Dates!M4, IF('Table 3'!$B$5=Dates!M5, Dates!M5, IF('Table 3'!$B$5=Dates!M6, Dates!M6))) &amp; " (provisional)"</f>
        <v>Table 3: Number of maintained schools inspection outcomes for select judgements at their most recent inspection as at FALSE (provisional)</v>
      </c>
      <c r="F2" s="370"/>
      <c r="G2" s="370" t="str">
        <f>"Table 3: Number of maintained schools inspection outcomes for select judgements at their most recent inspection as at " &amp; IF('Table 3'!$B$5=Dates!N4, Dates!N4, IF('Table 3'!$B$5=Dates!N5, Dates!N5, IF('Table 3'!$B$5=Dates!N6, Dates!N6))) &amp; " (provisional)"</f>
        <v>Table 3: Number of maintained schools inspection outcomes for select judgements at their most recent inspection as at FALSE (provisional)</v>
      </c>
      <c r="H2" s="6"/>
    </row>
    <row r="3" spans="2:8">
      <c r="B3" s="46"/>
      <c r="C3" s="193"/>
      <c r="D3" s="193"/>
      <c r="E3" s="193"/>
      <c r="F3" s="193"/>
      <c r="G3" s="298"/>
      <c r="H3" s="6"/>
    </row>
    <row r="4" spans="2:8">
      <c r="B4" s="42" t="s">
        <v>1070</v>
      </c>
      <c r="C4" s="62" t="s">
        <v>95</v>
      </c>
      <c r="D4" s="6"/>
      <c r="E4" s="6"/>
      <c r="F4" s="6"/>
      <c r="G4" s="47"/>
      <c r="H4" s="6"/>
    </row>
    <row r="5" spans="2:8">
      <c r="B5" s="6"/>
      <c r="C5" s="6"/>
      <c r="D5" s="6"/>
      <c r="E5" s="6"/>
      <c r="F5" s="6"/>
      <c r="G5" s="47"/>
      <c r="H5" s="6"/>
    </row>
    <row r="6" spans="2:8">
      <c r="B6" s="403" t="s">
        <v>262</v>
      </c>
      <c r="C6" s="403" t="s">
        <v>611</v>
      </c>
      <c r="D6" s="405" t="s">
        <v>800</v>
      </c>
      <c r="E6" s="407" t="s">
        <v>612</v>
      </c>
      <c r="F6" s="407" t="s">
        <v>991</v>
      </c>
      <c r="G6" s="409" t="s">
        <v>613</v>
      </c>
      <c r="H6" s="6"/>
    </row>
    <row r="7" spans="2:8">
      <c r="B7" s="404"/>
      <c r="C7" s="404"/>
      <c r="D7" s="406"/>
      <c r="E7" s="408"/>
      <c r="F7" s="408"/>
      <c r="G7" s="410"/>
      <c r="H7" s="6"/>
    </row>
    <row r="8" spans="2:8">
      <c r="B8" s="30">
        <f>IF(IF($C$4=Dates!$G$4, DataPack!S423,IF($C$4=Dates!$G$5,DataPack!Y423,IF($C$4=Dates!$G$6,DataPack!AE423)))=0, "", IF($C$4=Dates!$G$4, DataPack!S423,IF($C$4=Dates!$G$5,DataPack!Y423,IF($C$4=Dates!$G$6,DataPack!AE423))))</f>
        <v>125187</v>
      </c>
      <c r="C8" s="36" t="str">
        <f>IF(IF($C$4=Dates!$G$4, DataPack!T423,IF($C$4=Dates!$G$5,DataPack!Z423,IF($C$4=Dates!$G$6,DataPack!AF423)))=0, "", IF($C$4=Dates!$G$4, DataPack!T423,IF($C$4=Dates!$G$5,DataPack!Z423,IF($C$4=Dates!$G$6,DataPack!AF423))))</f>
        <v>St Stephen's CofE Primary School</v>
      </c>
      <c r="D8" s="36" t="str">
        <f>IF(IF($C$4=Dates!$G$4, DataPack!U423,IF($C$4=Dates!$G$5,DataPack!AA423,IF($C$4=Dates!$G$6,DataPack!AG423)))=0, "", IF($C$4=Dates!$G$4, DataPack!U423,IF($C$4=Dates!$G$5,DataPack!AA423,IF($C$4=Dates!$G$6,DataPack!AG423))))</f>
        <v>Surrey</v>
      </c>
      <c r="E8" s="36" t="str">
        <f>IF(IF($C$4=Dates!$G$4, DataPack!V423,IF($C$4=Dates!$G$5,DataPack!AB423,IF($C$4=Dates!$G$6,DataPack!AH423)))=0, "", IF($C$4=Dates!$G$4, DataPack!V423,IF($C$4=Dates!$G$5,DataPack!AB423,IF($C$4=Dates!$G$6,DataPack!AH423))))</f>
        <v>Primary</v>
      </c>
      <c r="F8" s="36" t="str">
        <f>IF(IF($C$4=Dates!$G$4, DataPack!W423,IF($C$4=Dates!$G$5,DataPack!AC423,IF($C$4=Dates!$G$6,DataPack!AI423)))=0, "", IF($C$4=Dates!$G$4, DataPack!W423,IF($C$4=Dates!$G$5,DataPack!AC423,IF($C$4=Dates!$G$6,DataPack!AI423))))</f>
        <v>Voluntary Aided School</v>
      </c>
      <c r="G8" s="297">
        <f>IF(IF($C$4=Dates!$G$4, DataPack!X423,IF($C$4=Dates!$G$5,DataPack!AD423,IF($C$4=Dates!$G$6,DataPack!AJ423)))=0, "", IF($C$4=Dates!$G$4, DataPack!X423,IF($C$4=Dates!$G$5,DataPack!AD423,IF($C$4=Dates!$G$6,DataPack!AJ423))))</f>
        <v>40633</v>
      </c>
      <c r="H8" s="6"/>
    </row>
    <row r="9" spans="2:8">
      <c r="B9" s="30">
        <f>IF(IF($C$4=Dates!$G$4, DataPack!S424,IF($C$4=Dates!$G$5,DataPack!Y424,IF($C$4=Dates!$G$6,DataPack!AE424)))=0, "", IF($C$4=Dates!$G$4, DataPack!S424,IF($C$4=Dates!$G$5,DataPack!Y424,IF($C$4=Dates!$G$6,DataPack!AE424))))</f>
        <v>124635</v>
      </c>
      <c r="C9" s="36" t="str">
        <f>IF(IF($C$4=Dates!$G$4, DataPack!T424,IF($C$4=Dates!$G$5,DataPack!Z424,IF($C$4=Dates!$G$6,DataPack!AF424)))=0, "", IF($C$4=Dates!$G$4, DataPack!T424,IF($C$4=Dates!$G$5,DataPack!Z424,IF($C$4=Dates!$G$6,DataPack!AF424))))</f>
        <v>Fen Park Community Primary School</v>
      </c>
      <c r="D9" s="36" t="str">
        <f>IF(IF($C$4=Dates!$G$4, DataPack!U424,IF($C$4=Dates!$G$5,DataPack!AA424,IF($C$4=Dates!$G$6,DataPack!AG424)))=0, "", IF($C$4=Dates!$G$4, DataPack!U424,IF($C$4=Dates!$G$5,DataPack!AA424,IF($C$4=Dates!$G$6,DataPack!AG424))))</f>
        <v>Suffolk</v>
      </c>
      <c r="E9" s="36" t="str">
        <f>IF(IF($C$4=Dates!$G$4, DataPack!V424,IF($C$4=Dates!$G$5,DataPack!AB424,IF($C$4=Dates!$G$6,DataPack!AH424)))=0, "", IF($C$4=Dates!$G$4, DataPack!V424,IF($C$4=Dates!$G$5,DataPack!AB424,IF($C$4=Dates!$G$6,DataPack!AH424))))</f>
        <v>Primary</v>
      </c>
      <c r="F9" s="36" t="str">
        <f>IF(IF($C$4=Dates!$G$4, DataPack!W424,IF($C$4=Dates!$G$5,DataPack!AC424,IF($C$4=Dates!$G$6,DataPack!AI424)))=0, "", IF($C$4=Dates!$G$4, DataPack!W424,IF($C$4=Dates!$G$5,DataPack!AC424,IF($C$4=Dates!$G$6,DataPack!AI424))))</f>
        <v>Community School</v>
      </c>
      <c r="G9" s="297">
        <f>IF(IF($C$4=Dates!$G$4, DataPack!X424,IF($C$4=Dates!$G$5,DataPack!AD424,IF($C$4=Dates!$G$6,DataPack!AJ424)))=0, "", IF($C$4=Dates!$G$4, DataPack!X424,IF($C$4=Dates!$G$5,DataPack!AD424,IF($C$4=Dates!$G$6,DataPack!AJ424))))</f>
        <v>40459</v>
      </c>
      <c r="H9" s="6"/>
    </row>
    <row r="10" spans="2:8">
      <c r="B10" s="30">
        <f>IF(IF($C$4=Dates!$G$4, DataPack!S425,IF($C$4=Dates!$G$5,DataPack!Y425,IF($C$4=Dates!$G$6,DataPack!AE425)))=0, "", IF($C$4=Dates!$G$4, DataPack!S425,IF($C$4=Dates!$G$5,DataPack!Y425,IF($C$4=Dates!$G$6,DataPack!AE425))))</f>
        <v>135237</v>
      </c>
      <c r="C10" s="36" t="str">
        <f>IF(IF($C$4=Dates!$G$4, DataPack!T425,IF($C$4=Dates!$G$5,DataPack!Z425,IF($C$4=Dates!$G$6,DataPack!AF425)))=0, "", IF($C$4=Dates!$G$4, DataPack!T425,IF($C$4=Dates!$G$5,DataPack!Z425,IF($C$4=Dates!$G$6,DataPack!AF425))))</f>
        <v>Buckland Primary School</v>
      </c>
      <c r="D10" s="36" t="str">
        <f>IF(IF($C$4=Dates!$G$4, DataPack!U425,IF($C$4=Dates!$G$5,DataPack!AA425,IF($C$4=Dates!$G$6,DataPack!AG425)))=0, "", IF($C$4=Dates!$G$4, DataPack!U425,IF($C$4=Dates!$G$5,DataPack!AA425,IF($C$4=Dates!$G$6,DataPack!AG425))))</f>
        <v>Surrey</v>
      </c>
      <c r="E10" s="36" t="str">
        <f>IF(IF($C$4=Dates!$G$4, DataPack!V425,IF($C$4=Dates!$G$5,DataPack!AB425,IF($C$4=Dates!$G$6,DataPack!AH425)))=0, "", IF($C$4=Dates!$G$4, DataPack!V425,IF($C$4=Dates!$G$5,DataPack!AB425,IF($C$4=Dates!$G$6,DataPack!AH425))))</f>
        <v>Primary</v>
      </c>
      <c r="F10" s="36" t="str">
        <f>IF(IF($C$4=Dates!$G$4, DataPack!W425,IF($C$4=Dates!$G$5,DataPack!AC425,IF($C$4=Dates!$G$6,DataPack!AI425)))=0, "", IF($C$4=Dates!$G$4, DataPack!W425,IF($C$4=Dates!$G$5,DataPack!AC425,IF($C$4=Dates!$G$6,DataPack!AI425))))</f>
        <v>Community School</v>
      </c>
      <c r="G10" s="297">
        <f>IF(IF($C$4=Dates!$G$4, DataPack!X425,IF($C$4=Dates!$G$5,DataPack!AD425,IF($C$4=Dates!$G$6,DataPack!AJ425)))=0, "", IF($C$4=Dates!$G$4, DataPack!X425,IF($C$4=Dates!$G$5,DataPack!AD425,IF($C$4=Dates!$G$6,DataPack!AJ425))))</f>
        <v>40836</v>
      </c>
      <c r="H10" s="6"/>
    </row>
    <row r="11" spans="2:8">
      <c r="B11" s="30">
        <f>IF(IF($C$4=Dates!$G$4, DataPack!S426,IF($C$4=Dates!$G$5,DataPack!Y426,IF($C$4=Dates!$G$6,DataPack!AE426)))=0, "", IF($C$4=Dates!$G$4, DataPack!S426,IF($C$4=Dates!$G$5,DataPack!Y426,IF($C$4=Dates!$G$6,DataPack!AE426))))</f>
        <v>123707</v>
      </c>
      <c r="C11" s="36" t="str">
        <f>IF(IF($C$4=Dates!$G$4, DataPack!T426,IF($C$4=Dates!$G$5,DataPack!Z426,IF($C$4=Dates!$G$6,DataPack!AF426)))=0, "", IF($C$4=Dates!$G$4, DataPack!T426,IF($C$4=Dates!$G$5,DataPack!Z426,IF($C$4=Dates!$G$6,DataPack!AF426))))</f>
        <v>Halcon Community Primary School</v>
      </c>
      <c r="D11" s="36" t="str">
        <f>IF(IF($C$4=Dates!$G$4, DataPack!U426,IF($C$4=Dates!$G$5,DataPack!AA426,IF($C$4=Dates!$G$6,DataPack!AG426)))=0, "", IF($C$4=Dates!$G$4, DataPack!U426,IF($C$4=Dates!$G$5,DataPack!AA426,IF($C$4=Dates!$G$6,DataPack!AG426))))</f>
        <v>Somerset</v>
      </c>
      <c r="E11" s="36" t="str">
        <f>IF(IF($C$4=Dates!$G$4, DataPack!V426,IF($C$4=Dates!$G$5,DataPack!AB426,IF($C$4=Dates!$G$6,DataPack!AH426)))=0, "", IF($C$4=Dates!$G$4, DataPack!V426,IF($C$4=Dates!$G$5,DataPack!AB426,IF($C$4=Dates!$G$6,DataPack!AH426))))</f>
        <v>Primary</v>
      </c>
      <c r="F11" s="36" t="str">
        <f>IF(IF($C$4=Dates!$G$4, DataPack!W426,IF($C$4=Dates!$G$5,DataPack!AC426,IF($C$4=Dates!$G$6,DataPack!AI426)))=0, "", IF($C$4=Dates!$G$4, DataPack!W426,IF($C$4=Dates!$G$5,DataPack!AC426,IF($C$4=Dates!$G$6,DataPack!AI426))))</f>
        <v>Community School</v>
      </c>
      <c r="G11" s="297">
        <f>IF(IF($C$4=Dates!$G$4, DataPack!X426,IF($C$4=Dates!$G$5,DataPack!AD426,IF($C$4=Dates!$G$6,DataPack!AJ426)))=0, "", IF($C$4=Dates!$G$4, DataPack!X426,IF($C$4=Dates!$G$5,DataPack!AD426,IF($C$4=Dates!$G$6,DataPack!AJ426))))</f>
        <v>40688</v>
      </c>
      <c r="H11" s="6"/>
    </row>
    <row r="12" spans="2:8">
      <c r="B12" s="30">
        <f>IF(IF($C$4=Dates!$G$4, DataPack!S427,IF($C$4=Dates!$G$5,DataPack!Y427,IF($C$4=Dates!$G$6,DataPack!AE427)))=0, "", IF($C$4=Dates!$G$4, DataPack!S427,IF($C$4=Dates!$G$5,DataPack!Y427,IF($C$4=Dates!$G$6,DataPack!AE427))))</f>
        <v>121194</v>
      </c>
      <c r="C12" s="36" t="str">
        <f>IF(IF($C$4=Dates!$G$4, DataPack!T427,IF($C$4=Dates!$G$5,DataPack!Z427,IF($C$4=Dates!$G$6,DataPack!AF427)))=0, "", IF($C$4=Dates!$G$4, DataPack!T427,IF($C$4=Dates!$G$5,DataPack!Z427,IF($C$4=Dates!$G$6,DataPack!AF427))))</f>
        <v>Norwich Road Community Primary School</v>
      </c>
      <c r="D12" s="36" t="str">
        <f>IF(IF($C$4=Dates!$G$4, DataPack!U427,IF($C$4=Dates!$G$5,DataPack!AA427,IF($C$4=Dates!$G$6,DataPack!AG427)))=0, "", IF($C$4=Dates!$G$4, DataPack!U427,IF($C$4=Dates!$G$5,DataPack!AA427,IF($C$4=Dates!$G$6,DataPack!AG427))))</f>
        <v>Norfolk</v>
      </c>
      <c r="E12" s="36" t="str">
        <f>IF(IF($C$4=Dates!$G$4, DataPack!V427,IF($C$4=Dates!$G$5,DataPack!AB427,IF($C$4=Dates!$G$6,DataPack!AH427)))=0, "", IF($C$4=Dates!$G$4, DataPack!V427,IF($C$4=Dates!$G$5,DataPack!AB427,IF($C$4=Dates!$G$6,DataPack!AH427))))</f>
        <v>Primary</v>
      </c>
      <c r="F12" s="36" t="str">
        <f>IF(IF($C$4=Dates!$G$4, DataPack!W427,IF($C$4=Dates!$G$5,DataPack!AC427,IF($C$4=Dates!$G$6,DataPack!AI427)))=0, "", IF($C$4=Dates!$G$4, DataPack!W427,IF($C$4=Dates!$G$5,DataPack!AC427,IF($C$4=Dates!$G$6,DataPack!AI427))))</f>
        <v>Community School</v>
      </c>
      <c r="G12" s="297">
        <f>IF(IF($C$4=Dates!$G$4, DataPack!X427,IF($C$4=Dates!$G$5,DataPack!AD427,IF($C$4=Dates!$G$6,DataPack!AJ427)))=0, "", IF($C$4=Dates!$G$4, DataPack!X427,IF($C$4=Dates!$G$5,DataPack!AD427,IF($C$4=Dates!$G$6,DataPack!AJ427))))</f>
        <v>40856</v>
      </c>
      <c r="H12" s="6"/>
    </row>
    <row r="13" spans="2:8">
      <c r="B13" s="30">
        <f>IF(IF($C$4=Dates!$G$4, DataPack!S428,IF($C$4=Dates!$G$5,DataPack!Y428,IF($C$4=Dates!$G$6,DataPack!AE428)))=0, "", IF($C$4=Dates!$G$4, DataPack!S428,IF($C$4=Dates!$G$5,DataPack!Y428,IF($C$4=Dates!$G$6,DataPack!AE428))))</f>
        <v>125056</v>
      </c>
      <c r="C13" s="36" t="str">
        <f>IF(IF($C$4=Dates!$G$4, DataPack!T428,IF($C$4=Dates!$G$5,DataPack!Z428,IF($C$4=Dates!$G$6,DataPack!AF428)))=0, "", IF($C$4=Dates!$G$4, DataPack!T428,IF($C$4=Dates!$G$5,DataPack!Z428,IF($C$4=Dates!$G$6,DataPack!AF428))))</f>
        <v>Grovelands Infant and Nursery School</v>
      </c>
      <c r="D13" s="36" t="str">
        <f>IF(IF($C$4=Dates!$G$4, DataPack!U428,IF($C$4=Dates!$G$5,DataPack!AA428,IF($C$4=Dates!$G$6,DataPack!AG428)))=0, "", IF($C$4=Dates!$G$4, DataPack!U428,IF($C$4=Dates!$G$5,DataPack!AA428,IF($C$4=Dates!$G$6,DataPack!AG428))))</f>
        <v>Surrey</v>
      </c>
      <c r="E13" s="36" t="str">
        <f>IF(IF($C$4=Dates!$G$4, DataPack!V428,IF($C$4=Dates!$G$5,DataPack!AB428,IF($C$4=Dates!$G$6,DataPack!AH428)))=0, "", IF($C$4=Dates!$G$4, DataPack!V428,IF($C$4=Dates!$G$5,DataPack!AB428,IF($C$4=Dates!$G$6,DataPack!AH428))))</f>
        <v>Primary</v>
      </c>
      <c r="F13" s="36" t="str">
        <f>IF(IF($C$4=Dates!$G$4, DataPack!W428,IF($C$4=Dates!$G$5,DataPack!AC428,IF($C$4=Dates!$G$6,DataPack!AI428)))=0, "", IF($C$4=Dates!$G$4, DataPack!W428,IF($C$4=Dates!$G$5,DataPack!AC428,IF($C$4=Dates!$G$6,DataPack!AI428))))</f>
        <v>Community School</v>
      </c>
      <c r="G13" s="297">
        <f>IF(IF($C$4=Dates!$G$4, DataPack!X428,IF($C$4=Dates!$G$5,DataPack!AD428,IF($C$4=Dates!$G$6,DataPack!AJ428)))=0, "", IF($C$4=Dates!$G$4, DataPack!X428,IF($C$4=Dates!$G$5,DataPack!AD428,IF($C$4=Dates!$G$6,DataPack!AJ428))))</f>
        <v>40820</v>
      </c>
      <c r="H13" s="6"/>
    </row>
    <row r="14" spans="2:8">
      <c r="B14" s="30">
        <f>IF(IF($C$4=Dates!$G$4, DataPack!S429,IF($C$4=Dates!$G$5,DataPack!Y429,IF($C$4=Dates!$G$6,DataPack!AE429)))=0, "", IF($C$4=Dates!$G$4, DataPack!S429,IF($C$4=Dates!$G$5,DataPack!Y429,IF($C$4=Dates!$G$6,DataPack!AE429))))</f>
        <v>124597</v>
      </c>
      <c r="C14" s="36" t="str">
        <f>IF(IF($C$4=Dates!$G$4, DataPack!T429,IF($C$4=Dates!$G$5,DataPack!Z429,IF($C$4=Dates!$G$6,DataPack!AF429)))=0, "", IF($C$4=Dates!$G$4, DataPack!T429,IF($C$4=Dates!$G$5,DataPack!Z429,IF($C$4=Dates!$G$6,DataPack!AF429))))</f>
        <v>Melton Primary School</v>
      </c>
      <c r="D14" s="36" t="str">
        <f>IF(IF($C$4=Dates!$G$4, DataPack!U429,IF($C$4=Dates!$G$5,DataPack!AA429,IF($C$4=Dates!$G$6,DataPack!AG429)))=0, "", IF($C$4=Dates!$G$4, DataPack!U429,IF($C$4=Dates!$G$5,DataPack!AA429,IF($C$4=Dates!$G$6,DataPack!AG429))))</f>
        <v>Suffolk</v>
      </c>
      <c r="E14" s="36" t="str">
        <f>IF(IF($C$4=Dates!$G$4, DataPack!V429,IF($C$4=Dates!$G$5,DataPack!AB429,IF($C$4=Dates!$G$6,DataPack!AH429)))=0, "", IF($C$4=Dates!$G$4, DataPack!V429,IF($C$4=Dates!$G$5,DataPack!AB429,IF($C$4=Dates!$G$6,DataPack!AH429))))</f>
        <v>Primary</v>
      </c>
      <c r="F14" s="36" t="str">
        <f>IF(IF($C$4=Dates!$G$4, DataPack!W429,IF($C$4=Dates!$G$5,DataPack!AC429,IF($C$4=Dates!$G$6,DataPack!AI429)))=0, "", IF($C$4=Dates!$G$4, DataPack!W429,IF($C$4=Dates!$G$5,DataPack!AC429,IF($C$4=Dates!$G$6,DataPack!AI429))))</f>
        <v>Community School</v>
      </c>
      <c r="G14" s="297">
        <f>IF(IF($C$4=Dates!$G$4, DataPack!X429,IF($C$4=Dates!$G$5,DataPack!AD429,IF($C$4=Dates!$G$6,DataPack!AJ429)))=0, "", IF($C$4=Dates!$G$4, DataPack!X429,IF($C$4=Dates!$G$5,DataPack!AD429,IF($C$4=Dates!$G$6,DataPack!AJ429))))</f>
        <v>40561</v>
      </c>
      <c r="H14" s="6"/>
    </row>
    <row r="15" spans="2:8">
      <c r="B15" s="30">
        <f>IF(IF($C$4=Dates!$G$4, DataPack!S430,IF($C$4=Dates!$G$5,DataPack!Y430,IF($C$4=Dates!$G$6,DataPack!AE430)))=0, "", IF($C$4=Dates!$G$4, DataPack!S430,IF($C$4=Dates!$G$5,DataPack!Y430,IF($C$4=Dates!$G$6,DataPack!AE430))))</f>
        <v>117205</v>
      </c>
      <c r="C15" s="36" t="str">
        <f>IF(IF($C$4=Dates!$G$4, DataPack!T430,IF($C$4=Dates!$G$5,DataPack!Z430,IF($C$4=Dates!$G$6,DataPack!AF430)))=0, "", IF($C$4=Dates!$G$4, DataPack!T430,IF($C$4=Dates!$G$5,DataPack!Z430,IF($C$4=Dates!$G$6,DataPack!AF430))))</f>
        <v>Peartree Spring Junior School</v>
      </c>
      <c r="D15" s="36" t="str">
        <f>IF(IF($C$4=Dates!$G$4, DataPack!U430,IF($C$4=Dates!$G$5,DataPack!AA430,IF($C$4=Dates!$G$6,DataPack!AG430)))=0, "", IF($C$4=Dates!$G$4, DataPack!U430,IF($C$4=Dates!$G$5,DataPack!AA430,IF($C$4=Dates!$G$6,DataPack!AG430))))</f>
        <v>Hertfordshire</v>
      </c>
      <c r="E15" s="36" t="str">
        <f>IF(IF($C$4=Dates!$G$4, DataPack!V430,IF($C$4=Dates!$G$5,DataPack!AB430,IF($C$4=Dates!$G$6,DataPack!AH430)))=0, "", IF($C$4=Dates!$G$4, DataPack!V430,IF($C$4=Dates!$G$5,DataPack!AB430,IF($C$4=Dates!$G$6,DataPack!AH430))))</f>
        <v>Primary</v>
      </c>
      <c r="F15" s="36" t="str">
        <f>IF(IF($C$4=Dates!$G$4, DataPack!W430,IF($C$4=Dates!$G$5,DataPack!AC430,IF($C$4=Dates!$G$6,DataPack!AI430)))=0, "", IF($C$4=Dates!$G$4, DataPack!W430,IF($C$4=Dates!$G$5,DataPack!AC430,IF($C$4=Dates!$G$6,DataPack!AI430))))</f>
        <v>Community School</v>
      </c>
      <c r="G15" s="297">
        <f>IF(IF($C$4=Dates!$G$4, DataPack!X430,IF($C$4=Dates!$G$5,DataPack!AD430,IF($C$4=Dates!$G$6,DataPack!AJ430)))=0, "", IF($C$4=Dates!$G$4, DataPack!X430,IF($C$4=Dates!$G$5,DataPack!AD430,IF($C$4=Dates!$G$6,DataPack!AJ430))))</f>
        <v>40799</v>
      </c>
      <c r="H15" s="6"/>
    </row>
    <row r="16" spans="2:8">
      <c r="B16" s="30">
        <f>IF(IF($C$4=Dates!$G$4, DataPack!S431,IF($C$4=Dates!$G$5,DataPack!Y431,IF($C$4=Dates!$G$6,DataPack!AE431)))=0, "", IF($C$4=Dates!$G$4, DataPack!S431,IF($C$4=Dates!$G$5,DataPack!Y431,IF($C$4=Dates!$G$6,DataPack!AE431))))</f>
        <v>121930</v>
      </c>
      <c r="C16" s="36" t="str">
        <f>IF(IF($C$4=Dates!$G$4, DataPack!T431,IF($C$4=Dates!$G$5,DataPack!Z431,IF($C$4=Dates!$G$6,DataPack!AF431)))=0, "", IF($C$4=Dates!$G$4, DataPack!T431,IF($C$4=Dates!$G$5,DataPack!Z431,IF($C$4=Dates!$G$6,DataPack!AF431))))</f>
        <v>The Arbours Primary School</v>
      </c>
      <c r="D16" s="36" t="str">
        <f>IF(IF($C$4=Dates!$G$4, DataPack!U431,IF($C$4=Dates!$G$5,DataPack!AA431,IF($C$4=Dates!$G$6,DataPack!AG431)))=0, "", IF($C$4=Dates!$G$4, DataPack!U431,IF($C$4=Dates!$G$5,DataPack!AA431,IF($C$4=Dates!$G$6,DataPack!AG431))))</f>
        <v>Northamptonshire</v>
      </c>
      <c r="E16" s="36" t="str">
        <f>IF(IF($C$4=Dates!$G$4, DataPack!V431,IF($C$4=Dates!$G$5,DataPack!AB431,IF($C$4=Dates!$G$6,DataPack!AH431)))=0, "", IF($C$4=Dates!$G$4, DataPack!V431,IF($C$4=Dates!$G$5,DataPack!AB431,IF($C$4=Dates!$G$6,DataPack!AH431))))</f>
        <v>Primary</v>
      </c>
      <c r="F16" s="36" t="str">
        <f>IF(IF($C$4=Dates!$G$4, DataPack!W431,IF($C$4=Dates!$G$5,DataPack!AC431,IF($C$4=Dates!$G$6,DataPack!AI431)))=0, "", IF($C$4=Dates!$G$4, DataPack!W431,IF($C$4=Dates!$G$5,DataPack!AC431,IF($C$4=Dates!$G$6,DataPack!AI431))))</f>
        <v>Community School</v>
      </c>
      <c r="G16" s="297">
        <f>IF(IF($C$4=Dates!$G$4, DataPack!X431,IF($C$4=Dates!$G$5,DataPack!AD431,IF($C$4=Dates!$G$6,DataPack!AJ431)))=0, "", IF($C$4=Dates!$G$4, DataPack!X431,IF($C$4=Dates!$G$5,DataPack!AD431,IF($C$4=Dates!$G$6,DataPack!AJ431))))</f>
        <v>40584</v>
      </c>
      <c r="H16" s="6"/>
    </row>
    <row r="17" spans="2:8">
      <c r="B17" s="30">
        <f>IF(IF($C$4=Dates!$G$4, DataPack!S432,IF($C$4=Dates!$G$5,DataPack!Y432,IF($C$4=Dates!$G$6,DataPack!AE432)))=0, "", IF($C$4=Dates!$G$4, DataPack!S432,IF($C$4=Dates!$G$5,DataPack!Y432,IF($C$4=Dates!$G$6,DataPack!AE432))))</f>
        <v>124733</v>
      </c>
      <c r="C17" s="36" t="str">
        <f>IF(IF($C$4=Dates!$G$4, DataPack!T432,IF($C$4=Dates!$G$5,DataPack!Z432,IF($C$4=Dates!$G$6,DataPack!AF432)))=0, "", IF($C$4=Dates!$G$4, DataPack!T432,IF($C$4=Dates!$G$5,DataPack!Z432,IF($C$4=Dates!$G$6,DataPack!AF432))))</f>
        <v>Crawford's Church of England Voluntary Controlled Primary School</v>
      </c>
      <c r="D17" s="36" t="str">
        <f>IF(IF($C$4=Dates!$G$4, DataPack!U432,IF($C$4=Dates!$G$5,DataPack!AA432,IF($C$4=Dates!$G$6,DataPack!AG432)))=0, "", IF($C$4=Dates!$G$4, DataPack!U432,IF($C$4=Dates!$G$5,DataPack!AA432,IF($C$4=Dates!$G$6,DataPack!AG432))))</f>
        <v>Suffolk</v>
      </c>
      <c r="E17" s="36" t="str">
        <f>IF(IF($C$4=Dates!$G$4, DataPack!V432,IF($C$4=Dates!$G$5,DataPack!AB432,IF($C$4=Dates!$G$6,DataPack!AH432)))=0, "", IF($C$4=Dates!$G$4, DataPack!V432,IF($C$4=Dates!$G$5,DataPack!AB432,IF($C$4=Dates!$G$6,DataPack!AH432))))</f>
        <v>Primary</v>
      </c>
      <c r="F17" s="36" t="str">
        <f>IF(IF($C$4=Dates!$G$4, DataPack!W432,IF($C$4=Dates!$G$5,DataPack!AC432,IF($C$4=Dates!$G$6,DataPack!AI432)))=0, "", IF($C$4=Dates!$G$4, DataPack!W432,IF($C$4=Dates!$G$5,DataPack!AC432,IF($C$4=Dates!$G$6,DataPack!AI432))))</f>
        <v>Voluntary Controlled School</v>
      </c>
      <c r="G17" s="297">
        <f>IF(IF($C$4=Dates!$G$4, DataPack!X432,IF($C$4=Dates!$G$5,DataPack!AD432,IF($C$4=Dates!$G$6,DataPack!AJ432)))=0, "", IF($C$4=Dates!$G$4, DataPack!X432,IF($C$4=Dates!$G$5,DataPack!AD432,IF($C$4=Dates!$G$6,DataPack!AJ432))))</f>
        <v>40472</v>
      </c>
      <c r="H17" s="6"/>
    </row>
    <row r="18" spans="2:8">
      <c r="B18" s="30">
        <f>IF(IF($C$4=Dates!$G$4, DataPack!S433,IF($C$4=Dates!$G$5,DataPack!Y433,IF($C$4=Dates!$G$6,DataPack!AE433)))=0, "", IF($C$4=Dates!$G$4, DataPack!S433,IF($C$4=Dates!$G$5,DataPack!Y433,IF($C$4=Dates!$G$6,DataPack!AE433))))</f>
        <v>130963</v>
      </c>
      <c r="C18" s="36" t="str">
        <f>IF(IF($C$4=Dates!$G$4, DataPack!T433,IF($C$4=Dates!$G$5,DataPack!Z433,IF($C$4=Dates!$G$6,DataPack!AF433)))=0, "", IF($C$4=Dates!$G$4, DataPack!T433,IF($C$4=Dates!$G$5,DataPack!Z433,IF($C$4=Dates!$G$6,DataPack!AF433))))</f>
        <v>Brambleside Community Primary School</v>
      </c>
      <c r="D18" s="36" t="str">
        <f>IF(IF($C$4=Dates!$G$4, DataPack!U433,IF($C$4=Dates!$G$5,DataPack!AA433,IF($C$4=Dates!$G$6,DataPack!AG433)))=0, "", IF($C$4=Dates!$G$4, DataPack!U433,IF($C$4=Dates!$G$5,DataPack!AA433,IF($C$4=Dates!$G$6,DataPack!AG433))))</f>
        <v>Northamptonshire</v>
      </c>
      <c r="E18" s="36" t="str">
        <f>IF(IF($C$4=Dates!$G$4, DataPack!V433,IF($C$4=Dates!$G$5,DataPack!AB433,IF($C$4=Dates!$G$6,DataPack!AH433)))=0, "", IF($C$4=Dates!$G$4, DataPack!V433,IF($C$4=Dates!$G$5,DataPack!AB433,IF($C$4=Dates!$G$6,DataPack!AH433))))</f>
        <v>Primary</v>
      </c>
      <c r="F18" s="36" t="str">
        <f>IF(IF($C$4=Dates!$G$4, DataPack!W433,IF($C$4=Dates!$G$5,DataPack!AC433,IF($C$4=Dates!$G$6,DataPack!AI433)))=0, "", IF($C$4=Dates!$G$4, DataPack!W433,IF($C$4=Dates!$G$5,DataPack!AC433,IF($C$4=Dates!$G$6,DataPack!AI433))))</f>
        <v>Community School</v>
      </c>
      <c r="G18" s="297">
        <f>IF(IF($C$4=Dates!$G$4, DataPack!X433,IF($C$4=Dates!$G$5,DataPack!AD433,IF($C$4=Dates!$G$6,DataPack!AJ433)))=0, "", IF($C$4=Dates!$G$4, DataPack!X433,IF($C$4=Dates!$G$5,DataPack!AD433,IF($C$4=Dates!$G$6,DataPack!AJ433))))</f>
        <v>40851</v>
      </c>
      <c r="H18" s="6"/>
    </row>
    <row r="19" spans="2:8">
      <c r="B19" s="30">
        <f>IF(IF($C$4=Dates!$G$4, DataPack!S434,IF($C$4=Dates!$G$5,DataPack!Y434,IF($C$4=Dates!$G$6,DataPack!AE434)))=0, "", IF($C$4=Dates!$G$4, DataPack!S434,IF($C$4=Dates!$G$5,DataPack!Y434,IF($C$4=Dates!$G$6,DataPack!AE434))))</f>
        <v>120460</v>
      </c>
      <c r="C19" s="36" t="str">
        <f>IF(IF($C$4=Dates!$G$4, DataPack!T434,IF($C$4=Dates!$G$5,DataPack!Z434,IF($C$4=Dates!$G$6,DataPack!AF434)))=0, "", IF($C$4=Dates!$G$4, DataPack!T434,IF($C$4=Dates!$G$5,DataPack!Z434,IF($C$4=Dates!$G$6,DataPack!AF434))))</f>
        <v>Mablethorpe Community Primary and Nursery School</v>
      </c>
      <c r="D19" s="36" t="str">
        <f>IF(IF($C$4=Dates!$G$4, DataPack!U434,IF($C$4=Dates!$G$5,DataPack!AA434,IF($C$4=Dates!$G$6,DataPack!AG434)))=0, "", IF($C$4=Dates!$G$4, DataPack!U434,IF($C$4=Dates!$G$5,DataPack!AA434,IF($C$4=Dates!$G$6,DataPack!AG434))))</f>
        <v>Lincolnshire</v>
      </c>
      <c r="E19" s="36" t="str">
        <f>IF(IF($C$4=Dates!$G$4, DataPack!V434,IF($C$4=Dates!$G$5,DataPack!AB434,IF($C$4=Dates!$G$6,DataPack!AH434)))=0, "", IF($C$4=Dates!$G$4, DataPack!V434,IF($C$4=Dates!$G$5,DataPack!AB434,IF($C$4=Dates!$G$6,DataPack!AH434))))</f>
        <v>Primary</v>
      </c>
      <c r="F19" s="36" t="str">
        <f>IF(IF($C$4=Dates!$G$4, DataPack!W434,IF($C$4=Dates!$G$5,DataPack!AC434,IF($C$4=Dates!$G$6,DataPack!AI434)))=0, "", IF($C$4=Dates!$G$4, DataPack!W434,IF($C$4=Dates!$G$5,DataPack!AC434,IF($C$4=Dates!$G$6,DataPack!AI434))))</f>
        <v>Community School</v>
      </c>
      <c r="G19" s="297">
        <f>IF(IF($C$4=Dates!$G$4, DataPack!X434,IF($C$4=Dates!$G$5,DataPack!AD434,IF($C$4=Dates!$G$6,DataPack!AJ434)))=0, "", IF($C$4=Dates!$G$4, DataPack!X434,IF($C$4=Dates!$G$5,DataPack!AD434,IF($C$4=Dates!$G$6,DataPack!AJ434))))</f>
        <v>40813</v>
      </c>
      <c r="H19" s="6"/>
    </row>
    <row r="20" spans="2:8">
      <c r="B20" s="30">
        <f>IF(IF($C$4=Dates!$G$4, DataPack!S435,IF($C$4=Dates!$G$5,DataPack!Y435,IF($C$4=Dates!$G$6,DataPack!AE435)))=0, "", IF($C$4=Dates!$G$4, DataPack!S435,IF($C$4=Dates!$G$5,DataPack!Y435,IF($C$4=Dates!$G$6,DataPack!AE435))))</f>
        <v>115508</v>
      </c>
      <c r="C20" s="36" t="str">
        <f>IF(IF($C$4=Dates!$G$4, DataPack!T435,IF($C$4=Dates!$G$5,DataPack!Z435,IF($C$4=Dates!$G$6,DataPack!AF435)))=0, "", IF($C$4=Dates!$G$4, DataPack!T435,IF($C$4=Dates!$G$5,DataPack!Z435,IF($C$4=Dates!$G$6,DataPack!AF435))))</f>
        <v>Brockworth Primary School</v>
      </c>
      <c r="D20" s="36" t="str">
        <f>IF(IF($C$4=Dates!$G$4, DataPack!U435,IF($C$4=Dates!$G$5,DataPack!AA435,IF($C$4=Dates!$G$6,DataPack!AG435)))=0, "", IF($C$4=Dates!$G$4, DataPack!U435,IF($C$4=Dates!$G$5,DataPack!AA435,IF($C$4=Dates!$G$6,DataPack!AG435))))</f>
        <v>Gloucestershire</v>
      </c>
      <c r="E20" s="36" t="str">
        <f>IF(IF($C$4=Dates!$G$4, DataPack!V435,IF($C$4=Dates!$G$5,DataPack!AB435,IF($C$4=Dates!$G$6,DataPack!AH435)))=0, "", IF($C$4=Dates!$G$4, DataPack!V435,IF($C$4=Dates!$G$5,DataPack!AB435,IF($C$4=Dates!$G$6,DataPack!AH435))))</f>
        <v>Primary</v>
      </c>
      <c r="F20" s="36" t="str">
        <f>IF(IF($C$4=Dates!$G$4, DataPack!W435,IF($C$4=Dates!$G$5,DataPack!AC435,IF($C$4=Dates!$G$6,DataPack!AI435)))=0, "", IF($C$4=Dates!$G$4, DataPack!W435,IF($C$4=Dates!$G$5,DataPack!AC435,IF($C$4=Dates!$G$6,DataPack!AI435))))</f>
        <v>Community School</v>
      </c>
      <c r="G20" s="297">
        <f>IF(IF($C$4=Dates!$G$4, DataPack!X435,IF($C$4=Dates!$G$5,DataPack!AD435,IF($C$4=Dates!$G$6,DataPack!AJ435)))=0, "", IF($C$4=Dates!$G$4, DataPack!X435,IF($C$4=Dates!$G$5,DataPack!AD435,IF($C$4=Dates!$G$6,DataPack!AJ435))))</f>
        <v>40493</v>
      </c>
      <c r="H20" s="6"/>
    </row>
    <row r="21" spans="2:8">
      <c r="B21" s="30">
        <f>IF(IF($C$4=Dates!$G$4, DataPack!S436,IF($C$4=Dates!$G$5,DataPack!Y436,IF($C$4=Dates!$G$6,DataPack!AE436)))=0, "", IF($C$4=Dates!$G$4, DataPack!S436,IF($C$4=Dates!$G$5,DataPack!Y436,IF($C$4=Dates!$G$6,DataPack!AE436))))</f>
        <v>120552</v>
      </c>
      <c r="C21" s="36" t="str">
        <f>IF(IF($C$4=Dates!$G$4, DataPack!T436,IF($C$4=Dates!$G$5,DataPack!Z436,IF($C$4=Dates!$G$6,DataPack!AF436)))=0, "", IF($C$4=Dates!$G$4, DataPack!T436,IF($C$4=Dates!$G$5,DataPack!Z436,IF($C$4=Dates!$G$6,DataPack!AF436))))</f>
        <v>Quadring Cowley &amp; Brown's Primary School</v>
      </c>
      <c r="D21" s="36" t="str">
        <f>IF(IF($C$4=Dates!$G$4, DataPack!U436,IF($C$4=Dates!$G$5,DataPack!AA436,IF($C$4=Dates!$G$6,DataPack!AG436)))=0, "", IF($C$4=Dates!$G$4, DataPack!U436,IF($C$4=Dates!$G$5,DataPack!AA436,IF($C$4=Dates!$G$6,DataPack!AG436))))</f>
        <v>Lincolnshire</v>
      </c>
      <c r="E21" s="36" t="str">
        <f>IF(IF($C$4=Dates!$G$4, DataPack!V436,IF($C$4=Dates!$G$5,DataPack!AB436,IF($C$4=Dates!$G$6,DataPack!AH436)))=0, "", IF($C$4=Dates!$G$4, DataPack!V436,IF($C$4=Dates!$G$5,DataPack!AB436,IF($C$4=Dates!$G$6,DataPack!AH436))))</f>
        <v>Primary</v>
      </c>
      <c r="F21" s="36" t="str">
        <f>IF(IF($C$4=Dates!$G$4, DataPack!W436,IF($C$4=Dates!$G$5,DataPack!AC436,IF($C$4=Dates!$G$6,DataPack!AI436)))=0, "", IF($C$4=Dates!$G$4, DataPack!W436,IF($C$4=Dates!$G$5,DataPack!AC436,IF($C$4=Dates!$G$6,DataPack!AI436))))</f>
        <v>Voluntary Controlled School</v>
      </c>
      <c r="G21" s="297">
        <f>IF(IF($C$4=Dates!$G$4, DataPack!X436,IF($C$4=Dates!$G$5,DataPack!AD436,IF($C$4=Dates!$G$6,DataPack!AJ436)))=0, "", IF($C$4=Dates!$G$4, DataPack!X436,IF($C$4=Dates!$G$5,DataPack!AD436,IF($C$4=Dates!$G$6,DataPack!AJ436))))</f>
        <v>40583</v>
      </c>
      <c r="H21" s="6"/>
    </row>
    <row r="22" spans="2:8">
      <c r="B22" s="30">
        <f>IF(IF($C$4=Dates!$G$4, DataPack!S437,IF($C$4=Dates!$G$5,DataPack!Y437,IF($C$4=Dates!$G$6,DataPack!AE437)))=0, "", IF($C$4=Dates!$G$4, DataPack!S437,IF($C$4=Dates!$G$5,DataPack!Y437,IF($C$4=Dates!$G$6,DataPack!AE437))))</f>
        <v>115492</v>
      </c>
      <c r="C22" s="36" t="str">
        <f>IF(IF($C$4=Dates!$G$4, DataPack!T437,IF($C$4=Dates!$G$5,DataPack!Z437,IF($C$4=Dates!$G$6,DataPack!AF437)))=0, "", IF($C$4=Dates!$G$4, DataPack!T437,IF($C$4=Dates!$G$5,DataPack!Z437,IF($C$4=Dates!$G$6,DataPack!AF437))))</f>
        <v>Harewood Junior School</v>
      </c>
      <c r="D22" s="36" t="str">
        <f>IF(IF($C$4=Dates!$G$4, DataPack!U437,IF($C$4=Dates!$G$5,DataPack!AA437,IF($C$4=Dates!$G$6,DataPack!AG437)))=0, "", IF($C$4=Dates!$G$4, DataPack!U437,IF($C$4=Dates!$G$5,DataPack!AA437,IF($C$4=Dates!$G$6,DataPack!AG437))))</f>
        <v>Gloucestershire</v>
      </c>
      <c r="E22" s="36" t="str">
        <f>IF(IF($C$4=Dates!$G$4, DataPack!V437,IF($C$4=Dates!$G$5,DataPack!AB437,IF($C$4=Dates!$G$6,DataPack!AH437)))=0, "", IF($C$4=Dates!$G$4, DataPack!V437,IF($C$4=Dates!$G$5,DataPack!AB437,IF($C$4=Dates!$G$6,DataPack!AH437))))</f>
        <v>Primary</v>
      </c>
      <c r="F22" s="36" t="str">
        <f>IF(IF($C$4=Dates!$G$4, DataPack!W437,IF($C$4=Dates!$G$5,DataPack!AC437,IF($C$4=Dates!$G$6,DataPack!AI437)))=0, "", IF($C$4=Dates!$G$4, DataPack!W437,IF($C$4=Dates!$G$5,DataPack!AC437,IF($C$4=Dates!$G$6,DataPack!AI437))))</f>
        <v>Foundation School</v>
      </c>
      <c r="G22" s="297">
        <f>IF(IF($C$4=Dates!$G$4, DataPack!X437,IF($C$4=Dates!$G$5,DataPack!AD437,IF($C$4=Dates!$G$6,DataPack!AJ437)))=0, "", IF($C$4=Dates!$G$4, DataPack!X437,IF($C$4=Dates!$G$5,DataPack!AD437,IF($C$4=Dates!$G$6,DataPack!AJ437))))</f>
        <v>40521</v>
      </c>
      <c r="H22" s="6"/>
    </row>
    <row r="23" spans="2:8">
      <c r="B23" s="30">
        <f>IF(IF($C$4=Dates!$G$4, DataPack!S438,IF($C$4=Dates!$G$5,DataPack!Y438,IF($C$4=Dates!$G$6,DataPack!AE438)))=0, "", IF($C$4=Dates!$G$4, DataPack!S438,IF($C$4=Dates!$G$5,DataPack!Y438,IF($C$4=Dates!$G$6,DataPack!AE438))))</f>
        <v>131006</v>
      </c>
      <c r="C23" s="36" t="str">
        <f>IF(IF($C$4=Dates!$G$4, DataPack!T438,IF($C$4=Dates!$G$5,DataPack!Z438,IF($C$4=Dates!$G$6,DataPack!AF438)))=0, "", IF($C$4=Dates!$G$4, DataPack!T438,IF($C$4=Dates!$G$5,DataPack!Z438,IF($C$4=Dates!$G$6,DataPack!AF438))))</f>
        <v>Westglade Primary School</v>
      </c>
      <c r="D23" s="36" t="str">
        <f>IF(IF($C$4=Dates!$G$4, DataPack!U438,IF($C$4=Dates!$G$5,DataPack!AA438,IF($C$4=Dates!$G$6,DataPack!AG438)))=0, "", IF($C$4=Dates!$G$4, DataPack!U438,IF($C$4=Dates!$G$5,DataPack!AA438,IF($C$4=Dates!$G$6,DataPack!AG438))))</f>
        <v>Nottingham</v>
      </c>
      <c r="E23" s="36" t="str">
        <f>IF(IF($C$4=Dates!$G$4, DataPack!V438,IF($C$4=Dates!$G$5,DataPack!AB438,IF($C$4=Dates!$G$6,DataPack!AH438)))=0, "", IF($C$4=Dates!$G$4, DataPack!V438,IF($C$4=Dates!$G$5,DataPack!AB438,IF($C$4=Dates!$G$6,DataPack!AH438))))</f>
        <v>Primary</v>
      </c>
      <c r="F23" s="36" t="str">
        <f>IF(IF($C$4=Dates!$G$4, DataPack!W438,IF($C$4=Dates!$G$5,DataPack!AC438,IF($C$4=Dates!$G$6,DataPack!AI438)))=0, "", IF($C$4=Dates!$G$4, DataPack!W438,IF($C$4=Dates!$G$5,DataPack!AC438,IF($C$4=Dates!$G$6,DataPack!AI438))))</f>
        <v>Community School</v>
      </c>
      <c r="G23" s="297">
        <f>IF(IF($C$4=Dates!$G$4, DataPack!X438,IF($C$4=Dates!$G$5,DataPack!AD438,IF($C$4=Dates!$G$6,DataPack!AJ438)))=0, "", IF($C$4=Dates!$G$4, DataPack!X438,IF($C$4=Dates!$G$5,DataPack!AD438,IF($C$4=Dates!$G$6,DataPack!AJ438))))</f>
        <v>40590</v>
      </c>
      <c r="H23" s="6"/>
    </row>
    <row r="24" spans="2:8">
      <c r="B24" s="30">
        <f>IF(IF($C$4=Dates!$G$4, DataPack!S439,IF($C$4=Dates!$G$5,DataPack!Y439,IF($C$4=Dates!$G$6,DataPack!AE439)))=0, "", IF($C$4=Dates!$G$4, DataPack!S439,IF($C$4=Dates!$G$5,DataPack!Y439,IF($C$4=Dates!$G$6,DataPack!AE439))))</f>
        <v>122703</v>
      </c>
      <c r="C24" s="36" t="str">
        <f>IF(IF($C$4=Dates!$G$4, DataPack!T439,IF($C$4=Dates!$G$5,DataPack!Z439,IF($C$4=Dates!$G$6,DataPack!AF439)))=0, "", IF($C$4=Dates!$G$4, DataPack!T439,IF($C$4=Dates!$G$5,DataPack!Z439,IF($C$4=Dates!$G$6,DataPack!AF439))))</f>
        <v>Snape Wood Primary and Nursery School</v>
      </c>
      <c r="D24" s="36" t="str">
        <f>IF(IF($C$4=Dates!$G$4, DataPack!U439,IF($C$4=Dates!$G$5,DataPack!AA439,IF($C$4=Dates!$G$6,DataPack!AG439)))=0, "", IF($C$4=Dates!$G$4, DataPack!U439,IF($C$4=Dates!$G$5,DataPack!AA439,IF($C$4=Dates!$G$6,DataPack!AG439))))</f>
        <v>Nottingham</v>
      </c>
      <c r="E24" s="36" t="str">
        <f>IF(IF($C$4=Dates!$G$4, DataPack!V439,IF($C$4=Dates!$G$5,DataPack!AB439,IF($C$4=Dates!$G$6,DataPack!AH439)))=0, "", IF($C$4=Dates!$G$4, DataPack!V439,IF($C$4=Dates!$G$5,DataPack!AB439,IF($C$4=Dates!$G$6,DataPack!AH439))))</f>
        <v>Primary</v>
      </c>
      <c r="F24" s="36" t="str">
        <f>IF(IF($C$4=Dates!$G$4, DataPack!W439,IF($C$4=Dates!$G$5,DataPack!AC439,IF($C$4=Dates!$G$6,DataPack!AI439)))=0, "", IF($C$4=Dates!$G$4, DataPack!W439,IF($C$4=Dates!$G$5,DataPack!AC439,IF($C$4=Dates!$G$6,DataPack!AI439))))</f>
        <v>Community School</v>
      </c>
      <c r="G24" s="297">
        <f>IF(IF($C$4=Dates!$G$4, DataPack!X439,IF($C$4=Dates!$G$5,DataPack!AD439,IF($C$4=Dates!$G$6,DataPack!AJ439)))=0, "", IF($C$4=Dates!$G$4, DataPack!X439,IF($C$4=Dates!$G$5,DataPack!AD439,IF($C$4=Dates!$G$6,DataPack!AJ439))))</f>
        <v>40863</v>
      </c>
      <c r="H24" s="6"/>
    </row>
    <row r="25" spans="2:8">
      <c r="B25" s="30">
        <f>IF(IF($C$4=Dates!$G$4, DataPack!S440,IF($C$4=Dates!$G$5,DataPack!Y440,IF($C$4=Dates!$G$6,DataPack!AE440)))=0, "", IF($C$4=Dates!$G$4, DataPack!S440,IF($C$4=Dates!$G$5,DataPack!Y440,IF($C$4=Dates!$G$6,DataPack!AE440))))</f>
        <v>115620</v>
      </c>
      <c r="C25" s="36" t="str">
        <f>IF(IF($C$4=Dates!$G$4, DataPack!T440,IF($C$4=Dates!$G$5,DataPack!Z440,IF($C$4=Dates!$G$6,DataPack!AF440)))=0, "", IF($C$4=Dates!$G$4, DataPack!T440,IF($C$4=Dates!$G$5,DataPack!Z440,IF($C$4=Dates!$G$6,DataPack!AF440))))</f>
        <v>Dursley Church of England Primary School</v>
      </c>
      <c r="D25" s="36" t="str">
        <f>IF(IF($C$4=Dates!$G$4, DataPack!U440,IF($C$4=Dates!$G$5,DataPack!AA440,IF($C$4=Dates!$G$6,DataPack!AG440)))=0, "", IF($C$4=Dates!$G$4, DataPack!U440,IF($C$4=Dates!$G$5,DataPack!AA440,IF($C$4=Dates!$G$6,DataPack!AG440))))</f>
        <v>Gloucestershire</v>
      </c>
      <c r="E25" s="36" t="str">
        <f>IF(IF($C$4=Dates!$G$4, DataPack!V440,IF($C$4=Dates!$G$5,DataPack!AB440,IF($C$4=Dates!$G$6,DataPack!AH440)))=0, "", IF($C$4=Dates!$G$4, DataPack!V440,IF($C$4=Dates!$G$5,DataPack!AB440,IF($C$4=Dates!$G$6,DataPack!AH440))))</f>
        <v>Primary</v>
      </c>
      <c r="F25" s="36" t="str">
        <f>IF(IF($C$4=Dates!$G$4, DataPack!W440,IF($C$4=Dates!$G$5,DataPack!AC440,IF($C$4=Dates!$G$6,DataPack!AI440)))=0, "", IF($C$4=Dates!$G$4, DataPack!W440,IF($C$4=Dates!$G$5,DataPack!AC440,IF($C$4=Dates!$G$6,DataPack!AI440))))</f>
        <v>Voluntary Controlled School</v>
      </c>
      <c r="G25" s="297">
        <f>IF(IF($C$4=Dates!$G$4, DataPack!X440,IF($C$4=Dates!$G$5,DataPack!AD440,IF($C$4=Dates!$G$6,DataPack!AJ440)))=0, "", IF($C$4=Dates!$G$4, DataPack!X440,IF($C$4=Dates!$G$5,DataPack!AD440,IF($C$4=Dates!$G$6,DataPack!AJ440))))</f>
        <v>40856</v>
      </c>
      <c r="H25" s="6"/>
    </row>
    <row r="26" spans="2:8">
      <c r="B26" s="30">
        <f>IF(IF($C$4=Dates!$G$4, DataPack!S441,IF($C$4=Dates!$G$5,DataPack!Y441,IF($C$4=Dates!$G$6,DataPack!AE441)))=0, "", IF($C$4=Dates!$G$4, DataPack!S441,IF($C$4=Dates!$G$5,DataPack!Y441,IF($C$4=Dates!$G$6,DataPack!AE441))))</f>
        <v>112345</v>
      </c>
      <c r="C26" s="36" t="str">
        <f>IF(IF($C$4=Dates!$G$4, DataPack!T441,IF($C$4=Dates!$G$5,DataPack!Z441,IF($C$4=Dates!$G$6,DataPack!AF441)))=0, "", IF($C$4=Dates!$G$4, DataPack!T441,IF($C$4=Dates!$G$5,DataPack!Z441,IF($C$4=Dates!$G$6,DataPack!AF441))))</f>
        <v>Beckermet CofE School</v>
      </c>
      <c r="D26" s="36" t="str">
        <f>IF(IF($C$4=Dates!$G$4, DataPack!U441,IF($C$4=Dates!$G$5,DataPack!AA441,IF($C$4=Dates!$G$6,DataPack!AG441)))=0, "", IF($C$4=Dates!$G$4, DataPack!U441,IF($C$4=Dates!$G$5,DataPack!AA441,IF($C$4=Dates!$G$6,DataPack!AG441))))</f>
        <v>Cumbria</v>
      </c>
      <c r="E26" s="36" t="str">
        <f>IF(IF($C$4=Dates!$G$4, DataPack!V441,IF($C$4=Dates!$G$5,DataPack!AB441,IF($C$4=Dates!$G$6,DataPack!AH441)))=0, "", IF($C$4=Dates!$G$4, DataPack!V441,IF($C$4=Dates!$G$5,DataPack!AB441,IF($C$4=Dates!$G$6,DataPack!AH441))))</f>
        <v>Primary</v>
      </c>
      <c r="F26" s="36" t="str">
        <f>IF(IF($C$4=Dates!$G$4, DataPack!W441,IF($C$4=Dates!$G$5,DataPack!AC441,IF($C$4=Dates!$G$6,DataPack!AI441)))=0, "", IF($C$4=Dates!$G$4, DataPack!W441,IF($C$4=Dates!$G$5,DataPack!AC441,IF($C$4=Dates!$G$6,DataPack!AI441))))</f>
        <v>Voluntary Aided School</v>
      </c>
      <c r="G26" s="297">
        <f>IF(IF($C$4=Dates!$G$4, DataPack!X441,IF($C$4=Dates!$G$5,DataPack!AD441,IF($C$4=Dates!$G$6,DataPack!AJ441)))=0, "", IF($C$4=Dates!$G$4, DataPack!X441,IF($C$4=Dates!$G$5,DataPack!AD441,IF($C$4=Dates!$G$6,DataPack!AJ441))))</f>
        <v>40739</v>
      </c>
      <c r="H26" s="6"/>
    </row>
    <row r="27" spans="2:8">
      <c r="B27" s="30">
        <f>IF(IF($C$4=Dates!$G$4, DataPack!S442,IF($C$4=Dates!$G$5,DataPack!Y442,IF($C$4=Dates!$G$6,DataPack!AE442)))=0, "", IF($C$4=Dates!$G$4, DataPack!S442,IF($C$4=Dates!$G$5,DataPack!Y442,IF($C$4=Dates!$G$6,DataPack!AE442))))</f>
        <v>112147</v>
      </c>
      <c r="C27" s="36" t="str">
        <f>IF(IF($C$4=Dates!$G$4, DataPack!T442,IF($C$4=Dates!$G$5,DataPack!Z442,IF($C$4=Dates!$G$6,DataPack!AF442)))=0, "", IF($C$4=Dates!$G$4, DataPack!T442,IF($C$4=Dates!$G$5,DataPack!Z442,IF($C$4=Dates!$G$6,DataPack!AF442))))</f>
        <v>Ashfield Junior School</v>
      </c>
      <c r="D27" s="36" t="str">
        <f>IF(IF($C$4=Dates!$G$4, DataPack!U442,IF($C$4=Dates!$G$5,DataPack!AA442,IF($C$4=Dates!$G$6,DataPack!AG442)))=0, "", IF($C$4=Dates!$G$4, DataPack!U442,IF($C$4=Dates!$G$5,DataPack!AA442,IF($C$4=Dates!$G$6,DataPack!AG442))))</f>
        <v>Cumbria</v>
      </c>
      <c r="E27" s="36" t="str">
        <f>IF(IF($C$4=Dates!$G$4, DataPack!V442,IF($C$4=Dates!$G$5,DataPack!AB442,IF($C$4=Dates!$G$6,DataPack!AH442)))=0, "", IF($C$4=Dates!$G$4, DataPack!V442,IF($C$4=Dates!$G$5,DataPack!AB442,IF($C$4=Dates!$G$6,DataPack!AH442))))</f>
        <v>Primary</v>
      </c>
      <c r="F27" s="36" t="str">
        <f>IF(IF($C$4=Dates!$G$4, DataPack!W442,IF($C$4=Dates!$G$5,DataPack!AC442,IF($C$4=Dates!$G$6,DataPack!AI442)))=0, "", IF($C$4=Dates!$G$4, DataPack!W442,IF($C$4=Dates!$G$5,DataPack!AC442,IF($C$4=Dates!$G$6,DataPack!AI442))))</f>
        <v>Community School</v>
      </c>
      <c r="G27" s="297">
        <f>IF(IF($C$4=Dates!$G$4, DataPack!X442,IF($C$4=Dates!$G$5,DataPack!AD442,IF($C$4=Dates!$G$6,DataPack!AJ442)))=0, "", IF($C$4=Dates!$G$4, DataPack!X442,IF($C$4=Dates!$G$5,DataPack!AD442,IF($C$4=Dates!$G$6,DataPack!AJ442))))</f>
        <v>40631</v>
      </c>
      <c r="H27" s="6"/>
    </row>
    <row r="28" spans="2:8">
      <c r="B28" s="30">
        <f>IF(IF($C$4=Dates!$G$4, DataPack!S443,IF($C$4=Dates!$G$5,DataPack!Y443,IF($C$4=Dates!$G$6,DataPack!AE443)))=0, "", IF($C$4=Dates!$G$4, DataPack!S443,IF($C$4=Dates!$G$5,DataPack!Y443,IF($C$4=Dates!$G$6,DataPack!AE443))))</f>
        <v>117354</v>
      </c>
      <c r="C28" s="36" t="str">
        <f>IF(IF($C$4=Dates!$G$4, DataPack!T443,IF($C$4=Dates!$G$5,DataPack!Z443,IF($C$4=Dates!$G$6,DataPack!AF443)))=0, "", IF($C$4=Dates!$G$4, DataPack!T443,IF($C$4=Dates!$G$5,DataPack!Z443,IF($C$4=Dates!$G$6,DataPack!AF443))))</f>
        <v>Radburn Primary School</v>
      </c>
      <c r="D28" s="36" t="str">
        <f>IF(IF($C$4=Dates!$G$4, DataPack!U443,IF($C$4=Dates!$G$5,DataPack!AA443,IF($C$4=Dates!$G$6,DataPack!AG443)))=0, "", IF($C$4=Dates!$G$4, DataPack!U443,IF($C$4=Dates!$G$5,DataPack!AA443,IF($C$4=Dates!$G$6,DataPack!AG443))))</f>
        <v>Hertfordshire</v>
      </c>
      <c r="E28" s="36" t="str">
        <f>IF(IF($C$4=Dates!$G$4, DataPack!V443,IF($C$4=Dates!$G$5,DataPack!AB443,IF($C$4=Dates!$G$6,DataPack!AH443)))=0, "", IF($C$4=Dates!$G$4, DataPack!V443,IF($C$4=Dates!$G$5,DataPack!AB443,IF($C$4=Dates!$G$6,DataPack!AH443))))</f>
        <v>Primary</v>
      </c>
      <c r="F28" s="36" t="str">
        <f>IF(IF($C$4=Dates!$G$4, DataPack!W443,IF($C$4=Dates!$G$5,DataPack!AC443,IF($C$4=Dates!$G$6,DataPack!AI443)))=0, "", IF($C$4=Dates!$G$4, DataPack!W443,IF($C$4=Dates!$G$5,DataPack!AC443,IF($C$4=Dates!$G$6,DataPack!AI443))))</f>
        <v>Community School</v>
      </c>
      <c r="G28" s="297">
        <f>IF(IF($C$4=Dates!$G$4, DataPack!X443,IF($C$4=Dates!$G$5,DataPack!AD443,IF($C$4=Dates!$G$6,DataPack!AJ443)))=0, "", IF($C$4=Dates!$G$4, DataPack!X443,IF($C$4=Dates!$G$5,DataPack!AD443,IF($C$4=Dates!$G$6,DataPack!AJ443))))</f>
        <v>40610</v>
      </c>
      <c r="H28" s="6"/>
    </row>
    <row r="29" spans="2:8">
      <c r="B29" s="30">
        <f>IF(IF($C$4=Dates!$G$4, DataPack!S444,IF($C$4=Dates!$G$5,DataPack!Y444,IF($C$4=Dates!$G$6,DataPack!AE444)))=0, "", IF($C$4=Dates!$G$4, DataPack!S444,IF($C$4=Dates!$G$5,DataPack!Y444,IF($C$4=Dates!$G$6,DataPack!AE444))))</f>
        <v>117341</v>
      </c>
      <c r="C29" s="36" t="str">
        <f>IF(IF($C$4=Dates!$G$4, DataPack!T444,IF($C$4=Dates!$G$5,DataPack!Z444,IF($C$4=Dates!$G$6,DataPack!AF444)))=0, "", IF($C$4=Dates!$G$4, DataPack!T444,IF($C$4=Dates!$G$5,DataPack!Z444,IF($C$4=Dates!$G$6,DataPack!AF444))))</f>
        <v>Grove Road Primary School</v>
      </c>
      <c r="D29" s="36" t="str">
        <f>IF(IF($C$4=Dates!$G$4, DataPack!U444,IF($C$4=Dates!$G$5,DataPack!AA444,IF($C$4=Dates!$G$6,DataPack!AG444)))=0, "", IF($C$4=Dates!$G$4, DataPack!U444,IF($C$4=Dates!$G$5,DataPack!AA444,IF($C$4=Dates!$G$6,DataPack!AG444))))</f>
        <v>Hertfordshire</v>
      </c>
      <c r="E29" s="36" t="str">
        <f>IF(IF($C$4=Dates!$G$4, DataPack!V444,IF($C$4=Dates!$G$5,DataPack!AB444,IF($C$4=Dates!$G$6,DataPack!AH444)))=0, "", IF($C$4=Dates!$G$4, DataPack!V444,IF($C$4=Dates!$G$5,DataPack!AB444,IF($C$4=Dates!$G$6,DataPack!AH444))))</f>
        <v>Primary</v>
      </c>
      <c r="F29" s="36" t="str">
        <f>IF(IF($C$4=Dates!$G$4, DataPack!W444,IF($C$4=Dates!$G$5,DataPack!AC444,IF($C$4=Dates!$G$6,DataPack!AI444)))=0, "", IF($C$4=Dates!$G$4, DataPack!W444,IF($C$4=Dates!$G$5,DataPack!AC444,IF($C$4=Dates!$G$6,DataPack!AI444))))</f>
        <v>Community School</v>
      </c>
      <c r="G29" s="297">
        <f>IF(IF($C$4=Dates!$G$4, DataPack!X444,IF($C$4=Dates!$G$5,DataPack!AD444,IF($C$4=Dates!$G$6,DataPack!AJ444)))=0, "", IF($C$4=Dates!$G$4, DataPack!X444,IF($C$4=Dates!$G$5,DataPack!AD444,IF($C$4=Dates!$G$6,DataPack!AJ444))))</f>
        <v>40835</v>
      </c>
      <c r="H29" s="6"/>
    </row>
    <row r="30" spans="2:8">
      <c r="B30" s="30">
        <f>IF(IF($C$4=Dates!$G$4, DataPack!S445,IF($C$4=Dates!$G$5,DataPack!Y445,IF($C$4=Dates!$G$6,DataPack!AE445)))=0, "", IF($C$4=Dates!$G$4, DataPack!S445,IF($C$4=Dates!$G$5,DataPack!Y445,IF($C$4=Dates!$G$6,DataPack!AE445))))</f>
        <v>120994</v>
      </c>
      <c r="C30" s="36" t="str">
        <f>IF(IF($C$4=Dates!$G$4, DataPack!T445,IF($C$4=Dates!$G$5,DataPack!Z445,IF($C$4=Dates!$G$6,DataPack!AF445)))=0, "", IF($C$4=Dates!$G$4, DataPack!T445,IF($C$4=Dates!$G$5,DataPack!Z445,IF($C$4=Dates!$G$6,DataPack!AF445))))</f>
        <v>Admirals' Junior School</v>
      </c>
      <c r="D30" s="36" t="str">
        <f>IF(IF($C$4=Dates!$G$4, DataPack!U445,IF($C$4=Dates!$G$5,DataPack!AA445,IF($C$4=Dates!$G$6,DataPack!AG445)))=0, "", IF($C$4=Dates!$G$4, DataPack!U445,IF($C$4=Dates!$G$5,DataPack!AA445,IF($C$4=Dates!$G$6,DataPack!AG445))))</f>
        <v>Norfolk</v>
      </c>
      <c r="E30" s="36" t="str">
        <f>IF(IF($C$4=Dates!$G$4, DataPack!V445,IF($C$4=Dates!$G$5,DataPack!AB445,IF($C$4=Dates!$G$6,DataPack!AH445)))=0, "", IF($C$4=Dates!$G$4, DataPack!V445,IF($C$4=Dates!$G$5,DataPack!AB445,IF($C$4=Dates!$G$6,DataPack!AH445))))</f>
        <v>Primary</v>
      </c>
      <c r="F30" s="36" t="str">
        <f>IF(IF($C$4=Dates!$G$4, DataPack!W445,IF($C$4=Dates!$G$5,DataPack!AC445,IF($C$4=Dates!$G$6,DataPack!AI445)))=0, "", IF($C$4=Dates!$G$4, DataPack!W445,IF($C$4=Dates!$G$5,DataPack!AC445,IF($C$4=Dates!$G$6,DataPack!AI445))))</f>
        <v>Community School</v>
      </c>
      <c r="G30" s="297">
        <f>IF(IF($C$4=Dates!$G$4, DataPack!X445,IF($C$4=Dates!$G$5,DataPack!AD445,IF($C$4=Dates!$G$6,DataPack!AJ445)))=0, "", IF($C$4=Dates!$G$4, DataPack!X445,IF($C$4=Dates!$G$5,DataPack!AD445,IF($C$4=Dates!$G$6,DataPack!AJ445))))</f>
        <v>40673</v>
      </c>
      <c r="H30" s="6"/>
    </row>
    <row r="31" spans="2:8">
      <c r="B31" s="30">
        <f>IF(IF($C$4=Dates!$G$4, DataPack!S446,IF($C$4=Dates!$G$5,DataPack!Y446,IF($C$4=Dates!$G$6,DataPack!AE446)))=0, "", IF($C$4=Dates!$G$4, DataPack!S446,IF($C$4=Dates!$G$5,DataPack!Y446,IF($C$4=Dates!$G$6,DataPack!AE446))))</f>
        <v>121120</v>
      </c>
      <c r="C31" s="36" t="str">
        <f>IF(IF($C$4=Dates!$G$4, DataPack!T446,IF($C$4=Dates!$G$5,DataPack!Z446,IF($C$4=Dates!$G$6,DataPack!AF446)))=0, "", IF($C$4=Dates!$G$4, DataPack!T446,IF($C$4=Dates!$G$5,DataPack!Z446,IF($C$4=Dates!$G$6,DataPack!AF446))))</f>
        <v>Morley Church of England Primary School</v>
      </c>
      <c r="D31" s="36" t="str">
        <f>IF(IF($C$4=Dates!$G$4, DataPack!U446,IF($C$4=Dates!$G$5,DataPack!AA446,IF($C$4=Dates!$G$6,DataPack!AG446)))=0, "", IF($C$4=Dates!$G$4, DataPack!U446,IF($C$4=Dates!$G$5,DataPack!AA446,IF($C$4=Dates!$G$6,DataPack!AG446))))</f>
        <v>Norfolk</v>
      </c>
      <c r="E31" s="36" t="str">
        <f>IF(IF($C$4=Dates!$G$4, DataPack!V446,IF($C$4=Dates!$G$5,DataPack!AB446,IF($C$4=Dates!$G$6,DataPack!AH446)))=0, "", IF($C$4=Dates!$G$4, DataPack!V446,IF($C$4=Dates!$G$5,DataPack!AB446,IF($C$4=Dates!$G$6,DataPack!AH446))))</f>
        <v>Primary</v>
      </c>
      <c r="F31" s="36" t="str">
        <f>IF(IF($C$4=Dates!$G$4, DataPack!W446,IF($C$4=Dates!$G$5,DataPack!AC446,IF($C$4=Dates!$G$6,DataPack!AI446)))=0, "", IF($C$4=Dates!$G$4, DataPack!W446,IF($C$4=Dates!$G$5,DataPack!AC446,IF($C$4=Dates!$G$6,DataPack!AI446))))</f>
        <v>Voluntary Aided School</v>
      </c>
      <c r="G31" s="297">
        <f>IF(IF($C$4=Dates!$G$4, DataPack!X446,IF($C$4=Dates!$G$5,DataPack!AD446,IF($C$4=Dates!$G$6,DataPack!AJ446)))=0, "", IF($C$4=Dates!$G$4, DataPack!X446,IF($C$4=Dates!$G$5,DataPack!AD446,IF($C$4=Dates!$G$6,DataPack!AJ446))))</f>
        <v>40872</v>
      </c>
      <c r="H31" s="6"/>
    </row>
    <row r="32" spans="2:8">
      <c r="B32" s="30">
        <f>IF(IF($C$4=Dates!$G$4, DataPack!S447,IF($C$4=Dates!$G$5,DataPack!Y447,IF($C$4=Dates!$G$6,DataPack!AE447)))=0, "", IF($C$4=Dates!$G$4, DataPack!S447,IF($C$4=Dates!$G$5,DataPack!Y447,IF($C$4=Dates!$G$6,DataPack!AE447))))</f>
        <v>120692</v>
      </c>
      <c r="C32" s="36" t="str">
        <f>IF(IF($C$4=Dates!$G$4, DataPack!T447,IF($C$4=Dates!$G$5,DataPack!Z447,IF($C$4=Dates!$G$6,DataPack!AF447)))=0, "", IF($C$4=Dates!$G$4, DataPack!T447,IF($C$4=Dates!$G$5,DataPack!Z447,IF($C$4=Dates!$G$6,DataPack!AF447))))</f>
        <v>North Somercotes CofE Primary School</v>
      </c>
      <c r="D32" s="36" t="str">
        <f>IF(IF($C$4=Dates!$G$4, DataPack!U447,IF($C$4=Dates!$G$5,DataPack!AA447,IF($C$4=Dates!$G$6,DataPack!AG447)))=0, "", IF($C$4=Dates!$G$4, DataPack!U447,IF($C$4=Dates!$G$5,DataPack!AA447,IF($C$4=Dates!$G$6,DataPack!AG447))))</f>
        <v>Lincolnshire</v>
      </c>
      <c r="E32" s="36" t="str">
        <f>IF(IF($C$4=Dates!$G$4, DataPack!V447,IF($C$4=Dates!$G$5,DataPack!AB447,IF($C$4=Dates!$G$6,DataPack!AH447)))=0, "", IF($C$4=Dates!$G$4, DataPack!V447,IF($C$4=Dates!$G$5,DataPack!AB447,IF($C$4=Dates!$G$6,DataPack!AH447))))</f>
        <v>Primary</v>
      </c>
      <c r="F32" s="36" t="str">
        <f>IF(IF($C$4=Dates!$G$4, DataPack!W447,IF($C$4=Dates!$G$5,DataPack!AC447,IF($C$4=Dates!$G$6,DataPack!AI447)))=0, "", IF($C$4=Dates!$G$4, DataPack!W447,IF($C$4=Dates!$G$5,DataPack!AC447,IF($C$4=Dates!$G$6,DataPack!AI447))))</f>
        <v>Foundation School</v>
      </c>
      <c r="G32" s="297">
        <f>IF(IF($C$4=Dates!$G$4, DataPack!X447,IF($C$4=Dates!$G$5,DataPack!AD447,IF($C$4=Dates!$G$6,DataPack!AJ447)))=0, "", IF($C$4=Dates!$G$4, DataPack!X447,IF($C$4=Dates!$G$5,DataPack!AD447,IF($C$4=Dates!$G$6,DataPack!AJ447))))</f>
        <v>40620</v>
      </c>
      <c r="H32" s="6"/>
    </row>
    <row r="33" spans="2:8">
      <c r="B33" s="30">
        <f>IF(IF($C$4=Dates!$G$4, DataPack!S448,IF($C$4=Dates!$G$5,DataPack!Y448,IF($C$4=Dates!$G$6,DataPack!AE448)))=0, "", IF($C$4=Dates!$G$4, DataPack!S448,IF($C$4=Dates!$G$5,DataPack!Y448,IF($C$4=Dates!$G$6,DataPack!AE448))))</f>
        <v>117170</v>
      </c>
      <c r="C33" s="36" t="str">
        <f>IF(IF($C$4=Dates!$G$4, DataPack!T448,IF($C$4=Dates!$G$5,DataPack!Z448,IF($C$4=Dates!$G$6,DataPack!AF448)))=0, "", IF($C$4=Dates!$G$4, DataPack!T448,IF($C$4=Dates!$G$5,DataPack!Z448,IF($C$4=Dates!$G$6,DataPack!AF448))))</f>
        <v>Oxhey Wood Primary School</v>
      </c>
      <c r="D33" s="36" t="str">
        <f>IF(IF($C$4=Dates!$G$4, DataPack!U448,IF($C$4=Dates!$G$5,DataPack!AA448,IF($C$4=Dates!$G$6,DataPack!AG448)))=0, "", IF($C$4=Dates!$G$4, DataPack!U448,IF($C$4=Dates!$G$5,DataPack!AA448,IF($C$4=Dates!$G$6,DataPack!AG448))))</f>
        <v>Hertfordshire</v>
      </c>
      <c r="E33" s="36" t="str">
        <f>IF(IF($C$4=Dates!$G$4, DataPack!V448,IF($C$4=Dates!$G$5,DataPack!AB448,IF($C$4=Dates!$G$6,DataPack!AH448)))=0, "", IF($C$4=Dates!$G$4, DataPack!V448,IF($C$4=Dates!$G$5,DataPack!AB448,IF($C$4=Dates!$G$6,DataPack!AH448))))</f>
        <v>Primary</v>
      </c>
      <c r="F33" s="36" t="str">
        <f>IF(IF($C$4=Dates!$G$4, DataPack!W448,IF($C$4=Dates!$G$5,DataPack!AC448,IF($C$4=Dates!$G$6,DataPack!AI448)))=0, "", IF($C$4=Dates!$G$4, DataPack!W448,IF($C$4=Dates!$G$5,DataPack!AC448,IF($C$4=Dates!$G$6,DataPack!AI448))))</f>
        <v>Community School</v>
      </c>
      <c r="G33" s="297">
        <f>IF(IF($C$4=Dates!$G$4, DataPack!X448,IF($C$4=Dates!$G$5,DataPack!AD448,IF($C$4=Dates!$G$6,DataPack!AJ448)))=0, "", IF($C$4=Dates!$G$4, DataPack!X448,IF($C$4=Dates!$G$5,DataPack!AD448,IF($C$4=Dates!$G$6,DataPack!AJ448))))</f>
        <v>40835</v>
      </c>
      <c r="H33" s="6"/>
    </row>
    <row r="34" spans="2:8">
      <c r="B34" s="30">
        <f>IF(IF($C$4=Dates!$G$4, DataPack!S449,IF($C$4=Dates!$G$5,DataPack!Y449,IF($C$4=Dates!$G$6,DataPack!AE449)))=0, "", IF($C$4=Dates!$G$4, DataPack!S449,IF($C$4=Dates!$G$5,DataPack!Y449,IF($C$4=Dates!$G$6,DataPack!AE449))))</f>
        <v>111213</v>
      </c>
      <c r="C34" s="36" t="str">
        <f>IF(IF($C$4=Dates!$G$4, DataPack!T449,IF($C$4=Dates!$G$5,DataPack!Z449,IF($C$4=Dates!$G$6,DataPack!AF449)))=0, "", IF($C$4=Dates!$G$4, DataPack!T449,IF($C$4=Dates!$G$5,DataPack!Z449,IF($C$4=Dates!$G$6,DataPack!AF449))))</f>
        <v>Wallerscote Community School</v>
      </c>
      <c r="D34" s="36" t="str">
        <f>IF(IF($C$4=Dates!$G$4, DataPack!U449,IF($C$4=Dates!$G$5,DataPack!AA449,IF($C$4=Dates!$G$6,DataPack!AG449)))=0, "", IF($C$4=Dates!$G$4, DataPack!U449,IF($C$4=Dates!$G$5,DataPack!AA449,IF($C$4=Dates!$G$6,DataPack!AG449))))</f>
        <v>Cheshire West and Chester</v>
      </c>
      <c r="E34" s="36" t="str">
        <f>IF(IF($C$4=Dates!$G$4, DataPack!V449,IF($C$4=Dates!$G$5,DataPack!AB449,IF($C$4=Dates!$G$6,DataPack!AH449)))=0, "", IF($C$4=Dates!$G$4, DataPack!V449,IF($C$4=Dates!$G$5,DataPack!AB449,IF($C$4=Dates!$G$6,DataPack!AH449))))</f>
        <v>Primary</v>
      </c>
      <c r="F34" s="36" t="str">
        <f>IF(IF($C$4=Dates!$G$4, DataPack!W449,IF($C$4=Dates!$G$5,DataPack!AC449,IF($C$4=Dates!$G$6,DataPack!AI449)))=0, "", IF($C$4=Dates!$G$4, DataPack!W449,IF($C$4=Dates!$G$5,DataPack!AC449,IF($C$4=Dates!$G$6,DataPack!AI449))))</f>
        <v>Community School</v>
      </c>
      <c r="G34" s="297">
        <f>IF(IF($C$4=Dates!$G$4, DataPack!X449,IF($C$4=Dates!$G$5,DataPack!AD449,IF($C$4=Dates!$G$6,DataPack!AJ449)))=0, "", IF($C$4=Dates!$G$4, DataPack!X449,IF($C$4=Dates!$G$5,DataPack!AD449,IF($C$4=Dates!$G$6,DataPack!AJ449))))</f>
        <v>40871</v>
      </c>
      <c r="H34" s="6"/>
    </row>
    <row r="35" spans="2:8">
      <c r="B35" s="30">
        <f>IF(IF($C$4=Dates!$G$4, DataPack!S450,IF($C$4=Dates!$G$5,DataPack!Y450,IF($C$4=Dates!$G$6,DataPack!AE450)))=0, "", IF($C$4=Dates!$G$4, DataPack!S450,IF($C$4=Dates!$G$5,DataPack!Y450,IF($C$4=Dates!$G$6,DataPack!AE450))))</f>
        <v>111147</v>
      </c>
      <c r="C35" s="36" t="str">
        <f>IF(IF($C$4=Dates!$G$4, DataPack!T450,IF($C$4=Dates!$G$5,DataPack!Z450,IF($C$4=Dates!$G$6,DataPack!AF450)))=0, "", IF($C$4=Dates!$G$4, DataPack!T450,IF($C$4=Dates!$G$5,DataPack!Z450,IF($C$4=Dates!$G$6,DataPack!AF450))))</f>
        <v>Dean Valley Community Primary School</v>
      </c>
      <c r="D35" s="36" t="str">
        <f>IF(IF($C$4=Dates!$G$4, DataPack!U450,IF($C$4=Dates!$G$5,DataPack!AA450,IF($C$4=Dates!$G$6,DataPack!AG450)))=0, "", IF($C$4=Dates!$G$4, DataPack!U450,IF($C$4=Dates!$G$5,DataPack!AA450,IF($C$4=Dates!$G$6,DataPack!AG450))))</f>
        <v>Cheshire East</v>
      </c>
      <c r="E35" s="36" t="str">
        <f>IF(IF($C$4=Dates!$G$4, DataPack!V450,IF($C$4=Dates!$G$5,DataPack!AB450,IF($C$4=Dates!$G$6,DataPack!AH450)))=0, "", IF($C$4=Dates!$G$4, DataPack!V450,IF($C$4=Dates!$G$5,DataPack!AB450,IF($C$4=Dates!$G$6,DataPack!AH450))))</f>
        <v>Primary</v>
      </c>
      <c r="F35" s="36" t="str">
        <f>IF(IF($C$4=Dates!$G$4, DataPack!W450,IF($C$4=Dates!$G$5,DataPack!AC450,IF($C$4=Dates!$G$6,DataPack!AI450)))=0, "", IF($C$4=Dates!$G$4, DataPack!W450,IF($C$4=Dates!$G$5,DataPack!AC450,IF($C$4=Dates!$G$6,DataPack!AI450))))</f>
        <v>Community School</v>
      </c>
      <c r="G35" s="297">
        <f>IF(IF($C$4=Dates!$G$4, DataPack!X450,IF($C$4=Dates!$G$5,DataPack!AD450,IF($C$4=Dates!$G$6,DataPack!AJ450)))=0, "", IF($C$4=Dates!$G$4, DataPack!X450,IF($C$4=Dates!$G$5,DataPack!AD450,IF($C$4=Dates!$G$6,DataPack!AJ450))))</f>
        <v>40732</v>
      </c>
      <c r="H35" s="6"/>
    </row>
    <row r="36" spans="2:8">
      <c r="B36" s="30">
        <f>IF(IF($C$4=Dates!$G$4, DataPack!S451,IF($C$4=Dates!$G$5,DataPack!Y451,IF($C$4=Dates!$G$6,DataPack!AE451)))=0, "", IF($C$4=Dates!$G$4, DataPack!S451,IF($C$4=Dates!$G$5,DataPack!Y451,IF($C$4=Dates!$G$6,DataPack!AE451))))</f>
        <v>119550</v>
      </c>
      <c r="C36" s="36" t="str">
        <f>IF(IF($C$4=Dates!$G$4, DataPack!T451,IF($C$4=Dates!$G$5,DataPack!Z451,IF($C$4=Dates!$G$6,DataPack!AF451)))=0, "", IF($C$4=Dates!$G$4, DataPack!T451,IF($C$4=Dates!$G$5,DataPack!Z451,IF($C$4=Dates!$G$6,DataPack!AF451))))</f>
        <v>Kirkham St Michael's Church of England Primary School</v>
      </c>
      <c r="D36" s="36" t="str">
        <f>IF(IF($C$4=Dates!$G$4, DataPack!U451,IF($C$4=Dates!$G$5,DataPack!AA451,IF($C$4=Dates!$G$6,DataPack!AG451)))=0, "", IF($C$4=Dates!$G$4, DataPack!U451,IF($C$4=Dates!$G$5,DataPack!AA451,IF($C$4=Dates!$G$6,DataPack!AG451))))</f>
        <v>Lancashire</v>
      </c>
      <c r="E36" s="36" t="str">
        <f>IF(IF($C$4=Dates!$G$4, DataPack!V451,IF($C$4=Dates!$G$5,DataPack!AB451,IF($C$4=Dates!$G$6,DataPack!AH451)))=0, "", IF($C$4=Dates!$G$4, DataPack!V451,IF($C$4=Dates!$G$5,DataPack!AB451,IF($C$4=Dates!$G$6,DataPack!AH451))))</f>
        <v>Primary</v>
      </c>
      <c r="F36" s="36" t="str">
        <f>IF(IF($C$4=Dates!$G$4, DataPack!W451,IF($C$4=Dates!$G$5,DataPack!AC451,IF($C$4=Dates!$G$6,DataPack!AI451)))=0, "", IF($C$4=Dates!$G$4, DataPack!W451,IF($C$4=Dates!$G$5,DataPack!AC451,IF($C$4=Dates!$G$6,DataPack!AI451))))</f>
        <v>Voluntary Aided School</v>
      </c>
      <c r="G36" s="297">
        <f>IF(IF($C$4=Dates!$G$4, DataPack!X451,IF($C$4=Dates!$G$5,DataPack!AD451,IF($C$4=Dates!$G$6,DataPack!AJ451)))=0, "", IF($C$4=Dates!$G$4, DataPack!X451,IF($C$4=Dates!$G$5,DataPack!AD451,IF($C$4=Dates!$G$6,DataPack!AJ451))))</f>
        <v>40627</v>
      </c>
      <c r="H36" s="6"/>
    </row>
    <row r="37" spans="2:8">
      <c r="B37" s="30">
        <f>IF(IF($C$4=Dates!$G$4, DataPack!S452,IF($C$4=Dates!$G$5,DataPack!Y452,IF($C$4=Dates!$G$6,DataPack!AE452)))=0, "", IF($C$4=Dates!$G$4, DataPack!S452,IF($C$4=Dates!$G$5,DataPack!Y452,IF($C$4=Dates!$G$6,DataPack!AE452))))</f>
        <v>118418</v>
      </c>
      <c r="C37" s="36" t="str">
        <f>IF(IF($C$4=Dates!$G$4, DataPack!T452,IF($C$4=Dates!$G$5,DataPack!Z452,IF($C$4=Dates!$G$6,DataPack!AF452)))=0, "", IF($C$4=Dates!$G$4, DataPack!T452,IF($C$4=Dates!$G$5,DataPack!Z452,IF($C$4=Dates!$G$6,DataPack!AF452))))</f>
        <v>Barnsole Junior School</v>
      </c>
      <c r="D37" s="36" t="str">
        <f>IF(IF($C$4=Dates!$G$4, DataPack!U452,IF($C$4=Dates!$G$5,DataPack!AA452,IF($C$4=Dates!$G$6,DataPack!AG452)))=0, "", IF($C$4=Dates!$G$4, DataPack!U452,IF($C$4=Dates!$G$5,DataPack!AA452,IF($C$4=Dates!$G$6,DataPack!AG452))))</f>
        <v>Medway</v>
      </c>
      <c r="E37" s="36" t="str">
        <f>IF(IF($C$4=Dates!$G$4, DataPack!V452,IF($C$4=Dates!$G$5,DataPack!AB452,IF($C$4=Dates!$G$6,DataPack!AH452)))=0, "", IF($C$4=Dates!$G$4, DataPack!V452,IF($C$4=Dates!$G$5,DataPack!AB452,IF($C$4=Dates!$G$6,DataPack!AH452))))</f>
        <v>Primary</v>
      </c>
      <c r="F37" s="36" t="str">
        <f>IF(IF($C$4=Dates!$G$4, DataPack!W452,IF($C$4=Dates!$G$5,DataPack!AC452,IF($C$4=Dates!$G$6,DataPack!AI452)))=0, "", IF($C$4=Dates!$G$4, DataPack!W452,IF($C$4=Dates!$G$5,DataPack!AC452,IF($C$4=Dates!$G$6,DataPack!AI452))))</f>
        <v>Community School</v>
      </c>
      <c r="G37" s="297">
        <f>IF(IF($C$4=Dates!$G$4, DataPack!X452,IF($C$4=Dates!$G$5,DataPack!AD452,IF($C$4=Dates!$G$6,DataPack!AJ452)))=0, "", IF($C$4=Dates!$G$4, DataPack!X452,IF($C$4=Dates!$G$5,DataPack!AD452,IF($C$4=Dates!$G$6,DataPack!AJ452))))</f>
        <v>40870</v>
      </c>
      <c r="H37" s="6"/>
    </row>
    <row r="38" spans="2:8">
      <c r="B38" s="30">
        <f>IF(IF($C$4=Dates!$G$4, DataPack!S453,IF($C$4=Dates!$G$5,DataPack!Y453,IF($C$4=Dates!$G$6,DataPack!AE453)))=0, "", IF($C$4=Dates!$G$4, DataPack!S453,IF($C$4=Dates!$G$5,DataPack!Y453,IF($C$4=Dates!$G$6,DataPack!AE453))))</f>
        <v>132829</v>
      </c>
      <c r="C38" s="36" t="str">
        <f>IF(IF($C$4=Dates!$G$4, DataPack!T453,IF($C$4=Dates!$G$5,DataPack!Z453,IF($C$4=Dates!$G$6,DataPack!AF453)))=0, "", IF($C$4=Dates!$G$4, DataPack!T453,IF($C$4=Dates!$G$5,DataPack!Z453,IF($C$4=Dates!$G$6,DataPack!AF453))))</f>
        <v>St Nicholas Church of England (Controlled) Primary School</v>
      </c>
      <c r="D38" s="36" t="str">
        <f>IF(IF($C$4=Dates!$G$4, DataPack!U453,IF($C$4=Dates!$G$5,DataPack!AA453,IF($C$4=Dates!$G$6,DataPack!AG453)))=0, "", IF($C$4=Dates!$G$4, DataPack!U453,IF($C$4=Dates!$G$5,DataPack!AA453,IF($C$4=Dates!$G$6,DataPack!AG453))))</f>
        <v>Kent</v>
      </c>
      <c r="E38" s="36" t="str">
        <f>IF(IF($C$4=Dates!$G$4, DataPack!V453,IF($C$4=Dates!$G$5,DataPack!AB453,IF($C$4=Dates!$G$6,DataPack!AH453)))=0, "", IF($C$4=Dates!$G$4, DataPack!V453,IF($C$4=Dates!$G$5,DataPack!AB453,IF($C$4=Dates!$G$6,DataPack!AH453))))</f>
        <v>Primary</v>
      </c>
      <c r="F38" s="36" t="str">
        <f>IF(IF($C$4=Dates!$G$4, DataPack!W453,IF($C$4=Dates!$G$5,DataPack!AC453,IF($C$4=Dates!$G$6,DataPack!AI453)))=0, "", IF($C$4=Dates!$G$4, DataPack!W453,IF($C$4=Dates!$G$5,DataPack!AC453,IF($C$4=Dates!$G$6,DataPack!AI453))))</f>
        <v>Voluntary Controlled School</v>
      </c>
      <c r="G38" s="297">
        <f>IF(IF($C$4=Dates!$G$4, DataPack!X453,IF($C$4=Dates!$G$5,DataPack!AD453,IF($C$4=Dates!$G$6,DataPack!AJ453)))=0, "", IF($C$4=Dates!$G$4, DataPack!X453,IF($C$4=Dates!$G$5,DataPack!AD453,IF($C$4=Dates!$G$6,DataPack!AJ453))))</f>
        <v>40500</v>
      </c>
      <c r="H38" s="6"/>
    </row>
    <row r="39" spans="2:8">
      <c r="B39" s="30">
        <f>IF(IF($C$4=Dates!$G$4, DataPack!S454,IF($C$4=Dates!$G$5,DataPack!Y454,IF($C$4=Dates!$G$6,DataPack!AE454)))=0, "", IF($C$4=Dates!$G$4, DataPack!S454,IF($C$4=Dates!$G$5,DataPack!Y454,IF($C$4=Dates!$G$6,DataPack!AE454))))</f>
        <v>118300</v>
      </c>
      <c r="C39" s="36" t="str">
        <f>IF(IF($C$4=Dates!$G$4, DataPack!T454,IF($C$4=Dates!$G$5,DataPack!Z454,IF($C$4=Dates!$G$6,DataPack!AF454)))=0, "", IF($C$4=Dates!$G$4, DataPack!T454,IF($C$4=Dates!$G$5,DataPack!Z454,IF($C$4=Dates!$G$6,DataPack!AF454))))</f>
        <v>Molehill Copse Primary School</v>
      </c>
      <c r="D39" s="36" t="str">
        <f>IF(IF($C$4=Dates!$G$4, DataPack!U454,IF($C$4=Dates!$G$5,DataPack!AA454,IF($C$4=Dates!$G$6,DataPack!AG454)))=0, "", IF($C$4=Dates!$G$4, DataPack!U454,IF($C$4=Dates!$G$5,DataPack!AA454,IF($C$4=Dates!$G$6,DataPack!AG454))))</f>
        <v>Kent</v>
      </c>
      <c r="E39" s="36" t="str">
        <f>IF(IF($C$4=Dates!$G$4, DataPack!V454,IF($C$4=Dates!$G$5,DataPack!AB454,IF($C$4=Dates!$G$6,DataPack!AH454)))=0, "", IF($C$4=Dates!$G$4, DataPack!V454,IF($C$4=Dates!$G$5,DataPack!AB454,IF($C$4=Dates!$G$6,DataPack!AH454))))</f>
        <v>Primary</v>
      </c>
      <c r="F39" s="36" t="str">
        <f>IF(IF($C$4=Dates!$G$4, DataPack!W454,IF($C$4=Dates!$G$5,DataPack!AC454,IF($C$4=Dates!$G$6,DataPack!AI454)))=0, "", IF($C$4=Dates!$G$4, DataPack!W454,IF($C$4=Dates!$G$5,DataPack!AC454,IF($C$4=Dates!$G$6,DataPack!AI454))))</f>
        <v>Community School</v>
      </c>
      <c r="G39" s="297">
        <f>IF(IF($C$4=Dates!$G$4, DataPack!X454,IF($C$4=Dates!$G$5,DataPack!AD454,IF($C$4=Dates!$G$6,DataPack!AJ454)))=0, "", IF($C$4=Dates!$G$4, DataPack!X454,IF($C$4=Dates!$G$5,DataPack!AD454,IF($C$4=Dates!$G$6,DataPack!AJ454))))</f>
        <v>40500</v>
      </c>
      <c r="H39" s="6"/>
    </row>
    <row r="40" spans="2:8">
      <c r="B40" s="30">
        <f>IF(IF($C$4=Dates!$G$4, DataPack!S455,IF($C$4=Dates!$G$5,DataPack!Y455,IF($C$4=Dates!$G$6,DataPack!AE455)))=0, "", IF($C$4=Dates!$G$4, DataPack!S455,IF($C$4=Dates!$G$5,DataPack!Y455,IF($C$4=Dates!$G$6,DataPack!AE455))))</f>
        <v>119451</v>
      </c>
      <c r="C40" s="36" t="str">
        <f>IF(IF($C$4=Dates!$G$4, DataPack!T455,IF($C$4=Dates!$G$5,DataPack!Z455,IF($C$4=Dates!$G$6,DataPack!AF455)))=0, "", IF($C$4=Dates!$G$4, DataPack!T455,IF($C$4=Dates!$G$5,DataPack!Z455,IF($C$4=Dates!$G$6,DataPack!AF455))))</f>
        <v>Oswaldtwistle St Paul's Church of England Voluntary Aided Primary School</v>
      </c>
      <c r="D40" s="36" t="str">
        <f>IF(IF($C$4=Dates!$G$4, DataPack!U455,IF($C$4=Dates!$G$5,DataPack!AA455,IF($C$4=Dates!$G$6,DataPack!AG455)))=0, "", IF($C$4=Dates!$G$4, DataPack!U455,IF($C$4=Dates!$G$5,DataPack!AA455,IF($C$4=Dates!$G$6,DataPack!AG455))))</f>
        <v>Lancashire</v>
      </c>
      <c r="E40" s="36" t="str">
        <f>IF(IF($C$4=Dates!$G$4, DataPack!V455,IF($C$4=Dates!$G$5,DataPack!AB455,IF($C$4=Dates!$G$6,DataPack!AH455)))=0, "", IF($C$4=Dates!$G$4, DataPack!V455,IF($C$4=Dates!$G$5,DataPack!AB455,IF($C$4=Dates!$G$6,DataPack!AH455))))</f>
        <v>Primary</v>
      </c>
      <c r="F40" s="36" t="str">
        <f>IF(IF($C$4=Dates!$G$4, DataPack!W455,IF($C$4=Dates!$G$5,DataPack!AC455,IF($C$4=Dates!$G$6,DataPack!AI455)))=0, "", IF($C$4=Dates!$G$4, DataPack!W455,IF($C$4=Dates!$G$5,DataPack!AC455,IF($C$4=Dates!$G$6,DataPack!AI455))))</f>
        <v>Voluntary Aided School</v>
      </c>
      <c r="G40" s="297">
        <f>IF(IF($C$4=Dates!$G$4, DataPack!X455,IF($C$4=Dates!$G$5,DataPack!AD455,IF($C$4=Dates!$G$6,DataPack!AJ455)))=0, "", IF($C$4=Dates!$G$4, DataPack!X455,IF($C$4=Dates!$G$5,DataPack!AD455,IF($C$4=Dates!$G$6,DataPack!AJ455))))</f>
        <v>40627</v>
      </c>
      <c r="H40" s="6"/>
    </row>
    <row r="41" spans="2:8">
      <c r="B41" s="30">
        <f>IF(IF($C$4=Dates!$G$4, DataPack!S456,IF($C$4=Dates!$G$5,DataPack!Y456,IF($C$4=Dates!$G$6,DataPack!AE456)))=0, "", IF($C$4=Dates!$G$4, DataPack!S456,IF($C$4=Dates!$G$5,DataPack!Y456,IF($C$4=Dates!$G$6,DataPack!AE456))))</f>
        <v>113477</v>
      </c>
      <c r="C41" s="36" t="str">
        <f>IF(IF($C$4=Dates!$G$4, DataPack!T456,IF($C$4=Dates!$G$5,DataPack!Z456,IF($C$4=Dates!$G$6,DataPack!AF456)))=0, "", IF($C$4=Dates!$G$4, DataPack!T456,IF($C$4=Dates!$G$5,DataPack!Z456,IF($C$4=Dates!$G$6,DataPack!AF456))))</f>
        <v>Wolborough Church of England (Aided) Nursery and Primary School</v>
      </c>
      <c r="D41" s="36" t="str">
        <f>IF(IF($C$4=Dates!$G$4, DataPack!U456,IF($C$4=Dates!$G$5,DataPack!AA456,IF($C$4=Dates!$G$6,DataPack!AG456)))=0, "", IF($C$4=Dates!$G$4, DataPack!U456,IF($C$4=Dates!$G$5,DataPack!AA456,IF($C$4=Dates!$G$6,DataPack!AG456))))</f>
        <v>Devon</v>
      </c>
      <c r="E41" s="36" t="str">
        <f>IF(IF($C$4=Dates!$G$4, DataPack!V456,IF($C$4=Dates!$G$5,DataPack!AB456,IF($C$4=Dates!$G$6,DataPack!AH456)))=0, "", IF($C$4=Dates!$G$4, DataPack!V456,IF($C$4=Dates!$G$5,DataPack!AB456,IF($C$4=Dates!$G$6,DataPack!AH456))))</f>
        <v>Primary</v>
      </c>
      <c r="F41" s="36" t="str">
        <f>IF(IF($C$4=Dates!$G$4, DataPack!W456,IF($C$4=Dates!$G$5,DataPack!AC456,IF($C$4=Dates!$G$6,DataPack!AI456)))=0, "", IF($C$4=Dates!$G$4, DataPack!W456,IF($C$4=Dates!$G$5,DataPack!AC456,IF($C$4=Dates!$G$6,DataPack!AI456))))</f>
        <v>Voluntary Aided School</v>
      </c>
      <c r="G41" s="297">
        <f>IF(IF($C$4=Dates!$G$4, DataPack!X456,IF($C$4=Dates!$G$5,DataPack!AD456,IF($C$4=Dates!$G$6,DataPack!AJ456)))=0, "", IF($C$4=Dates!$G$4, DataPack!X456,IF($C$4=Dates!$G$5,DataPack!AD456,IF($C$4=Dates!$G$6,DataPack!AJ456))))</f>
        <v>40555</v>
      </c>
      <c r="H41" s="6"/>
    </row>
    <row r="42" spans="2:8">
      <c r="B42" s="30">
        <f>IF(IF($C$4=Dates!$G$4, DataPack!S457,IF($C$4=Dates!$G$5,DataPack!Y457,IF($C$4=Dates!$G$6,DataPack!AE457)))=0, "", IF($C$4=Dates!$G$4, DataPack!S457,IF($C$4=Dates!$G$5,DataPack!Y457,IF($C$4=Dates!$G$6,DataPack!AE457))))</f>
        <v>114770</v>
      </c>
      <c r="C42" s="36" t="str">
        <f>IF(IF($C$4=Dates!$G$4, DataPack!T457,IF($C$4=Dates!$G$5,DataPack!Z457,IF($C$4=Dates!$G$6,DataPack!AF457)))=0, "", IF($C$4=Dates!$G$4, DataPack!T457,IF($C$4=Dates!$G$5,DataPack!Z457,IF($C$4=Dates!$G$6,DataPack!AF457))))</f>
        <v>Hamstel Junior School</v>
      </c>
      <c r="D42" s="36" t="str">
        <f>IF(IF($C$4=Dates!$G$4, DataPack!U457,IF($C$4=Dates!$G$5,DataPack!AA457,IF($C$4=Dates!$G$6,DataPack!AG457)))=0, "", IF($C$4=Dates!$G$4, DataPack!U457,IF($C$4=Dates!$G$5,DataPack!AA457,IF($C$4=Dates!$G$6,DataPack!AG457))))</f>
        <v>Southend-on-Sea</v>
      </c>
      <c r="E42" s="36" t="str">
        <f>IF(IF($C$4=Dates!$G$4, DataPack!V457,IF($C$4=Dates!$G$5,DataPack!AB457,IF($C$4=Dates!$G$6,DataPack!AH457)))=0, "", IF($C$4=Dates!$G$4, DataPack!V457,IF($C$4=Dates!$G$5,DataPack!AB457,IF($C$4=Dates!$G$6,DataPack!AH457))))</f>
        <v>Primary</v>
      </c>
      <c r="F42" s="36" t="str">
        <f>IF(IF($C$4=Dates!$G$4, DataPack!W457,IF($C$4=Dates!$G$5,DataPack!AC457,IF($C$4=Dates!$G$6,DataPack!AI457)))=0, "", IF($C$4=Dates!$G$4, DataPack!W457,IF($C$4=Dates!$G$5,DataPack!AC457,IF($C$4=Dates!$G$6,DataPack!AI457))))</f>
        <v>Community School</v>
      </c>
      <c r="G42" s="297">
        <f>IF(IF($C$4=Dates!$G$4, DataPack!X457,IF($C$4=Dates!$G$5,DataPack!AD457,IF($C$4=Dates!$G$6,DataPack!AJ457)))=0, "", IF($C$4=Dates!$G$4, DataPack!X457,IF($C$4=Dates!$G$5,DataPack!AD457,IF($C$4=Dates!$G$6,DataPack!AJ457))))</f>
        <v>40578</v>
      </c>
      <c r="H42" s="6"/>
    </row>
    <row r="43" spans="2:8">
      <c r="B43" s="30">
        <f>IF(IF($C$4=Dates!$G$4, DataPack!S458,IF($C$4=Dates!$G$5,DataPack!Y458,IF($C$4=Dates!$G$6,DataPack!AE458)))=0, "", IF($C$4=Dates!$G$4, DataPack!S458,IF($C$4=Dates!$G$5,DataPack!Y458,IF($C$4=Dates!$G$6,DataPack!AE458))))</f>
        <v>113400</v>
      </c>
      <c r="C43" s="36" t="str">
        <f>IF(IF($C$4=Dates!$G$4, DataPack!T458,IF($C$4=Dates!$G$5,DataPack!Z458,IF($C$4=Dates!$G$6,DataPack!AF458)))=0, "", IF($C$4=Dates!$G$4, DataPack!T458,IF($C$4=Dates!$G$5,DataPack!Z458,IF($C$4=Dates!$G$6,DataPack!AF458))))</f>
        <v>Bearnes Voluntary Primary School</v>
      </c>
      <c r="D43" s="36" t="str">
        <f>IF(IF($C$4=Dates!$G$4, DataPack!U458,IF($C$4=Dates!$G$5,DataPack!AA458,IF($C$4=Dates!$G$6,DataPack!AG458)))=0, "", IF($C$4=Dates!$G$4, DataPack!U458,IF($C$4=Dates!$G$5,DataPack!AA458,IF($C$4=Dates!$G$6,DataPack!AG458))))</f>
        <v>Devon</v>
      </c>
      <c r="E43" s="36" t="str">
        <f>IF(IF($C$4=Dates!$G$4, DataPack!V458,IF($C$4=Dates!$G$5,DataPack!AB458,IF($C$4=Dates!$G$6,DataPack!AH458)))=0, "", IF($C$4=Dates!$G$4, DataPack!V458,IF($C$4=Dates!$G$5,DataPack!AB458,IF($C$4=Dates!$G$6,DataPack!AH458))))</f>
        <v>Primary</v>
      </c>
      <c r="F43" s="36" t="str">
        <f>IF(IF($C$4=Dates!$G$4, DataPack!W458,IF($C$4=Dates!$G$5,DataPack!AC458,IF($C$4=Dates!$G$6,DataPack!AI458)))=0, "", IF($C$4=Dates!$G$4, DataPack!W458,IF($C$4=Dates!$G$5,DataPack!AC458,IF($C$4=Dates!$G$6,DataPack!AI458))))</f>
        <v>Voluntary Controlled School</v>
      </c>
      <c r="G43" s="297">
        <f>IF(IF($C$4=Dates!$G$4, DataPack!X458,IF($C$4=Dates!$G$5,DataPack!AD458,IF($C$4=Dates!$G$6,DataPack!AJ458)))=0, "", IF($C$4=Dates!$G$4, DataPack!X458,IF($C$4=Dates!$G$5,DataPack!AD458,IF($C$4=Dates!$G$6,DataPack!AJ458))))</f>
        <v>40606</v>
      </c>
      <c r="H43" s="6"/>
    </row>
    <row r="44" spans="2:8">
      <c r="B44" s="30">
        <f>IF(IF($C$4=Dates!$G$4, DataPack!S459,IF($C$4=Dates!$G$5,DataPack!Y459,IF($C$4=Dates!$G$6,DataPack!AE459)))=0, "", IF($C$4=Dates!$G$4, DataPack!S459,IF($C$4=Dates!$G$5,DataPack!Y459,IF($C$4=Dates!$G$6,DataPack!AE459))))</f>
        <v>113373</v>
      </c>
      <c r="C44" s="36" t="str">
        <f>IF(IF($C$4=Dates!$G$4, DataPack!T459,IF($C$4=Dates!$G$5,DataPack!Z459,IF($C$4=Dates!$G$6,DataPack!AF459)))=0, "", IF($C$4=Dates!$G$4, DataPack!T459,IF($C$4=Dates!$G$5,DataPack!Z459,IF($C$4=Dates!$G$6,DataPack!AF459))))</f>
        <v>Bridgerule Church of England Primary School</v>
      </c>
      <c r="D44" s="36" t="str">
        <f>IF(IF($C$4=Dates!$G$4, DataPack!U459,IF($C$4=Dates!$G$5,DataPack!AA459,IF($C$4=Dates!$G$6,DataPack!AG459)))=0, "", IF($C$4=Dates!$G$4, DataPack!U459,IF($C$4=Dates!$G$5,DataPack!AA459,IF($C$4=Dates!$G$6,DataPack!AG459))))</f>
        <v>Devon</v>
      </c>
      <c r="E44" s="36" t="str">
        <f>IF(IF($C$4=Dates!$G$4, DataPack!V459,IF($C$4=Dates!$G$5,DataPack!AB459,IF($C$4=Dates!$G$6,DataPack!AH459)))=0, "", IF($C$4=Dates!$G$4, DataPack!V459,IF($C$4=Dates!$G$5,DataPack!AB459,IF($C$4=Dates!$G$6,DataPack!AH459))))</f>
        <v>Primary</v>
      </c>
      <c r="F44" s="36" t="str">
        <f>IF(IF($C$4=Dates!$G$4, DataPack!W459,IF($C$4=Dates!$G$5,DataPack!AC459,IF($C$4=Dates!$G$6,DataPack!AI459)))=0, "", IF($C$4=Dates!$G$4, DataPack!W459,IF($C$4=Dates!$G$5,DataPack!AC459,IF($C$4=Dates!$G$6,DataPack!AI459))))</f>
        <v>Voluntary Controlled School</v>
      </c>
      <c r="G44" s="297">
        <f>IF(IF($C$4=Dates!$G$4, DataPack!X459,IF($C$4=Dates!$G$5,DataPack!AD459,IF($C$4=Dates!$G$6,DataPack!AJ459)))=0, "", IF($C$4=Dates!$G$4, DataPack!X459,IF($C$4=Dates!$G$5,DataPack!AD459,IF($C$4=Dates!$G$6,DataPack!AJ459))))</f>
        <v>40851</v>
      </c>
      <c r="H44" s="6"/>
    </row>
    <row r="45" spans="2:8">
      <c r="B45" s="30">
        <f>IF(IF($C$4=Dates!$G$4, DataPack!S460,IF($C$4=Dates!$G$5,DataPack!Y460,IF($C$4=Dates!$G$6,DataPack!AE460)))=0, "", IF($C$4=Dates!$G$4, DataPack!S460,IF($C$4=Dates!$G$5,DataPack!Y460,IF($C$4=Dates!$G$6,DataPack!AE460))))</f>
        <v>118851</v>
      </c>
      <c r="C45" s="36" t="str">
        <f>IF(IF($C$4=Dates!$G$4, DataPack!T460,IF($C$4=Dates!$G$5,DataPack!Z460,IF($C$4=Dates!$G$6,DataPack!AF460)))=0, "", IF($C$4=Dates!$G$4, DataPack!T460,IF($C$4=Dates!$G$5,DataPack!Z460,IF($C$4=Dates!$G$6,DataPack!AF460))))</f>
        <v>Holy Family RC Primary School</v>
      </c>
      <c r="D45" s="36" t="str">
        <f>IF(IF($C$4=Dates!$G$4, DataPack!U460,IF($C$4=Dates!$G$5,DataPack!AA460,IF($C$4=Dates!$G$6,DataPack!AG460)))=0, "", IF($C$4=Dates!$G$4, DataPack!U460,IF($C$4=Dates!$G$5,DataPack!AA460,IF($C$4=Dates!$G$6,DataPack!AG460))))</f>
        <v>Kent</v>
      </c>
      <c r="E45" s="36" t="str">
        <f>IF(IF($C$4=Dates!$G$4, DataPack!V460,IF($C$4=Dates!$G$5,DataPack!AB460,IF($C$4=Dates!$G$6,DataPack!AH460)))=0, "", IF($C$4=Dates!$G$4, DataPack!V460,IF($C$4=Dates!$G$5,DataPack!AB460,IF($C$4=Dates!$G$6,DataPack!AH460))))</f>
        <v>Primary</v>
      </c>
      <c r="F45" s="36" t="str">
        <f>IF(IF($C$4=Dates!$G$4, DataPack!W460,IF($C$4=Dates!$G$5,DataPack!AC460,IF($C$4=Dates!$G$6,DataPack!AI460)))=0, "", IF($C$4=Dates!$G$4, DataPack!W460,IF($C$4=Dates!$G$5,DataPack!AC460,IF($C$4=Dates!$G$6,DataPack!AI460))))</f>
        <v>Voluntary Aided School</v>
      </c>
      <c r="G45" s="297">
        <f>IF(IF($C$4=Dates!$G$4, DataPack!X460,IF($C$4=Dates!$G$5,DataPack!AD460,IF($C$4=Dates!$G$6,DataPack!AJ460)))=0, "", IF($C$4=Dates!$G$4, DataPack!X460,IF($C$4=Dates!$G$5,DataPack!AD460,IF($C$4=Dates!$G$6,DataPack!AJ460))))</f>
        <v>40835</v>
      </c>
      <c r="H45" s="6"/>
    </row>
    <row r="46" spans="2:8">
      <c r="B46" s="30">
        <f>IF(IF($C$4=Dates!$G$4, DataPack!S461,IF($C$4=Dates!$G$5,DataPack!Y461,IF($C$4=Dates!$G$6,DataPack!AE461)))=0, "", IF($C$4=Dates!$G$4, DataPack!S461,IF($C$4=Dates!$G$5,DataPack!Y461,IF($C$4=Dates!$G$6,DataPack!AE461))))</f>
        <v>118625</v>
      </c>
      <c r="C46" s="36" t="str">
        <f>IF(IF($C$4=Dates!$G$4, DataPack!T461,IF($C$4=Dates!$G$5,DataPack!Z461,IF($C$4=Dates!$G$6,DataPack!AF461)))=0, "", IF($C$4=Dates!$G$4, DataPack!T461,IF($C$4=Dates!$G$5,DataPack!Z461,IF($C$4=Dates!$G$6,DataPack!AF461))))</f>
        <v>Maidstone, St Michael's Church of England Junior School</v>
      </c>
      <c r="D46" s="36" t="str">
        <f>IF(IF($C$4=Dates!$G$4, DataPack!U461,IF($C$4=Dates!$G$5,DataPack!AA461,IF($C$4=Dates!$G$6,DataPack!AG461)))=0, "", IF($C$4=Dates!$G$4, DataPack!U461,IF($C$4=Dates!$G$5,DataPack!AA461,IF($C$4=Dates!$G$6,DataPack!AG461))))</f>
        <v>Kent</v>
      </c>
      <c r="E46" s="36" t="str">
        <f>IF(IF($C$4=Dates!$G$4, DataPack!V461,IF($C$4=Dates!$G$5,DataPack!AB461,IF($C$4=Dates!$G$6,DataPack!AH461)))=0, "", IF($C$4=Dates!$G$4, DataPack!V461,IF($C$4=Dates!$G$5,DataPack!AB461,IF($C$4=Dates!$G$6,DataPack!AH461))))</f>
        <v>Primary</v>
      </c>
      <c r="F46" s="36" t="str">
        <f>IF(IF($C$4=Dates!$G$4, DataPack!W461,IF($C$4=Dates!$G$5,DataPack!AC461,IF($C$4=Dates!$G$6,DataPack!AI461)))=0, "", IF($C$4=Dates!$G$4, DataPack!W461,IF($C$4=Dates!$G$5,DataPack!AC461,IF($C$4=Dates!$G$6,DataPack!AI461))))</f>
        <v>Voluntary Controlled School</v>
      </c>
      <c r="G46" s="297">
        <f>IF(IF($C$4=Dates!$G$4, DataPack!X461,IF($C$4=Dates!$G$5,DataPack!AD461,IF($C$4=Dates!$G$6,DataPack!AJ461)))=0, "", IF($C$4=Dates!$G$4, DataPack!X461,IF($C$4=Dates!$G$5,DataPack!AD461,IF($C$4=Dates!$G$6,DataPack!AJ461))))</f>
        <v>40512</v>
      </c>
      <c r="H46" s="6"/>
    </row>
    <row r="47" spans="2:8">
      <c r="B47" s="30">
        <f>IF(IF($C$4=Dates!$G$4, DataPack!S462,IF($C$4=Dates!$G$5,DataPack!Y462,IF($C$4=Dates!$G$6,DataPack!AE462)))=0, "", IF($C$4=Dates!$G$4, DataPack!S462,IF($C$4=Dates!$G$5,DataPack!Y462,IF($C$4=Dates!$G$6,DataPack!AE462))))</f>
        <v>115252</v>
      </c>
      <c r="C47" s="36" t="str">
        <f>IF(IF($C$4=Dates!$G$4, DataPack!T462,IF($C$4=Dates!$G$5,DataPack!Z462,IF($C$4=Dates!$G$6,DataPack!AF462)))=0, "", IF($C$4=Dates!$G$4, DataPack!T462,IF($C$4=Dates!$G$5,DataPack!Z462,IF($C$4=Dates!$G$6,DataPack!AF462))))</f>
        <v>Coppins Green Primary School</v>
      </c>
      <c r="D47" s="36" t="str">
        <f>IF(IF($C$4=Dates!$G$4, DataPack!U462,IF($C$4=Dates!$G$5,DataPack!AA462,IF($C$4=Dates!$G$6,DataPack!AG462)))=0, "", IF($C$4=Dates!$G$4, DataPack!U462,IF($C$4=Dates!$G$5,DataPack!AA462,IF($C$4=Dates!$G$6,DataPack!AG462))))</f>
        <v>Essex</v>
      </c>
      <c r="E47" s="36" t="str">
        <f>IF(IF($C$4=Dates!$G$4, DataPack!V462,IF($C$4=Dates!$G$5,DataPack!AB462,IF($C$4=Dates!$G$6,DataPack!AH462)))=0, "", IF($C$4=Dates!$G$4, DataPack!V462,IF($C$4=Dates!$G$5,DataPack!AB462,IF($C$4=Dates!$G$6,DataPack!AH462))))</f>
        <v>Primary</v>
      </c>
      <c r="F47" s="36" t="str">
        <f>IF(IF($C$4=Dates!$G$4, DataPack!W462,IF($C$4=Dates!$G$5,DataPack!AC462,IF($C$4=Dates!$G$6,DataPack!AI462)))=0, "", IF($C$4=Dates!$G$4, DataPack!W462,IF($C$4=Dates!$G$5,DataPack!AC462,IF($C$4=Dates!$G$6,DataPack!AI462))))</f>
        <v>Foundation School</v>
      </c>
      <c r="G47" s="297">
        <f>IF(IF($C$4=Dates!$G$4, DataPack!X462,IF($C$4=Dates!$G$5,DataPack!AD462,IF($C$4=Dates!$G$6,DataPack!AJ462)))=0, "", IF($C$4=Dates!$G$4, DataPack!X462,IF($C$4=Dates!$G$5,DataPack!AD462,IF($C$4=Dates!$G$6,DataPack!AJ462))))</f>
        <v>40827</v>
      </c>
      <c r="H47" s="6"/>
    </row>
    <row r="48" spans="2:8">
      <c r="B48" s="30">
        <f>IF(IF($C$4=Dates!$G$4, DataPack!S463,IF($C$4=Dates!$G$5,DataPack!Y463,IF($C$4=Dates!$G$6,DataPack!AE463)))=0, "", IF($C$4=Dates!$G$4, DataPack!S463,IF($C$4=Dates!$G$5,DataPack!Y463,IF($C$4=Dates!$G$6,DataPack!AE463))))</f>
        <v>114762</v>
      </c>
      <c r="C48" s="36" t="str">
        <f>IF(IF($C$4=Dates!$G$4, DataPack!T463,IF($C$4=Dates!$G$5,DataPack!Z463,IF($C$4=Dates!$G$6,DataPack!AF463)))=0, "", IF($C$4=Dates!$G$4, DataPack!T463,IF($C$4=Dates!$G$5,DataPack!Z463,IF($C$4=Dates!$G$6,DataPack!AF463))))</f>
        <v>Hamford Primary School</v>
      </c>
      <c r="D48" s="36" t="str">
        <f>IF(IF($C$4=Dates!$G$4, DataPack!U463,IF($C$4=Dates!$G$5,DataPack!AA463,IF($C$4=Dates!$G$6,DataPack!AG463)))=0, "", IF($C$4=Dates!$G$4, DataPack!U463,IF($C$4=Dates!$G$5,DataPack!AA463,IF($C$4=Dates!$G$6,DataPack!AG463))))</f>
        <v>Essex</v>
      </c>
      <c r="E48" s="36" t="str">
        <f>IF(IF($C$4=Dates!$G$4, DataPack!V463,IF($C$4=Dates!$G$5,DataPack!AB463,IF($C$4=Dates!$G$6,DataPack!AH463)))=0, "", IF($C$4=Dates!$G$4, DataPack!V463,IF($C$4=Dates!$G$5,DataPack!AB463,IF($C$4=Dates!$G$6,DataPack!AH463))))</f>
        <v>Primary</v>
      </c>
      <c r="F48" s="36" t="str">
        <f>IF(IF($C$4=Dates!$G$4, DataPack!W463,IF($C$4=Dates!$G$5,DataPack!AC463,IF($C$4=Dates!$G$6,DataPack!AI463)))=0, "", IF($C$4=Dates!$G$4, DataPack!W463,IF($C$4=Dates!$G$5,DataPack!AC463,IF($C$4=Dates!$G$6,DataPack!AI463))))</f>
        <v>Community School</v>
      </c>
      <c r="G48" s="297">
        <f>IF(IF($C$4=Dates!$G$4, DataPack!X463,IF($C$4=Dates!$G$5,DataPack!AD463,IF($C$4=Dates!$G$6,DataPack!AJ463)))=0, "", IF($C$4=Dates!$G$4, DataPack!X463,IF($C$4=Dates!$G$5,DataPack!AD463,IF($C$4=Dates!$G$6,DataPack!AJ463))))</f>
        <v>40522</v>
      </c>
      <c r="H48" s="6"/>
    </row>
    <row r="49" spans="2:8">
      <c r="B49" s="30">
        <f>IF(IF($C$4=Dates!$G$4, DataPack!S464,IF($C$4=Dates!$G$5,DataPack!Y464,IF($C$4=Dates!$G$6,DataPack!AE464)))=0, "", IF($C$4=Dates!$G$4, DataPack!S464,IF($C$4=Dates!$G$5,DataPack!Y464,IF($C$4=Dates!$G$6,DataPack!AE464))))</f>
        <v>135067</v>
      </c>
      <c r="C49" s="36" t="str">
        <f>IF(IF($C$4=Dates!$G$4, DataPack!T464,IF($C$4=Dates!$G$5,DataPack!Z464,IF($C$4=Dates!$G$6,DataPack!AF464)))=0, "", IF($C$4=Dates!$G$4, DataPack!T464,IF($C$4=Dates!$G$5,DataPack!Z464,IF($C$4=Dates!$G$6,DataPack!AF464))))</f>
        <v>Grove Primary School</v>
      </c>
      <c r="D49" s="36" t="str">
        <f>IF(IF($C$4=Dates!$G$4, DataPack!U464,IF($C$4=Dates!$G$5,DataPack!AA464,IF($C$4=Dates!$G$6,DataPack!AG464)))=0, "", IF($C$4=Dates!$G$4, DataPack!U464,IF($C$4=Dates!$G$5,DataPack!AA464,IF($C$4=Dates!$G$6,DataPack!AG464))))</f>
        <v>Worcestershire</v>
      </c>
      <c r="E49" s="36" t="str">
        <f>IF(IF($C$4=Dates!$G$4, DataPack!V464,IF($C$4=Dates!$G$5,DataPack!AB464,IF($C$4=Dates!$G$6,DataPack!AH464)))=0, "", IF($C$4=Dates!$G$4, DataPack!V464,IF($C$4=Dates!$G$5,DataPack!AB464,IF($C$4=Dates!$G$6,DataPack!AH464))))</f>
        <v>Primary</v>
      </c>
      <c r="F49" s="36" t="str">
        <f>IF(IF($C$4=Dates!$G$4, DataPack!W464,IF($C$4=Dates!$G$5,DataPack!AC464,IF($C$4=Dates!$G$6,DataPack!AI464)))=0, "", IF($C$4=Dates!$G$4, DataPack!W464,IF($C$4=Dates!$G$5,DataPack!AC464,IF($C$4=Dates!$G$6,DataPack!AI464))))</f>
        <v>Community School</v>
      </c>
      <c r="G49" s="297">
        <f>IF(IF($C$4=Dates!$G$4, DataPack!X464,IF($C$4=Dates!$G$5,DataPack!AD464,IF($C$4=Dates!$G$6,DataPack!AJ464)))=0, "", IF($C$4=Dates!$G$4, DataPack!X464,IF($C$4=Dates!$G$5,DataPack!AD464,IF($C$4=Dates!$G$6,DataPack!AJ464))))</f>
        <v>40802</v>
      </c>
      <c r="H49" s="6"/>
    </row>
    <row r="50" spans="2:8">
      <c r="B50" s="30">
        <f>IF(IF($C$4=Dates!$G$4, DataPack!S465,IF($C$4=Dates!$G$5,DataPack!Y465,IF($C$4=Dates!$G$6,DataPack!AE465)))=0, "", IF($C$4=Dates!$G$4, DataPack!S465,IF($C$4=Dates!$G$5,DataPack!Y465,IF($C$4=Dates!$G$6,DataPack!AE465))))</f>
        <v>114919</v>
      </c>
      <c r="C50" s="36" t="str">
        <f>IF(IF($C$4=Dates!$G$4, DataPack!T465,IF($C$4=Dates!$G$5,DataPack!Z465,IF($C$4=Dates!$G$6,DataPack!AF465)))=0, "", IF($C$4=Dates!$G$4, DataPack!T465,IF($C$4=Dates!$G$5,DataPack!Z465,IF($C$4=Dates!$G$6,DataPack!AF465))))</f>
        <v>Ghyllgrove Community Infant School</v>
      </c>
      <c r="D50" s="36" t="str">
        <f>IF(IF($C$4=Dates!$G$4, DataPack!U465,IF($C$4=Dates!$G$5,DataPack!AA465,IF($C$4=Dates!$G$6,DataPack!AG465)))=0, "", IF($C$4=Dates!$G$4, DataPack!U465,IF($C$4=Dates!$G$5,DataPack!AA465,IF($C$4=Dates!$G$6,DataPack!AG465))))</f>
        <v>Essex</v>
      </c>
      <c r="E50" s="36" t="str">
        <f>IF(IF($C$4=Dates!$G$4, DataPack!V465,IF($C$4=Dates!$G$5,DataPack!AB465,IF($C$4=Dates!$G$6,DataPack!AH465)))=0, "", IF($C$4=Dates!$G$4, DataPack!V465,IF($C$4=Dates!$G$5,DataPack!AB465,IF($C$4=Dates!$G$6,DataPack!AH465))))</f>
        <v>Primary</v>
      </c>
      <c r="F50" s="36" t="str">
        <f>IF(IF($C$4=Dates!$G$4, DataPack!W465,IF($C$4=Dates!$G$5,DataPack!AC465,IF($C$4=Dates!$G$6,DataPack!AI465)))=0, "", IF($C$4=Dates!$G$4, DataPack!W465,IF($C$4=Dates!$G$5,DataPack!AC465,IF($C$4=Dates!$G$6,DataPack!AI465))))</f>
        <v>Community School</v>
      </c>
      <c r="G50" s="297">
        <f>IF(IF($C$4=Dates!$G$4, DataPack!X465,IF($C$4=Dates!$G$5,DataPack!AD465,IF($C$4=Dates!$G$6,DataPack!AJ465)))=0, "", IF($C$4=Dates!$G$4, DataPack!X465,IF($C$4=Dates!$G$5,DataPack!AD465,IF($C$4=Dates!$G$6,DataPack!AJ465))))</f>
        <v>40569</v>
      </c>
      <c r="H50" s="6"/>
    </row>
    <row r="51" spans="2:8">
      <c r="B51" s="30">
        <f>IF(IF($C$4=Dates!$G$4, DataPack!S466,IF($C$4=Dates!$G$5,DataPack!Y466,IF($C$4=Dates!$G$6,DataPack!AE466)))=0, "", IF($C$4=Dates!$G$4, DataPack!S466,IF($C$4=Dates!$G$5,DataPack!Y466,IF($C$4=Dates!$G$6,DataPack!AE466))))</f>
        <v>114890</v>
      </c>
      <c r="C51" s="36" t="str">
        <f>IF(IF($C$4=Dates!$G$4, DataPack!T466,IF($C$4=Dates!$G$5,DataPack!Z466,IF($C$4=Dates!$G$6,DataPack!AF466)))=0, "", IF($C$4=Dates!$G$4, DataPack!T466,IF($C$4=Dates!$G$5,DataPack!Z466,IF($C$4=Dates!$G$6,DataPack!AF466))))</f>
        <v>Lansdowne Primary School</v>
      </c>
      <c r="D51" s="36" t="str">
        <f>IF(IF($C$4=Dates!$G$4, DataPack!U466,IF($C$4=Dates!$G$5,DataPack!AA466,IF($C$4=Dates!$G$6,DataPack!AG466)))=0, "", IF($C$4=Dates!$G$4, DataPack!U466,IF($C$4=Dates!$G$5,DataPack!AA466,IF($C$4=Dates!$G$6,DataPack!AG466))))</f>
        <v>Thurrock</v>
      </c>
      <c r="E51" s="36" t="str">
        <f>IF(IF($C$4=Dates!$G$4, DataPack!V466,IF($C$4=Dates!$G$5,DataPack!AB466,IF($C$4=Dates!$G$6,DataPack!AH466)))=0, "", IF($C$4=Dates!$G$4, DataPack!V466,IF($C$4=Dates!$G$5,DataPack!AB466,IF($C$4=Dates!$G$6,DataPack!AH466))))</f>
        <v>Primary</v>
      </c>
      <c r="F51" s="36" t="str">
        <f>IF(IF($C$4=Dates!$G$4, DataPack!W466,IF($C$4=Dates!$G$5,DataPack!AC466,IF($C$4=Dates!$G$6,DataPack!AI466)))=0, "", IF($C$4=Dates!$G$4, DataPack!W466,IF($C$4=Dates!$G$5,DataPack!AC466,IF($C$4=Dates!$G$6,DataPack!AI466))))</f>
        <v>Community School</v>
      </c>
      <c r="G51" s="297">
        <f>IF(IF($C$4=Dates!$G$4, DataPack!X466,IF($C$4=Dates!$G$5,DataPack!AD466,IF($C$4=Dates!$G$6,DataPack!AJ466)))=0, "", IF($C$4=Dates!$G$4, DataPack!X466,IF($C$4=Dates!$G$5,DataPack!AD466,IF($C$4=Dates!$G$6,DataPack!AJ466))))</f>
        <v>40674</v>
      </c>
      <c r="H51" s="6"/>
    </row>
    <row r="52" spans="2:8">
      <c r="B52" s="30">
        <f>IF(IF($C$4=Dates!$G$4, DataPack!S467,IF($C$4=Dates!$G$5,DataPack!Y467,IF($C$4=Dates!$G$6,DataPack!AE467)))=0, "", IF($C$4=Dates!$G$4, DataPack!S467,IF($C$4=Dates!$G$5,DataPack!Y467,IF($C$4=Dates!$G$6,DataPack!AE467))))</f>
        <v>114866</v>
      </c>
      <c r="C52" s="36" t="str">
        <f>IF(IF($C$4=Dates!$G$4, DataPack!T467,IF($C$4=Dates!$G$5,DataPack!Z467,IF($C$4=Dates!$G$6,DataPack!AF467)))=0, "", IF($C$4=Dates!$G$4, DataPack!T467,IF($C$4=Dates!$G$5,DataPack!Z467,IF($C$4=Dates!$G$6,DataPack!AF467))))</f>
        <v>Purfleet Primary School</v>
      </c>
      <c r="D52" s="36" t="str">
        <f>IF(IF($C$4=Dates!$G$4, DataPack!U467,IF($C$4=Dates!$G$5,DataPack!AA467,IF($C$4=Dates!$G$6,DataPack!AG467)))=0, "", IF($C$4=Dates!$G$4, DataPack!U467,IF($C$4=Dates!$G$5,DataPack!AA467,IF($C$4=Dates!$G$6,DataPack!AG467))))</f>
        <v>Thurrock</v>
      </c>
      <c r="E52" s="36" t="str">
        <f>IF(IF($C$4=Dates!$G$4, DataPack!V467,IF($C$4=Dates!$G$5,DataPack!AB467,IF($C$4=Dates!$G$6,DataPack!AH467)))=0, "", IF($C$4=Dates!$G$4, DataPack!V467,IF($C$4=Dates!$G$5,DataPack!AB467,IF($C$4=Dates!$G$6,DataPack!AH467))))</f>
        <v>Primary</v>
      </c>
      <c r="F52" s="36" t="str">
        <f>IF(IF($C$4=Dates!$G$4, DataPack!W467,IF($C$4=Dates!$G$5,DataPack!AC467,IF($C$4=Dates!$G$6,DataPack!AI467)))=0, "", IF($C$4=Dates!$G$4, DataPack!W467,IF($C$4=Dates!$G$5,DataPack!AC467,IF($C$4=Dates!$G$6,DataPack!AI467))))</f>
        <v>Community School</v>
      </c>
      <c r="G52" s="297">
        <f>IF(IF($C$4=Dates!$G$4, DataPack!X467,IF($C$4=Dates!$G$5,DataPack!AD467,IF($C$4=Dates!$G$6,DataPack!AJ467)))=0, "", IF($C$4=Dates!$G$4, DataPack!X467,IF($C$4=Dates!$G$5,DataPack!AD467,IF($C$4=Dates!$G$6,DataPack!AJ467))))</f>
        <v>40879</v>
      </c>
      <c r="H52" s="6"/>
    </row>
    <row r="53" spans="2:8">
      <c r="B53" s="30">
        <f>IF(IF($C$4=Dates!$G$4, DataPack!S468,IF($C$4=Dates!$G$5,DataPack!Y468,IF($C$4=Dates!$G$6,DataPack!AE468)))=0, "", IF($C$4=Dates!$G$4, DataPack!S468,IF($C$4=Dates!$G$5,DataPack!Y468,IF($C$4=Dates!$G$6,DataPack!AE468))))</f>
        <v>133573</v>
      </c>
      <c r="C53" s="36" t="str">
        <f>IF(IF($C$4=Dates!$G$4, DataPack!T468,IF($C$4=Dates!$G$5,DataPack!Z468,IF($C$4=Dates!$G$6,DataPack!AF468)))=0, "", IF($C$4=Dates!$G$4, DataPack!T468,IF($C$4=Dates!$G$5,DataPack!Z468,IF($C$4=Dates!$G$6,DataPack!AF468))))</f>
        <v>Felmore Primary School</v>
      </c>
      <c r="D53" s="36" t="str">
        <f>IF(IF($C$4=Dates!$G$4, DataPack!U468,IF($C$4=Dates!$G$5,DataPack!AA468,IF($C$4=Dates!$G$6,DataPack!AG468)))=0, "", IF($C$4=Dates!$G$4, DataPack!U468,IF($C$4=Dates!$G$5,DataPack!AA468,IF($C$4=Dates!$G$6,DataPack!AG468))))</f>
        <v>Essex</v>
      </c>
      <c r="E53" s="36" t="str">
        <f>IF(IF($C$4=Dates!$G$4, DataPack!V468,IF($C$4=Dates!$G$5,DataPack!AB468,IF($C$4=Dates!$G$6,DataPack!AH468)))=0, "", IF($C$4=Dates!$G$4, DataPack!V468,IF($C$4=Dates!$G$5,DataPack!AB468,IF($C$4=Dates!$G$6,DataPack!AH468))))</f>
        <v>Primary</v>
      </c>
      <c r="F53" s="36" t="str">
        <f>IF(IF($C$4=Dates!$G$4, DataPack!W468,IF($C$4=Dates!$G$5,DataPack!AC468,IF($C$4=Dates!$G$6,DataPack!AI468)))=0, "", IF($C$4=Dates!$G$4, DataPack!W468,IF($C$4=Dates!$G$5,DataPack!AC468,IF($C$4=Dates!$G$6,DataPack!AI468))))</f>
        <v>Community School</v>
      </c>
      <c r="G53" s="297">
        <f>IF(IF($C$4=Dates!$G$4, DataPack!X468,IF($C$4=Dates!$G$5,DataPack!AD468,IF($C$4=Dates!$G$6,DataPack!AJ468)))=0, "", IF($C$4=Dates!$G$4, DataPack!X468,IF($C$4=Dates!$G$5,DataPack!AD468,IF($C$4=Dates!$G$6,DataPack!AJ468))))</f>
        <v>40688</v>
      </c>
      <c r="H53" s="6"/>
    </row>
    <row r="54" spans="2:8">
      <c r="B54" s="30">
        <f>IF(IF($C$4=Dates!$G$4, DataPack!S469,IF($C$4=Dates!$G$5,DataPack!Y469,IF($C$4=Dates!$G$6,DataPack!AE469)))=0, "", IF($C$4=Dates!$G$4, DataPack!S469,IF($C$4=Dates!$G$5,DataPack!Y469,IF($C$4=Dates!$G$6,DataPack!AE469))))</f>
        <v>134021</v>
      </c>
      <c r="C54" s="36" t="str">
        <f>IF(IF($C$4=Dates!$G$4, DataPack!T469,IF($C$4=Dates!$G$5,DataPack!Z469,IF($C$4=Dates!$G$6,DataPack!AF469)))=0, "", IF($C$4=Dates!$G$4, DataPack!T469,IF($C$4=Dates!$G$5,DataPack!Z469,IF($C$4=Dates!$G$6,DataPack!AF469))))</f>
        <v>The Phoenix Primary School</v>
      </c>
      <c r="D54" s="36" t="str">
        <f>IF(IF($C$4=Dates!$G$4, DataPack!U469,IF($C$4=Dates!$G$5,DataPack!AA469,IF($C$4=Dates!$G$6,DataPack!AG469)))=0, "", IF($C$4=Dates!$G$4, DataPack!U469,IF($C$4=Dates!$G$5,DataPack!AA469,IF($C$4=Dates!$G$6,DataPack!AG469))))</f>
        <v>Essex</v>
      </c>
      <c r="E54" s="36" t="str">
        <f>IF(IF($C$4=Dates!$G$4, DataPack!V469,IF($C$4=Dates!$G$5,DataPack!AB469,IF($C$4=Dates!$G$6,DataPack!AH469)))=0, "", IF($C$4=Dates!$G$4, DataPack!V469,IF($C$4=Dates!$G$5,DataPack!AB469,IF($C$4=Dates!$G$6,DataPack!AH469))))</f>
        <v>Primary</v>
      </c>
      <c r="F54" s="36" t="str">
        <f>IF(IF($C$4=Dates!$G$4, DataPack!W469,IF($C$4=Dates!$G$5,DataPack!AC469,IF($C$4=Dates!$G$6,DataPack!AI469)))=0, "", IF($C$4=Dates!$G$4, DataPack!W469,IF($C$4=Dates!$G$5,DataPack!AC469,IF($C$4=Dates!$G$6,DataPack!AI469))))</f>
        <v>Community School</v>
      </c>
      <c r="G54" s="297">
        <f>IF(IF($C$4=Dates!$G$4, DataPack!X469,IF($C$4=Dates!$G$5,DataPack!AD469,IF($C$4=Dates!$G$6,DataPack!AJ469)))=0, "", IF($C$4=Dates!$G$4, DataPack!X469,IF($C$4=Dates!$G$5,DataPack!AD469,IF($C$4=Dates!$G$6,DataPack!AJ469))))</f>
        <v>40704</v>
      </c>
      <c r="H54" s="6"/>
    </row>
    <row r="55" spans="2:8">
      <c r="B55" s="30">
        <f>IF(IF($C$4=Dates!$G$4, DataPack!S470,IF($C$4=Dates!$G$5,DataPack!Y470,IF($C$4=Dates!$G$6,DataPack!AE470)))=0, "", IF($C$4=Dates!$G$4, DataPack!S470,IF($C$4=Dates!$G$5,DataPack!Y470,IF($C$4=Dates!$G$6,DataPack!AE470))))</f>
        <v>131240</v>
      </c>
      <c r="C55" s="36" t="str">
        <f>IF(IF($C$4=Dates!$G$4, DataPack!T470,IF($C$4=Dates!$G$5,DataPack!Z470,IF($C$4=Dates!$G$6,DataPack!AF470)))=0, "", IF($C$4=Dates!$G$4, DataPack!T470,IF($C$4=Dates!$G$5,DataPack!Z470,IF($C$4=Dates!$G$6,DataPack!AF470))))</f>
        <v>Watergall Primary School</v>
      </c>
      <c r="D55" s="36" t="str">
        <f>IF(IF($C$4=Dates!$G$4, DataPack!U470,IF($C$4=Dates!$G$5,DataPack!AA470,IF($C$4=Dates!$G$6,DataPack!AG470)))=0, "", IF($C$4=Dates!$G$4, DataPack!U470,IF($C$4=Dates!$G$5,DataPack!AA470,IF($C$4=Dates!$G$6,DataPack!AG470))))</f>
        <v>Peterborough</v>
      </c>
      <c r="E55" s="36" t="str">
        <f>IF(IF($C$4=Dates!$G$4, DataPack!V470,IF($C$4=Dates!$G$5,DataPack!AB470,IF($C$4=Dates!$G$6,DataPack!AH470)))=0, "", IF($C$4=Dates!$G$4, DataPack!V470,IF($C$4=Dates!$G$5,DataPack!AB470,IF($C$4=Dates!$G$6,DataPack!AH470))))</f>
        <v>Primary</v>
      </c>
      <c r="F55" s="36" t="str">
        <f>IF(IF($C$4=Dates!$G$4, DataPack!W470,IF($C$4=Dates!$G$5,DataPack!AC470,IF($C$4=Dates!$G$6,DataPack!AI470)))=0, "", IF($C$4=Dates!$G$4, DataPack!W470,IF($C$4=Dates!$G$5,DataPack!AC470,IF($C$4=Dates!$G$6,DataPack!AI470))))</f>
        <v>Community School</v>
      </c>
      <c r="G55" s="297">
        <f>IF(IF($C$4=Dates!$G$4, DataPack!X470,IF($C$4=Dates!$G$5,DataPack!AD470,IF($C$4=Dates!$G$6,DataPack!AJ470)))=0, "", IF($C$4=Dates!$G$4, DataPack!X470,IF($C$4=Dates!$G$5,DataPack!AD470,IF($C$4=Dates!$G$6,DataPack!AJ470))))</f>
        <v>40708</v>
      </c>
      <c r="H55" s="6"/>
    </row>
    <row r="56" spans="2:8">
      <c r="B56" s="30">
        <f>IF(IF($C$4=Dates!$G$4, DataPack!S471,IF($C$4=Dates!$G$5,DataPack!Y471,IF($C$4=Dates!$G$6,DataPack!AE471)))=0, "", IF($C$4=Dates!$G$4, DataPack!S471,IF($C$4=Dates!$G$5,DataPack!Y471,IF($C$4=Dates!$G$6,DataPack!AE471))))</f>
        <v>126401</v>
      </c>
      <c r="C56" s="36" t="str">
        <f>IF(IF($C$4=Dates!$G$4, DataPack!T471,IF($C$4=Dates!$G$5,DataPack!Z471,IF($C$4=Dates!$G$6,DataPack!AF471)))=0, "", IF($C$4=Dates!$G$4, DataPack!T471,IF($C$4=Dates!$G$5,DataPack!Z471,IF($C$4=Dates!$G$6,DataPack!AF471))))</f>
        <v>St Peter's Church of England Voluntary Aided Primary School, Devizes</v>
      </c>
      <c r="D56" s="36" t="str">
        <f>IF(IF($C$4=Dates!$G$4, DataPack!U471,IF($C$4=Dates!$G$5,DataPack!AA471,IF($C$4=Dates!$G$6,DataPack!AG471)))=0, "", IF($C$4=Dates!$G$4, DataPack!U471,IF($C$4=Dates!$G$5,DataPack!AA471,IF($C$4=Dates!$G$6,DataPack!AG471))))</f>
        <v>Wiltshire</v>
      </c>
      <c r="E56" s="36" t="str">
        <f>IF(IF($C$4=Dates!$G$4, DataPack!V471,IF($C$4=Dates!$G$5,DataPack!AB471,IF($C$4=Dates!$G$6,DataPack!AH471)))=0, "", IF($C$4=Dates!$G$4, DataPack!V471,IF($C$4=Dates!$G$5,DataPack!AB471,IF($C$4=Dates!$G$6,DataPack!AH471))))</f>
        <v>Primary</v>
      </c>
      <c r="F56" s="36" t="str">
        <f>IF(IF($C$4=Dates!$G$4, DataPack!W471,IF($C$4=Dates!$G$5,DataPack!AC471,IF($C$4=Dates!$G$6,DataPack!AI471)))=0, "", IF($C$4=Dates!$G$4, DataPack!W471,IF($C$4=Dates!$G$5,DataPack!AC471,IF($C$4=Dates!$G$6,DataPack!AI471))))</f>
        <v>Voluntary Aided School</v>
      </c>
      <c r="G56" s="297">
        <f>IF(IF($C$4=Dates!$G$4, DataPack!X471,IF($C$4=Dates!$G$5,DataPack!AD471,IF($C$4=Dates!$G$6,DataPack!AJ471)))=0, "", IF($C$4=Dates!$G$4, DataPack!X471,IF($C$4=Dates!$G$5,DataPack!AD471,IF($C$4=Dates!$G$6,DataPack!AJ471))))</f>
        <v>40501</v>
      </c>
      <c r="H56" s="6"/>
    </row>
    <row r="57" spans="2:8">
      <c r="B57" s="30">
        <f>IF(IF($C$4=Dates!$G$4, DataPack!S472,IF($C$4=Dates!$G$5,DataPack!Y472,IF($C$4=Dates!$G$6,DataPack!AE472)))=0, "", IF($C$4=Dates!$G$4, DataPack!S472,IF($C$4=Dates!$G$5,DataPack!Y472,IF($C$4=Dates!$G$6,DataPack!AE472))))</f>
        <v>115062</v>
      </c>
      <c r="C57" s="36" t="str">
        <f>IF(IF($C$4=Dates!$G$4, DataPack!T472,IF($C$4=Dates!$G$5,DataPack!Z472,IF($C$4=Dates!$G$6,DataPack!AF472)))=0, "", IF($C$4=Dates!$G$4, DataPack!T472,IF($C$4=Dates!$G$5,DataPack!Z472,IF($C$4=Dates!$G$6,DataPack!AF472))))</f>
        <v>William Read Primary School</v>
      </c>
      <c r="D57" s="36" t="str">
        <f>IF(IF($C$4=Dates!$G$4, DataPack!U472,IF($C$4=Dates!$G$5,DataPack!AA472,IF($C$4=Dates!$G$6,DataPack!AG472)))=0, "", IF($C$4=Dates!$G$4, DataPack!U472,IF($C$4=Dates!$G$5,DataPack!AA472,IF($C$4=Dates!$G$6,DataPack!AG472))))</f>
        <v>Essex</v>
      </c>
      <c r="E57" s="36" t="str">
        <f>IF(IF($C$4=Dates!$G$4, DataPack!V472,IF($C$4=Dates!$G$5,DataPack!AB472,IF($C$4=Dates!$G$6,DataPack!AH472)))=0, "", IF($C$4=Dates!$G$4, DataPack!V472,IF($C$4=Dates!$G$5,DataPack!AB472,IF($C$4=Dates!$G$6,DataPack!AH472))))</f>
        <v>Primary</v>
      </c>
      <c r="F57" s="36" t="str">
        <f>IF(IF($C$4=Dates!$G$4, DataPack!W472,IF($C$4=Dates!$G$5,DataPack!AC472,IF($C$4=Dates!$G$6,DataPack!AI472)))=0, "", IF($C$4=Dates!$G$4, DataPack!W472,IF($C$4=Dates!$G$5,DataPack!AC472,IF($C$4=Dates!$G$6,DataPack!AI472))))</f>
        <v>Community School</v>
      </c>
      <c r="G57" s="297">
        <f>IF(IF($C$4=Dates!$G$4, DataPack!X472,IF($C$4=Dates!$G$5,DataPack!AD472,IF($C$4=Dates!$G$6,DataPack!AJ472)))=0, "", IF($C$4=Dates!$G$4, DataPack!X472,IF($C$4=Dates!$G$5,DataPack!AD472,IF($C$4=Dates!$G$6,DataPack!AJ472))))</f>
        <v>40885</v>
      </c>
      <c r="H57" s="6"/>
    </row>
    <row r="58" spans="2:8">
      <c r="B58" s="30">
        <f>IF(IF($C$4=Dates!$G$4, DataPack!S473,IF($C$4=Dates!$G$5,DataPack!Y473,IF($C$4=Dates!$G$6,DataPack!AE473)))=0, "", IF($C$4=Dates!$G$4, DataPack!S473,IF($C$4=Dates!$G$5,DataPack!Y473,IF($C$4=Dates!$G$6,DataPack!AE473))))</f>
        <v>115021</v>
      </c>
      <c r="C58" s="36" t="str">
        <f>IF(IF($C$4=Dates!$G$4, DataPack!T473,IF($C$4=Dates!$G$5,DataPack!Z473,IF($C$4=Dates!$G$6,DataPack!AF473)))=0, "", IF($C$4=Dates!$G$4, DataPack!T473,IF($C$4=Dates!$G$5,DataPack!Z473,IF($C$4=Dates!$G$6,DataPack!AF473))))</f>
        <v>Jerounds Community Junior School</v>
      </c>
      <c r="D58" s="36" t="str">
        <f>IF(IF($C$4=Dates!$G$4, DataPack!U473,IF($C$4=Dates!$G$5,DataPack!AA473,IF($C$4=Dates!$G$6,DataPack!AG473)))=0, "", IF($C$4=Dates!$G$4, DataPack!U473,IF($C$4=Dates!$G$5,DataPack!AA473,IF($C$4=Dates!$G$6,DataPack!AG473))))</f>
        <v>Essex</v>
      </c>
      <c r="E58" s="36" t="str">
        <f>IF(IF($C$4=Dates!$G$4, DataPack!V473,IF($C$4=Dates!$G$5,DataPack!AB473,IF($C$4=Dates!$G$6,DataPack!AH473)))=0, "", IF($C$4=Dates!$G$4, DataPack!V473,IF($C$4=Dates!$G$5,DataPack!AB473,IF($C$4=Dates!$G$6,DataPack!AH473))))</f>
        <v>Primary</v>
      </c>
      <c r="F58" s="36" t="str">
        <f>IF(IF($C$4=Dates!$G$4, DataPack!W473,IF($C$4=Dates!$G$5,DataPack!AC473,IF($C$4=Dates!$G$6,DataPack!AI473)))=0, "", IF($C$4=Dates!$G$4, DataPack!W473,IF($C$4=Dates!$G$5,DataPack!AC473,IF($C$4=Dates!$G$6,DataPack!AI473))))</f>
        <v>Community School</v>
      </c>
      <c r="G58" s="297">
        <f>IF(IF($C$4=Dates!$G$4, DataPack!X473,IF($C$4=Dates!$G$5,DataPack!AD473,IF($C$4=Dates!$G$6,DataPack!AJ473)))=0, "", IF($C$4=Dates!$G$4, DataPack!X473,IF($C$4=Dates!$G$5,DataPack!AD473,IF($C$4=Dates!$G$6,DataPack!AJ473))))</f>
        <v>40823</v>
      </c>
      <c r="H58" s="6"/>
    </row>
    <row r="59" spans="2:8">
      <c r="B59" s="30">
        <f>IF(IF($C$4=Dates!$G$4, DataPack!S474,IF($C$4=Dates!$G$5,DataPack!Y474,IF($C$4=Dates!$G$6,DataPack!AE474)))=0, "", IF($C$4=Dates!$G$4, DataPack!S474,IF($C$4=Dates!$G$5,DataPack!Y474,IF($C$4=Dates!$G$6,DataPack!AE474))))</f>
        <v>135058</v>
      </c>
      <c r="C59" s="36" t="str">
        <f>IF(IF($C$4=Dates!$G$4, DataPack!T474,IF($C$4=Dates!$G$5,DataPack!Z474,IF($C$4=Dates!$G$6,DataPack!AF474)))=0, "", IF($C$4=Dates!$G$4, DataPack!T474,IF($C$4=Dates!$G$5,DataPack!Z474,IF($C$4=Dates!$G$6,DataPack!AF474))))</f>
        <v>St Oswald's CofE Primary School</v>
      </c>
      <c r="D59" s="36" t="str">
        <f>IF(IF($C$4=Dates!$G$4, DataPack!U474,IF($C$4=Dates!$G$5,DataPack!AA474,IF($C$4=Dates!$G$6,DataPack!AG474)))=0, "", IF($C$4=Dates!$G$4, DataPack!U474,IF($C$4=Dates!$G$5,DataPack!AA474,IF($C$4=Dates!$G$6,DataPack!AG474))))</f>
        <v>Worcestershire</v>
      </c>
      <c r="E59" s="36" t="str">
        <f>IF(IF($C$4=Dates!$G$4, DataPack!V474,IF($C$4=Dates!$G$5,DataPack!AB474,IF($C$4=Dates!$G$6,DataPack!AH474)))=0, "", IF($C$4=Dates!$G$4, DataPack!V474,IF($C$4=Dates!$G$5,DataPack!AB474,IF($C$4=Dates!$G$6,DataPack!AH474))))</f>
        <v>Primary</v>
      </c>
      <c r="F59" s="36" t="str">
        <f>IF(IF($C$4=Dates!$G$4, DataPack!W474,IF($C$4=Dates!$G$5,DataPack!AC474,IF($C$4=Dates!$G$6,DataPack!AI474)))=0, "", IF($C$4=Dates!$G$4, DataPack!W474,IF($C$4=Dates!$G$5,DataPack!AC474,IF($C$4=Dates!$G$6,DataPack!AI474))))</f>
        <v>Voluntary Controlled School</v>
      </c>
      <c r="G59" s="297">
        <f>IF(IF($C$4=Dates!$G$4, DataPack!X474,IF($C$4=Dates!$G$5,DataPack!AD474,IF($C$4=Dates!$G$6,DataPack!AJ474)))=0, "", IF($C$4=Dates!$G$4, DataPack!X474,IF($C$4=Dates!$G$5,DataPack!AD474,IF($C$4=Dates!$G$6,DataPack!AJ474))))</f>
        <v>40830</v>
      </c>
      <c r="H59" s="6"/>
    </row>
    <row r="60" spans="2:8">
      <c r="B60" s="30">
        <f>IF(IF($C$4=Dates!$G$4, DataPack!S475,IF($C$4=Dates!$G$5,DataPack!Y475,IF($C$4=Dates!$G$6,DataPack!AE475)))=0, "", IF($C$4=Dates!$G$4, DataPack!S475,IF($C$4=Dates!$G$5,DataPack!Y475,IF($C$4=Dates!$G$6,DataPack!AE475))))</f>
        <v>114807</v>
      </c>
      <c r="C60" s="36" t="str">
        <f>IF(IF($C$4=Dates!$G$4, DataPack!T475,IF($C$4=Dates!$G$5,DataPack!Z475,IF($C$4=Dates!$G$6,DataPack!AF475)))=0, "", IF($C$4=Dates!$G$4, DataPack!T475,IF($C$4=Dates!$G$5,DataPack!Z475,IF($C$4=Dates!$G$6,DataPack!AF475))))</f>
        <v>Pitsea Junior School</v>
      </c>
      <c r="D60" s="36" t="str">
        <f>IF(IF($C$4=Dates!$G$4, DataPack!U475,IF($C$4=Dates!$G$5,DataPack!AA475,IF($C$4=Dates!$G$6,DataPack!AG475)))=0, "", IF($C$4=Dates!$G$4, DataPack!U475,IF($C$4=Dates!$G$5,DataPack!AA475,IF($C$4=Dates!$G$6,DataPack!AG475))))</f>
        <v>Essex</v>
      </c>
      <c r="E60" s="36" t="str">
        <f>IF(IF($C$4=Dates!$G$4, DataPack!V475,IF($C$4=Dates!$G$5,DataPack!AB475,IF($C$4=Dates!$G$6,DataPack!AH475)))=0, "", IF($C$4=Dates!$G$4, DataPack!V475,IF($C$4=Dates!$G$5,DataPack!AB475,IF($C$4=Dates!$G$6,DataPack!AH475))))</f>
        <v>Primary</v>
      </c>
      <c r="F60" s="36" t="str">
        <f>IF(IF($C$4=Dates!$G$4, DataPack!W475,IF($C$4=Dates!$G$5,DataPack!AC475,IF($C$4=Dates!$G$6,DataPack!AI475)))=0, "", IF($C$4=Dates!$G$4, DataPack!W475,IF($C$4=Dates!$G$5,DataPack!AC475,IF($C$4=Dates!$G$6,DataPack!AI475))))</f>
        <v>Community School</v>
      </c>
      <c r="G60" s="297">
        <f>IF(IF($C$4=Dates!$G$4, DataPack!X475,IF($C$4=Dates!$G$5,DataPack!AD475,IF($C$4=Dates!$G$6,DataPack!AJ475)))=0, "", IF($C$4=Dates!$G$4, DataPack!X475,IF($C$4=Dates!$G$5,DataPack!AD475,IF($C$4=Dates!$G$6,DataPack!AJ475))))</f>
        <v>40731</v>
      </c>
      <c r="H60" s="6"/>
    </row>
    <row r="61" spans="2:8">
      <c r="B61" s="30">
        <f>IF(IF($C$4=Dates!$G$4, DataPack!S476,IF($C$4=Dates!$G$5,DataPack!Y476,IF($C$4=Dates!$G$6,DataPack!AE476)))=0, "", IF($C$4=Dates!$G$4, DataPack!S476,IF($C$4=Dates!$G$5,DataPack!Y476,IF($C$4=Dates!$G$6,DataPack!AE476))))</f>
        <v>114766</v>
      </c>
      <c r="C61" s="36" t="str">
        <f>IF(IF($C$4=Dates!$G$4, DataPack!T476,IF($C$4=Dates!$G$5,DataPack!Z476,IF($C$4=Dates!$G$6,DataPack!AF476)))=0, "", IF($C$4=Dates!$G$4, DataPack!T476,IF($C$4=Dates!$G$5,DataPack!Z476,IF($C$4=Dates!$G$6,DataPack!AF476))))</f>
        <v>Ravenscroft Primary School</v>
      </c>
      <c r="D61" s="36" t="str">
        <f>IF(IF($C$4=Dates!$G$4, DataPack!U476,IF($C$4=Dates!$G$5,DataPack!AA476,IF($C$4=Dates!$G$6,DataPack!AG476)))=0, "", IF($C$4=Dates!$G$4, DataPack!U476,IF($C$4=Dates!$G$5,DataPack!AA476,IF($C$4=Dates!$G$6,DataPack!AG476))))</f>
        <v>Essex</v>
      </c>
      <c r="E61" s="36" t="str">
        <f>IF(IF($C$4=Dates!$G$4, DataPack!V476,IF($C$4=Dates!$G$5,DataPack!AB476,IF($C$4=Dates!$G$6,DataPack!AH476)))=0, "", IF($C$4=Dates!$G$4, DataPack!V476,IF($C$4=Dates!$G$5,DataPack!AB476,IF($C$4=Dates!$G$6,DataPack!AH476))))</f>
        <v>Primary</v>
      </c>
      <c r="F61" s="36" t="str">
        <f>IF(IF($C$4=Dates!$G$4, DataPack!W476,IF($C$4=Dates!$G$5,DataPack!AC476,IF($C$4=Dates!$G$6,DataPack!AI476)))=0, "", IF($C$4=Dates!$G$4, DataPack!W476,IF($C$4=Dates!$G$5,DataPack!AC476,IF($C$4=Dates!$G$6,DataPack!AI476))))</f>
        <v>Community School</v>
      </c>
      <c r="G61" s="297">
        <f>IF(IF($C$4=Dates!$G$4, DataPack!X476,IF($C$4=Dates!$G$5,DataPack!AD476,IF($C$4=Dates!$G$6,DataPack!AJ476)))=0, "", IF($C$4=Dates!$G$4, DataPack!X476,IF($C$4=Dates!$G$5,DataPack!AD476,IF($C$4=Dates!$G$6,DataPack!AJ476))))</f>
        <v>40571</v>
      </c>
      <c r="H61" s="6"/>
    </row>
    <row r="62" spans="2:8">
      <c r="B62" s="30">
        <f>IF(IF($C$4=Dates!$G$4, DataPack!S477,IF($C$4=Dates!$G$5,DataPack!Y477,IF($C$4=Dates!$G$6,DataPack!AE477)))=0, "", IF($C$4=Dates!$G$4, DataPack!S477,IF($C$4=Dates!$G$5,DataPack!Y477,IF($C$4=Dates!$G$6,DataPack!AE477))))</f>
        <v>110642</v>
      </c>
      <c r="C62" s="36" t="str">
        <f>IF(IF($C$4=Dates!$G$4, DataPack!T477,IF($C$4=Dates!$G$5,DataPack!Z477,IF($C$4=Dates!$G$6,DataPack!AF477)))=0, "", IF($C$4=Dates!$G$4, DataPack!T477,IF($C$4=Dates!$G$5,DataPack!Z477,IF($C$4=Dates!$G$6,DataPack!AF477))))</f>
        <v>Murrow Primary School</v>
      </c>
      <c r="D62" s="36" t="str">
        <f>IF(IF($C$4=Dates!$G$4, DataPack!U477,IF($C$4=Dates!$G$5,DataPack!AA477,IF($C$4=Dates!$G$6,DataPack!AG477)))=0, "", IF($C$4=Dates!$G$4, DataPack!U477,IF($C$4=Dates!$G$5,DataPack!AA477,IF($C$4=Dates!$G$6,DataPack!AG477))))</f>
        <v>Cambridgeshire</v>
      </c>
      <c r="E62" s="36" t="str">
        <f>IF(IF($C$4=Dates!$G$4, DataPack!V477,IF($C$4=Dates!$G$5,DataPack!AB477,IF($C$4=Dates!$G$6,DataPack!AH477)))=0, "", IF($C$4=Dates!$G$4, DataPack!V477,IF($C$4=Dates!$G$5,DataPack!AB477,IF($C$4=Dates!$G$6,DataPack!AH477))))</f>
        <v>Primary</v>
      </c>
      <c r="F62" s="36" t="str">
        <f>IF(IF($C$4=Dates!$G$4, DataPack!W477,IF($C$4=Dates!$G$5,DataPack!AC477,IF($C$4=Dates!$G$6,DataPack!AI477)))=0, "", IF($C$4=Dates!$G$4, DataPack!W477,IF($C$4=Dates!$G$5,DataPack!AC477,IF($C$4=Dates!$G$6,DataPack!AI477))))</f>
        <v>Community School</v>
      </c>
      <c r="G62" s="297">
        <f>IF(IF($C$4=Dates!$G$4, DataPack!X477,IF($C$4=Dates!$G$5,DataPack!AD477,IF($C$4=Dates!$G$6,DataPack!AJ477)))=0, "", IF($C$4=Dates!$G$4, DataPack!X477,IF($C$4=Dates!$G$5,DataPack!AD477,IF($C$4=Dates!$G$6,DataPack!AJ477))))</f>
        <v>40851</v>
      </c>
      <c r="H62" s="6"/>
    </row>
    <row r="63" spans="2:8">
      <c r="B63" s="30">
        <f>IF(IF($C$4=Dates!$G$4, DataPack!S478,IF($C$4=Dates!$G$5,DataPack!Y478,IF($C$4=Dates!$G$6,DataPack!AE478)))=0, "", IF($C$4=Dates!$G$4, DataPack!S478,IF($C$4=Dates!$G$5,DataPack!Y478,IF($C$4=Dates!$G$6,DataPack!AE478))))</f>
        <v>124305</v>
      </c>
      <c r="C63" s="36" t="str">
        <f>IF(IF($C$4=Dates!$G$4, DataPack!T478,IF($C$4=Dates!$G$5,DataPack!Z478,IF($C$4=Dates!$G$6,DataPack!AF478)))=0, "", IF($C$4=Dates!$G$4, DataPack!T478,IF($C$4=Dates!$G$5,DataPack!Z478,IF($C$4=Dates!$G$6,DataPack!AF478))))</f>
        <v>Manifold CofE (VC) Primary School</v>
      </c>
      <c r="D63" s="36" t="str">
        <f>IF(IF($C$4=Dates!$G$4, DataPack!U478,IF($C$4=Dates!$G$5,DataPack!AA478,IF($C$4=Dates!$G$6,DataPack!AG478)))=0, "", IF($C$4=Dates!$G$4, DataPack!U478,IF($C$4=Dates!$G$5,DataPack!AA478,IF($C$4=Dates!$G$6,DataPack!AG478))))</f>
        <v>Staffordshire</v>
      </c>
      <c r="E63" s="36" t="str">
        <f>IF(IF($C$4=Dates!$G$4, DataPack!V478,IF($C$4=Dates!$G$5,DataPack!AB478,IF($C$4=Dates!$G$6,DataPack!AH478)))=0, "", IF($C$4=Dates!$G$4, DataPack!V478,IF($C$4=Dates!$G$5,DataPack!AB478,IF($C$4=Dates!$G$6,DataPack!AH478))))</f>
        <v>Primary</v>
      </c>
      <c r="F63" s="36" t="str">
        <f>IF(IF($C$4=Dates!$G$4, DataPack!W478,IF($C$4=Dates!$G$5,DataPack!AC478,IF($C$4=Dates!$G$6,DataPack!AI478)))=0, "", IF($C$4=Dates!$G$4, DataPack!W478,IF($C$4=Dates!$G$5,DataPack!AC478,IF($C$4=Dates!$G$6,DataPack!AI478))))</f>
        <v>Voluntary Controlled School</v>
      </c>
      <c r="G63" s="297">
        <f>IF(IF($C$4=Dates!$G$4, DataPack!X478,IF($C$4=Dates!$G$5,DataPack!AD478,IF($C$4=Dates!$G$6,DataPack!AJ478)))=0, "", IF($C$4=Dates!$G$4, DataPack!X478,IF($C$4=Dates!$G$5,DataPack!AD478,IF($C$4=Dates!$G$6,DataPack!AJ478))))</f>
        <v>40624</v>
      </c>
      <c r="H63" s="6"/>
    </row>
    <row r="64" spans="2:8">
      <c r="B64" s="30">
        <f>IF(IF($C$4=Dates!$G$4, DataPack!S479,IF($C$4=Dates!$G$5,DataPack!Y479,IF($C$4=Dates!$G$6,DataPack!AE479)))=0, "", IF($C$4=Dates!$G$4, DataPack!S479,IF($C$4=Dates!$G$5,DataPack!Y479,IF($C$4=Dates!$G$6,DataPack!AE479))))</f>
        <v>110757</v>
      </c>
      <c r="C64" s="36" t="str">
        <f>IF(IF($C$4=Dates!$G$4, DataPack!T479,IF($C$4=Dates!$G$5,DataPack!Z479,IF($C$4=Dates!$G$6,DataPack!AF479)))=0, "", IF($C$4=Dates!$G$4, DataPack!T479,IF($C$4=Dates!$G$5,DataPack!Z479,IF($C$4=Dates!$G$6,DataPack!AF479))))</f>
        <v>Gladstone Primary School</v>
      </c>
      <c r="D64" s="36" t="str">
        <f>IF(IF($C$4=Dates!$G$4, DataPack!U479,IF($C$4=Dates!$G$5,DataPack!AA479,IF($C$4=Dates!$G$6,DataPack!AG479)))=0, "", IF($C$4=Dates!$G$4, DataPack!U479,IF($C$4=Dates!$G$5,DataPack!AA479,IF($C$4=Dates!$G$6,DataPack!AG479))))</f>
        <v>Peterborough</v>
      </c>
      <c r="E64" s="36" t="str">
        <f>IF(IF($C$4=Dates!$G$4, DataPack!V479,IF($C$4=Dates!$G$5,DataPack!AB479,IF($C$4=Dates!$G$6,DataPack!AH479)))=0, "", IF($C$4=Dates!$G$4, DataPack!V479,IF($C$4=Dates!$G$5,DataPack!AB479,IF($C$4=Dates!$G$6,DataPack!AH479))))</f>
        <v>Primary</v>
      </c>
      <c r="F64" s="36" t="str">
        <f>IF(IF($C$4=Dates!$G$4, DataPack!W479,IF($C$4=Dates!$G$5,DataPack!AC479,IF($C$4=Dates!$G$6,DataPack!AI479)))=0, "", IF($C$4=Dates!$G$4, DataPack!W479,IF($C$4=Dates!$G$5,DataPack!AC479,IF($C$4=Dates!$G$6,DataPack!AI479))))</f>
        <v>Community School</v>
      </c>
      <c r="G64" s="297">
        <f>IF(IF($C$4=Dates!$G$4, DataPack!X479,IF($C$4=Dates!$G$5,DataPack!AD479,IF($C$4=Dates!$G$6,DataPack!AJ479)))=0, "", IF($C$4=Dates!$G$4, DataPack!X479,IF($C$4=Dates!$G$5,DataPack!AD479,IF($C$4=Dates!$G$6,DataPack!AJ479))))</f>
        <v>40872</v>
      </c>
      <c r="H64" s="6"/>
    </row>
    <row r="65" spans="2:8">
      <c r="B65" s="30">
        <f>IF(IF($C$4=Dates!$G$4, DataPack!S480,IF($C$4=Dates!$G$5,DataPack!Y480,IF($C$4=Dates!$G$6,DataPack!AE480)))=0, "", IF($C$4=Dates!$G$4, DataPack!S480,IF($C$4=Dates!$G$5,DataPack!Y480,IF($C$4=Dates!$G$6,DataPack!AE480))))</f>
        <v>116207</v>
      </c>
      <c r="C65" s="36" t="str">
        <f>IF(IF($C$4=Dates!$G$4, DataPack!T480,IF($C$4=Dates!$G$5,DataPack!Z480,IF($C$4=Dates!$G$6,DataPack!AF480)))=0, "", IF($C$4=Dates!$G$4, DataPack!T480,IF($C$4=Dates!$G$5,DataPack!Z480,IF($C$4=Dates!$G$6,DataPack!AF480))))</f>
        <v>Langstone Infant School</v>
      </c>
      <c r="D65" s="36" t="str">
        <f>IF(IF($C$4=Dates!$G$4, DataPack!U480,IF($C$4=Dates!$G$5,DataPack!AA480,IF($C$4=Dates!$G$6,DataPack!AG480)))=0, "", IF($C$4=Dates!$G$4, DataPack!U480,IF($C$4=Dates!$G$5,DataPack!AA480,IF($C$4=Dates!$G$6,DataPack!AG480))))</f>
        <v>Portsmouth</v>
      </c>
      <c r="E65" s="36" t="str">
        <f>IF(IF($C$4=Dates!$G$4, DataPack!V480,IF($C$4=Dates!$G$5,DataPack!AB480,IF($C$4=Dates!$G$6,DataPack!AH480)))=0, "", IF($C$4=Dates!$G$4, DataPack!V480,IF($C$4=Dates!$G$5,DataPack!AB480,IF($C$4=Dates!$G$6,DataPack!AH480))))</f>
        <v>Primary</v>
      </c>
      <c r="F65" s="36" t="str">
        <f>IF(IF($C$4=Dates!$G$4, DataPack!W480,IF($C$4=Dates!$G$5,DataPack!AC480,IF($C$4=Dates!$G$6,DataPack!AI480)))=0, "", IF($C$4=Dates!$G$4, DataPack!W480,IF($C$4=Dates!$G$5,DataPack!AC480,IF($C$4=Dates!$G$6,DataPack!AI480))))</f>
        <v>Community School</v>
      </c>
      <c r="G65" s="297">
        <f>IF(IF($C$4=Dates!$G$4, DataPack!X480,IF($C$4=Dates!$G$5,DataPack!AD480,IF($C$4=Dates!$G$6,DataPack!AJ480)))=0, "", IF($C$4=Dates!$G$4, DataPack!X480,IF($C$4=Dates!$G$5,DataPack!AD480,IF($C$4=Dates!$G$6,DataPack!AJ480))))</f>
        <v>40561</v>
      </c>
      <c r="H65" s="6"/>
    </row>
    <row r="66" spans="2:8">
      <c r="B66" s="30">
        <f>IF(IF($C$4=Dates!$G$4, DataPack!S481,IF($C$4=Dates!$G$5,DataPack!Y481,IF($C$4=Dates!$G$6,DataPack!AE481)))=0, "", IF($C$4=Dates!$G$4, DataPack!S481,IF($C$4=Dates!$G$5,DataPack!Y481,IF($C$4=Dates!$G$6,DataPack!AE481))))</f>
        <v>114447</v>
      </c>
      <c r="C66" s="36" t="str">
        <f>IF(IF($C$4=Dates!$G$4, DataPack!T481,IF($C$4=Dates!$G$5,DataPack!Z481,IF($C$4=Dates!$G$6,DataPack!AF481)))=0, "", IF($C$4=Dates!$G$4, DataPack!T481,IF($C$4=Dates!$G$5,DataPack!Z481,IF($C$4=Dates!$G$6,DataPack!AF481))))</f>
        <v>Sandown Primary School</v>
      </c>
      <c r="D66" s="36" t="str">
        <f>IF(IF($C$4=Dates!$G$4, DataPack!U481,IF($C$4=Dates!$G$5,DataPack!AA481,IF($C$4=Dates!$G$6,DataPack!AG481)))=0, "", IF($C$4=Dates!$G$4, DataPack!U481,IF($C$4=Dates!$G$5,DataPack!AA481,IF($C$4=Dates!$G$6,DataPack!AG481))))</f>
        <v>East Sussex</v>
      </c>
      <c r="E66" s="36" t="str">
        <f>IF(IF($C$4=Dates!$G$4, DataPack!V481,IF($C$4=Dates!$G$5,DataPack!AB481,IF($C$4=Dates!$G$6,DataPack!AH481)))=0, "", IF($C$4=Dates!$G$4, DataPack!V481,IF($C$4=Dates!$G$5,DataPack!AB481,IF($C$4=Dates!$G$6,DataPack!AH481))))</f>
        <v>Primary</v>
      </c>
      <c r="F66" s="36" t="str">
        <f>IF(IF($C$4=Dates!$G$4, DataPack!W481,IF($C$4=Dates!$G$5,DataPack!AC481,IF($C$4=Dates!$G$6,DataPack!AI481)))=0, "", IF($C$4=Dates!$G$4, DataPack!W481,IF($C$4=Dates!$G$5,DataPack!AC481,IF($C$4=Dates!$G$6,DataPack!AI481))))</f>
        <v>Community School</v>
      </c>
      <c r="G66" s="297">
        <f>IF(IF($C$4=Dates!$G$4, DataPack!X481,IF($C$4=Dates!$G$5,DataPack!AD481,IF($C$4=Dates!$G$6,DataPack!AJ481)))=0, "", IF($C$4=Dates!$G$4, DataPack!X481,IF($C$4=Dates!$G$5,DataPack!AD481,IF($C$4=Dates!$G$6,DataPack!AJ481))))</f>
        <v>40631</v>
      </c>
      <c r="H66" s="6"/>
    </row>
    <row r="67" spans="2:8">
      <c r="B67" s="30">
        <f>IF(IF($C$4=Dates!$G$4, DataPack!S482,IF($C$4=Dates!$G$5,DataPack!Y482,IF($C$4=Dates!$G$6,DataPack!AE482)))=0, "", IF($C$4=Dates!$G$4, DataPack!S482,IF($C$4=Dates!$G$5,DataPack!Y482,IF($C$4=Dates!$G$6,DataPack!AE482))))</f>
        <v>135160</v>
      </c>
      <c r="C67" s="36" t="str">
        <f>IF(IF($C$4=Dates!$G$4, DataPack!T482,IF($C$4=Dates!$G$5,DataPack!Z482,IF($C$4=Dates!$G$6,DataPack!AF482)))=0, "", IF($C$4=Dates!$G$4, DataPack!T482,IF($C$4=Dates!$G$5,DataPack!Z482,IF($C$4=Dates!$G$6,DataPack!AF482))))</f>
        <v>The Victory Primary School</v>
      </c>
      <c r="D67" s="36" t="str">
        <f>IF(IF($C$4=Dates!$G$4, DataPack!U482,IF($C$4=Dates!$G$5,DataPack!AA482,IF($C$4=Dates!$G$6,DataPack!AG482)))=0, "", IF($C$4=Dates!$G$4, DataPack!U482,IF($C$4=Dates!$G$5,DataPack!AA482,IF($C$4=Dates!$G$6,DataPack!AG482))))</f>
        <v>Portsmouth</v>
      </c>
      <c r="E67" s="36" t="str">
        <f>IF(IF($C$4=Dates!$G$4, DataPack!V482,IF($C$4=Dates!$G$5,DataPack!AB482,IF($C$4=Dates!$G$6,DataPack!AH482)))=0, "", IF($C$4=Dates!$G$4, DataPack!V482,IF($C$4=Dates!$G$5,DataPack!AB482,IF($C$4=Dates!$G$6,DataPack!AH482))))</f>
        <v>Primary</v>
      </c>
      <c r="F67" s="36" t="str">
        <f>IF(IF($C$4=Dates!$G$4, DataPack!W482,IF($C$4=Dates!$G$5,DataPack!AC482,IF($C$4=Dates!$G$6,DataPack!AI482)))=0, "", IF($C$4=Dates!$G$4, DataPack!W482,IF($C$4=Dates!$G$5,DataPack!AC482,IF($C$4=Dates!$G$6,DataPack!AI482))))</f>
        <v>Community School</v>
      </c>
      <c r="G67" s="297">
        <f>IF(IF($C$4=Dates!$G$4, DataPack!X482,IF($C$4=Dates!$G$5,DataPack!AD482,IF($C$4=Dates!$G$6,DataPack!AJ482)))=0, "", IF($C$4=Dates!$G$4, DataPack!X482,IF($C$4=Dates!$G$5,DataPack!AD482,IF($C$4=Dates!$G$6,DataPack!AJ482))))</f>
        <v>40858</v>
      </c>
      <c r="H67" s="6"/>
    </row>
    <row r="68" spans="2:8">
      <c r="B68" s="30">
        <f>IF(IF($C$4=Dates!$G$4, DataPack!S483,IF($C$4=Dates!$G$5,DataPack!Y483,IF($C$4=Dates!$G$6,DataPack!AE483)))=0, "", IF($C$4=Dates!$G$4, DataPack!S483,IF($C$4=Dates!$G$5,DataPack!Y483,IF($C$4=Dates!$G$6,DataPack!AE483))))</f>
        <v>110623</v>
      </c>
      <c r="C68" s="36" t="str">
        <f>IF(IF($C$4=Dates!$G$4, DataPack!T483,IF($C$4=Dates!$G$5,DataPack!Z483,IF($C$4=Dates!$G$6,DataPack!AF483)))=0, "", IF($C$4=Dates!$G$4, DataPack!T483,IF($C$4=Dates!$G$5,DataPack!Z483,IF($C$4=Dates!$G$6,DataPack!AF483))))</f>
        <v>Hatton Park Primary School</v>
      </c>
      <c r="D68" s="36" t="str">
        <f>IF(IF($C$4=Dates!$G$4, DataPack!U483,IF($C$4=Dates!$G$5,DataPack!AA483,IF($C$4=Dates!$G$6,DataPack!AG483)))=0, "", IF($C$4=Dates!$G$4, DataPack!U483,IF($C$4=Dates!$G$5,DataPack!AA483,IF($C$4=Dates!$G$6,DataPack!AG483))))</f>
        <v>Cambridgeshire</v>
      </c>
      <c r="E68" s="36" t="str">
        <f>IF(IF($C$4=Dates!$G$4, DataPack!V483,IF($C$4=Dates!$G$5,DataPack!AB483,IF($C$4=Dates!$G$6,DataPack!AH483)))=0, "", IF($C$4=Dates!$G$4, DataPack!V483,IF($C$4=Dates!$G$5,DataPack!AB483,IF($C$4=Dates!$G$6,DataPack!AH483))))</f>
        <v>Primary</v>
      </c>
      <c r="F68" s="36" t="str">
        <f>IF(IF($C$4=Dates!$G$4, DataPack!W483,IF($C$4=Dates!$G$5,DataPack!AC483,IF($C$4=Dates!$G$6,DataPack!AI483)))=0, "", IF($C$4=Dates!$G$4, DataPack!W483,IF($C$4=Dates!$G$5,DataPack!AC483,IF($C$4=Dates!$G$6,DataPack!AI483))))</f>
        <v>Community School</v>
      </c>
      <c r="G68" s="297">
        <f>IF(IF($C$4=Dates!$G$4, DataPack!X483,IF($C$4=Dates!$G$5,DataPack!AD483,IF($C$4=Dates!$G$6,DataPack!AJ483)))=0, "", IF($C$4=Dates!$G$4, DataPack!X483,IF($C$4=Dates!$G$5,DataPack!AD483,IF($C$4=Dates!$G$6,DataPack!AJ483))))</f>
        <v>40578</v>
      </c>
      <c r="H68" s="6"/>
    </row>
    <row r="69" spans="2:8">
      <c r="B69" s="30">
        <f>IF(IF($C$4=Dates!$G$4, DataPack!S484,IF($C$4=Dates!$G$5,DataPack!Y484,IF($C$4=Dates!$G$6,DataPack!AE484)))=0, "", IF($C$4=Dates!$G$4, DataPack!S484,IF($C$4=Dates!$G$5,DataPack!Y484,IF($C$4=Dates!$G$6,DataPack!AE484))))</f>
        <v>124064</v>
      </c>
      <c r="C69" s="36" t="str">
        <f>IF(IF($C$4=Dates!$G$4, DataPack!T484,IF($C$4=Dates!$G$5,DataPack!Z484,IF($C$4=Dates!$G$6,DataPack!AF484)))=0, "", IF($C$4=Dates!$G$4, DataPack!T484,IF($C$4=Dates!$G$5,DataPack!Z484,IF($C$4=Dates!$G$6,DataPack!AF484))))</f>
        <v>Norton Canes Primary School</v>
      </c>
      <c r="D69" s="36" t="str">
        <f>IF(IF($C$4=Dates!$G$4, DataPack!U484,IF($C$4=Dates!$G$5,DataPack!AA484,IF($C$4=Dates!$G$6,DataPack!AG484)))=0, "", IF($C$4=Dates!$G$4, DataPack!U484,IF($C$4=Dates!$G$5,DataPack!AA484,IF($C$4=Dates!$G$6,DataPack!AG484))))</f>
        <v>Staffordshire</v>
      </c>
      <c r="E69" s="36" t="str">
        <f>IF(IF($C$4=Dates!$G$4, DataPack!V484,IF($C$4=Dates!$G$5,DataPack!AB484,IF($C$4=Dates!$G$6,DataPack!AH484)))=0, "", IF($C$4=Dates!$G$4, DataPack!V484,IF($C$4=Dates!$G$5,DataPack!AB484,IF($C$4=Dates!$G$6,DataPack!AH484))))</f>
        <v>Primary</v>
      </c>
      <c r="F69" s="36" t="str">
        <f>IF(IF($C$4=Dates!$G$4, DataPack!W484,IF($C$4=Dates!$G$5,DataPack!AC484,IF($C$4=Dates!$G$6,DataPack!AI484)))=0, "", IF($C$4=Dates!$G$4, DataPack!W484,IF($C$4=Dates!$G$5,DataPack!AC484,IF($C$4=Dates!$G$6,DataPack!AI484))))</f>
        <v>Community School</v>
      </c>
      <c r="G69" s="297">
        <f>IF(IF($C$4=Dates!$G$4, DataPack!X484,IF($C$4=Dates!$G$5,DataPack!AD484,IF($C$4=Dates!$G$6,DataPack!AJ484)))=0, "", IF($C$4=Dates!$G$4, DataPack!X484,IF($C$4=Dates!$G$5,DataPack!AD484,IF($C$4=Dates!$G$6,DataPack!AJ484))))</f>
        <v>40850</v>
      </c>
      <c r="H69" s="6"/>
    </row>
    <row r="70" spans="2:8">
      <c r="B70" s="30">
        <f>IF(IF($C$4=Dates!$G$4, DataPack!S485,IF($C$4=Dates!$G$5,DataPack!Y485,IF($C$4=Dates!$G$6,DataPack!AE485)))=0, "", IF($C$4=Dates!$G$4, DataPack!S485,IF($C$4=Dates!$G$5,DataPack!Y485,IF($C$4=Dates!$G$6,DataPack!AE485))))</f>
        <v>124050</v>
      </c>
      <c r="C70" s="36" t="str">
        <f>IF(IF($C$4=Dates!$G$4, DataPack!T485,IF($C$4=Dates!$G$5,DataPack!Z485,IF($C$4=Dates!$G$6,DataPack!AF485)))=0, "", IF($C$4=Dates!$G$4, DataPack!T485,IF($C$4=Dates!$G$5,DataPack!Z485,IF($C$4=Dates!$G$6,DataPack!AF485))))</f>
        <v>Belvedere Junior School</v>
      </c>
      <c r="D70" s="36" t="str">
        <f>IF(IF($C$4=Dates!$G$4, DataPack!U485,IF($C$4=Dates!$G$5,DataPack!AA485,IF($C$4=Dates!$G$6,DataPack!AG485)))=0, "", IF($C$4=Dates!$G$4, DataPack!U485,IF($C$4=Dates!$G$5,DataPack!AA485,IF($C$4=Dates!$G$6,DataPack!AG485))))</f>
        <v>Staffordshire</v>
      </c>
      <c r="E70" s="36" t="str">
        <f>IF(IF($C$4=Dates!$G$4, DataPack!V485,IF($C$4=Dates!$G$5,DataPack!AB485,IF($C$4=Dates!$G$6,DataPack!AH485)))=0, "", IF($C$4=Dates!$G$4, DataPack!V485,IF($C$4=Dates!$G$5,DataPack!AB485,IF($C$4=Dates!$G$6,DataPack!AH485))))</f>
        <v>Primary</v>
      </c>
      <c r="F70" s="36" t="str">
        <f>IF(IF($C$4=Dates!$G$4, DataPack!W485,IF($C$4=Dates!$G$5,DataPack!AC485,IF($C$4=Dates!$G$6,DataPack!AI485)))=0, "", IF($C$4=Dates!$G$4, DataPack!W485,IF($C$4=Dates!$G$5,DataPack!AC485,IF($C$4=Dates!$G$6,DataPack!AI485))))</f>
        <v>Community School</v>
      </c>
      <c r="G70" s="297">
        <f>IF(IF($C$4=Dates!$G$4, DataPack!X485,IF($C$4=Dates!$G$5,DataPack!AD485,IF($C$4=Dates!$G$6,DataPack!AJ485)))=0, "", IF($C$4=Dates!$G$4, DataPack!X485,IF($C$4=Dates!$G$5,DataPack!AD485,IF($C$4=Dates!$G$6,DataPack!AJ485))))</f>
        <v>40562</v>
      </c>
      <c r="H70" s="6"/>
    </row>
    <row r="71" spans="2:8">
      <c r="B71" s="30">
        <f>IF(IF($C$4=Dates!$G$4, DataPack!S486,IF($C$4=Dates!$G$5,DataPack!Y486,IF($C$4=Dates!$G$6,DataPack!AE486)))=0, "", IF($C$4=Dates!$G$4, DataPack!S486,IF($C$4=Dates!$G$5,DataPack!Y486,IF($C$4=Dates!$G$6,DataPack!AE486))))</f>
        <v>114383</v>
      </c>
      <c r="C71" s="36" t="str">
        <f>IF(IF($C$4=Dates!$G$4, DataPack!T486,IF($C$4=Dates!$G$5,DataPack!Z486,IF($C$4=Dates!$G$6,DataPack!AF486)))=0, "", IF($C$4=Dates!$G$4, DataPack!T486,IF($C$4=Dates!$G$5,DataPack!Z486,IF($C$4=Dates!$G$6,DataPack!AF486))))</f>
        <v>Hertford Junior School</v>
      </c>
      <c r="D71" s="36" t="str">
        <f>IF(IF($C$4=Dates!$G$4, DataPack!U486,IF($C$4=Dates!$G$5,DataPack!AA486,IF($C$4=Dates!$G$6,DataPack!AG486)))=0, "", IF($C$4=Dates!$G$4, DataPack!U486,IF($C$4=Dates!$G$5,DataPack!AA486,IF($C$4=Dates!$G$6,DataPack!AG486))))</f>
        <v>Brighton and Hove</v>
      </c>
      <c r="E71" s="36" t="str">
        <f>IF(IF($C$4=Dates!$G$4, DataPack!V486,IF($C$4=Dates!$G$5,DataPack!AB486,IF($C$4=Dates!$G$6,DataPack!AH486)))=0, "", IF($C$4=Dates!$G$4, DataPack!V486,IF($C$4=Dates!$G$5,DataPack!AB486,IF($C$4=Dates!$G$6,DataPack!AH486))))</f>
        <v>Primary</v>
      </c>
      <c r="F71" s="36" t="str">
        <f>IF(IF($C$4=Dates!$G$4, DataPack!W486,IF($C$4=Dates!$G$5,DataPack!AC486,IF($C$4=Dates!$G$6,DataPack!AI486)))=0, "", IF($C$4=Dates!$G$4, DataPack!W486,IF($C$4=Dates!$G$5,DataPack!AC486,IF($C$4=Dates!$G$6,DataPack!AI486))))</f>
        <v>Community School</v>
      </c>
      <c r="G71" s="297">
        <f>IF(IF($C$4=Dates!$G$4, DataPack!X486,IF($C$4=Dates!$G$5,DataPack!AD486,IF($C$4=Dates!$G$6,DataPack!AJ486)))=0, "", IF($C$4=Dates!$G$4, DataPack!X486,IF($C$4=Dates!$G$5,DataPack!AD486,IF($C$4=Dates!$G$6,DataPack!AJ486))))</f>
        <v>40830</v>
      </c>
      <c r="H71" s="6"/>
    </row>
    <row r="72" spans="2:8">
      <c r="B72" s="30">
        <f>IF(IF($C$4=Dates!$G$4, DataPack!S487,IF($C$4=Dates!$G$5,DataPack!Y487,IF($C$4=Dates!$G$6,DataPack!AE487)))=0, "", IF($C$4=Dates!$G$4, DataPack!S487,IF($C$4=Dates!$G$5,DataPack!Y487,IF($C$4=Dates!$G$6,DataPack!AE487))))</f>
        <v>116043</v>
      </c>
      <c r="C72" s="36" t="str">
        <f>IF(IF($C$4=Dates!$G$4, DataPack!T487,IF($C$4=Dates!$G$5,DataPack!Z487,IF($C$4=Dates!$G$6,DataPack!AF487)))=0, "", IF($C$4=Dates!$G$4, DataPack!T487,IF($C$4=Dates!$G$5,DataPack!Z487,IF($C$4=Dates!$G$6,DataPack!AF487))))</f>
        <v>Denmead Junior School</v>
      </c>
      <c r="D72" s="36" t="str">
        <f>IF(IF($C$4=Dates!$G$4, DataPack!U487,IF($C$4=Dates!$G$5,DataPack!AA487,IF($C$4=Dates!$G$6,DataPack!AG487)))=0, "", IF($C$4=Dates!$G$4, DataPack!U487,IF($C$4=Dates!$G$5,DataPack!AA487,IF($C$4=Dates!$G$6,DataPack!AG487))))</f>
        <v>Hampshire</v>
      </c>
      <c r="E72" s="36" t="str">
        <f>IF(IF($C$4=Dates!$G$4, DataPack!V487,IF($C$4=Dates!$G$5,DataPack!AB487,IF($C$4=Dates!$G$6,DataPack!AH487)))=0, "", IF($C$4=Dates!$G$4, DataPack!V487,IF($C$4=Dates!$G$5,DataPack!AB487,IF($C$4=Dates!$G$6,DataPack!AH487))))</f>
        <v>Primary</v>
      </c>
      <c r="F72" s="36" t="str">
        <f>IF(IF($C$4=Dates!$G$4, DataPack!W487,IF($C$4=Dates!$G$5,DataPack!AC487,IF($C$4=Dates!$G$6,DataPack!AI487)))=0, "", IF($C$4=Dates!$G$4, DataPack!W487,IF($C$4=Dates!$G$5,DataPack!AC487,IF($C$4=Dates!$G$6,DataPack!AI487))))</f>
        <v>Community School</v>
      </c>
      <c r="G72" s="297">
        <f>IF(IF($C$4=Dates!$G$4, DataPack!X487,IF($C$4=Dates!$G$5,DataPack!AD487,IF($C$4=Dates!$G$6,DataPack!AJ487)))=0, "", IF($C$4=Dates!$G$4, DataPack!X487,IF($C$4=Dates!$G$5,DataPack!AD487,IF($C$4=Dates!$G$6,DataPack!AJ487))))</f>
        <v>40821</v>
      </c>
      <c r="H72" s="6"/>
    </row>
    <row r="73" spans="2:8">
      <c r="B73" s="30">
        <f>IF(IF($C$4=Dates!$G$4, DataPack!S488,IF($C$4=Dates!$G$5,DataPack!Y488,IF($C$4=Dates!$G$6,DataPack!AE488)))=0, "", IF($C$4=Dates!$G$4, DataPack!S488,IF($C$4=Dates!$G$5,DataPack!Y488,IF($C$4=Dates!$G$6,DataPack!AE488))))</f>
        <v>112664</v>
      </c>
      <c r="C73" s="36" t="str">
        <f>IF(IF($C$4=Dates!$G$4, DataPack!T488,IF($C$4=Dates!$G$5,DataPack!Z488,IF($C$4=Dates!$G$6,DataPack!AF488)))=0, "", IF($C$4=Dates!$G$4, DataPack!T488,IF($C$4=Dates!$G$5,DataPack!Z488,IF($C$4=Dates!$G$6,DataPack!AF488))))</f>
        <v>Hasland Infant School</v>
      </c>
      <c r="D73" s="36" t="str">
        <f>IF(IF($C$4=Dates!$G$4, DataPack!U488,IF($C$4=Dates!$G$5,DataPack!AA488,IF($C$4=Dates!$G$6,DataPack!AG488)))=0, "", IF($C$4=Dates!$G$4, DataPack!U488,IF($C$4=Dates!$G$5,DataPack!AA488,IF($C$4=Dates!$G$6,DataPack!AG488))))</f>
        <v>Derbyshire</v>
      </c>
      <c r="E73" s="36" t="str">
        <f>IF(IF($C$4=Dates!$G$4, DataPack!V488,IF($C$4=Dates!$G$5,DataPack!AB488,IF($C$4=Dates!$G$6,DataPack!AH488)))=0, "", IF($C$4=Dates!$G$4, DataPack!V488,IF($C$4=Dates!$G$5,DataPack!AB488,IF($C$4=Dates!$G$6,DataPack!AH488))))</f>
        <v>Primary</v>
      </c>
      <c r="F73" s="36" t="str">
        <f>IF(IF($C$4=Dates!$G$4, DataPack!W488,IF($C$4=Dates!$G$5,DataPack!AC488,IF($C$4=Dates!$G$6,DataPack!AI488)))=0, "", IF($C$4=Dates!$G$4, DataPack!W488,IF($C$4=Dates!$G$5,DataPack!AC488,IF($C$4=Dates!$G$6,DataPack!AI488))))</f>
        <v>Community School</v>
      </c>
      <c r="G73" s="297">
        <f>IF(IF($C$4=Dates!$G$4, DataPack!X488,IF($C$4=Dates!$G$5,DataPack!AD488,IF($C$4=Dates!$G$6,DataPack!AJ488)))=0, "", IF($C$4=Dates!$G$4, DataPack!X488,IF($C$4=Dates!$G$5,DataPack!AD488,IF($C$4=Dates!$G$6,DataPack!AJ488))))</f>
        <v>40591</v>
      </c>
      <c r="H73" s="6"/>
    </row>
    <row r="74" spans="2:8">
      <c r="B74" s="30">
        <f>IF(IF($C$4=Dates!$G$4, DataPack!S489,IF($C$4=Dates!$G$5,DataPack!Y489,IF($C$4=Dates!$G$6,DataPack!AE489)))=0, "", IF($C$4=Dates!$G$4, DataPack!S489,IF($C$4=Dates!$G$5,DataPack!Y489,IF($C$4=Dates!$G$6,DataPack!AE489))))</f>
        <v>110324</v>
      </c>
      <c r="C74" s="36" t="str">
        <f>IF(IF($C$4=Dates!$G$4, DataPack!T489,IF($C$4=Dates!$G$5,DataPack!Z489,IF($C$4=Dates!$G$6,DataPack!AF489)))=0, "", IF($C$4=Dates!$G$4, DataPack!T489,IF($C$4=Dates!$G$5,DataPack!Z489,IF($C$4=Dates!$G$6,DataPack!AF489))))</f>
        <v>Hannah Ball Infant School</v>
      </c>
      <c r="D74" s="36" t="str">
        <f>IF(IF($C$4=Dates!$G$4, DataPack!U489,IF($C$4=Dates!$G$5,DataPack!AA489,IF($C$4=Dates!$G$6,DataPack!AG489)))=0, "", IF($C$4=Dates!$G$4, DataPack!U489,IF($C$4=Dates!$G$5,DataPack!AA489,IF($C$4=Dates!$G$6,DataPack!AG489))))</f>
        <v>Buckinghamshire</v>
      </c>
      <c r="E74" s="36" t="str">
        <f>IF(IF($C$4=Dates!$G$4, DataPack!V489,IF($C$4=Dates!$G$5,DataPack!AB489,IF($C$4=Dates!$G$6,DataPack!AH489)))=0, "", IF($C$4=Dates!$G$4, DataPack!V489,IF($C$4=Dates!$G$5,DataPack!AB489,IF($C$4=Dates!$G$6,DataPack!AH489))))</f>
        <v>Primary</v>
      </c>
      <c r="F74" s="36" t="str">
        <f>IF(IF($C$4=Dates!$G$4, DataPack!W489,IF($C$4=Dates!$G$5,DataPack!AC489,IF($C$4=Dates!$G$6,DataPack!AI489)))=0, "", IF($C$4=Dates!$G$4, DataPack!W489,IF($C$4=Dates!$G$5,DataPack!AC489,IF($C$4=Dates!$G$6,DataPack!AI489))))</f>
        <v>Foundation School</v>
      </c>
      <c r="G74" s="297">
        <f>IF(IF($C$4=Dates!$G$4, DataPack!X489,IF($C$4=Dates!$G$5,DataPack!AD489,IF($C$4=Dates!$G$6,DataPack!AJ489)))=0, "", IF($C$4=Dates!$G$4, DataPack!X489,IF($C$4=Dates!$G$5,DataPack!AD489,IF($C$4=Dates!$G$6,DataPack!AJ489))))</f>
        <v>40556</v>
      </c>
      <c r="H74" s="6"/>
    </row>
    <row r="75" spans="2:8">
      <c r="B75" s="30">
        <f>IF(IF($C$4=Dates!$G$4, DataPack!S490,IF($C$4=Dates!$G$5,DataPack!Y490,IF($C$4=Dates!$G$6,DataPack!AE490)))=0, "", IF($C$4=Dates!$G$4, DataPack!S490,IF($C$4=Dates!$G$5,DataPack!Y490,IF($C$4=Dates!$G$6,DataPack!AE490))))</f>
        <v>114002</v>
      </c>
      <c r="C75" s="36" t="str">
        <f>IF(IF($C$4=Dates!$G$4, DataPack!T490,IF($C$4=Dates!$G$5,DataPack!Z490,IF($C$4=Dates!$G$6,DataPack!AF490)))=0, "", IF($C$4=Dates!$G$4, DataPack!T490,IF($C$4=Dates!$G$5,DataPack!Z490,IF($C$4=Dates!$G$6,DataPack!AF490))))</f>
        <v>Lumley Junior School</v>
      </c>
      <c r="D75" s="36" t="str">
        <f>IF(IF($C$4=Dates!$G$4, DataPack!U490,IF($C$4=Dates!$G$5,DataPack!AA490,IF($C$4=Dates!$G$6,DataPack!AG490)))=0, "", IF($C$4=Dates!$G$4, DataPack!U490,IF($C$4=Dates!$G$5,DataPack!AA490,IF($C$4=Dates!$G$6,DataPack!AG490))))</f>
        <v>Durham</v>
      </c>
      <c r="E75" s="36" t="str">
        <f>IF(IF($C$4=Dates!$G$4, DataPack!V490,IF($C$4=Dates!$G$5,DataPack!AB490,IF($C$4=Dates!$G$6,DataPack!AH490)))=0, "", IF($C$4=Dates!$G$4, DataPack!V490,IF($C$4=Dates!$G$5,DataPack!AB490,IF($C$4=Dates!$G$6,DataPack!AH490))))</f>
        <v>Primary</v>
      </c>
      <c r="F75" s="36" t="str">
        <f>IF(IF($C$4=Dates!$G$4, DataPack!W490,IF($C$4=Dates!$G$5,DataPack!AC490,IF($C$4=Dates!$G$6,DataPack!AI490)))=0, "", IF($C$4=Dates!$G$4, DataPack!W490,IF($C$4=Dates!$G$5,DataPack!AC490,IF($C$4=Dates!$G$6,DataPack!AI490))))</f>
        <v>Community School</v>
      </c>
      <c r="G75" s="297">
        <f>IF(IF($C$4=Dates!$G$4, DataPack!X490,IF($C$4=Dates!$G$5,DataPack!AD490,IF($C$4=Dates!$G$6,DataPack!AJ490)))=0, "", IF($C$4=Dates!$G$4, DataPack!X490,IF($C$4=Dates!$G$5,DataPack!AD490,IF($C$4=Dates!$G$6,DataPack!AJ490))))</f>
        <v>40564</v>
      </c>
      <c r="H75" s="6"/>
    </row>
    <row r="76" spans="2:8">
      <c r="B76" s="30">
        <f>IF(IF($C$4=Dates!$G$4, DataPack!S491,IF($C$4=Dates!$G$5,DataPack!Y491,IF($C$4=Dates!$G$6,DataPack!AE491)))=0, "", IF($C$4=Dates!$G$4, DataPack!S491,IF($C$4=Dates!$G$5,DataPack!Y491,IF($C$4=Dates!$G$6,DataPack!AE491))))</f>
        <v>116156</v>
      </c>
      <c r="C76" s="36" t="str">
        <f>IF(IF($C$4=Dates!$G$4, DataPack!T491,IF($C$4=Dates!$G$5,DataPack!Z491,IF($C$4=Dates!$G$6,DataPack!AF491)))=0, "", IF($C$4=Dates!$G$4, DataPack!T491,IF($C$4=Dates!$G$5,DataPack!Z491,IF($C$4=Dates!$G$6,DataPack!AF491))))</f>
        <v>Beaumont Junior School</v>
      </c>
      <c r="D76" s="36" t="str">
        <f>IF(IF($C$4=Dates!$G$4, DataPack!U491,IF($C$4=Dates!$G$5,DataPack!AA491,IF($C$4=Dates!$G$6,DataPack!AG491)))=0, "", IF($C$4=Dates!$G$4, DataPack!U491,IF($C$4=Dates!$G$5,DataPack!AA491,IF($C$4=Dates!$G$6,DataPack!AG491))))</f>
        <v>Hampshire</v>
      </c>
      <c r="E76" s="36" t="str">
        <f>IF(IF($C$4=Dates!$G$4, DataPack!V491,IF($C$4=Dates!$G$5,DataPack!AB491,IF($C$4=Dates!$G$6,DataPack!AH491)))=0, "", IF($C$4=Dates!$G$4, DataPack!V491,IF($C$4=Dates!$G$5,DataPack!AB491,IF($C$4=Dates!$G$6,DataPack!AH491))))</f>
        <v>Primary</v>
      </c>
      <c r="F76" s="36" t="str">
        <f>IF(IF($C$4=Dates!$G$4, DataPack!W491,IF($C$4=Dates!$G$5,DataPack!AC491,IF($C$4=Dates!$G$6,DataPack!AI491)))=0, "", IF($C$4=Dates!$G$4, DataPack!W491,IF($C$4=Dates!$G$5,DataPack!AC491,IF($C$4=Dates!$G$6,DataPack!AI491))))</f>
        <v>Community School</v>
      </c>
      <c r="G76" s="297">
        <f>IF(IF($C$4=Dates!$G$4, DataPack!X491,IF($C$4=Dates!$G$5,DataPack!AD491,IF($C$4=Dates!$G$6,DataPack!AJ491)))=0, "", IF($C$4=Dates!$G$4, DataPack!X491,IF($C$4=Dates!$G$5,DataPack!AD491,IF($C$4=Dates!$G$6,DataPack!AJ491))))</f>
        <v>40611</v>
      </c>
      <c r="H76" s="6"/>
    </row>
    <row r="77" spans="2:8">
      <c r="B77" s="30">
        <f>IF(IF($C$4=Dates!$G$4, DataPack!S492,IF($C$4=Dates!$G$5,DataPack!Y492,IF($C$4=Dates!$G$6,DataPack!AE492)))=0, "", IF($C$4=Dates!$G$4, DataPack!S492,IF($C$4=Dates!$G$5,DataPack!Y492,IF($C$4=Dates!$G$6,DataPack!AE492))))</f>
        <v>109553</v>
      </c>
      <c r="C77" s="36" t="str">
        <f>IF(IF($C$4=Dates!$G$4, DataPack!T492,IF($C$4=Dates!$G$5,DataPack!Z492,IF($C$4=Dates!$G$6,DataPack!AF492)))=0, "", IF($C$4=Dates!$G$4, DataPack!T492,IF($C$4=Dates!$G$5,DataPack!Z492,IF($C$4=Dates!$G$6,DataPack!AF492))))</f>
        <v>Stopsley Community Primary School</v>
      </c>
      <c r="D77" s="36" t="str">
        <f>IF(IF($C$4=Dates!$G$4, DataPack!U492,IF($C$4=Dates!$G$5,DataPack!AA492,IF($C$4=Dates!$G$6,DataPack!AG492)))=0, "", IF($C$4=Dates!$G$4, DataPack!U492,IF($C$4=Dates!$G$5,DataPack!AA492,IF($C$4=Dates!$G$6,DataPack!AG492))))</f>
        <v>Luton</v>
      </c>
      <c r="E77" s="36" t="str">
        <f>IF(IF($C$4=Dates!$G$4, DataPack!V492,IF($C$4=Dates!$G$5,DataPack!AB492,IF($C$4=Dates!$G$6,DataPack!AH492)))=0, "", IF($C$4=Dates!$G$4, DataPack!V492,IF($C$4=Dates!$G$5,DataPack!AB492,IF($C$4=Dates!$G$6,DataPack!AH492))))</f>
        <v>Primary</v>
      </c>
      <c r="F77" s="36" t="str">
        <f>IF(IF($C$4=Dates!$G$4, DataPack!W492,IF($C$4=Dates!$G$5,DataPack!AC492,IF($C$4=Dates!$G$6,DataPack!AI492)))=0, "", IF($C$4=Dates!$G$4, DataPack!W492,IF($C$4=Dates!$G$5,DataPack!AC492,IF($C$4=Dates!$G$6,DataPack!AI492))))</f>
        <v>Community School</v>
      </c>
      <c r="G77" s="297">
        <f>IF(IF($C$4=Dates!$G$4, DataPack!X492,IF($C$4=Dates!$G$5,DataPack!AD492,IF($C$4=Dates!$G$6,DataPack!AJ492)))=0, "", IF($C$4=Dates!$G$4, DataPack!X492,IF($C$4=Dates!$G$5,DataPack!AD492,IF($C$4=Dates!$G$6,DataPack!AJ492))))</f>
        <v>40499</v>
      </c>
      <c r="H77" s="6"/>
    </row>
    <row r="78" spans="2:8">
      <c r="B78" s="30">
        <f>IF(IF($C$4=Dates!$G$4, DataPack!S493,IF($C$4=Dates!$G$5,DataPack!Y493,IF($C$4=Dates!$G$6,DataPack!AE493)))=0, "", IF($C$4=Dates!$G$4, DataPack!S493,IF($C$4=Dates!$G$5,DataPack!Y493,IF($C$4=Dates!$G$6,DataPack!AE493))))</f>
        <v>112858</v>
      </c>
      <c r="C78" s="36" t="str">
        <f>IF(IF($C$4=Dates!$G$4, DataPack!T493,IF($C$4=Dates!$G$5,DataPack!Z493,IF($C$4=Dates!$G$6,DataPack!AF493)))=0, "", IF($C$4=Dates!$G$4, DataPack!T493,IF($C$4=Dates!$G$5,DataPack!Z493,IF($C$4=Dates!$G$6,DataPack!AF493))))</f>
        <v>Stoney Middleton CofE (C) Primary School</v>
      </c>
      <c r="D78" s="36" t="str">
        <f>IF(IF($C$4=Dates!$G$4, DataPack!U493,IF($C$4=Dates!$G$5,DataPack!AA493,IF($C$4=Dates!$G$6,DataPack!AG493)))=0, "", IF($C$4=Dates!$G$4, DataPack!U493,IF($C$4=Dates!$G$5,DataPack!AA493,IF($C$4=Dates!$G$6,DataPack!AG493))))</f>
        <v>Derbyshire</v>
      </c>
      <c r="E78" s="36" t="str">
        <f>IF(IF($C$4=Dates!$G$4, DataPack!V493,IF($C$4=Dates!$G$5,DataPack!AB493,IF($C$4=Dates!$G$6,DataPack!AH493)))=0, "", IF($C$4=Dates!$G$4, DataPack!V493,IF($C$4=Dates!$G$5,DataPack!AB493,IF($C$4=Dates!$G$6,DataPack!AH493))))</f>
        <v>Primary</v>
      </c>
      <c r="F78" s="36" t="str">
        <f>IF(IF($C$4=Dates!$G$4, DataPack!W493,IF($C$4=Dates!$G$5,DataPack!AC493,IF($C$4=Dates!$G$6,DataPack!AI493)))=0, "", IF($C$4=Dates!$G$4, DataPack!W493,IF($C$4=Dates!$G$5,DataPack!AC493,IF($C$4=Dates!$G$6,DataPack!AI493))))</f>
        <v>Voluntary Controlled School</v>
      </c>
      <c r="G78" s="297">
        <f>IF(IF($C$4=Dates!$G$4, DataPack!X493,IF($C$4=Dates!$G$5,DataPack!AD493,IF($C$4=Dates!$G$6,DataPack!AJ493)))=0, "", IF($C$4=Dates!$G$4, DataPack!X493,IF($C$4=Dates!$G$5,DataPack!AD493,IF($C$4=Dates!$G$6,DataPack!AJ493))))</f>
        <v>40562</v>
      </c>
      <c r="H78" s="6"/>
    </row>
    <row r="79" spans="2:8">
      <c r="B79" s="30">
        <f>IF(IF($C$4=Dates!$G$4, DataPack!S494,IF($C$4=Dates!$G$5,DataPack!Y494,IF($C$4=Dates!$G$6,DataPack!AE494)))=0, "", IF($C$4=Dates!$G$4, DataPack!S494,IF($C$4=Dates!$G$5,DataPack!Y494,IF($C$4=Dates!$G$6,DataPack!AE494))))</f>
        <v>110239</v>
      </c>
      <c r="C79" s="36" t="str">
        <f>IF(IF($C$4=Dates!$G$4, DataPack!T494,IF($C$4=Dates!$G$5,DataPack!Z494,IF($C$4=Dates!$G$6,DataPack!AF494)))=0, "", IF($C$4=Dates!$G$4, DataPack!T494,IF($C$4=Dates!$G$5,DataPack!Z494,IF($C$4=Dates!$G$6,DataPack!AF494))))</f>
        <v>The Iver Village Junior School</v>
      </c>
      <c r="D79" s="36" t="str">
        <f>IF(IF($C$4=Dates!$G$4, DataPack!U494,IF($C$4=Dates!$G$5,DataPack!AA494,IF($C$4=Dates!$G$6,DataPack!AG494)))=0, "", IF($C$4=Dates!$G$4, DataPack!U494,IF($C$4=Dates!$G$5,DataPack!AA494,IF($C$4=Dates!$G$6,DataPack!AG494))))</f>
        <v>Buckinghamshire</v>
      </c>
      <c r="E79" s="36" t="str">
        <f>IF(IF($C$4=Dates!$G$4, DataPack!V494,IF($C$4=Dates!$G$5,DataPack!AB494,IF($C$4=Dates!$G$6,DataPack!AH494)))=0, "", IF($C$4=Dates!$G$4, DataPack!V494,IF($C$4=Dates!$G$5,DataPack!AB494,IF($C$4=Dates!$G$6,DataPack!AH494))))</f>
        <v>Primary</v>
      </c>
      <c r="F79" s="36" t="str">
        <f>IF(IF($C$4=Dates!$G$4, DataPack!W494,IF($C$4=Dates!$G$5,DataPack!AC494,IF($C$4=Dates!$G$6,DataPack!AI494)))=0, "", IF($C$4=Dates!$G$4, DataPack!W494,IF($C$4=Dates!$G$5,DataPack!AC494,IF($C$4=Dates!$G$6,DataPack!AI494))))</f>
        <v>Community School</v>
      </c>
      <c r="G79" s="297">
        <f>IF(IF($C$4=Dates!$G$4, DataPack!X494,IF($C$4=Dates!$G$5,DataPack!AD494,IF($C$4=Dates!$G$6,DataPack!AJ494)))=0, "", IF($C$4=Dates!$G$4, DataPack!X494,IF($C$4=Dates!$G$5,DataPack!AD494,IF($C$4=Dates!$G$6,DataPack!AJ494))))</f>
        <v>40718</v>
      </c>
      <c r="H79" s="6"/>
    </row>
    <row r="80" spans="2:8">
      <c r="B80" s="30">
        <f>IF(IF($C$4=Dates!$G$4, DataPack!S495,IF($C$4=Dates!$G$5,DataPack!Y495,IF($C$4=Dates!$G$6,DataPack!AE495)))=0, "", IF($C$4=Dates!$G$4, DataPack!S495,IF($C$4=Dates!$G$5,DataPack!Y495,IF($C$4=Dates!$G$6,DataPack!AE495))))</f>
        <v>108957</v>
      </c>
      <c r="C80" s="36" t="str">
        <f>IF(IF($C$4=Dates!$G$4, DataPack!T495,IF($C$4=Dates!$G$5,DataPack!Z495,IF($C$4=Dates!$G$6,DataPack!AF495)))=0, "", IF($C$4=Dates!$G$4, DataPack!T495,IF($C$4=Dates!$G$5,DataPack!Z495,IF($C$4=Dates!$G$6,DataPack!AF495))))</f>
        <v>St Anne's Park Primary School</v>
      </c>
      <c r="D80" s="36" t="str">
        <f>IF(IF($C$4=Dates!$G$4, DataPack!U495,IF($C$4=Dates!$G$5,DataPack!AA495,IF($C$4=Dates!$G$6,DataPack!AG495)))=0, "", IF($C$4=Dates!$G$4, DataPack!U495,IF($C$4=Dates!$G$5,DataPack!AA495,IF($C$4=Dates!$G$6,DataPack!AG495))))</f>
        <v>Bristol City of</v>
      </c>
      <c r="E80" s="36" t="str">
        <f>IF(IF($C$4=Dates!$G$4, DataPack!V495,IF($C$4=Dates!$G$5,DataPack!AB495,IF($C$4=Dates!$G$6,DataPack!AH495)))=0, "", IF($C$4=Dates!$G$4, DataPack!V495,IF($C$4=Dates!$G$5,DataPack!AB495,IF($C$4=Dates!$G$6,DataPack!AH495))))</f>
        <v>Primary</v>
      </c>
      <c r="F80" s="36" t="str">
        <f>IF(IF($C$4=Dates!$G$4, DataPack!W495,IF($C$4=Dates!$G$5,DataPack!AC495,IF($C$4=Dates!$G$6,DataPack!AI495)))=0, "", IF($C$4=Dates!$G$4, DataPack!W495,IF($C$4=Dates!$G$5,DataPack!AC495,IF($C$4=Dates!$G$6,DataPack!AI495))))</f>
        <v>Community School</v>
      </c>
      <c r="G80" s="297">
        <f>IF(IF($C$4=Dates!$G$4, DataPack!X495,IF($C$4=Dates!$G$5,DataPack!AD495,IF($C$4=Dates!$G$6,DataPack!AJ495)))=0, "", IF($C$4=Dates!$G$4, DataPack!X495,IF($C$4=Dates!$G$5,DataPack!AD495,IF($C$4=Dates!$G$6,DataPack!AJ495))))</f>
        <v>40815</v>
      </c>
      <c r="H80" s="6"/>
    </row>
    <row r="81" spans="2:8">
      <c r="B81" s="30">
        <f>IF(IF($C$4=Dates!$G$4, DataPack!S496,IF($C$4=Dates!$G$5,DataPack!Y496,IF($C$4=Dates!$G$6,DataPack!AE496)))=0, "", IF($C$4=Dates!$G$4, DataPack!S496,IF($C$4=Dates!$G$5,DataPack!Y496,IF($C$4=Dates!$G$6,DataPack!AE496))))</f>
        <v>112927</v>
      </c>
      <c r="C81" s="36" t="str">
        <f>IF(IF($C$4=Dates!$G$4, DataPack!T496,IF($C$4=Dates!$G$5,DataPack!Z496,IF($C$4=Dates!$G$6,DataPack!AF496)))=0, "", IF($C$4=Dates!$G$4, DataPack!T496,IF($C$4=Dates!$G$5,DataPack!Z496,IF($C$4=Dates!$G$6,DataPack!AF496))))</f>
        <v>St Alban's Catholic Primary School, Chaddesden, Derby</v>
      </c>
      <c r="D81" s="36" t="str">
        <f>IF(IF($C$4=Dates!$G$4, DataPack!U496,IF($C$4=Dates!$G$5,DataPack!AA496,IF($C$4=Dates!$G$6,DataPack!AG496)))=0, "", IF($C$4=Dates!$G$4, DataPack!U496,IF($C$4=Dates!$G$5,DataPack!AA496,IF($C$4=Dates!$G$6,DataPack!AG496))))</f>
        <v>Derby</v>
      </c>
      <c r="E81" s="36" t="str">
        <f>IF(IF($C$4=Dates!$G$4, DataPack!V496,IF($C$4=Dates!$G$5,DataPack!AB496,IF($C$4=Dates!$G$6,DataPack!AH496)))=0, "", IF($C$4=Dates!$G$4, DataPack!V496,IF($C$4=Dates!$G$5,DataPack!AB496,IF($C$4=Dates!$G$6,DataPack!AH496))))</f>
        <v>Primary</v>
      </c>
      <c r="F81" s="36" t="str">
        <f>IF(IF($C$4=Dates!$G$4, DataPack!W496,IF($C$4=Dates!$G$5,DataPack!AC496,IF($C$4=Dates!$G$6,DataPack!AI496)))=0, "", IF($C$4=Dates!$G$4, DataPack!W496,IF($C$4=Dates!$G$5,DataPack!AC496,IF($C$4=Dates!$G$6,DataPack!AI496))))</f>
        <v>Voluntary Aided School</v>
      </c>
      <c r="G81" s="297">
        <f>IF(IF($C$4=Dates!$G$4, DataPack!X496,IF($C$4=Dates!$G$5,DataPack!AD496,IF($C$4=Dates!$G$6,DataPack!AJ496)))=0, "", IF($C$4=Dates!$G$4, DataPack!X496,IF($C$4=Dates!$G$5,DataPack!AD496,IF($C$4=Dates!$G$6,DataPack!AJ496))))</f>
        <v>40583</v>
      </c>
      <c r="H81" s="6"/>
    </row>
    <row r="82" spans="2:8">
      <c r="B82" s="30">
        <f>IF(IF($C$4=Dates!$G$4, DataPack!S497,IF($C$4=Dates!$G$5,DataPack!Y497,IF($C$4=Dates!$G$6,DataPack!AE497)))=0, "", IF($C$4=Dates!$G$4, DataPack!S497,IF($C$4=Dates!$G$5,DataPack!Y497,IF($C$4=Dates!$G$6,DataPack!AE497))))</f>
        <v>108845</v>
      </c>
      <c r="C82" s="36" t="str">
        <f>IF(IF($C$4=Dates!$G$4, DataPack!T497,IF($C$4=Dates!$G$5,DataPack!Z497,IF($C$4=Dates!$G$6,DataPack!AF497)))=0, "", IF($C$4=Dates!$G$4, DataPack!T497,IF($C$4=Dates!$G$5,DataPack!Z497,IF($C$4=Dates!$G$6,DataPack!AF497))))</f>
        <v>St Patrick's Roman Catholic Voluntary Aided Primary School</v>
      </c>
      <c r="D82" s="36" t="str">
        <f>IF(IF($C$4=Dates!$G$4, DataPack!U497,IF($C$4=Dates!$G$5,DataPack!AA497,IF($C$4=Dates!$G$6,DataPack!AG497)))=0, "", IF($C$4=Dates!$G$4, DataPack!U497,IF($C$4=Dates!$G$5,DataPack!AA497,IF($C$4=Dates!$G$6,DataPack!AG497))))</f>
        <v>Sunderland</v>
      </c>
      <c r="E82" s="36" t="str">
        <f>IF(IF($C$4=Dates!$G$4, DataPack!V497,IF($C$4=Dates!$G$5,DataPack!AB497,IF($C$4=Dates!$G$6,DataPack!AH497)))=0, "", IF($C$4=Dates!$G$4, DataPack!V497,IF($C$4=Dates!$G$5,DataPack!AB497,IF($C$4=Dates!$G$6,DataPack!AH497))))</f>
        <v>Primary</v>
      </c>
      <c r="F82" s="36" t="str">
        <f>IF(IF($C$4=Dates!$G$4, DataPack!W497,IF($C$4=Dates!$G$5,DataPack!AC497,IF($C$4=Dates!$G$6,DataPack!AI497)))=0, "", IF($C$4=Dates!$G$4, DataPack!W497,IF($C$4=Dates!$G$5,DataPack!AC497,IF($C$4=Dates!$G$6,DataPack!AI497))))</f>
        <v>Voluntary Aided School</v>
      </c>
      <c r="G82" s="297">
        <f>IF(IF($C$4=Dates!$G$4, DataPack!X497,IF($C$4=Dates!$G$5,DataPack!AD497,IF($C$4=Dates!$G$6,DataPack!AJ497)))=0, "", IF($C$4=Dates!$G$4, DataPack!X497,IF($C$4=Dates!$G$5,DataPack!AD497,IF($C$4=Dates!$G$6,DataPack!AJ497))))</f>
        <v>40521</v>
      </c>
      <c r="H82" s="6"/>
    </row>
    <row r="83" spans="2:8">
      <c r="B83" s="30">
        <f>IF(IF($C$4=Dates!$G$4, DataPack!S498,IF($C$4=Dates!$G$5,DataPack!Y498,IF($C$4=Dates!$G$6,DataPack!AE498)))=0, "", IF($C$4=Dates!$G$4, DataPack!S498,IF($C$4=Dates!$G$5,DataPack!Y498,IF($C$4=Dates!$G$6,DataPack!AE498))))</f>
        <v>108830</v>
      </c>
      <c r="C83" s="36" t="str">
        <f>IF(IF($C$4=Dates!$G$4, DataPack!T498,IF($C$4=Dates!$G$5,DataPack!Z498,IF($C$4=Dates!$G$6,DataPack!AF498)))=0, "", IF($C$4=Dates!$G$4, DataPack!T498,IF($C$4=Dates!$G$5,DataPack!Z498,IF($C$4=Dates!$G$6,DataPack!AF498))))</f>
        <v>Bernard Gilpin Primary School</v>
      </c>
      <c r="D83" s="36" t="str">
        <f>IF(IF($C$4=Dates!$G$4, DataPack!U498,IF($C$4=Dates!$G$5,DataPack!AA498,IF($C$4=Dates!$G$6,DataPack!AG498)))=0, "", IF($C$4=Dates!$G$4, DataPack!U498,IF($C$4=Dates!$G$5,DataPack!AA498,IF($C$4=Dates!$G$6,DataPack!AG498))))</f>
        <v>Sunderland</v>
      </c>
      <c r="E83" s="36" t="str">
        <f>IF(IF($C$4=Dates!$G$4, DataPack!V498,IF($C$4=Dates!$G$5,DataPack!AB498,IF($C$4=Dates!$G$6,DataPack!AH498)))=0, "", IF($C$4=Dates!$G$4, DataPack!V498,IF($C$4=Dates!$G$5,DataPack!AB498,IF($C$4=Dates!$G$6,DataPack!AH498))))</f>
        <v>Primary</v>
      </c>
      <c r="F83" s="36" t="str">
        <f>IF(IF($C$4=Dates!$G$4, DataPack!W498,IF($C$4=Dates!$G$5,DataPack!AC498,IF($C$4=Dates!$G$6,DataPack!AI498)))=0, "", IF($C$4=Dates!$G$4, DataPack!W498,IF($C$4=Dates!$G$5,DataPack!AC498,IF($C$4=Dates!$G$6,DataPack!AI498))))</f>
        <v>Community School</v>
      </c>
      <c r="G83" s="297">
        <f>IF(IF($C$4=Dates!$G$4, DataPack!X498,IF($C$4=Dates!$G$5,DataPack!AD498,IF($C$4=Dates!$G$6,DataPack!AJ498)))=0, "", IF($C$4=Dates!$G$4, DataPack!X498,IF($C$4=Dates!$G$5,DataPack!AD498,IF($C$4=Dates!$G$6,DataPack!AJ498))))</f>
        <v>40715</v>
      </c>
      <c r="H83" s="6"/>
    </row>
    <row r="84" spans="2:8">
      <c r="B84" s="30">
        <f>IF(IF($C$4=Dates!$G$4, DataPack!S499,IF($C$4=Dates!$G$5,DataPack!Y499,IF($C$4=Dates!$G$6,DataPack!AE499)))=0, "", IF($C$4=Dates!$G$4, DataPack!S499,IF($C$4=Dates!$G$5,DataPack!Y499,IF($C$4=Dates!$G$6,DataPack!AE499))))</f>
        <v>108821</v>
      </c>
      <c r="C84" s="36" t="str">
        <f>IF(IF($C$4=Dates!$G$4, DataPack!T499,IF($C$4=Dates!$G$5,DataPack!Z499,IF($C$4=Dates!$G$6,DataPack!AF499)))=0, "", IF($C$4=Dates!$G$4, DataPack!T499,IF($C$4=Dates!$G$5,DataPack!Z499,IF($C$4=Dates!$G$6,DataPack!AF499))))</f>
        <v>New Penshaw Primary School</v>
      </c>
      <c r="D84" s="36" t="str">
        <f>IF(IF($C$4=Dates!$G$4, DataPack!U499,IF($C$4=Dates!$G$5,DataPack!AA499,IF($C$4=Dates!$G$6,DataPack!AG499)))=0, "", IF($C$4=Dates!$G$4, DataPack!U499,IF($C$4=Dates!$G$5,DataPack!AA499,IF($C$4=Dates!$G$6,DataPack!AG499))))</f>
        <v>Sunderland</v>
      </c>
      <c r="E84" s="36" t="str">
        <f>IF(IF($C$4=Dates!$G$4, DataPack!V499,IF($C$4=Dates!$G$5,DataPack!AB499,IF($C$4=Dates!$G$6,DataPack!AH499)))=0, "", IF($C$4=Dates!$G$4, DataPack!V499,IF($C$4=Dates!$G$5,DataPack!AB499,IF($C$4=Dates!$G$6,DataPack!AH499))))</f>
        <v>Primary</v>
      </c>
      <c r="F84" s="36" t="str">
        <f>IF(IF($C$4=Dates!$G$4, DataPack!W499,IF($C$4=Dates!$G$5,DataPack!AC499,IF($C$4=Dates!$G$6,DataPack!AI499)))=0, "", IF($C$4=Dates!$G$4, DataPack!W499,IF($C$4=Dates!$G$5,DataPack!AC499,IF($C$4=Dates!$G$6,DataPack!AI499))))</f>
        <v>Community School</v>
      </c>
      <c r="G84" s="297">
        <f>IF(IF($C$4=Dates!$G$4, DataPack!X499,IF($C$4=Dates!$G$5,DataPack!AD499,IF($C$4=Dates!$G$6,DataPack!AJ499)))=0, "", IF($C$4=Dates!$G$4, DataPack!X499,IF($C$4=Dates!$G$5,DataPack!AD499,IF($C$4=Dates!$G$6,DataPack!AJ499))))</f>
        <v>40827</v>
      </c>
      <c r="H84" s="6"/>
    </row>
    <row r="85" spans="2:8">
      <c r="B85" s="30">
        <f>IF(IF($C$4=Dates!$G$4, DataPack!S500,IF($C$4=Dates!$G$5,DataPack!Y500,IF($C$4=Dates!$G$6,DataPack!AE500)))=0, "", IF($C$4=Dates!$G$4, DataPack!S500,IF($C$4=Dates!$G$5,DataPack!Y500,IF($C$4=Dates!$G$6,DataPack!AE500))))</f>
        <v>117936</v>
      </c>
      <c r="C85" s="36" t="str">
        <f>IF(IF($C$4=Dates!$G$4, DataPack!T500,IF($C$4=Dates!$G$5,DataPack!Z500,IF($C$4=Dates!$G$6,DataPack!AF500)))=0, "", IF($C$4=Dates!$G$4, DataPack!T500,IF($C$4=Dates!$G$5,DataPack!Z500,IF($C$4=Dates!$G$6,DataPack!AF500))))</f>
        <v>Kingsway Primary School</v>
      </c>
      <c r="D85" s="36" t="str">
        <f>IF(IF($C$4=Dates!$G$4, DataPack!U500,IF($C$4=Dates!$G$5,DataPack!AA500,IF($C$4=Dates!$G$6,DataPack!AG500)))=0, "", IF($C$4=Dates!$G$4, DataPack!U500,IF($C$4=Dates!$G$5,DataPack!AA500,IF($C$4=Dates!$G$6,DataPack!AG500))))</f>
        <v>East Riding of Yorkshire</v>
      </c>
      <c r="E85" s="36" t="str">
        <f>IF(IF($C$4=Dates!$G$4, DataPack!V500,IF($C$4=Dates!$G$5,DataPack!AB500,IF($C$4=Dates!$G$6,DataPack!AH500)))=0, "", IF($C$4=Dates!$G$4, DataPack!V500,IF($C$4=Dates!$G$5,DataPack!AB500,IF($C$4=Dates!$G$6,DataPack!AH500))))</f>
        <v>Primary</v>
      </c>
      <c r="F85" s="36" t="str">
        <f>IF(IF($C$4=Dates!$G$4, DataPack!W500,IF($C$4=Dates!$G$5,DataPack!AC500,IF($C$4=Dates!$G$6,DataPack!AI500)))=0, "", IF($C$4=Dates!$G$4, DataPack!W500,IF($C$4=Dates!$G$5,DataPack!AC500,IF($C$4=Dates!$G$6,DataPack!AI500))))</f>
        <v>Community School</v>
      </c>
      <c r="G85" s="297">
        <f>IF(IF($C$4=Dates!$G$4, DataPack!X500,IF($C$4=Dates!$G$5,DataPack!AD500,IF($C$4=Dates!$G$6,DataPack!AJ500)))=0, "", IF($C$4=Dates!$G$4, DataPack!X500,IF($C$4=Dates!$G$5,DataPack!AD500,IF($C$4=Dates!$G$6,DataPack!AJ500))))</f>
        <v>40498</v>
      </c>
      <c r="H85" s="6"/>
    </row>
    <row r="86" spans="2:8">
      <c r="B86" s="30">
        <f>IF(IF($C$4=Dates!$G$4, DataPack!S501,IF($C$4=Dates!$G$5,DataPack!Y501,IF($C$4=Dates!$G$6,DataPack!AE501)))=0, "", IF($C$4=Dates!$G$4, DataPack!S501,IF($C$4=Dates!$G$5,DataPack!Y501,IF($C$4=Dates!$G$6,DataPack!AE501))))</f>
        <v>108769</v>
      </c>
      <c r="C86" s="36" t="str">
        <f>IF(IF($C$4=Dates!$G$4, DataPack!T501,IF($C$4=Dates!$G$5,DataPack!Z501,IF($C$4=Dates!$G$6,DataPack!AF501)))=0, "", IF($C$4=Dates!$G$4, DataPack!T501,IF($C$4=Dates!$G$5,DataPack!Z501,IF($C$4=Dates!$G$6,DataPack!AF501))))</f>
        <v>Southwick Primary School</v>
      </c>
      <c r="D86" s="36" t="str">
        <f>IF(IF($C$4=Dates!$G$4, DataPack!U501,IF($C$4=Dates!$G$5,DataPack!AA501,IF($C$4=Dates!$G$6,DataPack!AG501)))=0, "", IF($C$4=Dates!$G$4, DataPack!U501,IF($C$4=Dates!$G$5,DataPack!AA501,IF($C$4=Dates!$G$6,DataPack!AG501))))</f>
        <v>Sunderland</v>
      </c>
      <c r="E86" s="36" t="str">
        <f>IF(IF($C$4=Dates!$G$4, DataPack!V501,IF($C$4=Dates!$G$5,DataPack!AB501,IF($C$4=Dates!$G$6,DataPack!AH501)))=0, "", IF($C$4=Dates!$G$4, DataPack!V501,IF($C$4=Dates!$G$5,DataPack!AB501,IF($C$4=Dates!$G$6,DataPack!AH501))))</f>
        <v>Primary</v>
      </c>
      <c r="F86" s="36" t="str">
        <f>IF(IF($C$4=Dates!$G$4, DataPack!W501,IF($C$4=Dates!$G$5,DataPack!AC501,IF($C$4=Dates!$G$6,DataPack!AI501)))=0, "", IF($C$4=Dates!$G$4, DataPack!W501,IF($C$4=Dates!$G$5,DataPack!AC501,IF($C$4=Dates!$G$6,DataPack!AI501))))</f>
        <v>Community School</v>
      </c>
      <c r="G86" s="297">
        <f>IF(IF($C$4=Dates!$G$4, DataPack!X501,IF($C$4=Dates!$G$5,DataPack!AD501,IF($C$4=Dates!$G$6,DataPack!AJ501)))=0, "", IF($C$4=Dates!$G$4, DataPack!X501,IF($C$4=Dates!$G$5,DataPack!AD501,IF($C$4=Dates!$G$6,DataPack!AJ501))))</f>
        <v>40730</v>
      </c>
      <c r="H86" s="6"/>
    </row>
    <row r="87" spans="2:8">
      <c r="B87" s="30">
        <f>IF(IF($C$4=Dates!$G$4, DataPack!S502,IF($C$4=Dates!$G$5,DataPack!Y502,IF($C$4=Dates!$G$6,DataPack!AE502)))=0, "", IF($C$4=Dates!$G$4, DataPack!S502,IF($C$4=Dates!$G$5,DataPack!Y502,IF($C$4=Dates!$G$6,DataPack!AE502))))</f>
        <v>108944</v>
      </c>
      <c r="C87" s="36" t="str">
        <f>IF(IF($C$4=Dates!$G$4, DataPack!T502,IF($C$4=Dates!$G$5,DataPack!Z502,IF($C$4=Dates!$G$6,DataPack!AF502)))=0, "", IF($C$4=Dates!$G$4, DataPack!T502,IF($C$4=Dates!$G$5,DataPack!Z502,IF($C$4=Dates!$G$6,DataPack!AF502))))</f>
        <v>Luckwell Primary School</v>
      </c>
      <c r="D87" s="36" t="str">
        <f>IF(IF($C$4=Dates!$G$4, DataPack!U502,IF($C$4=Dates!$G$5,DataPack!AA502,IF($C$4=Dates!$G$6,DataPack!AG502)))=0, "", IF($C$4=Dates!$G$4, DataPack!U502,IF($C$4=Dates!$G$5,DataPack!AA502,IF($C$4=Dates!$G$6,DataPack!AG502))))</f>
        <v>Bristol City of</v>
      </c>
      <c r="E87" s="36" t="str">
        <f>IF(IF($C$4=Dates!$G$4, DataPack!V502,IF($C$4=Dates!$G$5,DataPack!AB502,IF($C$4=Dates!$G$6,DataPack!AH502)))=0, "", IF($C$4=Dates!$G$4, DataPack!V502,IF($C$4=Dates!$G$5,DataPack!AB502,IF($C$4=Dates!$G$6,DataPack!AH502))))</f>
        <v>Primary</v>
      </c>
      <c r="F87" s="36" t="str">
        <f>IF(IF($C$4=Dates!$G$4, DataPack!W502,IF($C$4=Dates!$G$5,DataPack!AC502,IF($C$4=Dates!$G$6,DataPack!AI502)))=0, "", IF($C$4=Dates!$G$4, DataPack!W502,IF($C$4=Dates!$G$5,DataPack!AC502,IF($C$4=Dates!$G$6,DataPack!AI502))))</f>
        <v>Foundation School</v>
      </c>
      <c r="G87" s="297">
        <f>IF(IF($C$4=Dates!$G$4, DataPack!X502,IF($C$4=Dates!$G$5,DataPack!AD502,IF($C$4=Dates!$G$6,DataPack!AJ502)))=0, "", IF($C$4=Dates!$G$4, DataPack!X502,IF($C$4=Dates!$G$5,DataPack!AD502,IF($C$4=Dates!$G$6,DataPack!AJ502))))</f>
        <v>40851</v>
      </c>
      <c r="H87" s="6"/>
    </row>
    <row r="88" spans="2:8">
      <c r="B88" s="30">
        <f>IF(IF($C$4=Dates!$G$4, DataPack!S503,IF($C$4=Dates!$G$5,DataPack!Y503,IF($C$4=Dates!$G$6,DataPack!AE503)))=0, "", IF($C$4=Dates!$G$4, DataPack!S503,IF($C$4=Dates!$G$5,DataPack!Y503,IF($C$4=Dates!$G$6,DataPack!AE503))))</f>
        <v>102086</v>
      </c>
      <c r="C88" s="36" t="str">
        <f>IF(IF($C$4=Dates!$G$4, DataPack!T503,IF($C$4=Dates!$G$5,DataPack!Z503,IF($C$4=Dates!$G$6,DataPack!AF503)))=0, "", IF($C$4=Dates!$G$4, DataPack!T503,IF($C$4=Dates!$G$5,DataPack!Z503,IF($C$4=Dates!$G$6,DataPack!AF503))))</f>
        <v>Coleraine Park Primary School</v>
      </c>
      <c r="D88" s="36" t="str">
        <f>IF(IF($C$4=Dates!$G$4, DataPack!U503,IF($C$4=Dates!$G$5,DataPack!AA503,IF($C$4=Dates!$G$6,DataPack!AG503)))=0, "", IF($C$4=Dates!$G$4, DataPack!U503,IF($C$4=Dates!$G$5,DataPack!AA503,IF($C$4=Dates!$G$6,DataPack!AG503))))</f>
        <v>Haringey</v>
      </c>
      <c r="E88" s="36" t="str">
        <f>IF(IF($C$4=Dates!$G$4, DataPack!V503,IF($C$4=Dates!$G$5,DataPack!AB503,IF($C$4=Dates!$G$6,DataPack!AH503)))=0, "", IF($C$4=Dates!$G$4, DataPack!V503,IF($C$4=Dates!$G$5,DataPack!AB503,IF($C$4=Dates!$G$6,DataPack!AH503))))</f>
        <v>Primary</v>
      </c>
      <c r="F88" s="36" t="str">
        <f>IF(IF($C$4=Dates!$G$4, DataPack!W503,IF($C$4=Dates!$G$5,DataPack!AC503,IF($C$4=Dates!$G$6,DataPack!AI503)))=0, "", IF($C$4=Dates!$G$4, DataPack!W503,IF($C$4=Dates!$G$5,DataPack!AC503,IF($C$4=Dates!$G$6,DataPack!AI503))))</f>
        <v>Community School</v>
      </c>
      <c r="G88" s="297">
        <f>IF(IF($C$4=Dates!$G$4, DataPack!X503,IF($C$4=Dates!$G$5,DataPack!AD503,IF($C$4=Dates!$G$6,DataPack!AJ503)))=0, "", IF($C$4=Dates!$G$4, DataPack!X503,IF($C$4=Dates!$G$5,DataPack!AD503,IF($C$4=Dates!$G$6,DataPack!AJ503))))</f>
        <v>40472</v>
      </c>
      <c r="H88" s="6"/>
    </row>
    <row r="89" spans="2:8">
      <c r="B89" s="30">
        <f>IF(IF($C$4=Dates!$G$4, DataPack!S504,IF($C$4=Dates!$G$5,DataPack!Y504,IF($C$4=Dates!$G$6,DataPack!AE504)))=0, "", IF($C$4=Dates!$G$4, DataPack!S504,IF($C$4=Dates!$G$5,DataPack!Y504,IF($C$4=Dates!$G$6,DataPack!AE504))))</f>
        <v>107120</v>
      </c>
      <c r="C89" s="36" t="str">
        <f>IF(IF($C$4=Dates!$G$4, DataPack!T504,IF($C$4=Dates!$G$5,DataPack!Z504,IF($C$4=Dates!$G$6,DataPack!AF504)))=0, "", IF($C$4=Dates!$G$4, DataPack!T504,IF($C$4=Dates!$G$5,DataPack!Z504,IF($C$4=Dates!$G$6,DataPack!AF504))))</f>
        <v>Emmanuel Anglican/Methodist Junior School</v>
      </c>
      <c r="D89" s="36" t="str">
        <f>IF(IF($C$4=Dates!$G$4, DataPack!U504,IF($C$4=Dates!$G$5,DataPack!AA504,IF($C$4=Dates!$G$6,DataPack!AG504)))=0, "", IF($C$4=Dates!$G$4, DataPack!U504,IF($C$4=Dates!$G$5,DataPack!AA504,IF($C$4=Dates!$G$6,DataPack!AG504))))</f>
        <v>Sheffield</v>
      </c>
      <c r="E89" s="36" t="str">
        <f>IF(IF($C$4=Dates!$G$4, DataPack!V504,IF($C$4=Dates!$G$5,DataPack!AB504,IF($C$4=Dates!$G$6,DataPack!AH504)))=0, "", IF($C$4=Dates!$G$4, DataPack!V504,IF($C$4=Dates!$G$5,DataPack!AB504,IF($C$4=Dates!$G$6,DataPack!AH504))))</f>
        <v>Primary</v>
      </c>
      <c r="F89" s="36" t="str">
        <f>IF(IF($C$4=Dates!$G$4, DataPack!W504,IF($C$4=Dates!$G$5,DataPack!AC504,IF($C$4=Dates!$G$6,DataPack!AI504)))=0, "", IF($C$4=Dates!$G$4, DataPack!W504,IF($C$4=Dates!$G$5,DataPack!AC504,IF($C$4=Dates!$G$6,DataPack!AI504))))</f>
        <v>Voluntary Aided School</v>
      </c>
      <c r="G89" s="297">
        <f>IF(IF($C$4=Dates!$G$4, DataPack!X504,IF($C$4=Dates!$G$5,DataPack!AD504,IF($C$4=Dates!$G$6,DataPack!AJ504)))=0, "", IF($C$4=Dates!$G$4, DataPack!X504,IF($C$4=Dates!$G$5,DataPack!AD504,IF($C$4=Dates!$G$6,DataPack!AJ504))))</f>
        <v>40722</v>
      </c>
      <c r="H89" s="6"/>
    </row>
    <row r="90" spans="2:8">
      <c r="B90" s="30">
        <f>IF(IF($C$4=Dates!$G$4, DataPack!S505,IF($C$4=Dates!$G$5,DataPack!Y505,IF($C$4=Dates!$G$6,DataPack!AE505)))=0, "", IF($C$4=Dates!$G$4, DataPack!S505,IF($C$4=Dates!$G$5,DataPack!Y505,IF($C$4=Dates!$G$6,DataPack!AE505))))</f>
        <v>107279</v>
      </c>
      <c r="C90" s="36" t="str">
        <f>IF(IF($C$4=Dates!$G$4, DataPack!T505,IF($C$4=Dates!$G$5,DataPack!Z505,IF($C$4=Dates!$G$6,DataPack!AF505)))=0, "", IF($C$4=Dates!$G$4, DataPack!T505,IF($C$4=Dates!$G$5,DataPack!Z505,IF($C$4=Dates!$G$6,DataPack!AF505))))</f>
        <v>Merlin Top Primary School</v>
      </c>
      <c r="D90" s="36" t="str">
        <f>IF(IF($C$4=Dates!$G$4, DataPack!U505,IF($C$4=Dates!$G$5,DataPack!AA505,IF($C$4=Dates!$G$6,DataPack!AG505)))=0, "", IF($C$4=Dates!$G$4, DataPack!U505,IF($C$4=Dates!$G$5,DataPack!AA505,IF($C$4=Dates!$G$6,DataPack!AG505))))</f>
        <v>Bradford</v>
      </c>
      <c r="E90" s="36" t="str">
        <f>IF(IF($C$4=Dates!$G$4, DataPack!V505,IF($C$4=Dates!$G$5,DataPack!AB505,IF($C$4=Dates!$G$6,DataPack!AH505)))=0, "", IF($C$4=Dates!$G$4, DataPack!V505,IF($C$4=Dates!$G$5,DataPack!AB505,IF($C$4=Dates!$G$6,DataPack!AH505))))</f>
        <v>Primary</v>
      </c>
      <c r="F90" s="36" t="str">
        <f>IF(IF($C$4=Dates!$G$4, DataPack!W505,IF($C$4=Dates!$G$5,DataPack!AC505,IF($C$4=Dates!$G$6,DataPack!AI505)))=0, "", IF($C$4=Dates!$G$4, DataPack!W505,IF($C$4=Dates!$G$5,DataPack!AC505,IF($C$4=Dates!$G$6,DataPack!AI505))))</f>
        <v>Community School</v>
      </c>
      <c r="G90" s="297">
        <f>IF(IF($C$4=Dates!$G$4, DataPack!X505,IF($C$4=Dates!$G$5,DataPack!AD505,IF($C$4=Dates!$G$6,DataPack!AJ505)))=0, "", IF($C$4=Dates!$G$4, DataPack!X505,IF($C$4=Dates!$G$5,DataPack!AD505,IF($C$4=Dates!$G$6,DataPack!AJ505))))</f>
        <v>40835</v>
      </c>
      <c r="H90" s="6"/>
    </row>
    <row r="91" spans="2:8">
      <c r="B91" s="30">
        <f>IF(IF($C$4=Dates!$G$4, DataPack!S506,IF($C$4=Dates!$G$5,DataPack!Y506,IF($C$4=Dates!$G$6,DataPack!AE506)))=0, "", IF($C$4=Dates!$G$4, DataPack!S506,IF($C$4=Dates!$G$5,DataPack!Y506,IF($C$4=Dates!$G$6,DataPack!AE506))))</f>
        <v>107959</v>
      </c>
      <c r="C91" s="36" t="str">
        <f>IF(IF($C$4=Dates!$G$4, DataPack!T506,IF($C$4=Dates!$G$5,DataPack!Z506,IF($C$4=Dates!$G$6,DataPack!AF506)))=0, "", IF($C$4=Dates!$G$4, DataPack!T506,IF($C$4=Dates!$G$5,DataPack!Z506,IF($C$4=Dates!$G$6,DataPack!AF506))))</f>
        <v>Hugh Gaitskell Primary School</v>
      </c>
      <c r="D91" s="36" t="str">
        <f>IF(IF($C$4=Dates!$G$4, DataPack!U506,IF($C$4=Dates!$G$5,DataPack!AA506,IF($C$4=Dates!$G$6,DataPack!AG506)))=0, "", IF($C$4=Dates!$G$4, DataPack!U506,IF($C$4=Dates!$G$5,DataPack!AA506,IF($C$4=Dates!$G$6,DataPack!AG506))))</f>
        <v>Leeds</v>
      </c>
      <c r="E91" s="36" t="str">
        <f>IF(IF($C$4=Dates!$G$4, DataPack!V506,IF($C$4=Dates!$G$5,DataPack!AB506,IF($C$4=Dates!$G$6,DataPack!AH506)))=0, "", IF($C$4=Dates!$G$4, DataPack!V506,IF($C$4=Dates!$G$5,DataPack!AB506,IF($C$4=Dates!$G$6,DataPack!AH506))))</f>
        <v>Primary</v>
      </c>
      <c r="F91" s="36" t="str">
        <f>IF(IF($C$4=Dates!$G$4, DataPack!W506,IF($C$4=Dates!$G$5,DataPack!AC506,IF($C$4=Dates!$G$6,DataPack!AI506)))=0, "", IF($C$4=Dates!$G$4, DataPack!W506,IF($C$4=Dates!$G$5,DataPack!AC506,IF($C$4=Dates!$G$6,DataPack!AI506))))</f>
        <v>Foundation School</v>
      </c>
      <c r="G91" s="297">
        <f>IF(IF($C$4=Dates!$G$4, DataPack!X506,IF($C$4=Dates!$G$5,DataPack!AD506,IF($C$4=Dates!$G$6,DataPack!AJ506)))=0, "", IF($C$4=Dates!$G$4, DataPack!X506,IF($C$4=Dates!$G$5,DataPack!AD506,IF($C$4=Dates!$G$6,DataPack!AJ506))))</f>
        <v>40507</v>
      </c>
      <c r="H91" s="6"/>
    </row>
    <row r="92" spans="2:8">
      <c r="B92" s="30">
        <f>IF(IF($C$4=Dates!$G$4, DataPack!S507,IF($C$4=Dates!$G$5,DataPack!Y507,IF($C$4=Dates!$G$6,DataPack!AE507)))=0, "", IF($C$4=Dates!$G$4, DataPack!S507,IF($C$4=Dates!$G$5,DataPack!Y507,IF($C$4=Dates!$G$6,DataPack!AE507))))</f>
        <v>106992</v>
      </c>
      <c r="C92" s="36" t="str">
        <f>IF(IF($C$4=Dates!$G$4, DataPack!T507,IF($C$4=Dates!$G$5,DataPack!Z507,IF($C$4=Dates!$G$6,DataPack!AF507)))=0, "", IF($C$4=Dates!$G$4, DataPack!T507,IF($C$4=Dates!$G$5,DataPack!Z507,IF($C$4=Dates!$G$6,DataPack!AF507))))</f>
        <v>Whiteways Primary School</v>
      </c>
      <c r="D92" s="36" t="str">
        <f>IF(IF($C$4=Dates!$G$4, DataPack!U507,IF($C$4=Dates!$G$5,DataPack!AA507,IF($C$4=Dates!$G$6,DataPack!AG507)))=0, "", IF($C$4=Dates!$G$4, DataPack!U507,IF($C$4=Dates!$G$5,DataPack!AA507,IF($C$4=Dates!$G$6,DataPack!AG507))))</f>
        <v>Sheffield</v>
      </c>
      <c r="E92" s="36" t="str">
        <f>IF(IF($C$4=Dates!$G$4, DataPack!V507,IF($C$4=Dates!$G$5,DataPack!AB507,IF($C$4=Dates!$G$6,DataPack!AH507)))=0, "", IF($C$4=Dates!$G$4, DataPack!V507,IF($C$4=Dates!$G$5,DataPack!AB507,IF($C$4=Dates!$G$6,DataPack!AH507))))</f>
        <v>Primary</v>
      </c>
      <c r="F92" s="36" t="str">
        <f>IF(IF($C$4=Dates!$G$4, DataPack!W507,IF($C$4=Dates!$G$5,DataPack!AC507,IF($C$4=Dates!$G$6,DataPack!AI507)))=0, "", IF($C$4=Dates!$G$4, DataPack!W507,IF($C$4=Dates!$G$5,DataPack!AC507,IF($C$4=Dates!$G$6,DataPack!AI507))))</f>
        <v>Community School</v>
      </c>
      <c r="G92" s="297">
        <f>IF(IF($C$4=Dates!$G$4, DataPack!X507,IF($C$4=Dates!$G$5,DataPack!AD507,IF($C$4=Dates!$G$6,DataPack!AJ507)))=0, "", IF($C$4=Dates!$G$4, DataPack!X507,IF($C$4=Dates!$G$5,DataPack!AD507,IF($C$4=Dates!$G$6,DataPack!AJ507))))</f>
        <v>40520</v>
      </c>
      <c r="H92" s="6"/>
    </row>
    <row r="93" spans="2:8">
      <c r="B93" s="30">
        <f>IF(IF($C$4=Dates!$G$4, DataPack!S508,IF($C$4=Dates!$G$5,DataPack!Y508,IF($C$4=Dates!$G$6,DataPack!AE508)))=0, "", IF($C$4=Dates!$G$4, DataPack!S508,IF($C$4=Dates!$G$5,DataPack!Y508,IF($C$4=Dates!$G$6,DataPack!AE508))))</f>
        <v>106191</v>
      </c>
      <c r="C93" s="36" t="str">
        <f>IF(IF($C$4=Dates!$G$4, DataPack!T508,IF($C$4=Dates!$G$5,DataPack!Z508,IF($C$4=Dates!$G$6,DataPack!AF508)))=0, "", IF($C$4=Dates!$G$4, DataPack!T508,IF($C$4=Dates!$G$5,DataPack!Z508,IF($C$4=Dates!$G$6,DataPack!AF508))))</f>
        <v>Buckton Vale Primary School</v>
      </c>
      <c r="D93" s="36" t="str">
        <f>IF(IF($C$4=Dates!$G$4, DataPack!U508,IF($C$4=Dates!$G$5,DataPack!AA508,IF($C$4=Dates!$G$6,DataPack!AG508)))=0, "", IF($C$4=Dates!$G$4, DataPack!U508,IF($C$4=Dates!$G$5,DataPack!AA508,IF($C$4=Dates!$G$6,DataPack!AG508))))</f>
        <v>Tameside</v>
      </c>
      <c r="E93" s="36" t="str">
        <f>IF(IF($C$4=Dates!$G$4, DataPack!V508,IF($C$4=Dates!$G$5,DataPack!AB508,IF($C$4=Dates!$G$6,DataPack!AH508)))=0, "", IF($C$4=Dates!$G$4, DataPack!V508,IF($C$4=Dates!$G$5,DataPack!AB508,IF($C$4=Dates!$G$6,DataPack!AH508))))</f>
        <v>Primary</v>
      </c>
      <c r="F93" s="36" t="str">
        <f>IF(IF($C$4=Dates!$G$4, DataPack!W508,IF($C$4=Dates!$G$5,DataPack!AC508,IF($C$4=Dates!$G$6,DataPack!AI508)))=0, "", IF($C$4=Dates!$G$4, DataPack!W508,IF($C$4=Dates!$G$5,DataPack!AC508,IF($C$4=Dates!$G$6,DataPack!AI508))))</f>
        <v>Community School</v>
      </c>
      <c r="G93" s="297">
        <f>IF(IF($C$4=Dates!$G$4, DataPack!X508,IF($C$4=Dates!$G$5,DataPack!AD508,IF($C$4=Dates!$G$6,DataPack!AJ508)))=0, "", IF($C$4=Dates!$G$4, DataPack!X508,IF($C$4=Dates!$G$5,DataPack!AD508,IF($C$4=Dates!$G$6,DataPack!AJ508))))</f>
        <v>40855</v>
      </c>
      <c r="H93" s="6"/>
    </row>
    <row r="94" spans="2:8">
      <c r="B94" s="30">
        <f>IF(IF($C$4=Dates!$G$4, DataPack!S509,IF($C$4=Dates!$G$5,DataPack!Y509,IF($C$4=Dates!$G$6,DataPack!AE509)))=0, "", IF($C$4=Dates!$G$4, DataPack!S509,IF($C$4=Dates!$G$5,DataPack!Y509,IF($C$4=Dates!$G$6,DataPack!AE509))))</f>
        <v>107094</v>
      </c>
      <c r="C94" s="36" t="str">
        <f>IF(IF($C$4=Dates!$G$4, DataPack!T509,IF($C$4=Dates!$G$5,DataPack!Z509,IF($C$4=Dates!$G$6,DataPack!AF509)))=0, "", IF($C$4=Dates!$G$4, DataPack!T509,IF($C$4=Dates!$G$5,DataPack!Z509,IF($C$4=Dates!$G$6,DataPack!AF509))))</f>
        <v>Walkley Primary School</v>
      </c>
      <c r="D94" s="36" t="str">
        <f>IF(IF($C$4=Dates!$G$4, DataPack!U509,IF($C$4=Dates!$G$5,DataPack!AA509,IF($C$4=Dates!$G$6,DataPack!AG509)))=0, "", IF($C$4=Dates!$G$4, DataPack!U509,IF($C$4=Dates!$G$5,DataPack!AA509,IF($C$4=Dates!$G$6,DataPack!AG509))))</f>
        <v>Sheffield</v>
      </c>
      <c r="E94" s="36" t="str">
        <f>IF(IF($C$4=Dates!$G$4, DataPack!V509,IF($C$4=Dates!$G$5,DataPack!AB509,IF($C$4=Dates!$G$6,DataPack!AH509)))=0, "", IF($C$4=Dates!$G$4, DataPack!V509,IF($C$4=Dates!$G$5,DataPack!AB509,IF($C$4=Dates!$G$6,DataPack!AH509))))</f>
        <v>Primary</v>
      </c>
      <c r="F94" s="36" t="str">
        <f>IF(IF($C$4=Dates!$G$4, DataPack!W509,IF($C$4=Dates!$G$5,DataPack!AC509,IF($C$4=Dates!$G$6,DataPack!AI509)))=0, "", IF($C$4=Dates!$G$4, DataPack!W509,IF($C$4=Dates!$G$5,DataPack!AC509,IF($C$4=Dates!$G$6,DataPack!AI509))))</f>
        <v>Community School</v>
      </c>
      <c r="G94" s="297">
        <f>IF(IF($C$4=Dates!$G$4, DataPack!X509,IF($C$4=Dates!$G$5,DataPack!AD509,IF($C$4=Dates!$G$6,DataPack!AJ509)))=0, "", IF($C$4=Dates!$G$4, DataPack!X509,IF($C$4=Dates!$G$5,DataPack!AD509,IF($C$4=Dates!$G$6,DataPack!AJ509))))</f>
        <v>40822</v>
      </c>
      <c r="H94" s="6"/>
    </row>
    <row r="95" spans="2:8">
      <c r="B95" s="30">
        <f>IF(IF($C$4=Dates!$G$4, DataPack!S510,IF($C$4=Dates!$G$5,DataPack!Y510,IF($C$4=Dates!$G$6,DataPack!AE510)))=0, "", IF($C$4=Dates!$G$4, DataPack!S510,IF($C$4=Dates!$G$5,DataPack!Y510,IF($C$4=Dates!$G$6,DataPack!AE510))))</f>
        <v>107533</v>
      </c>
      <c r="C95" s="36" t="str">
        <f>IF(IF($C$4=Dates!$G$4, DataPack!T510,IF($C$4=Dates!$G$5,DataPack!Z510,IF($C$4=Dates!$G$6,DataPack!AF510)))=0, "", IF($C$4=Dates!$G$4, DataPack!T510,IF($C$4=Dates!$G$5,DataPack!Z510,IF($C$4=Dates!$G$6,DataPack!AF510))))</f>
        <v>Cross Lane Primary and Nursery School</v>
      </c>
      <c r="D95" s="36" t="str">
        <f>IF(IF($C$4=Dates!$G$4, DataPack!U510,IF($C$4=Dates!$G$5,DataPack!AA510,IF($C$4=Dates!$G$6,DataPack!AG510)))=0, "", IF($C$4=Dates!$G$4, DataPack!U510,IF($C$4=Dates!$G$5,DataPack!AA510,IF($C$4=Dates!$G$6,DataPack!AG510))))</f>
        <v>Calderdale</v>
      </c>
      <c r="E95" s="36" t="str">
        <f>IF(IF($C$4=Dates!$G$4, DataPack!V510,IF($C$4=Dates!$G$5,DataPack!AB510,IF($C$4=Dates!$G$6,DataPack!AH510)))=0, "", IF($C$4=Dates!$G$4, DataPack!V510,IF($C$4=Dates!$G$5,DataPack!AB510,IF($C$4=Dates!$G$6,DataPack!AH510))))</f>
        <v>Primary</v>
      </c>
      <c r="F95" s="36" t="str">
        <f>IF(IF($C$4=Dates!$G$4, DataPack!W510,IF($C$4=Dates!$G$5,DataPack!AC510,IF($C$4=Dates!$G$6,DataPack!AI510)))=0, "", IF($C$4=Dates!$G$4, DataPack!W510,IF($C$4=Dates!$G$5,DataPack!AC510,IF($C$4=Dates!$G$6,DataPack!AI510))))</f>
        <v>Community School</v>
      </c>
      <c r="G95" s="297">
        <f>IF(IF($C$4=Dates!$G$4, DataPack!X510,IF($C$4=Dates!$G$5,DataPack!AD510,IF($C$4=Dates!$G$6,DataPack!AJ510)))=0, "", IF($C$4=Dates!$G$4, DataPack!X510,IF($C$4=Dates!$G$5,DataPack!AD510,IF($C$4=Dates!$G$6,DataPack!AJ510))))</f>
        <v>40886</v>
      </c>
      <c r="H95" s="6"/>
    </row>
    <row r="96" spans="2:8">
      <c r="B96" s="30">
        <f>IF(IF($C$4=Dates!$G$4, DataPack!S511,IF($C$4=Dates!$G$5,DataPack!Y511,IF($C$4=Dates!$G$6,DataPack!AE511)))=0, "", IF($C$4=Dates!$G$4, DataPack!S511,IF($C$4=Dates!$G$5,DataPack!Y511,IF($C$4=Dates!$G$6,DataPack!AE511))))</f>
        <v>105796</v>
      </c>
      <c r="C96" s="36" t="str">
        <f>IF(IF($C$4=Dates!$G$4, DataPack!T511,IF($C$4=Dates!$G$5,DataPack!Z511,IF($C$4=Dates!$G$6,DataPack!AF511)))=0, "", IF($C$4=Dates!$G$4, DataPack!T511,IF($C$4=Dates!$G$5,DataPack!Z511,IF($C$4=Dates!$G$6,DataPack!AF511))))</f>
        <v>Harwood Park Primary School</v>
      </c>
      <c r="D96" s="36" t="str">
        <f>IF(IF($C$4=Dates!$G$4, DataPack!U511,IF($C$4=Dates!$G$5,DataPack!AA511,IF($C$4=Dates!$G$6,DataPack!AG511)))=0, "", IF($C$4=Dates!$G$4, DataPack!U511,IF($C$4=Dates!$G$5,DataPack!AA511,IF($C$4=Dates!$G$6,DataPack!AG511))))</f>
        <v>Rochdale</v>
      </c>
      <c r="E96" s="36" t="str">
        <f>IF(IF($C$4=Dates!$G$4, DataPack!V511,IF($C$4=Dates!$G$5,DataPack!AB511,IF($C$4=Dates!$G$6,DataPack!AH511)))=0, "", IF($C$4=Dates!$G$4, DataPack!V511,IF($C$4=Dates!$G$5,DataPack!AB511,IF($C$4=Dates!$G$6,DataPack!AH511))))</f>
        <v>Primary</v>
      </c>
      <c r="F96" s="36" t="str">
        <f>IF(IF($C$4=Dates!$G$4, DataPack!W511,IF($C$4=Dates!$G$5,DataPack!AC511,IF($C$4=Dates!$G$6,DataPack!AI511)))=0, "", IF($C$4=Dates!$G$4, DataPack!W511,IF($C$4=Dates!$G$5,DataPack!AC511,IF($C$4=Dates!$G$6,DataPack!AI511))))</f>
        <v>Community School</v>
      </c>
      <c r="G96" s="297">
        <f>IF(IF($C$4=Dates!$G$4, DataPack!X511,IF($C$4=Dates!$G$5,DataPack!AD511,IF($C$4=Dates!$G$6,DataPack!AJ511)))=0, "", IF($C$4=Dates!$G$4, DataPack!X511,IF($C$4=Dates!$G$5,DataPack!AD511,IF($C$4=Dates!$G$6,DataPack!AJ511))))</f>
        <v>40612</v>
      </c>
      <c r="H96" s="6"/>
    </row>
    <row r="97" spans="2:8">
      <c r="B97" s="30">
        <f>IF(IF($C$4=Dates!$G$4, DataPack!S512,IF($C$4=Dates!$G$5,DataPack!Y512,IF($C$4=Dates!$G$6,DataPack!AE512)))=0, "", IF($C$4=Dates!$G$4, DataPack!S512,IF($C$4=Dates!$G$5,DataPack!Y512,IF($C$4=Dates!$G$6,DataPack!AE512))))</f>
        <v>135153</v>
      </c>
      <c r="C97" s="36" t="str">
        <f>IF(IF($C$4=Dates!$G$4, DataPack!T512,IF($C$4=Dates!$G$5,DataPack!Z512,IF($C$4=Dates!$G$6,DataPack!AF512)))=0, "", IF($C$4=Dates!$G$4, DataPack!T512,IF($C$4=Dates!$G$5,DataPack!Z512,IF($C$4=Dates!$G$6,DataPack!AF512))))</f>
        <v>Coppice Primary School</v>
      </c>
      <c r="D97" s="36" t="str">
        <f>IF(IF($C$4=Dates!$G$4, DataPack!U512,IF($C$4=Dates!$G$5,DataPack!AA512,IF($C$4=Dates!$G$6,DataPack!AG512)))=0, "", IF($C$4=Dates!$G$4, DataPack!U512,IF($C$4=Dates!$G$5,DataPack!AA512,IF($C$4=Dates!$G$6,DataPack!AG512))))</f>
        <v>Oldham</v>
      </c>
      <c r="E97" s="36" t="str">
        <f>IF(IF($C$4=Dates!$G$4, DataPack!V512,IF($C$4=Dates!$G$5,DataPack!AB512,IF($C$4=Dates!$G$6,DataPack!AH512)))=0, "", IF($C$4=Dates!$G$4, DataPack!V512,IF($C$4=Dates!$G$5,DataPack!AB512,IF($C$4=Dates!$G$6,DataPack!AH512))))</f>
        <v>Primary</v>
      </c>
      <c r="F97" s="36" t="str">
        <f>IF(IF($C$4=Dates!$G$4, DataPack!W512,IF($C$4=Dates!$G$5,DataPack!AC512,IF($C$4=Dates!$G$6,DataPack!AI512)))=0, "", IF($C$4=Dates!$G$4, DataPack!W512,IF($C$4=Dates!$G$5,DataPack!AC512,IF($C$4=Dates!$G$6,DataPack!AI512))))</f>
        <v>Community School</v>
      </c>
      <c r="G97" s="297">
        <f>IF(IF($C$4=Dates!$G$4, DataPack!X512,IF($C$4=Dates!$G$5,DataPack!AD512,IF($C$4=Dates!$G$6,DataPack!AJ512)))=0, "", IF($C$4=Dates!$G$4, DataPack!X512,IF($C$4=Dates!$G$5,DataPack!AD512,IF($C$4=Dates!$G$6,DataPack!AJ512))))</f>
        <v>40827</v>
      </c>
      <c r="H97" s="6"/>
    </row>
    <row r="98" spans="2:8">
      <c r="B98" s="30">
        <f>IF(IF($C$4=Dates!$G$4, DataPack!S513,IF($C$4=Dates!$G$5,DataPack!Y513,IF($C$4=Dates!$G$6,DataPack!AE513)))=0, "", IF($C$4=Dates!$G$4, DataPack!S513,IF($C$4=Dates!$G$5,DataPack!Y513,IF($C$4=Dates!$G$6,DataPack!AE513))))</f>
        <v>106728</v>
      </c>
      <c r="C98" s="36" t="str">
        <f>IF(IF($C$4=Dates!$G$4, DataPack!T513,IF($C$4=Dates!$G$5,DataPack!Z513,IF($C$4=Dates!$G$6,DataPack!AF513)))=0, "", IF($C$4=Dates!$G$4, DataPack!T513,IF($C$4=Dates!$G$5,DataPack!Z513,IF($C$4=Dates!$G$6,DataPack!AF513))))</f>
        <v>Park Primary School</v>
      </c>
      <c r="D98" s="36" t="str">
        <f>IF(IF($C$4=Dates!$G$4, DataPack!U513,IF($C$4=Dates!$G$5,DataPack!AA513,IF($C$4=Dates!$G$6,DataPack!AG513)))=0, "", IF($C$4=Dates!$G$4, DataPack!U513,IF($C$4=Dates!$G$5,DataPack!AA513,IF($C$4=Dates!$G$6,DataPack!AG513))))</f>
        <v>Doncaster</v>
      </c>
      <c r="E98" s="36" t="str">
        <f>IF(IF($C$4=Dates!$G$4, DataPack!V513,IF($C$4=Dates!$G$5,DataPack!AB513,IF($C$4=Dates!$G$6,DataPack!AH513)))=0, "", IF($C$4=Dates!$G$4, DataPack!V513,IF($C$4=Dates!$G$5,DataPack!AB513,IF($C$4=Dates!$G$6,DataPack!AH513))))</f>
        <v>Primary</v>
      </c>
      <c r="F98" s="36" t="str">
        <f>IF(IF($C$4=Dates!$G$4, DataPack!W513,IF($C$4=Dates!$G$5,DataPack!AC513,IF($C$4=Dates!$G$6,DataPack!AI513)))=0, "", IF($C$4=Dates!$G$4, DataPack!W513,IF($C$4=Dates!$G$5,DataPack!AC513,IF($C$4=Dates!$G$6,DataPack!AI513))))</f>
        <v>Community School</v>
      </c>
      <c r="G98" s="297">
        <f>IF(IF($C$4=Dates!$G$4, DataPack!X513,IF($C$4=Dates!$G$5,DataPack!AD513,IF($C$4=Dates!$G$6,DataPack!AJ513)))=0, "", IF($C$4=Dates!$G$4, DataPack!X513,IF($C$4=Dates!$G$5,DataPack!AD513,IF($C$4=Dates!$G$6,DataPack!AJ513))))</f>
        <v>40557</v>
      </c>
      <c r="H98" s="6"/>
    </row>
    <row r="99" spans="2:8">
      <c r="B99" s="30">
        <f>IF(IF($C$4=Dates!$G$4, DataPack!S514,IF($C$4=Dates!$G$5,DataPack!Y514,IF($C$4=Dates!$G$6,DataPack!AE514)))=0, "", IF($C$4=Dates!$G$4, DataPack!S514,IF($C$4=Dates!$G$5,DataPack!Y514,IF($C$4=Dates!$G$6,DataPack!AE514))))</f>
        <v>102126</v>
      </c>
      <c r="C99" s="36" t="str">
        <f>IF(IF($C$4=Dates!$G$4, DataPack!T514,IF($C$4=Dates!$G$5,DataPack!Z514,IF($C$4=Dates!$G$6,DataPack!AF514)))=0, "", IF($C$4=Dates!$G$4, DataPack!T514,IF($C$4=Dates!$G$5,DataPack!Z514,IF($C$4=Dates!$G$6,DataPack!AF514))))</f>
        <v>Nightingale Primary School</v>
      </c>
      <c r="D99" s="36" t="str">
        <f>IF(IF($C$4=Dates!$G$4, DataPack!U514,IF($C$4=Dates!$G$5,DataPack!AA514,IF($C$4=Dates!$G$6,DataPack!AG514)))=0, "", IF($C$4=Dates!$G$4, DataPack!U514,IF($C$4=Dates!$G$5,DataPack!AA514,IF($C$4=Dates!$G$6,DataPack!AG514))))</f>
        <v>Haringey</v>
      </c>
      <c r="E99" s="36" t="str">
        <f>IF(IF($C$4=Dates!$G$4, DataPack!V514,IF($C$4=Dates!$G$5,DataPack!AB514,IF($C$4=Dates!$G$6,DataPack!AH514)))=0, "", IF($C$4=Dates!$G$4, DataPack!V514,IF($C$4=Dates!$G$5,DataPack!AB514,IF($C$4=Dates!$G$6,DataPack!AH514))))</f>
        <v>Primary</v>
      </c>
      <c r="F99" s="36" t="str">
        <f>IF(IF($C$4=Dates!$G$4, DataPack!W514,IF($C$4=Dates!$G$5,DataPack!AC514,IF($C$4=Dates!$G$6,DataPack!AI514)))=0, "", IF($C$4=Dates!$G$4, DataPack!W514,IF($C$4=Dates!$G$5,DataPack!AC514,IF($C$4=Dates!$G$6,DataPack!AI514))))</f>
        <v>Community School</v>
      </c>
      <c r="G99" s="297">
        <f>IF(IF($C$4=Dates!$G$4, DataPack!X514,IF($C$4=Dates!$G$5,DataPack!AD514,IF($C$4=Dates!$G$6,DataPack!AJ514)))=0, "", IF($C$4=Dates!$G$4, DataPack!X514,IF($C$4=Dates!$G$5,DataPack!AD514,IF($C$4=Dates!$G$6,DataPack!AJ514))))</f>
        <v>40823</v>
      </c>
      <c r="H99" s="6"/>
    </row>
    <row r="100" spans="2:8">
      <c r="B100" s="30">
        <f>IF(IF($C$4=Dates!$G$4, DataPack!S515,IF($C$4=Dates!$G$5,DataPack!Y515,IF($C$4=Dates!$G$6,DataPack!AE515)))=0, "", IF($C$4=Dates!$G$4, DataPack!S515,IF($C$4=Dates!$G$5,DataPack!Y515,IF($C$4=Dates!$G$6,DataPack!AE515))))</f>
        <v>105815</v>
      </c>
      <c r="C100" s="36" t="str">
        <f>IF(IF($C$4=Dates!$G$4, DataPack!T515,IF($C$4=Dates!$G$5,DataPack!Z515,IF($C$4=Dates!$G$6,DataPack!AF515)))=0, "", IF($C$4=Dates!$G$4, DataPack!T515,IF($C$4=Dates!$G$5,DataPack!Z515,IF($C$4=Dates!$G$6,DataPack!AF515))))</f>
        <v>St Margaret's Church of England Primary School</v>
      </c>
      <c r="D100" s="36" t="str">
        <f>IF(IF($C$4=Dates!$G$4, DataPack!U515,IF($C$4=Dates!$G$5,DataPack!AA515,IF($C$4=Dates!$G$6,DataPack!AG515)))=0, "", IF($C$4=Dates!$G$4, DataPack!U515,IF($C$4=Dates!$G$5,DataPack!AA515,IF($C$4=Dates!$G$6,DataPack!AG515))))</f>
        <v>Rochdale</v>
      </c>
      <c r="E100" s="36" t="str">
        <f>IF(IF($C$4=Dates!$G$4, DataPack!V515,IF($C$4=Dates!$G$5,DataPack!AB515,IF($C$4=Dates!$G$6,DataPack!AH515)))=0, "", IF($C$4=Dates!$G$4, DataPack!V515,IF($C$4=Dates!$G$5,DataPack!AB515,IF($C$4=Dates!$G$6,DataPack!AH515))))</f>
        <v>Primary</v>
      </c>
      <c r="F100" s="36" t="str">
        <f>IF(IF($C$4=Dates!$G$4, DataPack!W515,IF($C$4=Dates!$G$5,DataPack!AC515,IF($C$4=Dates!$G$6,DataPack!AI515)))=0, "", IF($C$4=Dates!$G$4, DataPack!W515,IF($C$4=Dates!$G$5,DataPack!AC515,IF($C$4=Dates!$G$6,DataPack!AI515))))</f>
        <v>Voluntary Aided School</v>
      </c>
      <c r="G100" s="297">
        <f>IF(IF($C$4=Dates!$G$4, DataPack!X515,IF($C$4=Dates!$G$5,DataPack!AD515,IF($C$4=Dates!$G$6,DataPack!AJ515)))=0, "", IF($C$4=Dates!$G$4, DataPack!X515,IF($C$4=Dates!$G$5,DataPack!AD515,IF($C$4=Dates!$G$6,DataPack!AJ515))))</f>
        <v>40563</v>
      </c>
      <c r="H100" s="6"/>
    </row>
    <row r="101" spans="2:8">
      <c r="B101" s="30">
        <f>IF(IF($C$4=Dates!$G$4, DataPack!S516,IF($C$4=Dates!$G$5,DataPack!Y516,IF($C$4=Dates!$G$6,DataPack!AE516)))=0, "", IF($C$4=Dates!$G$4, DataPack!S516,IF($C$4=Dates!$G$5,DataPack!Y516,IF($C$4=Dates!$G$6,DataPack!AE516))))</f>
        <v>105330</v>
      </c>
      <c r="C101" s="36" t="str">
        <f>IF(IF($C$4=Dates!$G$4, DataPack!T516,IF($C$4=Dates!$G$5,DataPack!Z516,IF($C$4=Dates!$G$6,DataPack!AF516)))=0, "", IF($C$4=Dates!$G$4, DataPack!T516,IF($C$4=Dates!$G$5,DataPack!Z516,IF($C$4=Dates!$G$6,DataPack!AF516))))</f>
        <v>Radcliffe Hall Church of England/Methodist Controlled Primary School</v>
      </c>
      <c r="D101" s="36" t="str">
        <f>IF(IF($C$4=Dates!$G$4, DataPack!U516,IF($C$4=Dates!$G$5,DataPack!AA516,IF($C$4=Dates!$G$6,DataPack!AG516)))=0, "", IF($C$4=Dates!$G$4, DataPack!U516,IF($C$4=Dates!$G$5,DataPack!AA516,IF($C$4=Dates!$G$6,DataPack!AG516))))</f>
        <v>Bury</v>
      </c>
      <c r="E101" s="36" t="str">
        <f>IF(IF($C$4=Dates!$G$4, DataPack!V516,IF($C$4=Dates!$G$5,DataPack!AB516,IF($C$4=Dates!$G$6,DataPack!AH516)))=0, "", IF($C$4=Dates!$G$4, DataPack!V516,IF($C$4=Dates!$G$5,DataPack!AB516,IF($C$4=Dates!$G$6,DataPack!AH516))))</f>
        <v>Primary</v>
      </c>
      <c r="F101" s="36" t="str">
        <f>IF(IF($C$4=Dates!$G$4, DataPack!W516,IF($C$4=Dates!$G$5,DataPack!AC516,IF($C$4=Dates!$G$6,DataPack!AI516)))=0, "", IF($C$4=Dates!$G$4, DataPack!W516,IF($C$4=Dates!$G$5,DataPack!AC516,IF($C$4=Dates!$G$6,DataPack!AI516))))</f>
        <v>Voluntary Controlled School</v>
      </c>
      <c r="G101" s="297">
        <f>IF(IF($C$4=Dates!$G$4, DataPack!X516,IF($C$4=Dates!$G$5,DataPack!AD516,IF($C$4=Dates!$G$6,DataPack!AJ516)))=0, "", IF($C$4=Dates!$G$4, DataPack!X516,IF($C$4=Dates!$G$5,DataPack!AD516,IF($C$4=Dates!$G$6,DataPack!AJ516))))</f>
        <v>40703</v>
      </c>
      <c r="H101" s="6"/>
    </row>
    <row r="102" spans="2:8">
      <c r="B102" s="30">
        <f>IF(IF($C$4=Dates!$G$4, DataPack!S517,IF($C$4=Dates!$G$5,DataPack!Y517,IF($C$4=Dates!$G$6,DataPack!AE517)))=0, "", IF($C$4=Dates!$G$4, DataPack!S517,IF($C$4=Dates!$G$5,DataPack!Y517,IF($C$4=Dates!$G$6,DataPack!AE517))))</f>
        <v>104324</v>
      </c>
      <c r="C102" s="36" t="str">
        <f>IF(IF($C$4=Dates!$G$4, DataPack!T517,IF($C$4=Dates!$G$5,DataPack!Z517,IF($C$4=Dates!$G$6,DataPack!AF517)))=0, "", IF($C$4=Dates!$G$4, DataPack!T517,IF($C$4=Dates!$G$5,DataPack!Z517,IF($C$4=Dates!$G$6,DataPack!AF517))))</f>
        <v>Stow Heath Junior School</v>
      </c>
      <c r="D102" s="36" t="str">
        <f>IF(IF($C$4=Dates!$G$4, DataPack!U517,IF($C$4=Dates!$G$5,DataPack!AA517,IF($C$4=Dates!$G$6,DataPack!AG517)))=0, "", IF($C$4=Dates!$G$4, DataPack!U517,IF($C$4=Dates!$G$5,DataPack!AA517,IF($C$4=Dates!$G$6,DataPack!AG517))))</f>
        <v>Wolverhampton</v>
      </c>
      <c r="E102" s="36" t="str">
        <f>IF(IF($C$4=Dates!$G$4, DataPack!V517,IF($C$4=Dates!$G$5,DataPack!AB517,IF($C$4=Dates!$G$6,DataPack!AH517)))=0, "", IF($C$4=Dates!$G$4, DataPack!V517,IF($C$4=Dates!$G$5,DataPack!AB517,IF($C$4=Dates!$G$6,DataPack!AH517))))</f>
        <v>Primary</v>
      </c>
      <c r="F102" s="36" t="str">
        <f>IF(IF($C$4=Dates!$G$4, DataPack!W517,IF($C$4=Dates!$G$5,DataPack!AC517,IF($C$4=Dates!$G$6,DataPack!AI517)))=0, "", IF($C$4=Dates!$G$4, DataPack!W517,IF($C$4=Dates!$G$5,DataPack!AC517,IF($C$4=Dates!$G$6,DataPack!AI517))))</f>
        <v>Community School</v>
      </c>
      <c r="G102" s="297">
        <f>IF(IF($C$4=Dates!$G$4, DataPack!X517,IF($C$4=Dates!$G$5,DataPack!AD517,IF($C$4=Dates!$G$6,DataPack!AJ517)))=0, "", IF($C$4=Dates!$G$4, DataPack!X517,IF($C$4=Dates!$G$5,DataPack!AD517,IF($C$4=Dates!$G$6,DataPack!AJ517))))</f>
        <v>40632</v>
      </c>
      <c r="H102" s="6"/>
    </row>
    <row r="103" spans="2:8">
      <c r="B103" s="30">
        <f>IF(IF($C$4=Dates!$G$4, DataPack!S518,IF($C$4=Dates!$G$5,DataPack!Y518,IF($C$4=Dates!$G$6,DataPack!AE518)))=0, "", IF($C$4=Dates!$G$4, DataPack!S518,IF($C$4=Dates!$G$5,DataPack!Y518,IF($C$4=Dates!$G$6,DataPack!AE518))))</f>
        <v>104309</v>
      </c>
      <c r="C103" s="36" t="str">
        <f>IF(IF($C$4=Dates!$G$4, DataPack!T518,IF($C$4=Dates!$G$5,DataPack!Z518,IF($C$4=Dates!$G$6,DataPack!AF518)))=0, "", IF($C$4=Dates!$G$4, DataPack!T518,IF($C$4=Dates!$G$5,DataPack!Z518,IF($C$4=Dates!$G$6,DataPack!AF518))))</f>
        <v>Palmers Cross Primary School</v>
      </c>
      <c r="D103" s="36" t="str">
        <f>IF(IF($C$4=Dates!$G$4, DataPack!U518,IF($C$4=Dates!$G$5,DataPack!AA518,IF($C$4=Dates!$G$6,DataPack!AG518)))=0, "", IF($C$4=Dates!$G$4, DataPack!U518,IF($C$4=Dates!$G$5,DataPack!AA518,IF($C$4=Dates!$G$6,DataPack!AG518))))</f>
        <v>Wolverhampton</v>
      </c>
      <c r="E103" s="36" t="str">
        <f>IF(IF($C$4=Dates!$G$4, DataPack!V518,IF($C$4=Dates!$G$5,DataPack!AB518,IF($C$4=Dates!$G$6,DataPack!AH518)))=0, "", IF($C$4=Dates!$G$4, DataPack!V518,IF($C$4=Dates!$G$5,DataPack!AB518,IF($C$4=Dates!$G$6,DataPack!AH518))))</f>
        <v>Primary</v>
      </c>
      <c r="F103" s="36" t="str">
        <f>IF(IF($C$4=Dates!$G$4, DataPack!W518,IF($C$4=Dates!$G$5,DataPack!AC518,IF($C$4=Dates!$G$6,DataPack!AI518)))=0, "", IF($C$4=Dates!$G$4, DataPack!W518,IF($C$4=Dates!$G$5,DataPack!AC518,IF($C$4=Dates!$G$6,DataPack!AI518))))</f>
        <v>Community School</v>
      </c>
      <c r="G103" s="297">
        <f>IF(IF($C$4=Dates!$G$4, DataPack!X518,IF($C$4=Dates!$G$5,DataPack!AD518,IF($C$4=Dates!$G$6,DataPack!AJ518)))=0, "", IF($C$4=Dates!$G$4, DataPack!X518,IF($C$4=Dates!$G$5,DataPack!AD518,IF($C$4=Dates!$G$6,DataPack!AJ518))))</f>
        <v>40585</v>
      </c>
      <c r="H103" s="6"/>
    </row>
    <row r="104" spans="2:8">
      <c r="B104" s="30">
        <f>IF(IF($C$4=Dates!$G$4, DataPack!S519,IF($C$4=Dates!$G$5,DataPack!Y519,IF($C$4=Dates!$G$6,DataPack!AE519)))=0, "", IF($C$4=Dates!$G$4, DataPack!S519,IF($C$4=Dates!$G$5,DataPack!Y519,IF($C$4=Dates!$G$6,DataPack!AE519))))</f>
        <v>104302</v>
      </c>
      <c r="C104" s="36" t="str">
        <f>IF(IF($C$4=Dates!$G$4, DataPack!T519,IF($C$4=Dates!$G$5,DataPack!Z519,IF($C$4=Dates!$G$6,DataPack!AF519)))=0, "", IF($C$4=Dates!$G$4, DataPack!T519,IF($C$4=Dates!$G$5,DataPack!Z519,IF($C$4=Dates!$G$6,DataPack!AF519))))</f>
        <v>Graiseley Primary School</v>
      </c>
      <c r="D104" s="36" t="str">
        <f>IF(IF($C$4=Dates!$G$4, DataPack!U519,IF($C$4=Dates!$G$5,DataPack!AA519,IF($C$4=Dates!$G$6,DataPack!AG519)))=0, "", IF($C$4=Dates!$G$4, DataPack!U519,IF($C$4=Dates!$G$5,DataPack!AA519,IF($C$4=Dates!$G$6,DataPack!AG519))))</f>
        <v>Wolverhampton</v>
      </c>
      <c r="E104" s="36" t="str">
        <f>IF(IF($C$4=Dates!$G$4, DataPack!V519,IF($C$4=Dates!$G$5,DataPack!AB519,IF($C$4=Dates!$G$6,DataPack!AH519)))=0, "", IF($C$4=Dates!$G$4, DataPack!V519,IF($C$4=Dates!$G$5,DataPack!AB519,IF($C$4=Dates!$G$6,DataPack!AH519))))</f>
        <v>Primary</v>
      </c>
      <c r="F104" s="36" t="str">
        <f>IF(IF($C$4=Dates!$G$4, DataPack!W519,IF($C$4=Dates!$G$5,DataPack!AC519,IF($C$4=Dates!$G$6,DataPack!AI519)))=0, "", IF($C$4=Dates!$G$4, DataPack!W519,IF($C$4=Dates!$G$5,DataPack!AC519,IF($C$4=Dates!$G$6,DataPack!AI519))))</f>
        <v>Community School</v>
      </c>
      <c r="G104" s="297">
        <f>IF(IF($C$4=Dates!$G$4, DataPack!X519,IF($C$4=Dates!$G$5,DataPack!AD519,IF($C$4=Dates!$G$6,DataPack!AJ519)))=0, "", IF($C$4=Dates!$G$4, DataPack!X519,IF($C$4=Dates!$G$5,DataPack!AD519,IF($C$4=Dates!$G$6,DataPack!AJ519))))</f>
        <v>40673</v>
      </c>
      <c r="H104" s="6"/>
    </row>
    <row r="105" spans="2:8">
      <c r="B105" s="30">
        <f>IF(IF($C$4=Dates!$G$4, DataPack!S520,IF($C$4=Dates!$G$5,DataPack!Y520,IF($C$4=Dates!$G$6,DataPack!AE520)))=0, "", IF($C$4=Dates!$G$4, DataPack!S520,IF($C$4=Dates!$G$5,DataPack!Y520,IF($C$4=Dates!$G$6,DataPack!AE520))))</f>
        <v>104329</v>
      </c>
      <c r="C105" s="36" t="str">
        <f>IF(IF($C$4=Dates!$G$4, DataPack!T520,IF($C$4=Dates!$G$5,DataPack!Z520,IF($C$4=Dates!$G$6,DataPack!AF520)))=0, "", IF($C$4=Dates!$G$4, DataPack!T520,IF($C$4=Dates!$G$5,DataPack!Z520,IF($C$4=Dates!$G$6,DataPack!AF520))))</f>
        <v>Parkfield Primary School</v>
      </c>
      <c r="D105" s="36" t="str">
        <f>IF(IF($C$4=Dates!$G$4, DataPack!U520,IF($C$4=Dates!$G$5,DataPack!AA520,IF($C$4=Dates!$G$6,DataPack!AG520)))=0, "", IF($C$4=Dates!$G$4, DataPack!U520,IF($C$4=Dates!$G$5,DataPack!AA520,IF($C$4=Dates!$G$6,DataPack!AG520))))</f>
        <v>Wolverhampton</v>
      </c>
      <c r="E105" s="36" t="str">
        <f>IF(IF($C$4=Dates!$G$4, DataPack!V520,IF($C$4=Dates!$G$5,DataPack!AB520,IF($C$4=Dates!$G$6,DataPack!AH520)))=0, "", IF($C$4=Dates!$G$4, DataPack!V520,IF($C$4=Dates!$G$5,DataPack!AB520,IF($C$4=Dates!$G$6,DataPack!AH520))))</f>
        <v>Primary</v>
      </c>
      <c r="F105" s="36" t="str">
        <f>IF(IF($C$4=Dates!$G$4, DataPack!W520,IF($C$4=Dates!$G$5,DataPack!AC520,IF($C$4=Dates!$G$6,DataPack!AI520)))=0, "", IF($C$4=Dates!$G$4, DataPack!W520,IF($C$4=Dates!$G$5,DataPack!AC520,IF($C$4=Dates!$G$6,DataPack!AI520))))</f>
        <v>Community School</v>
      </c>
      <c r="G105" s="297">
        <f>IF(IF($C$4=Dates!$G$4, DataPack!X520,IF($C$4=Dates!$G$5,DataPack!AD520,IF($C$4=Dates!$G$6,DataPack!AJ520)))=0, "", IF($C$4=Dates!$G$4, DataPack!X520,IF($C$4=Dates!$G$5,DataPack!AD520,IF($C$4=Dates!$G$6,DataPack!AJ520))))</f>
        <v>40869</v>
      </c>
      <c r="H105" s="6"/>
    </row>
    <row r="106" spans="2:8">
      <c r="B106" s="30">
        <f>IF(IF($C$4=Dates!$G$4, DataPack!S521,IF($C$4=Dates!$G$5,DataPack!Y521,IF($C$4=Dates!$G$6,DataPack!AE521)))=0, "", IF($C$4=Dates!$G$4, DataPack!S521,IF($C$4=Dates!$G$5,DataPack!Y521,IF($C$4=Dates!$G$6,DataPack!AE521))))</f>
        <v>102215</v>
      </c>
      <c r="C106" s="36" t="str">
        <f>IF(IF($C$4=Dates!$G$4, DataPack!T521,IF($C$4=Dates!$G$5,DataPack!Z521,IF($C$4=Dates!$G$6,DataPack!AF521)))=0, "", IF($C$4=Dates!$G$4, DataPack!T521,IF($C$4=Dates!$G$5,DataPack!Z521,IF($C$4=Dates!$G$6,DataPack!AF521))))</f>
        <v>Weald Infant and Nursery School</v>
      </c>
      <c r="D106" s="36" t="str">
        <f>IF(IF($C$4=Dates!$G$4, DataPack!U521,IF($C$4=Dates!$G$5,DataPack!AA521,IF($C$4=Dates!$G$6,DataPack!AG521)))=0, "", IF($C$4=Dates!$G$4, DataPack!U521,IF($C$4=Dates!$G$5,DataPack!AA521,IF($C$4=Dates!$G$6,DataPack!AG521))))</f>
        <v>Harrow</v>
      </c>
      <c r="E106" s="36" t="str">
        <f>IF(IF($C$4=Dates!$G$4, DataPack!V521,IF($C$4=Dates!$G$5,DataPack!AB521,IF($C$4=Dates!$G$6,DataPack!AH521)))=0, "", IF($C$4=Dates!$G$4, DataPack!V521,IF($C$4=Dates!$G$5,DataPack!AB521,IF($C$4=Dates!$G$6,DataPack!AH521))))</f>
        <v>Primary</v>
      </c>
      <c r="F106" s="36" t="str">
        <f>IF(IF($C$4=Dates!$G$4, DataPack!W521,IF($C$4=Dates!$G$5,DataPack!AC521,IF($C$4=Dates!$G$6,DataPack!AI521)))=0, "", IF($C$4=Dates!$G$4, DataPack!W521,IF($C$4=Dates!$G$5,DataPack!AC521,IF($C$4=Dates!$G$6,DataPack!AI521))))</f>
        <v>Community School</v>
      </c>
      <c r="G106" s="297">
        <f>IF(IF($C$4=Dates!$G$4, DataPack!X521,IF($C$4=Dates!$G$5,DataPack!AD521,IF($C$4=Dates!$G$6,DataPack!AJ521)))=0, "", IF($C$4=Dates!$G$4, DataPack!X521,IF($C$4=Dates!$G$5,DataPack!AD521,IF($C$4=Dates!$G$6,DataPack!AJ521))))</f>
        <v>40731</v>
      </c>
      <c r="H106" s="6"/>
    </row>
    <row r="107" spans="2:8">
      <c r="B107" s="30">
        <f>IF(IF($C$4=Dates!$G$4, DataPack!S522,IF($C$4=Dates!$G$5,DataPack!Y522,IF($C$4=Dates!$G$6,DataPack!AE522)))=0, "", IF($C$4=Dates!$G$4, DataPack!S522,IF($C$4=Dates!$G$5,DataPack!Y522,IF($C$4=Dates!$G$6,DataPack!AE522))))</f>
        <v>103402</v>
      </c>
      <c r="C107" s="36" t="str">
        <f>IF(IF($C$4=Dates!$G$4, DataPack!T522,IF($C$4=Dates!$G$5,DataPack!Z522,IF($C$4=Dates!$G$6,DataPack!AF522)))=0, "", IF($C$4=Dates!$G$4, DataPack!T522,IF($C$4=Dates!$G$5,DataPack!Z522,IF($C$4=Dates!$G$6,DataPack!AF522))))</f>
        <v>St John's Ladywood Church of England Primary School</v>
      </c>
      <c r="D107" s="36" t="str">
        <f>IF(IF($C$4=Dates!$G$4, DataPack!U522,IF($C$4=Dates!$G$5,DataPack!AA522,IF($C$4=Dates!$G$6,DataPack!AG522)))=0, "", IF($C$4=Dates!$G$4, DataPack!U522,IF($C$4=Dates!$G$5,DataPack!AA522,IF($C$4=Dates!$G$6,DataPack!AG522))))</f>
        <v>Birmingham</v>
      </c>
      <c r="E107" s="36" t="str">
        <f>IF(IF($C$4=Dates!$G$4, DataPack!V522,IF($C$4=Dates!$G$5,DataPack!AB522,IF($C$4=Dates!$G$6,DataPack!AH522)))=0, "", IF($C$4=Dates!$G$4, DataPack!V522,IF($C$4=Dates!$G$5,DataPack!AB522,IF($C$4=Dates!$G$6,DataPack!AH522))))</f>
        <v>Primary</v>
      </c>
      <c r="F107" s="36" t="str">
        <f>IF(IF($C$4=Dates!$G$4, DataPack!W522,IF($C$4=Dates!$G$5,DataPack!AC522,IF($C$4=Dates!$G$6,DataPack!AI522)))=0, "", IF($C$4=Dates!$G$4, DataPack!W522,IF($C$4=Dates!$G$5,DataPack!AC522,IF($C$4=Dates!$G$6,DataPack!AI522))))</f>
        <v>Voluntary Controlled School</v>
      </c>
      <c r="G107" s="297">
        <f>IF(IF($C$4=Dates!$G$4, DataPack!X522,IF($C$4=Dates!$G$5,DataPack!AD522,IF($C$4=Dates!$G$6,DataPack!AJ522)))=0, "", IF($C$4=Dates!$G$4, DataPack!X522,IF($C$4=Dates!$G$5,DataPack!AD522,IF($C$4=Dates!$G$6,DataPack!AJ522))))</f>
        <v>40521</v>
      </c>
      <c r="H107" s="6"/>
    </row>
    <row r="108" spans="2:8">
      <c r="B108" s="30">
        <f>IF(IF($C$4=Dates!$G$4, DataPack!S523,IF($C$4=Dates!$G$5,DataPack!Y523,IF($C$4=Dates!$G$6,DataPack!AE523)))=0, "", IF($C$4=Dates!$G$4, DataPack!S523,IF($C$4=Dates!$G$5,DataPack!Y523,IF($C$4=Dates!$G$6,DataPack!AE523))))</f>
        <v>103400</v>
      </c>
      <c r="C108" s="36" t="str">
        <f>IF(IF($C$4=Dates!$G$4, DataPack!T523,IF($C$4=Dates!$G$5,DataPack!Z523,IF($C$4=Dates!$G$6,DataPack!AF523)))=0, "", IF($C$4=Dates!$G$4, DataPack!T523,IF($C$4=Dates!$G$5,DataPack!Z523,IF($C$4=Dates!$G$6,DataPack!AF523))))</f>
        <v>St Clement's Church of England Primary School</v>
      </c>
      <c r="D108" s="36" t="str">
        <f>IF(IF($C$4=Dates!$G$4, DataPack!U523,IF($C$4=Dates!$G$5,DataPack!AA523,IF($C$4=Dates!$G$6,DataPack!AG523)))=0, "", IF($C$4=Dates!$G$4, DataPack!U523,IF($C$4=Dates!$G$5,DataPack!AA523,IF($C$4=Dates!$G$6,DataPack!AG523))))</f>
        <v>Birmingham</v>
      </c>
      <c r="E108" s="36" t="str">
        <f>IF(IF($C$4=Dates!$G$4, DataPack!V523,IF($C$4=Dates!$G$5,DataPack!AB523,IF($C$4=Dates!$G$6,DataPack!AH523)))=0, "", IF($C$4=Dates!$G$4, DataPack!V523,IF($C$4=Dates!$G$5,DataPack!AB523,IF($C$4=Dates!$G$6,DataPack!AH523))))</f>
        <v>Primary</v>
      </c>
      <c r="F108" s="36" t="str">
        <f>IF(IF($C$4=Dates!$G$4, DataPack!W523,IF($C$4=Dates!$G$5,DataPack!AC523,IF($C$4=Dates!$G$6,DataPack!AI523)))=0, "", IF($C$4=Dates!$G$4, DataPack!W523,IF($C$4=Dates!$G$5,DataPack!AC523,IF($C$4=Dates!$G$6,DataPack!AI523))))</f>
        <v>Voluntary Controlled School</v>
      </c>
      <c r="G108" s="297">
        <f>IF(IF($C$4=Dates!$G$4, DataPack!X523,IF($C$4=Dates!$G$5,DataPack!AD523,IF($C$4=Dates!$G$6,DataPack!AJ523)))=0, "", IF($C$4=Dates!$G$4, DataPack!X523,IF($C$4=Dates!$G$5,DataPack!AD523,IF($C$4=Dates!$G$6,DataPack!AJ523))))</f>
        <v>40730</v>
      </c>
      <c r="H108" s="6"/>
    </row>
    <row r="109" spans="2:8">
      <c r="B109" s="30">
        <f>IF(IF($C$4=Dates!$G$4, DataPack!S524,IF($C$4=Dates!$G$5,DataPack!Y524,IF($C$4=Dates!$G$6,DataPack!AE524)))=0, "", IF($C$4=Dates!$G$4, DataPack!S524,IF($C$4=Dates!$G$5,DataPack!Y524,IF($C$4=Dates!$G$6,DataPack!AE524))))</f>
        <v>133598</v>
      </c>
      <c r="C109" s="36" t="str">
        <f>IF(IF($C$4=Dates!$G$4, DataPack!T524,IF($C$4=Dates!$G$5,DataPack!Z524,IF($C$4=Dates!$G$6,DataPack!AF524)))=0, "", IF($C$4=Dates!$G$4, DataPack!T524,IF($C$4=Dates!$G$5,DataPack!Z524,IF($C$4=Dates!$G$6,DataPack!AF524))))</f>
        <v>Woodview Primary School</v>
      </c>
      <c r="D109" s="36" t="str">
        <f>IF(IF($C$4=Dates!$G$4, DataPack!U524,IF($C$4=Dates!$G$5,DataPack!AA524,IF($C$4=Dates!$G$6,DataPack!AG524)))=0, "", IF($C$4=Dates!$G$4, DataPack!U524,IF($C$4=Dates!$G$5,DataPack!AA524,IF($C$4=Dates!$G$6,DataPack!AG524))))</f>
        <v>Birmingham</v>
      </c>
      <c r="E109" s="36" t="str">
        <f>IF(IF($C$4=Dates!$G$4, DataPack!V524,IF($C$4=Dates!$G$5,DataPack!AB524,IF($C$4=Dates!$G$6,DataPack!AH524)))=0, "", IF($C$4=Dates!$G$4, DataPack!V524,IF($C$4=Dates!$G$5,DataPack!AB524,IF($C$4=Dates!$G$6,DataPack!AH524))))</f>
        <v>Primary</v>
      </c>
      <c r="F109" s="36" t="str">
        <f>IF(IF($C$4=Dates!$G$4, DataPack!W524,IF($C$4=Dates!$G$5,DataPack!AC524,IF($C$4=Dates!$G$6,DataPack!AI524)))=0, "", IF($C$4=Dates!$G$4, DataPack!W524,IF($C$4=Dates!$G$5,DataPack!AC524,IF($C$4=Dates!$G$6,DataPack!AI524))))</f>
        <v>Community School</v>
      </c>
      <c r="G109" s="297">
        <f>IF(IF($C$4=Dates!$G$4, DataPack!X524,IF($C$4=Dates!$G$5,DataPack!AD524,IF($C$4=Dates!$G$6,DataPack!AJ524)))=0, "", IF($C$4=Dates!$G$4, DataPack!X524,IF($C$4=Dates!$G$5,DataPack!AD524,IF($C$4=Dates!$G$6,DataPack!AJ524))))</f>
        <v>40723</v>
      </c>
      <c r="H109" s="6"/>
    </row>
    <row r="110" spans="2:8">
      <c r="B110" s="30">
        <f>IF(IF($C$4=Dates!$G$4, DataPack!S525,IF($C$4=Dates!$G$5,DataPack!Y525,IF($C$4=Dates!$G$6,DataPack!AE525)))=0, "", IF($C$4=Dates!$G$4, DataPack!S525,IF($C$4=Dates!$G$5,DataPack!Y525,IF($C$4=Dates!$G$6,DataPack!AE525))))</f>
        <v>132252</v>
      </c>
      <c r="C110" s="36" t="str">
        <f>IF(IF($C$4=Dates!$G$4, DataPack!T525,IF($C$4=Dates!$G$5,DataPack!Z525,IF($C$4=Dates!$G$6,DataPack!AF525)))=0, "", IF($C$4=Dates!$G$4, DataPack!T525,IF($C$4=Dates!$G$5,DataPack!Z525,IF($C$4=Dates!$G$6,DataPack!AF525))))</f>
        <v>Downhills Primary School</v>
      </c>
      <c r="D110" s="36" t="str">
        <f>IF(IF($C$4=Dates!$G$4, DataPack!U525,IF($C$4=Dates!$G$5,DataPack!AA525,IF($C$4=Dates!$G$6,DataPack!AG525)))=0, "", IF($C$4=Dates!$G$4, DataPack!U525,IF($C$4=Dates!$G$5,DataPack!AA525,IF($C$4=Dates!$G$6,DataPack!AG525))))</f>
        <v>Haringey</v>
      </c>
      <c r="E110" s="36" t="str">
        <f>IF(IF($C$4=Dates!$G$4, DataPack!V525,IF($C$4=Dates!$G$5,DataPack!AB525,IF($C$4=Dates!$G$6,DataPack!AH525)))=0, "", IF($C$4=Dates!$G$4, DataPack!V525,IF($C$4=Dates!$G$5,DataPack!AB525,IF($C$4=Dates!$G$6,DataPack!AH525))))</f>
        <v>Primary</v>
      </c>
      <c r="F110" s="36" t="str">
        <f>IF(IF($C$4=Dates!$G$4, DataPack!W525,IF($C$4=Dates!$G$5,DataPack!AC525,IF($C$4=Dates!$G$6,DataPack!AI525)))=0, "", IF($C$4=Dates!$G$4, DataPack!W525,IF($C$4=Dates!$G$5,DataPack!AC525,IF($C$4=Dates!$G$6,DataPack!AI525))))</f>
        <v>Community School</v>
      </c>
      <c r="G110" s="297">
        <f>IF(IF($C$4=Dates!$G$4, DataPack!X525,IF($C$4=Dates!$G$5,DataPack!AD525,IF($C$4=Dates!$G$6,DataPack!AJ525)))=0, "", IF($C$4=Dates!$G$4, DataPack!X525,IF($C$4=Dates!$G$5,DataPack!AD525,IF($C$4=Dates!$G$6,DataPack!AJ525))))</f>
        <v>40570</v>
      </c>
      <c r="H110" s="6"/>
    </row>
    <row r="111" spans="2:8">
      <c r="B111" s="30">
        <f>IF(IF($C$4=Dates!$G$4, DataPack!S526,IF($C$4=Dates!$G$5,DataPack!Y526,IF($C$4=Dates!$G$6,DataPack!AE526)))=0, "", IF($C$4=Dates!$G$4, DataPack!S526,IF($C$4=Dates!$G$5,DataPack!Y526,IF($C$4=Dates!$G$6,DataPack!AE526))))</f>
        <v>131771</v>
      </c>
      <c r="C111" s="36" t="str">
        <f>IF(IF($C$4=Dates!$G$4, DataPack!T526,IF($C$4=Dates!$G$5,DataPack!Z526,IF($C$4=Dates!$G$6,DataPack!AF526)))=0, "", IF($C$4=Dates!$G$4, DataPack!T526,IF($C$4=Dates!$G$5,DataPack!Z526,IF($C$4=Dates!$G$6,DataPack!AF526))))</f>
        <v>Moor Green Primary</v>
      </c>
      <c r="D111" s="36" t="str">
        <f>IF(IF($C$4=Dates!$G$4, DataPack!U526,IF($C$4=Dates!$G$5,DataPack!AA526,IF($C$4=Dates!$G$6,DataPack!AG526)))=0, "", IF($C$4=Dates!$G$4, DataPack!U526,IF($C$4=Dates!$G$5,DataPack!AA526,IF($C$4=Dates!$G$6,DataPack!AG526))))</f>
        <v>Birmingham</v>
      </c>
      <c r="E111" s="36" t="str">
        <f>IF(IF($C$4=Dates!$G$4, DataPack!V526,IF($C$4=Dates!$G$5,DataPack!AB526,IF($C$4=Dates!$G$6,DataPack!AH526)))=0, "", IF($C$4=Dates!$G$4, DataPack!V526,IF($C$4=Dates!$G$5,DataPack!AB526,IF($C$4=Dates!$G$6,DataPack!AH526))))</f>
        <v>Primary</v>
      </c>
      <c r="F111" s="36" t="str">
        <f>IF(IF($C$4=Dates!$G$4, DataPack!W526,IF($C$4=Dates!$G$5,DataPack!AC526,IF($C$4=Dates!$G$6,DataPack!AI526)))=0, "", IF($C$4=Dates!$G$4, DataPack!W526,IF($C$4=Dates!$G$5,DataPack!AC526,IF($C$4=Dates!$G$6,DataPack!AI526))))</f>
        <v>Community School</v>
      </c>
      <c r="G111" s="297">
        <f>IF(IF($C$4=Dates!$G$4, DataPack!X526,IF($C$4=Dates!$G$5,DataPack!AD526,IF($C$4=Dates!$G$6,DataPack!AJ526)))=0, "", IF($C$4=Dates!$G$4, DataPack!X526,IF($C$4=Dates!$G$5,DataPack!AD526,IF($C$4=Dates!$G$6,DataPack!AJ526))))</f>
        <v>40584</v>
      </c>
      <c r="H111" s="6"/>
    </row>
    <row r="112" spans="2:8">
      <c r="B112" s="30">
        <f>IF(IF($C$4=Dates!$G$4, DataPack!S527,IF($C$4=Dates!$G$5,DataPack!Y527,IF($C$4=Dates!$G$6,DataPack!AE527)))=0, "", IF($C$4=Dates!$G$4, DataPack!S527,IF($C$4=Dates!$G$5,DataPack!Y527,IF($C$4=Dates!$G$6,DataPack!AE527))))</f>
        <v>103186</v>
      </c>
      <c r="C112" s="36" t="str">
        <f>IF(IF($C$4=Dates!$G$4, DataPack!T527,IF($C$4=Dates!$G$5,DataPack!Z527,IF($C$4=Dates!$G$6,DataPack!AF527)))=0, "", IF($C$4=Dates!$G$4, DataPack!T527,IF($C$4=Dates!$G$5,DataPack!Z527,IF($C$4=Dates!$G$6,DataPack!AF527))))</f>
        <v>Colmers Farm Junior School</v>
      </c>
      <c r="D112" s="36" t="str">
        <f>IF(IF($C$4=Dates!$G$4, DataPack!U527,IF($C$4=Dates!$G$5,DataPack!AA527,IF($C$4=Dates!$G$6,DataPack!AG527)))=0, "", IF($C$4=Dates!$G$4, DataPack!U527,IF($C$4=Dates!$G$5,DataPack!AA527,IF($C$4=Dates!$G$6,DataPack!AG527))))</f>
        <v>Birmingham</v>
      </c>
      <c r="E112" s="36" t="str">
        <f>IF(IF($C$4=Dates!$G$4, DataPack!V527,IF($C$4=Dates!$G$5,DataPack!AB527,IF($C$4=Dates!$G$6,DataPack!AH527)))=0, "", IF($C$4=Dates!$G$4, DataPack!V527,IF($C$4=Dates!$G$5,DataPack!AB527,IF($C$4=Dates!$G$6,DataPack!AH527))))</f>
        <v>Primary</v>
      </c>
      <c r="F112" s="36" t="str">
        <f>IF(IF($C$4=Dates!$G$4, DataPack!W527,IF($C$4=Dates!$G$5,DataPack!AC527,IF($C$4=Dates!$G$6,DataPack!AI527)))=0, "", IF($C$4=Dates!$G$4, DataPack!W527,IF($C$4=Dates!$G$5,DataPack!AC527,IF($C$4=Dates!$G$6,DataPack!AI527))))</f>
        <v>Community School</v>
      </c>
      <c r="G112" s="297">
        <f>IF(IF($C$4=Dates!$G$4, DataPack!X527,IF($C$4=Dates!$G$5,DataPack!AD527,IF($C$4=Dates!$G$6,DataPack!AJ527)))=0, "", IF($C$4=Dates!$G$4, DataPack!X527,IF($C$4=Dates!$G$5,DataPack!AD527,IF($C$4=Dates!$G$6,DataPack!AJ527))))</f>
        <v>40673</v>
      </c>
      <c r="H112" s="6"/>
    </row>
    <row r="113" spans="2:8">
      <c r="B113" s="30">
        <f>IF(IF($C$4=Dates!$G$4, DataPack!S528,IF($C$4=Dates!$G$5,DataPack!Y528,IF($C$4=Dates!$G$6,DataPack!AE528)))=0, "", IF($C$4=Dates!$G$4, DataPack!S528,IF($C$4=Dates!$G$5,DataPack!Y528,IF($C$4=Dates!$G$6,DataPack!AE528))))</f>
        <v>101787</v>
      </c>
      <c r="C113" s="36" t="str">
        <f>IF(IF($C$4=Dates!$G$4, DataPack!T528,IF($C$4=Dates!$G$5,DataPack!Z528,IF($C$4=Dates!$G$6,DataPack!AF528)))=0, "", IF($C$4=Dates!$G$4, DataPack!T528,IF($C$4=Dates!$G$5,DataPack!Z528,IF($C$4=Dates!$G$6,DataPack!AF528))))</f>
        <v>All Saints CofE Junior School</v>
      </c>
      <c r="D113" s="36" t="str">
        <f>IF(IF($C$4=Dates!$G$4, DataPack!U528,IF($C$4=Dates!$G$5,DataPack!AA528,IF($C$4=Dates!$G$6,DataPack!AG528)))=0, "", IF($C$4=Dates!$G$4, DataPack!U528,IF($C$4=Dates!$G$5,DataPack!AA528,IF($C$4=Dates!$G$6,DataPack!AG528))))</f>
        <v>Croydon</v>
      </c>
      <c r="E113" s="36" t="str">
        <f>IF(IF($C$4=Dates!$G$4, DataPack!V528,IF($C$4=Dates!$G$5,DataPack!AB528,IF($C$4=Dates!$G$6,DataPack!AH528)))=0, "", IF($C$4=Dates!$G$4, DataPack!V528,IF($C$4=Dates!$G$5,DataPack!AB528,IF($C$4=Dates!$G$6,DataPack!AH528))))</f>
        <v>Primary</v>
      </c>
      <c r="F113" s="36" t="str">
        <f>IF(IF($C$4=Dates!$G$4, DataPack!W528,IF($C$4=Dates!$G$5,DataPack!AC528,IF($C$4=Dates!$G$6,DataPack!AI528)))=0, "", IF($C$4=Dates!$G$4, DataPack!W528,IF($C$4=Dates!$G$5,DataPack!AC528,IF($C$4=Dates!$G$6,DataPack!AI528))))</f>
        <v>Voluntary Controlled School</v>
      </c>
      <c r="G113" s="297">
        <f>IF(IF($C$4=Dates!$G$4, DataPack!X528,IF($C$4=Dates!$G$5,DataPack!AD528,IF($C$4=Dates!$G$6,DataPack!AJ528)))=0, "", IF($C$4=Dates!$G$4, DataPack!X528,IF($C$4=Dates!$G$5,DataPack!AD528,IF($C$4=Dates!$G$6,DataPack!AJ528))))</f>
        <v>40556</v>
      </c>
      <c r="H113" s="6"/>
    </row>
    <row r="114" spans="2:8">
      <c r="B114" s="30">
        <f>IF(IF($C$4=Dates!$G$4, DataPack!S529,IF($C$4=Dates!$G$5,DataPack!Y529,IF($C$4=Dates!$G$6,DataPack!AE529)))=0, "", IF($C$4=Dates!$G$4, DataPack!S529,IF($C$4=Dates!$G$5,DataPack!Y529,IF($C$4=Dates!$G$6,DataPack!AE529))))</f>
        <v>105238</v>
      </c>
      <c r="C114" s="36" t="str">
        <f>IF(IF($C$4=Dates!$G$4, DataPack!T529,IF($C$4=Dates!$G$5,DataPack!Z529,IF($C$4=Dates!$G$6,DataPack!AF529)))=0, "", IF($C$4=Dates!$G$4, DataPack!T529,IF($C$4=Dates!$G$5,DataPack!Z529,IF($C$4=Dates!$G$6,DataPack!AF529))))</f>
        <v>All Saints CofE Primary School</v>
      </c>
      <c r="D114" s="36" t="str">
        <f>IF(IF($C$4=Dates!$G$4, DataPack!U529,IF($C$4=Dates!$G$5,DataPack!AA529,IF($C$4=Dates!$G$6,DataPack!AG529)))=0, "", IF($C$4=Dates!$G$4, DataPack!U529,IF($C$4=Dates!$G$5,DataPack!AA529,IF($C$4=Dates!$G$6,DataPack!AG529))))</f>
        <v>Bolton</v>
      </c>
      <c r="E114" s="36" t="str">
        <f>IF(IF($C$4=Dates!$G$4, DataPack!V529,IF($C$4=Dates!$G$5,DataPack!AB529,IF($C$4=Dates!$G$6,DataPack!AH529)))=0, "", IF($C$4=Dates!$G$4, DataPack!V529,IF($C$4=Dates!$G$5,DataPack!AB529,IF($C$4=Dates!$G$6,DataPack!AH529))))</f>
        <v>Primary</v>
      </c>
      <c r="F114" s="36" t="str">
        <f>IF(IF($C$4=Dates!$G$4, DataPack!W529,IF($C$4=Dates!$G$5,DataPack!AC529,IF($C$4=Dates!$G$6,DataPack!AI529)))=0, "", IF($C$4=Dates!$G$4, DataPack!W529,IF($C$4=Dates!$G$5,DataPack!AC529,IF($C$4=Dates!$G$6,DataPack!AI529))))</f>
        <v>Voluntary Aided School</v>
      </c>
      <c r="G114" s="297">
        <f>IF(IF($C$4=Dates!$G$4, DataPack!X529,IF($C$4=Dates!$G$5,DataPack!AD529,IF($C$4=Dates!$G$6,DataPack!AJ529)))=0, "", IF($C$4=Dates!$G$4, DataPack!X529,IF($C$4=Dates!$G$5,DataPack!AD529,IF($C$4=Dates!$G$6,DataPack!AJ529))))</f>
        <v>40568</v>
      </c>
      <c r="H114" s="6"/>
    </row>
    <row r="115" spans="2:8">
      <c r="B115" s="30">
        <f>IF(IF($C$4=Dates!$G$4, DataPack!S530,IF($C$4=Dates!$G$5,DataPack!Y530,IF($C$4=Dates!$G$6,DataPack!AE530)))=0, "", IF($C$4=Dates!$G$4, DataPack!S530,IF($C$4=Dates!$G$5,DataPack!Y530,IF($C$4=Dates!$G$6,DataPack!AE530))))</f>
        <v>102798</v>
      </c>
      <c r="C115" s="36" t="str">
        <f>IF(IF($C$4=Dates!$G$4, DataPack!T530,IF($C$4=Dates!$G$5,DataPack!Z530,IF($C$4=Dates!$G$6,DataPack!AF530)))=0, "", IF($C$4=Dates!$G$4, DataPack!T530,IF($C$4=Dates!$G$5,DataPack!Z530,IF($C$4=Dates!$G$6,DataPack!AF530))))</f>
        <v>Cleveland Junior School</v>
      </c>
      <c r="D115" s="36" t="str">
        <f>IF(IF($C$4=Dates!$G$4, DataPack!U530,IF($C$4=Dates!$G$5,DataPack!AA530,IF($C$4=Dates!$G$6,DataPack!AG530)))=0, "", IF($C$4=Dates!$G$4, DataPack!U530,IF($C$4=Dates!$G$5,DataPack!AA530,IF($C$4=Dates!$G$6,DataPack!AG530))))</f>
        <v>Redbridge</v>
      </c>
      <c r="E115" s="36" t="str">
        <f>IF(IF($C$4=Dates!$G$4, DataPack!V530,IF($C$4=Dates!$G$5,DataPack!AB530,IF($C$4=Dates!$G$6,DataPack!AH530)))=0, "", IF($C$4=Dates!$G$4, DataPack!V530,IF($C$4=Dates!$G$5,DataPack!AB530,IF($C$4=Dates!$G$6,DataPack!AH530))))</f>
        <v>Primary</v>
      </c>
      <c r="F115" s="36" t="str">
        <f>IF(IF($C$4=Dates!$G$4, DataPack!W530,IF($C$4=Dates!$G$5,DataPack!AC530,IF($C$4=Dates!$G$6,DataPack!AI530)))=0, "", IF($C$4=Dates!$G$4, DataPack!W530,IF($C$4=Dates!$G$5,DataPack!AC530,IF($C$4=Dates!$G$6,DataPack!AI530))))</f>
        <v>Community School</v>
      </c>
      <c r="G115" s="297">
        <f>IF(IF($C$4=Dates!$G$4, DataPack!X530,IF($C$4=Dates!$G$5,DataPack!AD530,IF($C$4=Dates!$G$6,DataPack!AJ530)))=0, "", IF($C$4=Dates!$G$4, DataPack!X530,IF($C$4=Dates!$G$5,DataPack!AD530,IF($C$4=Dates!$G$6,DataPack!AJ530))))</f>
        <v>40856</v>
      </c>
      <c r="H115" s="6"/>
    </row>
    <row r="116" spans="2:8">
      <c r="B116" s="30">
        <f>IF(IF($C$4=Dates!$G$4, DataPack!S531,IF($C$4=Dates!$G$5,DataPack!Y531,IF($C$4=Dates!$G$6,DataPack!AE531)))=0, "", IF($C$4=Dates!$G$4, DataPack!S531,IF($C$4=Dates!$G$5,DataPack!Y531,IF($C$4=Dates!$G$6,DataPack!AE531))))</f>
        <v>103852</v>
      </c>
      <c r="C116" s="36" t="str">
        <f>IF(IF($C$4=Dates!$G$4, DataPack!T531,IF($C$4=Dates!$G$5,DataPack!Z531,IF($C$4=Dates!$G$6,DataPack!AF531)))=0, "", IF($C$4=Dates!$G$4, DataPack!T531,IF($C$4=Dates!$G$5,DataPack!Z531,IF($C$4=Dates!$G$6,DataPack!AF531))))</f>
        <v>The CofE School of St Edmund and St John</v>
      </c>
      <c r="D116" s="36" t="str">
        <f>IF(IF($C$4=Dates!$G$4, DataPack!U531,IF($C$4=Dates!$G$5,DataPack!AA531,IF($C$4=Dates!$G$6,DataPack!AG531)))=0, "", IF($C$4=Dates!$G$4, DataPack!U531,IF($C$4=Dates!$G$5,DataPack!AA531,IF($C$4=Dates!$G$6,DataPack!AG531))))</f>
        <v>Dudley</v>
      </c>
      <c r="E116" s="36" t="str">
        <f>IF(IF($C$4=Dates!$G$4, DataPack!V531,IF($C$4=Dates!$G$5,DataPack!AB531,IF($C$4=Dates!$G$6,DataPack!AH531)))=0, "", IF($C$4=Dates!$G$4, DataPack!V531,IF($C$4=Dates!$G$5,DataPack!AB531,IF($C$4=Dates!$G$6,DataPack!AH531))))</f>
        <v>Primary</v>
      </c>
      <c r="F116" s="36" t="str">
        <f>IF(IF($C$4=Dates!$G$4, DataPack!W531,IF($C$4=Dates!$G$5,DataPack!AC531,IF($C$4=Dates!$G$6,DataPack!AI531)))=0, "", IF($C$4=Dates!$G$4, DataPack!W531,IF($C$4=Dates!$G$5,DataPack!AC531,IF($C$4=Dates!$G$6,DataPack!AI531))))</f>
        <v>Voluntary Aided School</v>
      </c>
      <c r="G116" s="297">
        <f>IF(IF($C$4=Dates!$G$4, DataPack!X531,IF($C$4=Dates!$G$5,DataPack!AD531,IF($C$4=Dates!$G$6,DataPack!AJ531)))=0, "", IF($C$4=Dates!$G$4, DataPack!X531,IF($C$4=Dates!$G$5,DataPack!AD531,IF($C$4=Dates!$G$6,DataPack!AJ531))))</f>
        <v>40610</v>
      </c>
      <c r="H116" s="6"/>
    </row>
    <row r="117" spans="2:8">
      <c r="B117" s="30">
        <f>IF(IF($C$4=Dates!$G$4, DataPack!S532,IF($C$4=Dates!$G$5,DataPack!Y532,IF($C$4=Dates!$G$6,DataPack!AE532)))=0, "", IF($C$4=Dates!$G$4, DataPack!S532,IF($C$4=Dates!$G$5,DataPack!Y532,IF($C$4=Dates!$G$6,DataPack!AE532))))</f>
        <v>102406</v>
      </c>
      <c r="C117" s="36" t="str">
        <f>IF(IF($C$4=Dates!$G$4, DataPack!T532,IF($C$4=Dates!$G$5,DataPack!Z532,IF($C$4=Dates!$G$6,DataPack!AF532)))=0, "", IF($C$4=Dates!$G$4, DataPack!T532,IF($C$4=Dates!$G$5,DataPack!Z532,IF($C$4=Dates!$G$6,DataPack!AF532))))</f>
        <v>Brookside Primary School</v>
      </c>
      <c r="D117" s="36" t="str">
        <f>IF(IF($C$4=Dates!$G$4, DataPack!U532,IF($C$4=Dates!$G$5,DataPack!AA532,IF($C$4=Dates!$G$6,DataPack!AG532)))=0, "", IF($C$4=Dates!$G$4, DataPack!U532,IF($C$4=Dates!$G$5,DataPack!AA532,IF($C$4=Dates!$G$6,DataPack!AG532))))</f>
        <v>Hillingdon</v>
      </c>
      <c r="E117" s="36" t="str">
        <f>IF(IF($C$4=Dates!$G$4, DataPack!V532,IF($C$4=Dates!$G$5,DataPack!AB532,IF($C$4=Dates!$G$6,DataPack!AH532)))=0, "", IF($C$4=Dates!$G$4, DataPack!V532,IF($C$4=Dates!$G$5,DataPack!AB532,IF($C$4=Dates!$G$6,DataPack!AH532))))</f>
        <v>Primary</v>
      </c>
      <c r="F117" s="36" t="str">
        <f>IF(IF($C$4=Dates!$G$4, DataPack!W532,IF($C$4=Dates!$G$5,DataPack!AC532,IF($C$4=Dates!$G$6,DataPack!AI532)))=0, "", IF($C$4=Dates!$G$4, DataPack!W532,IF($C$4=Dates!$G$5,DataPack!AC532,IF($C$4=Dates!$G$6,DataPack!AI532))))</f>
        <v>Community School</v>
      </c>
      <c r="G117" s="297">
        <f>IF(IF($C$4=Dates!$G$4, DataPack!X532,IF($C$4=Dates!$G$5,DataPack!AD532,IF($C$4=Dates!$G$6,DataPack!AJ532)))=0, "", IF($C$4=Dates!$G$4, DataPack!X532,IF($C$4=Dates!$G$5,DataPack!AD532,IF($C$4=Dates!$G$6,DataPack!AJ532))))</f>
        <v>40865</v>
      </c>
      <c r="H117" s="6"/>
    </row>
    <row r="118" spans="2:8">
      <c r="B118" s="30">
        <f>IF(IF($C$4=Dates!$G$4, DataPack!S533,IF($C$4=Dates!$G$5,DataPack!Y533,IF($C$4=Dates!$G$6,DataPack!AE533)))=0, "", IF($C$4=Dates!$G$4, DataPack!S533,IF($C$4=Dates!$G$5,DataPack!Y533,IF($C$4=Dates!$G$6,DataPack!AE533))))</f>
        <v>103986</v>
      </c>
      <c r="C118" s="36" t="str">
        <f>IF(IF($C$4=Dates!$G$4, DataPack!T533,IF($C$4=Dates!$G$5,DataPack!Z533,IF($C$4=Dates!$G$6,DataPack!AF533)))=0, "", IF($C$4=Dates!$G$4, DataPack!T533,IF($C$4=Dates!$G$5,DataPack!Z533,IF($C$4=Dates!$G$6,DataPack!AF533))))</f>
        <v>Holy Trinity CofE Primary School</v>
      </c>
      <c r="D118" s="36" t="str">
        <f>IF(IF($C$4=Dates!$G$4, DataPack!U533,IF($C$4=Dates!$G$5,DataPack!AA533,IF($C$4=Dates!$G$6,DataPack!AG533)))=0, "", IF($C$4=Dates!$G$4, DataPack!U533,IF($C$4=Dates!$G$5,DataPack!AA533,IF($C$4=Dates!$G$6,DataPack!AG533))))</f>
        <v>Sandwell</v>
      </c>
      <c r="E118" s="36" t="str">
        <f>IF(IF($C$4=Dates!$G$4, DataPack!V533,IF($C$4=Dates!$G$5,DataPack!AB533,IF($C$4=Dates!$G$6,DataPack!AH533)))=0, "", IF($C$4=Dates!$G$4, DataPack!V533,IF($C$4=Dates!$G$5,DataPack!AB533,IF($C$4=Dates!$G$6,DataPack!AH533))))</f>
        <v>Primary</v>
      </c>
      <c r="F118" s="36" t="str">
        <f>IF(IF($C$4=Dates!$G$4, DataPack!W533,IF($C$4=Dates!$G$5,DataPack!AC533,IF($C$4=Dates!$G$6,DataPack!AI533)))=0, "", IF($C$4=Dates!$G$4, DataPack!W533,IF($C$4=Dates!$G$5,DataPack!AC533,IF($C$4=Dates!$G$6,DataPack!AI533))))</f>
        <v>Voluntary Controlled School</v>
      </c>
      <c r="G118" s="297">
        <f>IF(IF($C$4=Dates!$G$4, DataPack!X533,IF($C$4=Dates!$G$5,DataPack!AD533,IF($C$4=Dates!$G$6,DataPack!AJ533)))=0, "", IF($C$4=Dates!$G$4, DataPack!X533,IF($C$4=Dates!$G$5,DataPack!AD533,IF($C$4=Dates!$G$6,DataPack!AJ533))))</f>
        <v>40827</v>
      </c>
      <c r="H118" s="6"/>
    </row>
    <row r="119" spans="2:8">
      <c r="B119" s="30">
        <f>IF(IF($C$4=Dates!$G$4, DataPack!S534,IF($C$4=Dates!$G$5,DataPack!Y534,IF($C$4=Dates!$G$6,DataPack!AE534)))=0, "", IF($C$4=Dates!$G$4, DataPack!S534,IF($C$4=Dates!$G$5,DataPack!Y534,IF($C$4=Dates!$G$6,DataPack!AE534))))</f>
        <v>103841</v>
      </c>
      <c r="C119" s="36" t="str">
        <f>IF(IF($C$4=Dates!$G$4, DataPack!T534,IF($C$4=Dates!$G$5,DataPack!Z534,IF($C$4=Dates!$G$6,DataPack!AF534)))=0, "", IF($C$4=Dates!$G$4, DataPack!T534,IF($C$4=Dates!$G$5,DataPack!Z534,IF($C$4=Dates!$G$6,DataPack!AF534))))</f>
        <v>Netherton CofE Primary School</v>
      </c>
      <c r="D119" s="36" t="str">
        <f>IF(IF($C$4=Dates!$G$4, DataPack!U534,IF($C$4=Dates!$G$5,DataPack!AA534,IF($C$4=Dates!$G$6,DataPack!AG534)))=0, "", IF($C$4=Dates!$G$4, DataPack!U534,IF($C$4=Dates!$G$5,DataPack!AA534,IF($C$4=Dates!$G$6,DataPack!AG534))))</f>
        <v>Dudley</v>
      </c>
      <c r="E119" s="36" t="str">
        <f>IF(IF($C$4=Dates!$G$4, DataPack!V534,IF($C$4=Dates!$G$5,DataPack!AB534,IF($C$4=Dates!$G$6,DataPack!AH534)))=0, "", IF($C$4=Dates!$G$4, DataPack!V534,IF($C$4=Dates!$G$5,DataPack!AB534,IF($C$4=Dates!$G$6,DataPack!AH534))))</f>
        <v>Primary</v>
      </c>
      <c r="F119" s="36" t="str">
        <f>IF(IF($C$4=Dates!$G$4, DataPack!W534,IF($C$4=Dates!$G$5,DataPack!AC534,IF($C$4=Dates!$G$6,DataPack!AI534)))=0, "", IF($C$4=Dates!$G$4, DataPack!W534,IF($C$4=Dates!$G$5,DataPack!AC534,IF($C$4=Dates!$G$6,DataPack!AI534))))</f>
        <v>Voluntary Controlled School</v>
      </c>
      <c r="G119" s="297">
        <f>IF(IF($C$4=Dates!$G$4, DataPack!X534,IF($C$4=Dates!$G$5,DataPack!AD534,IF($C$4=Dates!$G$6,DataPack!AJ534)))=0, "", IF($C$4=Dates!$G$4, DataPack!X534,IF($C$4=Dates!$G$5,DataPack!AD534,IF($C$4=Dates!$G$6,DataPack!AJ534))))</f>
        <v>40807</v>
      </c>
      <c r="H119" s="6"/>
    </row>
    <row r="120" spans="2:8">
      <c r="B120" s="30">
        <f>IF(IF($C$4=Dates!$G$4, DataPack!S535,IF($C$4=Dates!$G$5,DataPack!Y535,IF($C$4=Dates!$G$6,DataPack!AE535)))=0, "", IF($C$4=Dates!$G$4, DataPack!S535,IF($C$4=Dates!$G$5,DataPack!Y535,IF($C$4=Dates!$G$6,DataPack!AE535))))</f>
        <v>101768</v>
      </c>
      <c r="C120" s="36" t="str">
        <f>IF(IF($C$4=Dates!$G$4, DataPack!T535,IF($C$4=Dates!$G$5,DataPack!Z535,IF($C$4=Dates!$G$6,DataPack!AF535)))=0, "", IF($C$4=Dates!$G$4, DataPack!T535,IF($C$4=Dates!$G$5,DataPack!Z535,IF($C$4=Dates!$G$6,DataPack!AF535))))</f>
        <v>All Saints Infant School</v>
      </c>
      <c r="D120" s="36" t="str">
        <f>IF(IF($C$4=Dates!$G$4, DataPack!U535,IF($C$4=Dates!$G$5,DataPack!AA535,IF($C$4=Dates!$G$6,DataPack!AG535)))=0, "", IF($C$4=Dates!$G$4, DataPack!U535,IF($C$4=Dates!$G$5,DataPack!AA535,IF($C$4=Dates!$G$6,DataPack!AG535))))</f>
        <v>Croydon</v>
      </c>
      <c r="E120" s="36" t="str">
        <f>IF(IF($C$4=Dates!$G$4, DataPack!V535,IF($C$4=Dates!$G$5,DataPack!AB535,IF($C$4=Dates!$G$6,DataPack!AH535)))=0, "", IF($C$4=Dates!$G$4, DataPack!V535,IF($C$4=Dates!$G$5,DataPack!AB535,IF($C$4=Dates!$G$6,DataPack!AH535))))</f>
        <v>Primary</v>
      </c>
      <c r="F120" s="36" t="str">
        <f>IF(IF($C$4=Dates!$G$4, DataPack!W535,IF($C$4=Dates!$G$5,DataPack!AC535,IF($C$4=Dates!$G$6,DataPack!AI535)))=0, "", IF($C$4=Dates!$G$4, DataPack!W535,IF($C$4=Dates!$G$5,DataPack!AC535,IF($C$4=Dates!$G$6,DataPack!AI535))))</f>
        <v>Community School</v>
      </c>
      <c r="G120" s="297">
        <f>IF(IF($C$4=Dates!$G$4, DataPack!X535,IF($C$4=Dates!$G$5,DataPack!AD535,IF($C$4=Dates!$G$6,DataPack!AJ535)))=0, "", IF($C$4=Dates!$G$4, DataPack!X535,IF($C$4=Dates!$G$5,DataPack!AD535,IF($C$4=Dates!$G$6,DataPack!AJ535))))</f>
        <v>40556</v>
      </c>
      <c r="H120" s="6"/>
    </row>
    <row r="121" spans="2:8">
      <c r="B121" s="30">
        <f>IF(IF($C$4=Dates!$G$4, DataPack!S536,IF($C$4=Dates!$G$5,DataPack!Y536,IF($C$4=Dates!$G$6,DataPack!AE536)))=0, "", IF($C$4=Dates!$G$4, DataPack!S536,IF($C$4=Dates!$G$5,DataPack!Y536,IF($C$4=Dates!$G$6,DataPack!AE536))))</f>
        <v>100730</v>
      </c>
      <c r="C121" s="36" t="str">
        <f>IF(IF($C$4=Dates!$G$4, DataPack!T536,IF($C$4=Dates!$G$5,DataPack!Z536,IF($C$4=Dates!$G$6,DataPack!AF536)))=0, "", IF($C$4=Dates!$G$4, DataPack!T536,IF($C$4=Dates!$G$5,DataPack!Z536,IF($C$4=Dates!$G$6,DataPack!AF536))))</f>
        <v>St Mary's Lewisham Church of England Primary School</v>
      </c>
      <c r="D121" s="36" t="str">
        <f>IF(IF($C$4=Dates!$G$4, DataPack!U536,IF($C$4=Dates!$G$5,DataPack!AA536,IF($C$4=Dates!$G$6,DataPack!AG536)))=0, "", IF($C$4=Dates!$G$4, DataPack!U536,IF($C$4=Dates!$G$5,DataPack!AA536,IF($C$4=Dates!$G$6,DataPack!AG536))))</f>
        <v>Lewisham</v>
      </c>
      <c r="E121" s="36" t="str">
        <f>IF(IF($C$4=Dates!$G$4, DataPack!V536,IF($C$4=Dates!$G$5,DataPack!AB536,IF($C$4=Dates!$G$6,DataPack!AH536)))=0, "", IF($C$4=Dates!$G$4, DataPack!V536,IF($C$4=Dates!$G$5,DataPack!AB536,IF($C$4=Dates!$G$6,DataPack!AH536))))</f>
        <v>Primary</v>
      </c>
      <c r="F121" s="36" t="str">
        <f>IF(IF($C$4=Dates!$G$4, DataPack!W536,IF($C$4=Dates!$G$5,DataPack!AC536,IF($C$4=Dates!$G$6,DataPack!AI536)))=0, "", IF($C$4=Dates!$G$4, DataPack!W536,IF($C$4=Dates!$G$5,DataPack!AC536,IF($C$4=Dates!$G$6,DataPack!AI536))))</f>
        <v>Voluntary Aided School</v>
      </c>
      <c r="G121" s="297">
        <f>IF(IF($C$4=Dates!$G$4, DataPack!X536,IF($C$4=Dates!$G$5,DataPack!AD536,IF($C$4=Dates!$G$6,DataPack!AJ536)))=0, "", IF($C$4=Dates!$G$4, DataPack!X536,IF($C$4=Dates!$G$5,DataPack!AD536,IF($C$4=Dates!$G$6,DataPack!AJ536))))</f>
        <v>40620</v>
      </c>
      <c r="H121" s="6"/>
    </row>
    <row r="122" spans="2:8">
      <c r="B122" s="30">
        <f>IF(IF($C$4=Dates!$G$4, DataPack!S537,IF($C$4=Dates!$G$5,DataPack!Y537,IF($C$4=Dates!$G$6,DataPack!AE537)))=0, "", IF($C$4=Dates!$G$4, DataPack!S537,IF($C$4=Dates!$G$5,DataPack!Y537,IF($C$4=Dates!$G$6,DataPack!AE537))))</f>
        <v>136566</v>
      </c>
      <c r="C122" s="36" t="str">
        <f>IF(IF($C$4=Dates!$G$4, DataPack!T537,IF($C$4=Dates!$G$5,DataPack!Z537,IF($C$4=Dates!$G$6,DataPack!AF537)))=0, "", IF($C$4=Dates!$G$4, DataPack!T537,IF($C$4=Dates!$G$5,DataPack!Z537,IF($C$4=Dates!$G$6,DataPack!AF537))))</f>
        <v>Ecclesbourne Primary School</v>
      </c>
      <c r="D122" s="36" t="str">
        <f>IF(IF($C$4=Dates!$G$4, DataPack!U537,IF($C$4=Dates!$G$5,DataPack!AA537,IF($C$4=Dates!$G$6,DataPack!AG537)))=0, "", IF($C$4=Dates!$G$4, DataPack!U537,IF($C$4=Dates!$G$5,DataPack!AA537,IF($C$4=Dates!$G$6,DataPack!AG537))))</f>
        <v>Croydon</v>
      </c>
      <c r="E122" s="36" t="str">
        <f>IF(IF($C$4=Dates!$G$4, DataPack!V537,IF($C$4=Dates!$G$5,DataPack!AB537,IF($C$4=Dates!$G$6,DataPack!AH537)))=0, "", IF($C$4=Dates!$G$4, DataPack!V537,IF($C$4=Dates!$G$5,DataPack!AB537,IF($C$4=Dates!$G$6,DataPack!AH537))))</f>
        <v>Primary</v>
      </c>
      <c r="F122" s="36" t="str">
        <f>IF(IF($C$4=Dates!$G$4, DataPack!W537,IF($C$4=Dates!$G$5,DataPack!AC537,IF($C$4=Dates!$G$6,DataPack!AI537)))=0, "", IF($C$4=Dates!$G$4, DataPack!W537,IF($C$4=Dates!$G$5,DataPack!AC537,IF($C$4=Dates!$G$6,DataPack!AI537))))</f>
        <v>Academy Converters</v>
      </c>
      <c r="G122" s="297">
        <f>IF(IF($C$4=Dates!$G$4, DataPack!X537,IF($C$4=Dates!$G$5,DataPack!AD537,IF($C$4=Dates!$G$6,DataPack!AJ537)))=0, "", IF($C$4=Dates!$G$4, DataPack!X537,IF($C$4=Dates!$G$5,DataPack!AD537,IF($C$4=Dates!$G$6,DataPack!AJ537))))</f>
        <v>40704</v>
      </c>
      <c r="H122" s="6"/>
    </row>
    <row r="123" spans="2:8">
      <c r="B123" s="30">
        <f>IF(IF($C$4=Dates!$G$4, DataPack!S538,IF($C$4=Dates!$G$5,DataPack!Y538,IF($C$4=Dates!$G$6,DataPack!AE538)))=0, "", IF($C$4=Dates!$G$4, DataPack!S538,IF($C$4=Dates!$G$5,DataPack!Y538,IF($C$4=Dates!$G$6,DataPack!AE538))))</f>
        <v>100810</v>
      </c>
      <c r="C123" s="36" t="str">
        <f>IF(IF($C$4=Dates!$G$4, DataPack!T538,IF($C$4=Dates!$G$5,DataPack!Z538,IF($C$4=Dates!$G$6,DataPack!AF538)))=0, "", IF($C$4=Dates!$G$4, DataPack!T538,IF($C$4=Dates!$G$5,DataPack!Z538,IF($C$4=Dates!$G$6,DataPack!AF538))))</f>
        <v>Rotherhithe Primary School</v>
      </c>
      <c r="D123" s="36" t="str">
        <f>IF(IF($C$4=Dates!$G$4, DataPack!U538,IF($C$4=Dates!$G$5,DataPack!AA538,IF($C$4=Dates!$G$6,DataPack!AG538)))=0, "", IF($C$4=Dates!$G$4, DataPack!U538,IF($C$4=Dates!$G$5,DataPack!AA538,IF($C$4=Dates!$G$6,DataPack!AG538))))</f>
        <v>Southwark</v>
      </c>
      <c r="E123" s="36" t="str">
        <f>IF(IF($C$4=Dates!$G$4, DataPack!V538,IF($C$4=Dates!$G$5,DataPack!AB538,IF($C$4=Dates!$G$6,DataPack!AH538)))=0, "", IF($C$4=Dates!$G$4, DataPack!V538,IF($C$4=Dates!$G$5,DataPack!AB538,IF($C$4=Dates!$G$6,DataPack!AH538))))</f>
        <v>Primary</v>
      </c>
      <c r="F123" s="36" t="str">
        <f>IF(IF($C$4=Dates!$G$4, DataPack!W538,IF($C$4=Dates!$G$5,DataPack!AC538,IF($C$4=Dates!$G$6,DataPack!AI538)))=0, "", IF($C$4=Dates!$G$4, DataPack!W538,IF($C$4=Dates!$G$5,DataPack!AC538,IF($C$4=Dates!$G$6,DataPack!AI538))))</f>
        <v>Community School</v>
      </c>
      <c r="G123" s="297">
        <f>IF(IF($C$4=Dates!$G$4, DataPack!X538,IF($C$4=Dates!$G$5,DataPack!AD538,IF($C$4=Dates!$G$6,DataPack!AJ538)))=0, "", IF($C$4=Dates!$G$4, DataPack!X538,IF($C$4=Dates!$G$5,DataPack!AD538,IF($C$4=Dates!$G$6,DataPack!AJ538))))</f>
        <v>40591</v>
      </c>
      <c r="H123" s="6"/>
    </row>
    <row r="124" spans="2:8">
      <c r="B124" s="30">
        <f>IF(IF($C$4=Dates!$G$4, DataPack!S539,IF($C$4=Dates!$G$5,DataPack!Y539,IF($C$4=Dates!$G$6,DataPack!AE539)))=0, "", IF($C$4=Dates!$G$4, DataPack!S539,IF($C$4=Dates!$G$5,DataPack!Y539,IF($C$4=Dates!$G$6,DataPack!AE539))))</f>
        <v>101632</v>
      </c>
      <c r="C124" s="36" t="str">
        <f>IF(IF($C$4=Dates!$G$4, DataPack!T539,IF($C$4=Dates!$G$5,DataPack!Z539,IF($C$4=Dates!$G$6,DataPack!AF539)))=0, "", IF($C$4=Dates!$G$4, DataPack!T539,IF($C$4=Dates!$G$5,DataPack!Z539,IF($C$4=Dates!$G$6,DataPack!AF539))))</f>
        <v>Gray's Farm Primary School</v>
      </c>
      <c r="D124" s="36" t="str">
        <f>IF(IF($C$4=Dates!$G$4, DataPack!U539,IF($C$4=Dates!$G$5,DataPack!AA539,IF($C$4=Dates!$G$6,DataPack!AG539)))=0, "", IF($C$4=Dates!$G$4, DataPack!U539,IF($C$4=Dates!$G$5,DataPack!AA539,IF($C$4=Dates!$G$6,DataPack!AG539))))</f>
        <v>Bromley</v>
      </c>
      <c r="E124" s="36" t="str">
        <f>IF(IF($C$4=Dates!$G$4, DataPack!V539,IF($C$4=Dates!$G$5,DataPack!AB539,IF($C$4=Dates!$G$6,DataPack!AH539)))=0, "", IF($C$4=Dates!$G$4, DataPack!V539,IF($C$4=Dates!$G$5,DataPack!AB539,IF($C$4=Dates!$G$6,DataPack!AH539))))</f>
        <v>Primary</v>
      </c>
      <c r="F124" s="36" t="str">
        <f>IF(IF($C$4=Dates!$G$4, DataPack!W539,IF($C$4=Dates!$G$5,DataPack!AC539,IF($C$4=Dates!$G$6,DataPack!AI539)))=0, "", IF($C$4=Dates!$G$4, DataPack!W539,IF($C$4=Dates!$G$5,DataPack!AC539,IF($C$4=Dates!$G$6,DataPack!AI539))))</f>
        <v>Community School</v>
      </c>
      <c r="G124" s="297">
        <f>IF(IF($C$4=Dates!$G$4, DataPack!X539,IF($C$4=Dates!$G$5,DataPack!AD539,IF($C$4=Dates!$G$6,DataPack!AJ539)))=0, "", IF($C$4=Dates!$G$4, DataPack!X539,IF($C$4=Dates!$G$5,DataPack!AD539,IF($C$4=Dates!$G$6,DataPack!AJ539))))</f>
        <v>40606</v>
      </c>
      <c r="H124" s="6"/>
    </row>
    <row r="125" spans="2:8">
      <c r="B125" s="30">
        <f>IF(IF($C$4=Dates!$G$4, DataPack!S540,IF($C$4=Dates!$G$5,DataPack!Y540,IF($C$4=Dates!$G$6,DataPack!AE540)))=0, "", IF($C$4=Dates!$G$4, DataPack!S540,IF($C$4=Dates!$G$5,DataPack!Y540,IF($C$4=Dates!$G$6,DataPack!AE540))))</f>
        <v>101201</v>
      </c>
      <c r="C125" s="36" t="str">
        <f>IF(IF($C$4=Dates!$G$4, DataPack!T540,IF($C$4=Dates!$G$5,DataPack!Z540,IF($C$4=Dates!$G$6,DataPack!AF540)))=0, "", IF($C$4=Dates!$G$4, DataPack!T540,IF($C$4=Dates!$G$5,DataPack!Z540,IF($C$4=Dates!$G$6,DataPack!AF540))))</f>
        <v>William Bellamy Infant School</v>
      </c>
      <c r="D125" s="36" t="str">
        <f>IF(IF($C$4=Dates!$G$4, DataPack!U540,IF($C$4=Dates!$G$5,DataPack!AA540,IF($C$4=Dates!$G$6,DataPack!AG540)))=0, "", IF($C$4=Dates!$G$4, DataPack!U540,IF($C$4=Dates!$G$5,DataPack!AA540,IF($C$4=Dates!$G$6,DataPack!AG540))))</f>
        <v>Barking and Dagenham</v>
      </c>
      <c r="E125" s="36" t="str">
        <f>IF(IF($C$4=Dates!$G$4, DataPack!V540,IF($C$4=Dates!$G$5,DataPack!AB540,IF($C$4=Dates!$G$6,DataPack!AH540)))=0, "", IF($C$4=Dates!$G$4, DataPack!V540,IF($C$4=Dates!$G$5,DataPack!AB540,IF($C$4=Dates!$G$6,DataPack!AH540))))</f>
        <v>Primary</v>
      </c>
      <c r="F125" s="36" t="str">
        <f>IF(IF($C$4=Dates!$G$4, DataPack!W540,IF($C$4=Dates!$G$5,DataPack!AC540,IF($C$4=Dates!$G$6,DataPack!AI540)))=0, "", IF($C$4=Dates!$G$4, DataPack!W540,IF($C$4=Dates!$G$5,DataPack!AC540,IF($C$4=Dates!$G$6,DataPack!AI540))))</f>
        <v>Community School</v>
      </c>
      <c r="G125" s="297">
        <f>IF(IF($C$4=Dates!$G$4, DataPack!X540,IF($C$4=Dates!$G$5,DataPack!AD540,IF($C$4=Dates!$G$6,DataPack!AJ540)))=0, "", IF($C$4=Dates!$G$4, DataPack!X540,IF($C$4=Dates!$G$5,DataPack!AD540,IF($C$4=Dates!$G$6,DataPack!AJ540))))</f>
        <v>40821</v>
      </c>
      <c r="H125" s="6"/>
    </row>
    <row r="126" spans="2:8">
      <c r="B126" s="30">
        <f>IF(IF($C$4=Dates!$G$4, DataPack!S541,IF($C$4=Dates!$G$5,DataPack!Y541,IF($C$4=Dates!$G$6,DataPack!AE541)))=0, "", IF($C$4=Dates!$G$4, DataPack!S541,IF($C$4=Dates!$G$5,DataPack!Y541,IF($C$4=Dates!$G$6,DataPack!AE541))))</f>
        <v>101437</v>
      </c>
      <c r="C126" s="36" t="str">
        <f>IF(IF($C$4=Dates!$G$4, DataPack!T541,IF($C$4=Dates!$G$5,DataPack!Z541,IF($C$4=Dates!$G$6,DataPack!AF541)))=0, "", IF($C$4=Dates!$G$4, DataPack!T541,IF($C$4=Dates!$G$5,DataPack!Z541,IF($C$4=Dates!$G$6,DataPack!AF541))))</f>
        <v>Parkway Primary School</v>
      </c>
      <c r="D126" s="36" t="str">
        <f>IF(IF($C$4=Dates!$G$4, DataPack!U541,IF($C$4=Dates!$G$5,DataPack!AA541,IF($C$4=Dates!$G$6,DataPack!AG541)))=0, "", IF($C$4=Dates!$G$4, DataPack!U541,IF($C$4=Dates!$G$5,DataPack!AA541,IF($C$4=Dates!$G$6,DataPack!AG541))))</f>
        <v>Bexley</v>
      </c>
      <c r="E126" s="36" t="str">
        <f>IF(IF($C$4=Dates!$G$4, DataPack!V541,IF($C$4=Dates!$G$5,DataPack!AB541,IF($C$4=Dates!$G$6,DataPack!AH541)))=0, "", IF($C$4=Dates!$G$4, DataPack!V541,IF($C$4=Dates!$G$5,DataPack!AB541,IF($C$4=Dates!$G$6,DataPack!AH541))))</f>
        <v>Primary</v>
      </c>
      <c r="F126" s="36" t="str">
        <f>IF(IF($C$4=Dates!$G$4, DataPack!W541,IF($C$4=Dates!$G$5,DataPack!AC541,IF($C$4=Dates!$G$6,DataPack!AI541)))=0, "", IF($C$4=Dates!$G$4, DataPack!W541,IF($C$4=Dates!$G$5,DataPack!AC541,IF($C$4=Dates!$G$6,DataPack!AI541))))</f>
        <v>Community School</v>
      </c>
      <c r="G126" s="297">
        <f>IF(IF($C$4=Dates!$G$4, DataPack!X541,IF($C$4=Dates!$G$5,DataPack!AD541,IF($C$4=Dates!$G$6,DataPack!AJ541)))=0, "", IF($C$4=Dates!$G$4, DataPack!X541,IF($C$4=Dates!$G$5,DataPack!AD541,IF($C$4=Dates!$G$6,DataPack!AJ541))))</f>
        <v>40855</v>
      </c>
      <c r="H126" s="6"/>
    </row>
    <row r="127" spans="2:8">
      <c r="B127" s="30">
        <f>IF(IF($C$4=Dates!$G$4, DataPack!S542,IF($C$4=Dates!$G$5,DataPack!Y542,IF($C$4=Dates!$G$6,DataPack!AE542)))=0, "", IF($C$4=Dates!$G$4, DataPack!S542,IF($C$4=Dates!$G$5,DataPack!Y542,IF($C$4=Dates!$G$6,DataPack!AE542))))</f>
        <v>121210</v>
      </c>
      <c r="C127" s="36" t="str">
        <f>IF(IF($C$4=Dates!$G$4, DataPack!T542,IF($C$4=Dates!$G$5,DataPack!Z542,IF($C$4=Dates!$G$6,DataPack!AF542)))=0, "", IF($C$4=Dates!$G$4, DataPack!T542,IF($C$4=Dates!$G$5,DataPack!Z542,IF($C$4=Dates!$G$6,DataPack!AF542))))</f>
        <v>Downham Market High School - Technology College</v>
      </c>
      <c r="D127" s="36" t="str">
        <f>IF(IF($C$4=Dates!$G$4, DataPack!U542,IF($C$4=Dates!$G$5,DataPack!AA542,IF($C$4=Dates!$G$6,DataPack!AG542)))=0, "", IF($C$4=Dates!$G$4, DataPack!U542,IF($C$4=Dates!$G$5,DataPack!AA542,IF($C$4=Dates!$G$6,DataPack!AG542))))</f>
        <v>Norfolk</v>
      </c>
      <c r="E127" s="36" t="str">
        <f>IF(IF($C$4=Dates!$G$4, DataPack!V542,IF($C$4=Dates!$G$5,DataPack!AB542,IF($C$4=Dates!$G$6,DataPack!AH542)))=0, "", IF($C$4=Dates!$G$4, DataPack!V542,IF($C$4=Dates!$G$5,DataPack!AB542,IF($C$4=Dates!$G$6,DataPack!AH542))))</f>
        <v>Secondary</v>
      </c>
      <c r="F127" s="36" t="str">
        <f>IF(IF($C$4=Dates!$G$4, DataPack!W542,IF($C$4=Dates!$G$5,DataPack!AC542,IF($C$4=Dates!$G$6,DataPack!AI542)))=0, "", IF($C$4=Dates!$G$4, DataPack!W542,IF($C$4=Dates!$G$5,DataPack!AC542,IF($C$4=Dates!$G$6,DataPack!AI542))))</f>
        <v>Foundation School</v>
      </c>
      <c r="G127" s="297">
        <f>IF(IF($C$4=Dates!$G$4, DataPack!X542,IF($C$4=Dates!$G$5,DataPack!AD542,IF($C$4=Dates!$G$6,DataPack!AJ542)))=0, "", IF($C$4=Dates!$G$4, DataPack!X542,IF($C$4=Dates!$G$5,DataPack!AD542,IF($C$4=Dates!$G$6,DataPack!AJ542))))</f>
        <v>40613</v>
      </c>
      <c r="H127" s="6"/>
    </row>
    <row r="128" spans="2:8">
      <c r="B128" s="30">
        <f>IF(IF($C$4=Dates!$G$4, DataPack!S543,IF($C$4=Dates!$G$5,DataPack!Y543,IF($C$4=Dates!$G$6,DataPack!AE543)))=0, "", IF($C$4=Dates!$G$4, DataPack!S543,IF($C$4=Dates!$G$5,DataPack!Y543,IF($C$4=Dates!$G$6,DataPack!AE543))))</f>
        <v>122066</v>
      </c>
      <c r="C128" s="36" t="str">
        <f>IF(IF($C$4=Dates!$G$4, DataPack!T543,IF($C$4=Dates!$G$5,DataPack!Z543,IF($C$4=Dates!$G$6,DataPack!AF543)))=0, "", IF($C$4=Dates!$G$4, DataPack!T543,IF($C$4=Dates!$G$5,DataPack!Z543,IF($C$4=Dates!$G$6,DataPack!AF543))))</f>
        <v xml:space="preserve">The Latimer Arts College </v>
      </c>
      <c r="D128" s="36" t="str">
        <f>IF(IF($C$4=Dates!$G$4, DataPack!U543,IF($C$4=Dates!$G$5,DataPack!AA543,IF($C$4=Dates!$G$6,DataPack!AG543)))=0, "", IF($C$4=Dates!$G$4, DataPack!U543,IF($C$4=Dates!$G$5,DataPack!AA543,IF($C$4=Dates!$G$6,DataPack!AG543))))</f>
        <v>Northamptonshire</v>
      </c>
      <c r="E128" s="36" t="str">
        <f>IF(IF($C$4=Dates!$G$4, DataPack!V543,IF($C$4=Dates!$G$5,DataPack!AB543,IF($C$4=Dates!$G$6,DataPack!AH543)))=0, "", IF($C$4=Dates!$G$4, DataPack!V543,IF($C$4=Dates!$G$5,DataPack!AB543,IF($C$4=Dates!$G$6,DataPack!AH543))))</f>
        <v>Secondary</v>
      </c>
      <c r="F128" s="36" t="str">
        <f>IF(IF($C$4=Dates!$G$4, DataPack!W543,IF($C$4=Dates!$G$5,DataPack!AC543,IF($C$4=Dates!$G$6,DataPack!AI543)))=0, "", IF($C$4=Dates!$G$4, DataPack!W543,IF($C$4=Dates!$G$5,DataPack!AC543,IF($C$4=Dates!$G$6,DataPack!AI543))))</f>
        <v>Foundation School</v>
      </c>
      <c r="G128" s="297">
        <f>IF(IF($C$4=Dates!$G$4, DataPack!X543,IF($C$4=Dates!$G$5,DataPack!AD543,IF($C$4=Dates!$G$6,DataPack!AJ543)))=0, "", IF($C$4=Dates!$G$4, DataPack!X543,IF($C$4=Dates!$G$5,DataPack!AD543,IF($C$4=Dates!$G$6,DataPack!AJ543))))</f>
        <v>40507</v>
      </c>
      <c r="H128" s="6"/>
    </row>
    <row r="129" spans="2:8">
      <c r="B129" s="30">
        <f>IF(IF($C$4=Dates!$G$4, DataPack!S544,IF($C$4=Dates!$G$5,DataPack!Y544,IF($C$4=Dates!$G$6,DataPack!AE544)))=0, "", IF($C$4=Dates!$G$4, DataPack!S544,IF($C$4=Dates!$G$5,DataPack!Y544,IF($C$4=Dates!$G$6,DataPack!AE544))))</f>
        <v>122058</v>
      </c>
      <c r="C129" s="36" t="str">
        <f>IF(IF($C$4=Dates!$G$4, DataPack!T544,IF($C$4=Dates!$G$5,DataPack!Z544,IF($C$4=Dates!$G$6,DataPack!AF544)))=0, "", IF($C$4=Dates!$G$4, DataPack!T544,IF($C$4=Dates!$G$5,DataPack!Z544,IF($C$4=Dates!$G$6,DataPack!AF544))))</f>
        <v>William Parker School A Specialist Humanities College</v>
      </c>
      <c r="D129" s="36" t="str">
        <f>IF(IF($C$4=Dates!$G$4, DataPack!U544,IF($C$4=Dates!$G$5,DataPack!AA544,IF($C$4=Dates!$G$6,DataPack!AG544)))=0, "", IF($C$4=Dates!$G$4, DataPack!U544,IF($C$4=Dates!$G$5,DataPack!AA544,IF($C$4=Dates!$G$6,DataPack!AG544))))</f>
        <v>Northamptonshire</v>
      </c>
      <c r="E129" s="36" t="str">
        <f>IF(IF($C$4=Dates!$G$4, DataPack!V544,IF($C$4=Dates!$G$5,DataPack!AB544,IF($C$4=Dates!$G$6,DataPack!AH544)))=0, "", IF($C$4=Dates!$G$4, DataPack!V544,IF($C$4=Dates!$G$5,DataPack!AB544,IF($C$4=Dates!$G$6,DataPack!AH544))))</f>
        <v>Secondary</v>
      </c>
      <c r="F129" s="36" t="str">
        <f>IF(IF($C$4=Dates!$G$4, DataPack!W544,IF($C$4=Dates!$G$5,DataPack!AC544,IF($C$4=Dates!$G$6,DataPack!AI544)))=0, "", IF($C$4=Dates!$G$4, DataPack!W544,IF($C$4=Dates!$G$5,DataPack!AC544,IF($C$4=Dates!$G$6,DataPack!AI544))))</f>
        <v>Community School</v>
      </c>
      <c r="G129" s="297">
        <f>IF(IF($C$4=Dates!$G$4, DataPack!X544,IF($C$4=Dates!$G$5,DataPack!AD544,IF($C$4=Dates!$G$6,DataPack!AJ544)))=0, "", IF($C$4=Dates!$G$4, DataPack!X544,IF($C$4=Dates!$G$5,DataPack!AD544,IF($C$4=Dates!$G$6,DataPack!AJ544))))</f>
        <v>40856</v>
      </c>
      <c r="H129" s="6"/>
    </row>
    <row r="130" spans="2:8">
      <c r="B130" s="30">
        <f>IF(IF($C$4=Dates!$G$4, DataPack!S545,IF($C$4=Dates!$G$5,DataPack!Y545,IF($C$4=Dates!$G$6,DataPack!AE545)))=0, "", IF($C$4=Dates!$G$4, DataPack!S545,IF($C$4=Dates!$G$5,DataPack!Y545,IF($C$4=Dates!$G$6,DataPack!AE545))))</f>
        <v>117574</v>
      </c>
      <c r="C130" s="36" t="str">
        <f>IF(IF($C$4=Dates!$G$4, DataPack!T545,IF($C$4=Dates!$G$5,DataPack!Z545,IF($C$4=Dates!$G$6,DataPack!AF545)))=0, "", IF($C$4=Dates!$G$4, DataPack!T545,IF($C$4=Dates!$G$5,DataPack!Z545,IF($C$4=Dates!$G$6,DataPack!AF545))))</f>
        <v>Francis Bacon School</v>
      </c>
      <c r="D130" s="36" t="str">
        <f>IF(IF($C$4=Dates!$G$4, DataPack!U545,IF($C$4=Dates!$G$5,DataPack!AA545,IF($C$4=Dates!$G$6,DataPack!AG545)))=0, "", IF($C$4=Dates!$G$4, DataPack!U545,IF($C$4=Dates!$G$5,DataPack!AA545,IF($C$4=Dates!$G$6,DataPack!AG545))))</f>
        <v>Hertfordshire</v>
      </c>
      <c r="E130" s="36" t="str">
        <f>IF(IF($C$4=Dates!$G$4, DataPack!V545,IF($C$4=Dates!$G$5,DataPack!AB545,IF($C$4=Dates!$G$6,DataPack!AH545)))=0, "", IF($C$4=Dates!$G$4, DataPack!V545,IF($C$4=Dates!$G$5,DataPack!AB545,IF($C$4=Dates!$G$6,DataPack!AH545))))</f>
        <v>Secondary</v>
      </c>
      <c r="F130" s="36" t="str">
        <f>IF(IF($C$4=Dates!$G$4, DataPack!W545,IF($C$4=Dates!$G$5,DataPack!AC545,IF($C$4=Dates!$G$6,DataPack!AI545)))=0, "", IF($C$4=Dates!$G$4, DataPack!W545,IF($C$4=Dates!$G$5,DataPack!AC545,IF($C$4=Dates!$G$6,DataPack!AI545))))</f>
        <v>Foundation School</v>
      </c>
      <c r="G130" s="297">
        <f>IF(IF($C$4=Dates!$G$4, DataPack!X545,IF($C$4=Dates!$G$5,DataPack!AD545,IF($C$4=Dates!$G$6,DataPack!AJ545)))=0, "", IF($C$4=Dates!$G$4, DataPack!X545,IF($C$4=Dates!$G$5,DataPack!AD545,IF($C$4=Dates!$G$6,DataPack!AJ545))))</f>
        <v>40822</v>
      </c>
      <c r="H130" s="6"/>
    </row>
    <row r="131" spans="2:8">
      <c r="B131" s="30">
        <f>IF(IF($C$4=Dates!$G$4, DataPack!S546,IF($C$4=Dates!$G$5,DataPack!Y546,IF($C$4=Dates!$G$6,DataPack!AE546)))=0, "", IF($C$4=Dates!$G$4, DataPack!S546,IF($C$4=Dates!$G$5,DataPack!Y546,IF($C$4=Dates!$G$6,DataPack!AE546))))</f>
        <v>122861</v>
      </c>
      <c r="C131" s="36" t="str">
        <f>IF(IF($C$4=Dates!$G$4, DataPack!T546,IF($C$4=Dates!$G$5,DataPack!Z546,IF($C$4=Dates!$G$6,DataPack!AF546)))=0, "", IF($C$4=Dates!$G$4, DataPack!T546,IF($C$4=Dates!$G$5,DataPack!Z546,IF($C$4=Dates!$G$6,DataPack!AF546))))</f>
        <v>Valley Comprehensive School</v>
      </c>
      <c r="D131" s="36" t="str">
        <f>IF(IF($C$4=Dates!$G$4, DataPack!U546,IF($C$4=Dates!$G$5,DataPack!AA546,IF($C$4=Dates!$G$6,DataPack!AG546)))=0, "", IF($C$4=Dates!$G$4, DataPack!U546,IF($C$4=Dates!$G$5,DataPack!AA546,IF($C$4=Dates!$G$6,DataPack!AG546))))</f>
        <v>Nottinghamshire</v>
      </c>
      <c r="E131" s="36" t="str">
        <f>IF(IF($C$4=Dates!$G$4, DataPack!V546,IF($C$4=Dates!$G$5,DataPack!AB546,IF($C$4=Dates!$G$6,DataPack!AH546)))=0, "", IF($C$4=Dates!$G$4, DataPack!V546,IF($C$4=Dates!$G$5,DataPack!AB546,IF($C$4=Dates!$G$6,DataPack!AH546))))</f>
        <v>Secondary</v>
      </c>
      <c r="F131" s="36" t="str">
        <f>IF(IF($C$4=Dates!$G$4, DataPack!W546,IF($C$4=Dates!$G$5,DataPack!AC546,IF($C$4=Dates!$G$6,DataPack!AI546)))=0, "", IF($C$4=Dates!$G$4, DataPack!W546,IF($C$4=Dates!$G$5,DataPack!AC546,IF($C$4=Dates!$G$6,DataPack!AI546))))</f>
        <v>Community School</v>
      </c>
      <c r="G131" s="297">
        <f>IF(IF($C$4=Dates!$G$4, DataPack!X546,IF($C$4=Dates!$G$5,DataPack!AD546,IF($C$4=Dates!$G$6,DataPack!AJ546)))=0, "", IF($C$4=Dates!$G$4, DataPack!X546,IF($C$4=Dates!$G$5,DataPack!AD546,IF($C$4=Dates!$G$6,DataPack!AJ546))))</f>
        <v>40563</v>
      </c>
      <c r="H131" s="6"/>
    </row>
    <row r="132" spans="2:8">
      <c r="B132" s="30">
        <f>IF(IF($C$4=Dates!$G$4, DataPack!S547,IF($C$4=Dates!$G$5,DataPack!Y547,IF($C$4=Dates!$G$6,DataPack!AE547)))=0, "", IF($C$4=Dates!$G$4, DataPack!S547,IF($C$4=Dates!$G$5,DataPack!Y547,IF($C$4=Dates!$G$6,DataPack!AE547))))</f>
        <v>132822</v>
      </c>
      <c r="C132" s="36" t="str">
        <f>IF(IF($C$4=Dates!$G$4, DataPack!T547,IF($C$4=Dates!$G$5,DataPack!Z547,IF($C$4=Dates!$G$6,DataPack!AF547)))=0, "", IF($C$4=Dates!$G$4, DataPack!T547,IF($C$4=Dates!$G$5,DataPack!Z547,IF($C$4=Dates!$G$6,DataPack!AF547))))</f>
        <v>Ipsley CofE Middle School</v>
      </c>
      <c r="D132" s="36" t="str">
        <f>IF(IF($C$4=Dates!$G$4, DataPack!U547,IF($C$4=Dates!$G$5,DataPack!AA547,IF($C$4=Dates!$G$6,DataPack!AG547)))=0, "", IF($C$4=Dates!$G$4, DataPack!U547,IF($C$4=Dates!$G$5,DataPack!AA547,IF($C$4=Dates!$G$6,DataPack!AG547))))</f>
        <v>Worcestershire</v>
      </c>
      <c r="E132" s="36" t="str">
        <f>IF(IF($C$4=Dates!$G$4, DataPack!V547,IF($C$4=Dates!$G$5,DataPack!AB547,IF($C$4=Dates!$G$6,DataPack!AH547)))=0, "", IF($C$4=Dates!$G$4, DataPack!V547,IF($C$4=Dates!$G$5,DataPack!AB547,IF($C$4=Dates!$G$6,DataPack!AH547))))</f>
        <v>Secondary</v>
      </c>
      <c r="F132" s="36" t="str">
        <f>IF(IF($C$4=Dates!$G$4, DataPack!W547,IF($C$4=Dates!$G$5,DataPack!AC547,IF($C$4=Dates!$G$6,DataPack!AI547)))=0, "", IF($C$4=Dates!$G$4, DataPack!W547,IF($C$4=Dates!$G$5,DataPack!AC547,IF($C$4=Dates!$G$6,DataPack!AI547))))</f>
        <v>Voluntary Controlled School</v>
      </c>
      <c r="G132" s="297">
        <f>IF(IF($C$4=Dates!$G$4, DataPack!X547,IF($C$4=Dates!$G$5,DataPack!AD547,IF($C$4=Dates!$G$6,DataPack!AJ547)))=0, "", IF($C$4=Dates!$G$4, DataPack!X547,IF($C$4=Dates!$G$5,DataPack!AD547,IF($C$4=Dates!$G$6,DataPack!AJ547))))</f>
        <v>40605</v>
      </c>
      <c r="H132" s="6"/>
    </row>
    <row r="133" spans="2:8">
      <c r="B133" s="30">
        <f>IF(IF($C$4=Dates!$G$4, DataPack!S548,IF($C$4=Dates!$G$5,DataPack!Y548,IF($C$4=Dates!$G$6,DataPack!AE548)))=0, "", IF($C$4=Dates!$G$4, DataPack!S548,IF($C$4=Dates!$G$5,DataPack!Y548,IF($C$4=Dates!$G$6,DataPack!AE548))))</f>
        <v>136927</v>
      </c>
      <c r="C133" s="36" t="str">
        <f>IF(IF($C$4=Dates!$G$4, DataPack!T548,IF($C$4=Dates!$G$5,DataPack!Z548,IF($C$4=Dates!$G$6,DataPack!AF548)))=0, "", IF($C$4=Dates!$G$4, DataPack!T548,IF($C$4=Dates!$G$5,DataPack!Z548,IF($C$4=Dates!$G$6,DataPack!AF548))))</f>
        <v>Droitwich Spa High School and Sixth Form College</v>
      </c>
      <c r="D133" s="36" t="str">
        <f>IF(IF($C$4=Dates!$G$4, DataPack!U548,IF($C$4=Dates!$G$5,DataPack!AA548,IF($C$4=Dates!$G$6,DataPack!AG548)))=0, "", IF($C$4=Dates!$G$4, DataPack!U548,IF($C$4=Dates!$G$5,DataPack!AA548,IF($C$4=Dates!$G$6,DataPack!AG548))))</f>
        <v>Worcestershire</v>
      </c>
      <c r="E133" s="36" t="str">
        <f>IF(IF($C$4=Dates!$G$4, DataPack!V548,IF($C$4=Dates!$G$5,DataPack!AB548,IF($C$4=Dates!$G$6,DataPack!AH548)))=0, "", IF($C$4=Dates!$G$4, DataPack!V548,IF($C$4=Dates!$G$5,DataPack!AB548,IF($C$4=Dates!$G$6,DataPack!AH548))))</f>
        <v>Secondary</v>
      </c>
      <c r="F133" s="36" t="str">
        <f>IF(IF($C$4=Dates!$G$4, DataPack!W548,IF($C$4=Dates!$G$5,DataPack!AC548,IF($C$4=Dates!$G$6,DataPack!AI548)))=0, "", IF($C$4=Dates!$G$4, DataPack!W548,IF($C$4=Dates!$G$5,DataPack!AC548,IF($C$4=Dates!$G$6,DataPack!AI548))))</f>
        <v>Academy Converters</v>
      </c>
      <c r="G133" s="297">
        <f>IF(IF($C$4=Dates!$G$4, DataPack!X548,IF($C$4=Dates!$G$5,DataPack!AD548,IF($C$4=Dates!$G$6,DataPack!AJ548)))=0, "", IF($C$4=Dates!$G$4, DataPack!X548,IF($C$4=Dates!$G$5,DataPack!AD548,IF($C$4=Dates!$G$6,DataPack!AJ548))))</f>
        <v>40822</v>
      </c>
      <c r="H133" s="6"/>
    </row>
    <row r="134" spans="2:8">
      <c r="B134" s="30">
        <f>IF(IF($C$4=Dates!$G$4, DataPack!S549,IF($C$4=Dates!$G$5,DataPack!Y549,IF($C$4=Dates!$G$6,DataPack!AE549)))=0, "", IF($C$4=Dates!$G$4, DataPack!S549,IF($C$4=Dates!$G$5,DataPack!Y549,IF($C$4=Dates!$G$6,DataPack!AE549))))</f>
        <v>128340</v>
      </c>
      <c r="C134" s="36" t="str">
        <f>IF(IF($C$4=Dates!$G$4, DataPack!T549,IF($C$4=Dates!$G$5,DataPack!Z549,IF($C$4=Dates!$G$6,DataPack!AF549)))=0, "", IF($C$4=Dates!$G$4, DataPack!T549,IF($C$4=Dates!$G$5,DataPack!Z549,IF($C$4=Dates!$G$6,DataPack!AF549))))</f>
        <v>The Marlowe Academy</v>
      </c>
      <c r="D134" s="36" t="str">
        <f>IF(IF($C$4=Dates!$G$4, DataPack!U549,IF($C$4=Dates!$G$5,DataPack!AA549,IF($C$4=Dates!$G$6,DataPack!AG549)))=0, "", IF($C$4=Dates!$G$4, DataPack!U549,IF($C$4=Dates!$G$5,DataPack!AA549,IF($C$4=Dates!$G$6,DataPack!AG549))))</f>
        <v>Kent</v>
      </c>
      <c r="E134" s="36" t="str">
        <f>IF(IF($C$4=Dates!$G$4, DataPack!V549,IF($C$4=Dates!$G$5,DataPack!AB549,IF($C$4=Dates!$G$6,DataPack!AH549)))=0, "", IF($C$4=Dates!$G$4, DataPack!V549,IF($C$4=Dates!$G$5,DataPack!AB549,IF($C$4=Dates!$G$6,DataPack!AH549))))</f>
        <v>Secondary</v>
      </c>
      <c r="F134" s="36" t="str">
        <f>IF(IF($C$4=Dates!$G$4, DataPack!W549,IF($C$4=Dates!$G$5,DataPack!AC549,IF($C$4=Dates!$G$6,DataPack!AI549)))=0, "", IF($C$4=Dates!$G$4, DataPack!W549,IF($C$4=Dates!$G$5,DataPack!AC549,IF($C$4=Dates!$G$6,DataPack!AI549))))</f>
        <v>Academy Sponsor Led</v>
      </c>
      <c r="G134" s="297">
        <f>IF(IF($C$4=Dates!$G$4, DataPack!X549,IF($C$4=Dates!$G$5,DataPack!AD549,IF($C$4=Dates!$G$6,DataPack!AJ549)))=0, "", IF($C$4=Dates!$G$4, DataPack!X549,IF($C$4=Dates!$G$5,DataPack!AD549,IF($C$4=Dates!$G$6,DataPack!AJ549))))</f>
        <v>40464</v>
      </c>
      <c r="H134" s="6"/>
    </row>
    <row r="135" spans="2:8">
      <c r="B135" s="30">
        <f>IF(IF($C$4=Dates!$G$4, DataPack!S550,IF($C$4=Dates!$G$5,DataPack!Y550,IF($C$4=Dates!$G$6,DataPack!AE550)))=0, "", IF($C$4=Dates!$G$4, DataPack!S550,IF($C$4=Dates!$G$5,DataPack!Y550,IF($C$4=Dates!$G$6,DataPack!AE550))))</f>
        <v>134995</v>
      </c>
      <c r="C135" s="36" t="str">
        <f>IF(IF($C$4=Dates!$G$4, DataPack!T550,IF($C$4=Dates!$G$5,DataPack!Z550,IF($C$4=Dates!$G$6,DataPack!AF550)))=0, "", IF($C$4=Dates!$G$4, DataPack!T550,IF($C$4=Dates!$G$5,DataPack!Z550,IF($C$4=Dates!$G$6,DataPack!AF550))))</f>
        <v>Hameldon Community College</v>
      </c>
      <c r="D135" s="36" t="str">
        <f>IF(IF($C$4=Dates!$G$4, DataPack!U550,IF($C$4=Dates!$G$5,DataPack!AA550,IF($C$4=Dates!$G$6,DataPack!AG550)))=0, "", IF($C$4=Dates!$G$4, DataPack!U550,IF($C$4=Dates!$G$5,DataPack!AA550,IF($C$4=Dates!$G$6,DataPack!AG550))))</f>
        <v>Lancashire</v>
      </c>
      <c r="E135" s="36" t="str">
        <f>IF(IF($C$4=Dates!$G$4, DataPack!V550,IF($C$4=Dates!$G$5,DataPack!AB550,IF($C$4=Dates!$G$6,DataPack!AH550)))=0, "", IF($C$4=Dates!$G$4, DataPack!V550,IF($C$4=Dates!$G$5,DataPack!AB550,IF($C$4=Dates!$G$6,DataPack!AH550))))</f>
        <v>Secondary</v>
      </c>
      <c r="F135" s="36" t="str">
        <f>IF(IF($C$4=Dates!$G$4, DataPack!W550,IF($C$4=Dates!$G$5,DataPack!AC550,IF($C$4=Dates!$G$6,DataPack!AI550)))=0, "", IF($C$4=Dates!$G$4, DataPack!W550,IF($C$4=Dates!$G$5,DataPack!AC550,IF($C$4=Dates!$G$6,DataPack!AI550))))</f>
        <v>Community School</v>
      </c>
      <c r="G135" s="297">
        <f>IF(IF($C$4=Dates!$G$4, DataPack!X550,IF($C$4=Dates!$G$5,DataPack!AD550,IF($C$4=Dates!$G$6,DataPack!AJ550)))=0, "", IF($C$4=Dates!$G$4, DataPack!X550,IF($C$4=Dates!$G$5,DataPack!AD550,IF($C$4=Dates!$G$6,DataPack!AJ550))))</f>
        <v>40703</v>
      </c>
      <c r="H135" s="6"/>
    </row>
    <row r="136" spans="2:8">
      <c r="B136" s="30">
        <f>IF(IF($C$4=Dates!$G$4, DataPack!S551,IF($C$4=Dates!$G$5,DataPack!Y551,IF($C$4=Dates!$G$6,DataPack!AE551)))=0, "", IF($C$4=Dates!$G$4, DataPack!S551,IF($C$4=Dates!$G$5,DataPack!Y551,IF($C$4=Dates!$G$6,DataPack!AE551))))</f>
        <v>135721</v>
      </c>
      <c r="C136" s="36" t="str">
        <f>IF(IF($C$4=Dates!$G$4, DataPack!T551,IF($C$4=Dates!$G$5,DataPack!Z551,IF($C$4=Dates!$G$6,DataPack!AF551)))=0, "", IF($C$4=Dates!$G$4, DataPack!T551,IF($C$4=Dates!$G$5,DataPack!Z551,IF($C$4=Dates!$G$6,DataPack!AF551))))</f>
        <v>The Isle of Sheppey Academy</v>
      </c>
      <c r="D136" s="36" t="str">
        <f>IF(IF($C$4=Dates!$G$4, DataPack!U551,IF($C$4=Dates!$G$5,DataPack!AA551,IF($C$4=Dates!$G$6,DataPack!AG551)))=0, "", IF($C$4=Dates!$G$4, DataPack!U551,IF($C$4=Dates!$G$5,DataPack!AA551,IF($C$4=Dates!$G$6,DataPack!AG551))))</f>
        <v>Kent</v>
      </c>
      <c r="E136" s="36" t="str">
        <f>IF(IF($C$4=Dates!$G$4, DataPack!V551,IF($C$4=Dates!$G$5,DataPack!AB551,IF($C$4=Dates!$G$6,DataPack!AH551)))=0, "", IF($C$4=Dates!$G$4, DataPack!V551,IF($C$4=Dates!$G$5,DataPack!AB551,IF($C$4=Dates!$G$6,DataPack!AH551))))</f>
        <v>Secondary</v>
      </c>
      <c r="F136" s="36" t="str">
        <f>IF(IF($C$4=Dates!$G$4, DataPack!W551,IF($C$4=Dates!$G$5,DataPack!AC551,IF($C$4=Dates!$G$6,DataPack!AI551)))=0, "", IF($C$4=Dates!$G$4, DataPack!W551,IF($C$4=Dates!$G$5,DataPack!AC551,IF($C$4=Dates!$G$6,DataPack!AI551))))</f>
        <v>Academy Sponsor Led</v>
      </c>
      <c r="G136" s="297">
        <f>IF(IF($C$4=Dates!$G$4, DataPack!X551,IF($C$4=Dates!$G$5,DataPack!AD551,IF($C$4=Dates!$G$6,DataPack!AJ551)))=0, "", IF($C$4=Dates!$G$4, DataPack!X551,IF($C$4=Dates!$G$5,DataPack!AD551,IF($C$4=Dates!$G$6,DataPack!AJ551))))</f>
        <v>40879</v>
      </c>
      <c r="H136" s="6"/>
    </row>
    <row r="137" spans="2:8">
      <c r="B137" s="30">
        <f>IF(IF($C$4=Dates!$G$4, DataPack!S552,IF($C$4=Dates!$G$5,DataPack!Y552,IF($C$4=Dates!$G$6,DataPack!AE552)))=0, "", IF($C$4=Dates!$G$4, DataPack!S552,IF($C$4=Dates!$G$5,DataPack!Y552,IF($C$4=Dates!$G$6,DataPack!AE552))))</f>
        <v>115231</v>
      </c>
      <c r="C137" s="36" t="str">
        <f>IF(IF($C$4=Dates!$G$4, DataPack!T552,IF($C$4=Dates!$G$5,DataPack!Z552,IF($C$4=Dates!$G$6,DataPack!AF552)))=0, "", IF($C$4=Dates!$G$4, DataPack!T552,IF($C$4=Dates!$G$5,DataPack!Z552,IF($C$4=Dates!$G$6,DataPack!AF552))))</f>
        <v>Tabor Science College</v>
      </c>
      <c r="D137" s="36" t="str">
        <f>IF(IF($C$4=Dates!$G$4, DataPack!U552,IF($C$4=Dates!$G$5,DataPack!AA552,IF($C$4=Dates!$G$6,DataPack!AG552)))=0, "", IF($C$4=Dates!$G$4, DataPack!U552,IF($C$4=Dates!$G$5,DataPack!AA552,IF($C$4=Dates!$G$6,DataPack!AG552))))</f>
        <v>Essex</v>
      </c>
      <c r="E137" s="36" t="str">
        <f>IF(IF($C$4=Dates!$G$4, DataPack!V552,IF($C$4=Dates!$G$5,DataPack!AB552,IF($C$4=Dates!$G$6,DataPack!AH552)))=0, "", IF($C$4=Dates!$G$4, DataPack!V552,IF($C$4=Dates!$G$5,DataPack!AB552,IF($C$4=Dates!$G$6,DataPack!AH552))))</f>
        <v>Secondary</v>
      </c>
      <c r="F137" s="36" t="str">
        <f>IF(IF($C$4=Dates!$G$4, DataPack!W552,IF($C$4=Dates!$G$5,DataPack!AC552,IF($C$4=Dates!$G$6,DataPack!AI552)))=0, "", IF($C$4=Dates!$G$4, DataPack!W552,IF($C$4=Dates!$G$5,DataPack!AC552,IF($C$4=Dates!$G$6,DataPack!AI552))))</f>
        <v>Community School</v>
      </c>
      <c r="G137" s="297">
        <f>IF(IF($C$4=Dates!$G$4, DataPack!X552,IF($C$4=Dates!$G$5,DataPack!AD552,IF($C$4=Dates!$G$6,DataPack!AJ552)))=0, "", IF($C$4=Dates!$G$4, DataPack!X552,IF($C$4=Dates!$G$5,DataPack!AD552,IF($C$4=Dates!$G$6,DataPack!AJ552))))</f>
        <v>40633</v>
      </c>
      <c r="H137" s="6"/>
    </row>
    <row r="138" spans="2:8">
      <c r="B138" s="30">
        <f>IF(IF($C$4=Dates!$G$4, DataPack!S553,IF($C$4=Dates!$G$5,DataPack!Y553,IF($C$4=Dates!$G$6,DataPack!AE553)))=0, "", IF($C$4=Dates!$G$4, DataPack!S553,IF($C$4=Dates!$G$5,DataPack!Y553,IF($C$4=Dates!$G$6,DataPack!AE553))))</f>
        <v>115213</v>
      </c>
      <c r="C138" s="36" t="str">
        <f>IF(IF($C$4=Dates!$G$4, DataPack!T553,IF($C$4=Dates!$G$5,DataPack!Z553,IF($C$4=Dates!$G$6,DataPack!AF553)))=0, "", IF($C$4=Dates!$G$4, DataPack!T553,IF($C$4=Dates!$G$5,DataPack!Z553,IF($C$4=Dates!$G$6,DataPack!AF553))))</f>
        <v>Mark Hall Specialist Sport College</v>
      </c>
      <c r="D138" s="36" t="str">
        <f>IF(IF($C$4=Dates!$G$4, DataPack!U553,IF($C$4=Dates!$G$5,DataPack!AA553,IF($C$4=Dates!$G$6,DataPack!AG553)))=0, "", IF($C$4=Dates!$G$4, DataPack!U553,IF($C$4=Dates!$G$5,DataPack!AA553,IF($C$4=Dates!$G$6,DataPack!AG553))))</f>
        <v>Essex</v>
      </c>
      <c r="E138" s="36" t="str">
        <f>IF(IF($C$4=Dates!$G$4, DataPack!V553,IF($C$4=Dates!$G$5,DataPack!AB553,IF($C$4=Dates!$G$6,DataPack!AH553)))=0, "", IF($C$4=Dates!$G$4, DataPack!V553,IF($C$4=Dates!$G$5,DataPack!AB553,IF($C$4=Dates!$G$6,DataPack!AH553))))</f>
        <v>Secondary</v>
      </c>
      <c r="F138" s="36" t="str">
        <f>IF(IF($C$4=Dates!$G$4, DataPack!W553,IF($C$4=Dates!$G$5,DataPack!AC553,IF($C$4=Dates!$G$6,DataPack!AI553)))=0, "", IF($C$4=Dates!$G$4, DataPack!W553,IF($C$4=Dates!$G$5,DataPack!AC553,IF($C$4=Dates!$G$6,DataPack!AI553))))</f>
        <v>Foundation School</v>
      </c>
      <c r="G138" s="297">
        <f>IF(IF($C$4=Dates!$G$4, DataPack!X553,IF($C$4=Dates!$G$5,DataPack!AD553,IF($C$4=Dates!$G$6,DataPack!AJ553)))=0, "", IF($C$4=Dates!$G$4, DataPack!X553,IF($C$4=Dates!$G$5,DataPack!AD553,IF($C$4=Dates!$G$6,DataPack!AJ553))))</f>
        <v>40856</v>
      </c>
      <c r="H138" s="6"/>
    </row>
    <row r="139" spans="2:8">
      <c r="B139" s="30">
        <f>IF(IF($C$4=Dates!$G$4, DataPack!S554,IF($C$4=Dates!$G$5,DataPack!Y554,IF($C$4=Dates!$G$6,DataPack!AE554)))=0, "", IF($C$4=Dates!$G$4, DataPack!S554,IF($C$4=Dates!$G$5,DataPack!Y554,IF($C$4=Dates!$G$6,DataPack!AE554))))</f>
        <v>111438</v>
      </c>
      <c r="C139" s="36" t="str">
        <f>IF(IF($C$4=Dates!$G$4, DataPack!T554,IF($C$4=Dates!$G$5,DataPack!Z554,IF($C$4=Dates!$G$6,DataPack!AF554)))=0, "", IF($C$4=Dates!$G$4, DataPack!T554,IF($C$4=Dates!$G$5,DataPack!Z554,IF($C$4=Dates!$G$6,DataPack!AF554))))</f>
        <v>Lysander Community High School</v>
      </c>
      <c r="D139" s="36" t="str">
        <f>IF(IF($C$4=Dates!$G$4, DataPack!U554,IF($C$4=Dates!$G$5,DataPack!AA554,IF($C$4=Dates!$G$6,DataPack!AG554)))=0, "", IF($C$4=Dates!$G$4, DataPack!U554,IF($C$4=Dates!$G$5,DataPack!AA554,IF($C$4=Dates!$G$6,DataPack!AG554))))</f>
        <v>Warrington</v>
      </c>
      <c r="E139" s="36" t="str">
        <f>IF(IF($C$4=Dates!$G$4, DataPack!V554,IF($C$4=Dates!$G$5,DataPack!AB554,IF($C$4=Dates!$G$6,DataPack!AH554)))=0, "", IF($C$4=Dates!$G$4, DataPack!V554,IF($C$4=Dates!$G$5,DataPack!AB554,IF($C$4=Dates!$G$6,DataPack!AH554))))</f>
        <v>Secondary</v>
      </c>
      <c r="F139" s="36" t="str">
        <f>IF(IF($C$4=Dates!$G$4, DataPack!W554,IF($C$4=Dates!$G$5,DataPack!AC554,IF($C$4=Dates!$G$6,DataPack!AI554)))=0, "", IF($C$4=Dates!$G$4, DataPack!W554,IF($C$4=Dates!$G$5,DataPack!AC554,IF($C$4=Dates!$G$6,DataPack!AI554))))</f>
        <v>Community School</v>
      </c>
      <c r="G139" s="297">
        <f>IF(IF($C$4=Dates!$G$4, DataPack!X554,IF($C$4=Dates!$G$5,DataPack!AD554,IF($C$4=Dates!$G$6,DataPack!AJ554)))=0, "", IF($C$4=Dates!$G$4, DataPack!X554,IF($C$4=Dates!$G$5,DataPack!AD554,IF($C$4=Dates!$G$6,DataPack!AJ554))))</f>
        <v>40871</v>
      </c>
      <c r="H139" s="6"/>
    </row>
    <row r="140" spans="2:8">
      <c r="B140" s="30">
        <f>IF(IF($C$4=Dates!$G$4, DataPack!S555,IF($C$4=Dates!$G$5,DataPack!Y555,IF($C$4=Dates!$G$6,DataPack!AE555)))=0, "", IF($C$4=Dates!$G$4, DataPack!S555,IF($C$4=Dates!$G$5,DataPack!Y555,IF($C$4=Dates!$G$6,DataPack!AE555))))</f>
        <v>116493</v>
      </c>
      <c r="C140" s="36" t="str">
        <f>IF(IF($C$4=Dates!$G$4, DataPack!T555,IF($C$4=Dates!$G$5,DataPack!Z555,IF($C$4=Dates!$G$6,DataPack!AF555)))=0, "", IF($C$4=Dates!$G$4, DataPack!T555,IF($C$4=Dates!$G$5,DataPack!Z555,IF($C$4=Dates!$G$6,DataPack!AF555))))</f>
        <v>Hardley School and Sixth Form</v>
      </c>
      <c r="D140" s="36" t="str">
        <f>IF(IF($C$4=Dates!$G$4, DataPack!U555,IF($C$4=Dates!$G$5,DataPack!AA555,IF($C$4=Dates!$G$6,DataPack!AG555)))=0, "", IF($C$4=Dates!$G$4, DataPack!U555,IF($C$4=Dates!$G$5,DataPack!AA555,IF($C$4=Dates!$G$6,DataPack!AG555))))</f>
        <v>Hampshire</v>
      </c>
      <c r="E140" s="36" t="str">
        <f>IF(IF($C$4=Dates!$G$4, DataPack!V555,IF($C$4=Dates!$G$5,DataPack!AB555,IF($C$4=Dates!$G$6,DataPack!AH555)))=0, "", IF($C$4=Dates!$G$4, DataPack!V555,IF($C$4=Dates!$G$5,DataPack!AB555,IF($C$4=Dates!$G$6,DataPack!AH555))))</f>
        <v>Secondary</v>
      </c>
      <c r="F140" s="36" t="str">
        <f>IF(IF($C$4=Dates!$G$4, DataPack!W555,IF($C$4=Dates!$G$5,DataPack!AC555,IF($C$4=Dates!$G$6,DataPack!AI555)))=0, "", IF($C$4=Dates!$G$4, DataPack!W555,IF($C$4=Dates!$G$5,DataPack!AC555,IF($C$4=Dates!$G$6,DataPack!AI555))))</f>
        <v>Foundation School</v>
      </c>
      <c r="G140" s="297">
        <f>IF(IF($C$4=Dates!$G$4, DataPack!X555,IF($C$4=Dates!$G$5,DataPack!AD555,IF($C$4=Dates!$G$6,DataPack!AJ555)))=0, "", IF($C$4=Dates!$G$4, DataPack!X555,IF($C$4=Dates!$G$5,DataPack!AD555,IF($C$4=Dates!$G$6,DataPack!AJ555))))</f>
        <v>40703</v>
      </c>
      <c r="H140" s="6"/>
    </row>
    <row r="141" spans="2:8">
      <c r="B141" s="30">
        <f>IF(IF($C$4=Dates!$G$4, DataPack!S556,IF($C$4=Dates!$G$5,DataPack!Y556,IF($C$4=Dates!$G$6,DataPack!AE556)))=0, "", IF($C$4=Dates!$G$4, DataPack!S556,IF($C$4=Dates!$G$5,DataPack!Y556,IF($C$4=Dates!$G$6,DataPack!AE556))))</f>
        <v>116472</v>
      </c>
      <c r="C141" s="36" t="str">
        <f>IF(IF($C$4=Dates!$G$4, DataPack!T556,IF($C$4=Dates!$G$5,DataPack!Z556,IF($C$4=Dates!$G$6,DataPack!AF556)))=0, "", IF($C$4=Dates!$G$4, DataPack!T556,IF($C$4=Dates!$G$5,DataPack!Z556,IF($C$4=Dates!$G$6,DataPack!AF556))))</f>
        <v>Brune Park Community College</v>
      </c>
      <c r="D141" s="36" t="str">
        <f>IF(IF($C$4=Dates!$G$4, DataPack!U556,IF($C$4=Dates!$G$5,DataPack!AA556,IF($C$4=Dates!$G$6,DataPack!AG556)))=0, "", IF($C$4=Dates!$G$4, DataPack!U556,IF($C$4=Dates!$G$5,DataPack!AA556,IF($C$4=Dates!$G$6,DataPack!AG556))))</f>
        <v>Hampshire</v>
      </c>
      <c r="E141" s="36" t="str">
        <f>IF(IF($C$4=Dates!$G$4, DataPack!V556,IF($C$4=Dates!$G$5,DataPack!AB556,IF($C$4=Dates!$G$6,DataPack!AH556)))=0, "", IF($C$4=Dates!$G$4, DataPack!V556,IF($C$4=Dates!$G$5,DataPack!AB556,IF($C$4=Dates!$G$6,DataPack!AH556))))</f>
        <v>Secondary</v>
      </c>
      <c r="F141" s="36" t="str">
        <f>IF(IF($C$4=Dates!$G$4, DataPack!W556,IF($C$4=Dates!$G$5,DataPack!AC556,IF($C$4=Dates!$G$6,DataPack!AI556)))=0, "", IF($C$4=Dates!$G$4, DataPack!W556,IF($C$4=Dates!$G$5,DataPack!AC556,IF($C$4=Dates!$G$6,DataPack!AI556))))</f>
        <v>Foundation School</v>
      </c>
      <c r="G141" s="297">
        <f>IF(IF($C$4=Dates!$G$4, DataPack!X556,IF($C$4=Dates!$G$5,DataPack!AD556,IF($C$4=Dates!$G$6,DataPack!AJ556)))=0, "", IF($C$4=Dates!$G$4, DataPack!X556,IF($C$4=Dates!$G$5,DataPack!AD556,IF($C$4=Dates!$G$6,DataPack!AJ556))))</f>
        <v>40625</v>
      </c>
      <c r="H141" s="6"/>
    </row>
    <row r="142" spans="2:8">
      <c r="B142" s="30">
        <f>IF(IF($C$4=Dates!$G$4, DataPack!S557,IF($C$4=Dates!$G$5,DataPack!Y557,IF($C$4=Dates!$G$6,DataPack!AE557)))=0, "", IF($C$4=Dates!$G$4, DataPack!S557,IF($C$4=Dates!$G$5,DataPack!Y557,IF($C$4=Dates!$G$6,DataPack!AE557))))</f>
        <v>116447</v>
      </c>
      <c r="C142" s="36" t="str">
        <f>IF(IF($C$4=Dates!$G$4, DataPack!T557,IF($C$4=Dates!$G$5,DataPack!Z557,IF($C$4=Dates!$G$6,DataPack!AF557)))=0, "", IF($C$4=Dates!$G$4, DataPack!T557,IF($C$4=Dates!$G$5,DataPack!Z557,IF($C$4=Dates!$G$6,DataPack!AF557))))</f>
        <v>Fernhill School</v>
      </c>
      <c r="D142" s="36" t="str">
        <f>IF(IF($C$4=Dates!$G$4, DataPack!U557,IF($C$4=Dates!$G$5,DataPack!AA557,IF($C$4=Dates!$G$6,DataPack!AG557)))=0, "", IF($C$4=Dates!$G$4, DataPack!U557,IF($C$4=Dates!$G$5,DataPack!AA557,IF($C$4=Dates!$G$6,DataPack!AG557))))</f>
        <v>Hampshire</v>
      </c>
      <c r="E142" s="36" t="str">
        <f>IF(IF($C$4=Dates!$G$4, DataPack!V557,IF($C$4=Dates!$G$5,DataPack!AB557,IF($C$4=Dates!$G$6,DataPack!AH557)))=0, "", IF($C$4=Dates!$G$4, DataPack!V557,IF($C$4=Dates!$G$5,DataPack!AB557,IF($C$4=Dates!$G$6,DataPack!AH557))))</f>
        <v>Secondary</v>
      </c>
      <c r="F142" s="36" t="str">
        <f>IF(IF($C$4=Dates!$G$4, DataPack!W557,IF($C$4=Dates!$G$5,DataPack!AC557,IF($C$4=Dates!$G$6,DataPack!AI557)))=0, "", IF($C$4=Dates!$G$4, DataPack!W557,IF($C$4=Dates!$G$5,DataPack!AC557,IF($C$4=Dates!$G$6,DataPack!AI557))))</f>
        <v>Community School</v>
      </c>
      <c r="G142" s="297">
        <f>IF(IF($C$4=Dates!$G$4, DataPack!X557,IF($C$4=Dates!$G$5,DataPack!AD557,IF($C$4=Dates!$G$6,DataPack!AJ557)))=0, "", IF($C$4=Dates!$G$4, DataPack!X557,IF($C$4=Dates!$G$5,DataPack!AD557,IF($C$4=Dates!$G$6,DataPack!AJ557))))</f>
        <v>40716</v>
      </c>
      <c r="H142" s="6"/>
    </row>
    <row r="143" spans="2:8">
      <c r="B143" s="30">
        <f>IF(IF($C$4=Dates!$G$4, DataPack!S558,IF($C$4=Dates!$G$5,DataPack!Y558,IF($C$4=Dates!$G$6,DataPack!AE558)))=0, "", IF($C$4=Dates!$G$4, DataPack!S558,IF($C$4=Dates!$G$5,DataPack!Y558,IF($C$4=Dates!$G$6,DataPack!AE558))))</f>
        <v>116441</v>
      </c>
      <c r="C143" s="36" t="str">
        <f>IF(IF($C$4=Dates!$G$4, DataPack!T558,IF($C$4=Dates!$G$5,DataPack!Z558,IF($C$4=Dates!$G$6,DataPack!AF558)))=0, "", IF($C$4=Dates!$G$4, DataPack!T558,IF($C$4=Dates!$G$5,DataPack!Z558,IF($C$4=Dates!$G$6,DataPack!AF558))))</f>
        <v>Brighton Hill Community College</v>
      </c>
      <c r="D143" s="36" t="str">
        <f>IF(IF($C$4=Dates!$G$4, DataPack!U558,IF($C$4=Dates!$G$5,DataPack!AA558,IF($C$4=Dates!$G$6,DataPack!AG558)))=0, "", IF($C$4=Dates!$G$4, DataPack!U558,IF($C$4=Dates!$G$5,DataPack!AA558,IF($C$4=Dates!$G$6,DataPack!AG558))))</f>
        <v>Hampshire</v>
      </c>
      <c r="E143" s="36" t="str">
        <f>IF(IF($C$4=Dates!$G$4, DataPack!V558,IF($C$4=Dates!$G$5,DataPack!AB558,IF($C$4=Dates!$G$6,DataPack!AH558)))=0, "", IF($C$4=Dates!$G$4, DataPack!V558,IF($C$4=Dates!$G$5,DataPack!AB558,IF($C$4=Dates!$G$6,DataPack!AH558))))</f>
        <v>Secondary</v>
      </c>
      <c r="F143" s="36" t="str">
        <f>IF(IF($C$4=Dates!$G$4, DataPack!W558,IF($C$4=Dates!$G$5,DataPack!AC558,IF($C$4=Dates!$G$6,DataPack!AI558)))=0, "", IF($C$4=Dates!$G$4, DataPack!W558,IF($C$4=Dates!$G$5,DataPack!AC558,IF($C$4=Dates!$G$6,DataPack!AI558))))</f>
        <v>Community School</v>
      </c>
      <c r="G143" s="297">
        <f>IF(IF($C$4=Dates!$G$4, DataPack!X558,IF($C$4=Dates!$G$5,DataPack!AD558,IF($C$4=Dates!$G$6,DataPack!AJ558)))=0, "", IF($C$4=Dates!$G$4, DataPack!X558,IF($C$4=Dates!$G$5,DataPack!AD558,IF($C$4=Dates!$G$6,DataPack!AJ558))))</f>
        <v>40626</v>
      </c>
      <c r="H143" s="6"/>
    </row>
    <row r="144" spans="2:8">
      <c r="B144" s="30">
        <f>IF(IF($C$4=Dates!$G$4, DataPack!S559,IF($C$4=Dates!$G$5,DataPack!Y559,IF($C$4=Dates!$G$6,DataPack!AE559)))=0, "", IF($C$4=Dates!$G$4, DataPack!S559,IF($C$4=Dates!$G$5,DataPack!Y559,IF($C$4=Dates!$G$6,DataPack!AE559))))</f>
        <v>116505</v>
      </c>
      <c r="C144" s="36" t="str">
        <f>IF(IF($C$4=Dates!$G$4, DataPack!T559,IF($C$4=Dates!$G$5,DataPack!Z559,IF($C$4=Dates!$G$6,DataPack!AF559)))=0, "", IF($C$4=Dates!$G$4, DataPack!T559,IF($C$4=Dates!$G$5,DataPack!Z559,IF($C$4=Dates!$G$6,DataPack!AF559))))</f>
        <v>St Edmund's Catholic School</v>
      </c>
      <c r="D144" s="36" t="str">
        <f>IF(IF($C$4=Dates!$G$4, DataPack!U559,IF($C$4=Dates!$G$5,DataPack!AA559,IF($C$4=Dates!$G$6,DataPack!AG559)))=0, "", IF($C$4=Dates!$G$4, DataPack!U559,IF($C$4=Dates!$G$5,DataPack!AA559,IF($C$4=Dates!$G$6,DataPack!AG559))))</f>
        <v>Portsmouth</v>
      </c>
      <c r="E144" s="36" t="str">
        <f>IF(IF($C$4=Dates!$G$4, DataPack!V559,IF($C$4=Dates!$G$5,DataPack!AB559,IF($C$4=Dates!$G$6,DataPack!AH559)))=0, "", IF($C$4=Dates!$G$4, DataPack!V559,IF($C$4=Dates!$G$5,DataPack!AB559,IF($C$4=Dates!$G$6,DataPack!AH559))))</f>
        <v>Secondary</v>
      </c>
      <c r="F144" s="36" t="str">
        <f>IF(IF($C$4=Dates!$G$4, DataPack!W559,IF($C$4=Dates!$G$5,DataPack!AC559,IF($C$4=Dates!$G$6,DataPack!AI559)))=0, "", IF($C$4=Dates!$G$4, DataPack!W559,IF($C$4=Dates!$G$5,DataPack!AC559,IF($C$4=Dates!$G$6,DataPack!AI559))))</f>
        <v>Voluntary Aided School</v>
      </c>
      <c r="G144" s="297">
        <f>IF(IF($C$4=Dates!$G$4, DataPack!X559,IF($C$4=Dates!$G$5,DataPack!AD559,IF($C$4=Dates!$G$6,DataPack!AJ559)))=0, "", IF($C$4=Dates!$G$4, DataPack!X559,IF($C$4=Dates!$G$5,DataPack!AD559,IF($C$4=Dates!$G$6,DataPack!AJ559))))</f>
        <v>40807</v>
      </c>
      <c r="H144" s="6"/>
    </row>
    <row r="145" spans="2:8">
      <c r="B145" s="30">
        <f>IF(IF($C$4=Dates!$G$4, DataPack!S560,IF($C$4=Dates!$G$5,DataPack!Y560,IF($C$4=Dates!$G$6,DataPack!AE560)))=0, "", IF($C$4=Dates!$G$4, DataPack!S560,IF($C$4=Dates!$G$5,DataPack!Y560,IF($C$4=Dates!$G$6,DataPack!AE560))))</f>
        <v>110065</v>
      </c>
      <c r="C145" s="36" t="str">
        <f>IF(IF($C$4=Dates!$G$4, DataPack!T560,IF($C$4=Dates!$G$5,DataPack!Z560,IF($C$4=Dates!$G$6,DataPack!AF560)))=0, "", IF($C$4=Dates!$G$4, DataPack!T560,IF($C$4=Dates!$G$5,DataPack!Z560,IF($C$4=Dates!$G$6,DataPack!AF560))))</f>
        <v>Theale Green Community School</v>
      </c>
      <c r="D145" s="36" t="str">
        <f>IF(IF($C$4=Dates!$G$4, DataPack!U560,IF($C$4=Dates!$G$5,DataPack!AA560,IF($C$4=Dates!$G$6,DataPack!AG560)))=0, "", IF($C$4=Dates!$G$4, DataPack!U560,IF($C$4=Dates!$G$5,DataPack!AA560,IF($C$4=Dates!$G$6,DataPack!AG560))))</f>
        <v>West Berkshire</v>
      </c>
      <c r="E145" s="36" t="str">
        <f>IF(IF($C$4=Dates!$G$4, DataPack!V560,IF($C$4=Dates!$G$5,DataPack!AB560,IF($C$4=Dates!$G$6,DataPack!AH560)))=0, "", IF($C$4=Dates!$G$4, DataPack!V560,IF($C$4=Dates!$G$5,DataPack!AB560,IF($C$4=Dates!$G$6,DataPack!AH560))))</f>
        <v>Secondary</v>
      </c>
      <c r="F145" s="36" t="str">
        <f>IF(IF($C$4=Dates!$G$4, DataPack!W560,IF($C$4=Dates!$G$5,DataPack!AC560,IF($C$4=Dates!$G$6,DataPack!AI560)))=0, "", IF($C$4=Dates!$G$4, DataPack!W560,IF($C$4=Dates!$G$5,DataPack!AC560,IF($C$4=Dates!$G$6,DataPack!AI560))))</f>
        <v>Community School</v>
      </c>
      <c r="G145" s="297">
        <f>IF(IF($C$4=Dates!$G$4, DataPack!X560,IF($C$4=Dates!$G$5,DataPack!AD560,IF($C$4=Dates!$G$6,DataPack!AJ560)))=0, "", IF($C$4=Dates!$G$4, DataPack!X560,IF($C$4=Dates!$G$5,DataPack!AD560,IF($C$4=Dates!$G$6,DataPack!AJ560))))</f>
        <v>40822</v>
      </c>
      <c r="H145" s="6"/>
    </row>
    <row r="146" spans="2:8">
      <c r="B146" s="30">
        <f>IF(IF($C$4=Dates!$G$4, DataPack!S561,IF($C$4=Dates!$G$5,DataPack!Y561,IF($C$4=Dates!$G$6,DataPack!AE561)))=0, "", IF($C$4=Dates!$G$4, DataPack!S561,IF($C$4=Dates!$G$5,DataPack!Y561,IF($C$4=Dates!$G$6,DataPack!AE561))))</f>
        <v>110071</v>
      </c>
      <c r="C146" s="36" t="str">
        <f>IF(IF($C$4=Dates!$G$4, DataPack!T561,IF($C$4=Dates!$G$5,DataPack!Z561,IF($C$4=Dates!$G$6,DataPack!AF561)))=0, "", IF($C$4=Dates!$G$4, DataPack!T561,IF($C$4=Dates!$G$5,DataPack!Z561,IF($C$4=Dates!$G$6,DataPack!AF561))))</f>
        <v>Easthampstead Park Community School</v>
      </c>
      <c r="D146" s="36" t="str">
        <f>IF(IF($C$4=Dates!$G$4, DataPack!U561,IF($C$4=Dates!$G$5,DataPack!AA561,IF($C$4=Dates!$G$6,DataPack!AG561)))=0, "", IF($C$4=Dates!$G$4, DataPack!U561,IF($C$4=Dates!$G$5,DataPack!AA561,IF($C$4=Dates!$G$6,DataPack!AG561))))</f>
        <v>Bracknell Forest</v>
      </c>
      <c r="E146" s="36" t="str">
        <f>IF(IF($C$4=Dates!$G$4, DataPack!V561,IF($C$4=Dates!$G$5,DataPack!AB561,IF($C$4=Dates!$G$6,DataPack!AH561)))=0, "", IF($C$4=Dates!$G$4, DataPack!V561,IF($C$4=Dates!$G$5,DataPack!AB561,IF($C$4=Dates!$G$6,DataPack!AH561))))</f>
        <v>Secondary</v>
      </c>
      <c r="F146" s="36" t="str">
        <f>IF(IF($C$4=Dates!$G$4, DataPack!W561,IF($C$4=Dates!$G$5,DataPack!AC561,IF($C$4=Dates!$G$6,DataPack!AI561)))=0, "", IF($C$4=Dates!$G$4, DataPack!W561,IF($C$4=Dates!$G$5,DataPack!AC561,IF($C$4=Dates!$G$6,DataPack!AI561))))</f>
        <v>Community School</v>
      </c>
      <c r="G146" s="297">
        <f>IF(IF($C$4=Dates!$G$4, DataPack!X561,IF($C$4=Dates!$G$5,DataPack!AD561,IF($C$4=Dates!$G$6,DataPack!AJ561)))=0, "", IF($C$4=Dates!$G$4, DataPack!X561,IF($C$4=Dates!$G$5,DataPack!AD561,IF($C$4=Dates!$G$6,DataPack!AJ561))))</f>
        <v>40703</v>
      </c>
      <c r="H146" s="6"/>
    </row>
    <row r="147" spans="2:8">
      <c r="B147" s="30">
        <f>IF(IF($C$4=Dates!$G$4, DataPack!S562,IF($C$4=Dates!$G$5,DataPack!Y562,IF($C$4=Dates!$G$6,DataPack!AE562)))=0, "", IF($C$4=Dates!$G$4, DataPack!S562,IF($C$4=Dates!$G$5,DataPack!Y562,IF($C$4=Dates!$G$6,DataPack!AE562))))</f>
        <v>113867</v>
      </c>
      <c r="C147" s="36" t="str">
        <f>IF(IF($C$4=Dates!$G$4, DataPack!T562,IF($C$4=Dates!$G$5,DataPack!Z562,IF($C$4=Dates!$G$6,DataPack!AF562)))=0, "", IF($C$4=Dates!$G$4, DataPack!T562,IF($C$4=Dates!$G$5,DataPack!Z562,IF($C$4=Dates!$G$6,DataPack!AF562))))</f>
        <v>Ashdown Technology College</v>
      </c>
      <c r="D147" s="36" t="str">
        <f>IF(IF($C$4=Dates!$G$4, DataPack!U562,IF($C$4=Dates!$G$5,DataPack!AA562,IF($C$4=Dates!$G$6,DataPack!AG562)))=0, "", IF($C$4=Dates!$G$4, DataPack!U562,IF($C$4=Dates!$G$5,DataPack!AA562,IF($C$4=Dates!$G$6,DataPack!AG562))))</f>
        <v>Poole</v>
      </c>
      <c r="E147" s="36" t="str">
        <f>IF(IF($C$4=Dates!$G$4, DataPack!V562,IF($C$4=Dates!$G$5,DataPack!AB562,IF($C$4=Dates!$G$6,DataPack!AH562)))=0, "", IF($C$4=Dates!$G$4, DataPack!V562,IF($C$4=Dates!$G$5,DataPack!AB562,IF($C$4=Dates!$G$6,DataPack!AH562))))</f>
        <v>Secondary</v>
      </c>
      <c r="F147" s="36" t="str">
        <f>IF(IF($C$4=Dates!$G$4, DataPack!W562,IF($C$4=Dates!$G$5,DataPack!AC562,IF($C$4=Dates!$G$6,DataPack!AI562)))=0, "", IF($C$4=Dates!$G$4, DataPack!W562,IF($C$4=Dates!$G$5,DataPack!AC562,IF($C$4=Dates!$G$6,DataPack!AI562))))</f>
        <v>Community School</v>
      </c>
      <c r="G147" s="297">
        <f>IF(IF($C$4=Dates!$G$4, DataPack!X562,IF($C$4=Dates!$G$5,DataPack!AD562,IF($C$4=Dates!$G$6,DataPack!AJ562)))=0, "", IF($C$4=Dates!$G$4, DataPack!X562,IF($C$4=Dates!$G$5,DataPack!AD562,IF($C$4=Dates!$G$6,DataPack!AJ562))))</f>
        <v>40486</v>
      </c>
      <c r="H147" s="6"/>
    </row>
    <row r="148" spans="2:8">
      <c r="B148" s="30">
        <f>IF(IF($C$4=Dates!$G$4, DataPack!S563,IF($C$4=Dates!$G$5,DataPack!Y563,IF($C$4=Dates!$G$6,DataPack!AE563)))=0, "", IF($C$4=Dates!$G$4, DataPack!S563,IF($C$4=Dates!$G$5,DataPack!Y563,IF($C$4=Dates!$G$6,DataPack!AE563))))</f>
        <v>135629</v>
      </c>
      <c r="C148" s="36" t="str">
        <f>IF(IF($C$4=Dates!$G$4, DataPack!T563,IF($C$4=Dates!$G$5,DataPack!Z563,IF($C$4=Dates!$G$6,DataPack!AF563)))=0, "", IF($C$4=Dates!$G$4, DataPack!T563,IF($C$4=Dates!$G$5,DataPack!Z563,IF($C$4=Dates!$G$6,DataPack!AF563))))</f>
        <v>Oasis Academy Mayfield</v>
      </c>
      <c r="D148" s="36" t="str">
        <f>IF(IF($C$4=Dates!$G$4, DataPack!U563,IF($C$4=Dates!$G$5,DataPack!AA563,IF($C$4=Dates!$G$6,DataPack!AG563)))=0, "", IF($C$4=Dates!$G$4, DataPack!U563,IF($C$4=Dates!$G$5,DataPack!AA563,IF($C$4=Dates!$G$6,DataPack!AG563))))</f>
        <v>Southampton</v>
      </c>
      <c r="E148" s="36" t="str">
        <f>IF(IF($C$4=Dates!$G$4, DataPack!V563,IF($C$4=Dates!$G$5,DataPack!AB563,IF($C$4=Dates!$G$6,DataPack!AH563)))=0, "", IF($C$4=Dates!$G$4, DataPack!V563,IF($C$4=Dates!$G$5,DataPack!AB563,IF($C$4=Dates!$G$6,DataPack!AH563))))</f>
        <v>Secondary</v>
      </c>
      <c r="F148" s="36" t="str">
        <f>IF(IF($C$4=Dates!$G$4, DataPack!W563,IF($C$4=Dates!$G$5,DataPack!AC563,IF($C$4=Dates!$G$6,DataPack!AI563)))=0, "", IF($C$4=Dates!$G$4, DataPack!W563,IF($C$4=Dates!$G$5,DataPack!AC563,IF($C$4=Dates!$G$6,DataPack!AI563))))</f>
        <v>Academy Sponsor Led</v>
      </c>
      <c r="G148" s="297">
        <f>IF(IF($C$4=Dates!$G$4, DataPack!X563,IF($C$4=Dates!$G$5,DataPack!AD563,IF($C$4=Dates!$G$6,DataPack!AJ563)))=0, "", IF($C$4=Dates!$G$4, DataPack!X563,IF($C$4=Dates!$G$5,DataPack!AD563,IF($C$4=Dates!$G$6,DataPack!AJ563))))</f>
        <v>40519</v>
      </c>
      <c r="H148" s="6"/>
    </row>
    <row r="149" spans="2:8">
      <c r="B149" s="30">
        <f>IF(IF($C$4=Dates!$G$4, DataPack!S564,IF($C$4=Dates!$G$5,DataPack!Y564,IF($C$4=Dates!$G$6,DataPack!AE564)))=0, "", IF($C$4=Dates!$G$4, DataPack!S564,IF($C$4=Dates!$G$5,DataPack!Y564,IF($C$4=Dates!$G$6,DataPack!AE564))))</f>
        <v>110526</v>
      </c>
      <c r="C149" s="36" t="str">
        <f>IF(IF($C$4=Dates!$G$4, DataPack!T564,IF($C$4=Dates!$G$5,DataPack!Z564,IF($C$4=Dates!$G$6,DataPack!AF564)))=0, "", IF($C$4=Dates!$G$4, DataPack!T564,IF($C$4=Dates!$G$5,DataPack!Z564,IF($C$4=Dates!$G$6,DataPack!AF564))))</f>
        <v>Stantonbury Campus</v>
      </c>
      <c r="D149" s="36" t="str">
        <f>IF(IF($C$4=Dates!$G$4, DataPack!U564,IF($C$4=Dates!$G$5,DataPack!AA564,IF($C$4=Dates!$G$6,DataPack!AG564)))=0, "", IF($C$4=Dates!$G$4, DataPack!U564,IF($C$4=Dates!$G$5,DataPack!AA564,IF($C$4=Dates!$G$6,DataPack!AG564))))</f>
        <v>Milton Keynes</v>
      </c>
      <c r="E149" s="36" t="str">
        <f>IF(IF($C$4=Dates!$G$4, DataPack!V564,IF($C$4=Dates!$G$5,DataPack!AB564,IF($C$4=Dates!$G$6,DataPack!AH564)))=0, "", IF($C$4=Dates!$G$4, DataPack!V564,IF($C$4=Dates!$G$5,DataPack!AB564,IF($C$4=Dates!$G$6,DataPack!AH564))))</f>
        <v>Secondary</v>
      </c>
      <c r="F149" s="36" t="str">
        <f>IF(IF($C$4=Dates!$G$4, DataPack!W564,IF($C$4=Dates!$G$5,DataPack!AC564,IF($C$4=Dates!$G$6,DataPack!AI564)))=0, "", IF($C$4=Dates!$G$4, DataPack!W564,IF($C$4=Dates!$G$5,DataPack!AC564,IF($C$4=Dates!$G$6,DataPack!AI564))))</f>
        <v>Foundation School</v>
      </c>
      <c r="G149" s="297">
        <f>IF(IF($C$4=Dates!$G$4, DataPack!X564,IF($C$4=Dates!$G$5,DataPack!AD564,IF($C$4=Dates!$G$6,DataPack!AJ564)))=0, "", IF($C$4=Dates!$G$4, DataPack!X564,IF($C$4=Dates!$G$5,DataPack!AD564,IF($C$4=Dates!$G$6,DataPack!AJ564))))</f>
        <v>40885</v>
      </c>
      <c r="H149" s="6"/>
    </row>
    <row r="150" spans="2:8">
      <c r="B150" s="30">
        <f>IF(IF($C$4=Dates!$G$4, DataPack!S565,IF($C$4=Dates!$G$5,DataPack!Y565,IF($C$4=Dates!$G$6,DataPack!AE565)))=0, "", IF($C$4=Dates!$G$4, DataPack!S565,IF($C$4=Dates!$G$5,DataPack!Y565,IF($C$4=Dates!$G$6,DataPack!AE565))))</f>
        <v>135622</v>
      </c>
      <c r="C150" s="36" t="str">
        <f>IF(IF($C$4=Dates!$G$4, DataPack!T565,IF($C$4=Dates!$G$5,DataPack!Z565,IF($C$4=Dates!$G$6,DataPack!AF565)))=0, "", IF($C$4=Dates!$G$4, DataPack!T565,IF($C$4=Dates!$G$5,DataPack!Z565,IF($C$4=Dates!$G$6,DataPack!AF565))))</f>
        <v>Academy 360</v>
      </c>
      <c r="D150" s="36" t="str">
        <f>IF(IF($C$4=Dates!$G$4, DataPack!U565,IF($C$4=Dates!$G$5,DataPack!AA565,IF($C$4=Dates!$G$6,DataPack!AG565)))=0, "", IF($C$4=Dates!$G$4, DataPack!U565,IF($C$4=Dates!$G$5,DataPack!AA565,IF($C$4=Dates!$G$6,DataPack!AG565))))</f>
        <v>Sunderland</v>
      </c>
      <c r="E150" s="36" t="str">
        <f>IF(IF($C$4=Dates!$G$4, DataPack!V565,IF($C$4=Dates!$G$5,DataPack!AB565,IF($C$4=Dates!$G$6,DataPack!AH565)))=0, "", IF($C$4=Dates!$G$4, DataPack!V565,IF($C$4=Dates!$G$5,DataPack!AB565,IF($C$4=Dates!$G$6,DataPack!AH565))))</f>
        <v>Secondary</v>
      </c>
      <c r="F150" s="36" t="str">
        <f>IF(IF($C$4=Dates!$G$4, DataPack!W565,IF($C$4=Dates!$G$5,DataPack!AC565,IF($C$4=Dates!$G$6,DataPack!AI565)))=0, "", IF($C$4=Dates!$G$4, DataPack!W565,IF($C$4=Dates!$G$5,DataPack!AC565,IF($C$4=Dates!$G$6,DataPack!AI565))))</f>
        <v>Academy Sponsor Led</v>
      </c>
      <c r="G150" s="297">
        <f>IF(IF($C$4=Dates!$G$4, DataPack!X565,IF($C$4=Dates!$G$5,DataPack!AD565,IF($C$4=Dates!$G$6,DataPack!AJ565)))=0, "", IF($C$4=Dates!$G$4, DataPack!X565,IF($C$4=Dates!$G$5,DataPack!AD565,IF($C$4=Dates!$G$6,DataPack!AJ565))))</f>
        <v>40645</v>
      </c>
      <c r="H150" s="6"/>
    </row>
    <row r="151" spans="2:8">
      <c r="B151" s="30">
        <f>IF(IF($C$4=Dates!$G$4, DataPack!S566,IF($C$4=Dates!$G$5,DataPack!Y566,IF($C$4=Dates!$G$6,DataPack!AE566)))=0, "", IF($C$4=Dates!$G$4, DataPack!S566,IF($C$4=Dates!$G$5,DataPack!Y566,IF($C$4=Dates!$G$6,DataPack!AE566))))</f>
        <v>108405</v>
      </c>
      <c r="C151" s="36" t="str">
        <f>IF(IF($C$4=Dates!$G$4, DataPack!T566,IF($C$4=Dates!$G$5,DataPack!Z566,IF($C$4=Dates!$G$6,DataPack!AF566)))=0, "", IF($C$4=Dates!$G$4, DataPack!T566,IF($C$4=Dates!$G$5,DataPack!Z566,IF($C$4=Dates!$G$6,DataPack!AF566))))</f>
        <v>Charles Thorp Comprehensive School</v>
      </c>
      <c r="D151" s="36" t="str">
        <f>IF(IF($C$4=Dates!$G$4, DataPack!U566,IF($C$4=Dates!$G$5,DataPack!AA566,IF($C$4=Dates!$G$6,DataPack!AG566)))=0, "", IF($C$4=Dates!$G$4, DataPack!U566,IF($C$4=Dates!$G$5,DataPack!AA566,IF($C$4=Dates!$G$6,DataPack!AG566))))</f>
        <v>Gateshead</v>
      </c>
      <c r="E151" s="36" t="str">
        <f>IF(IF($C$4=Dates!$G$4, DataPack!V566,IF($C$4=Dates!$G$5,DataPack!AB566,IF($C$4=Dates!$G$6,DataPack!AH566)))=0, "", IF($C$4=Dates!$G$4, DataPack!V566,IF($C$4=Dates!$G$5,DataPack!AB566,IF($C$4=Dates!$G$6,DataPack!AH566))))</f>
        <v>Secondary</v>
      </c>
      <c r="F151" s="36" t="str">
        <f>IF(IF($C$4=Dates!$G$4, DataPack!W566,IF($C$4=Dates!$G$5,DataPack!AC566,IF($C$4=Dates!$G$6,DataPack!AI566)))=0, "", IF($C$4=Dates!$G$4, DataPack!W566,IF($C$4=Dates!$G$5,DataPack!AC566,IF($C$4=Dates!$G$6,DataPack!AI566))))</f>
        <v>Community School</v>
      </c>
      <c r="G151" s="297">
        <f>IF(IF($C$4=Dates!$G$4, DataPack!X566,IF($C$4=Dates!$G$5,DataPack!AD566,IF($C$4=Dates!$G$6,DataPack!AJ566)))=0, "", IF($C$4=Dates!$G$4, DataPack!X566,IF($C$4=Dates!$G$5,DataPack!AD566,IF($C$4=Dates!$G$6,DataPack!AJ566))))</f>
        <v>40605</v>
      </c>
      <c r="H151" s="6"/>
    </row>
    <row r="152" spans="2:8">
      <c r="B152" s="30">
        <f>IF(IF($C$4=Dates!$G$4, DataPack!S567,IF($C$4=Dates!$G$5,DataPack!Y567,IF($C$4=Dates!$G$6,DataPack!AE567)))=0, "", IF($C$4=Dates!$G$4, DataPack!S567,IF($C$4=Dates!$G$5,DataPack!Y567,IF($C$4=Dates!$G$6,DataPack!AE567))))</f>
        <v>112944</v>
      </c>
      <c r="C152" s="36" t="str">
        <f>IF(IF($C$4=Dates!$G$4, DataPack!T567,IF($C$4=Dates!$G$5,DataPack!Z567,IF($C$4=Dates!$G$6,DataPack!AF567)))=0, "", IF($C$4=Dates!$G$4, DataPack!T567,IF($C$4=Dates!$G$5,DataPack!Z567,IF($C$4=Dates!$G$6,DataPack!AF567))))</f>
        <v>Sinfin Community School</v>
      </c>
      <c r="D152" s="36" t="str">
        <f>IF(IF($C$4=Dates!$G$4, DataPack!U567,IF($C$4=Dates!$G$5,DataPack!AA567,IF($C$4=Dates!$G$6,DataPack!AG567)))=0, "", IF($C$4=Dates!$G$4, DataPack!U567,IF($C$4=Dates!$G$5,DataPack!AA567,IF($C$4=Dates!$G$6,DataPack!AG567))))</f>
        <v>Derby</v>
      </c>
      <c r="E152" s="36" t="str">
        <f>IF(IF($C$4=Dates!$G$4, DataPack!V567,IF($C$4=Dates!$G$5,DataPack!AB567,IF($C$4=Dates!$G$6,DataPack!AH567)))=0, "", IF($C$4=Dates!$G$4, DataPack!V567,IF($C$4=Dates!$G$5,DataPack!AB567,IF($C$4=Dates!$G$6,DataPack!AH567))))</f>
        <v>Secondary</v>
      </c>
      <c r="F152" s="36" t="str">
        <f>IF(IF($C$4=Dates!$G$4, DataPack!W567,IF($C$4=Dates!$G$5,DataPack!AC567,IF($C$4=Dates!$G$6,DataPack!AI567)))=0, "", IF($C$4=Dates!$G$4, DataPack!W567,IF($C$4=Dates!$G$5,DataPack!AC567,IF($C$4=Dates!$G$6,DataPack!AI567))))</f>
        <v>Foundation School</v>
      </c>
      <c r="G152" s="297">
        <f>IF(IF($C$4=Dates!$G$4, DataPack!X567,IF($C$4=Dates!$G$5,DataPack!AD567,IF($C$4=Dates!$G$6,DataPack!AJ567)))=0, "", IF($C$4=Dates!$G$4, DataPack!X567,IF($C$4=Dates!$G$5,DataPack!AD567,IF($C$4=Dates!$G$6,DataPack!AJ567))))</f>
        <v>40472</v>
      </c>
      <c r="H152" s="6"/>
    </row>
    <row r="153" spans="2:8">
      <c r="B153" s="30">
        <f>IF(IF($C$4=Dates!$G$4, DataPack!S568,IF($C$4=Dates!$G$5,DataPack!Y568,IF($C$4=Dates!$G$6,DataPack!AE568)))=0, "", IF($C$4=Dates!$G$4, DataPack!S568,IF($C$4=Dates!$G$5,DataPack!Y568,IF($C$4=Dates!$G$6,DataPack!AE568))))</f>
        <v>112957</v>
      </c>
      <c r="C153" s="36" t="str">
        <f>IF(IF($C$4=Dates!$G$4, DataPack!T568,IF($C$4=Dates!$G$5,DataPack!Z568,IF($C$4=Dates!$G$6,DataPack!AF568)))=0, "", IF($C$4=Dates!$G$4, DataPack!T568,IF($C$4=Dates!$G$5,DataPack!Z568,IF($C$4=Dates!$G$6,DataPack!AF568))))</f>
        <v>Glossopdale Community College</v>
      </c>
      <c r="D153" s="36" t="str">
        <f>IF(IF($C$4=Dates!$G$4, DataPack!U568,IF($C$4=Dates!$G$5,DataPack!AA568,IF($C$4=Dates!$G$6,DataPack!AG568)))=0, "", IF($C$4=Dates!$G$4, DataPack!U568,IF($C$4=Dates!$G$5,DataPack!AA568,IF($C$4=Dates!$G$6,DataPack!AG568))))</f>
        <v>Derbyshire</v>
      </c>
      <c r="E153" s="36" t="str">
        <f>IF(IF($C$4=Dates!$G$4, DataPack!V568,IF($C$4=Dates!$G$5,DataPack!AB568,IF($C$4=Dates!$G$6,DataPack!AH568)))=0, "", IF($C$4=Dates!$G$4, DataPack!V568,IF($C$4=Dates!$G$5,DataPack!AB568,IF($C$4=Dates!$G$6,DataPack!AH568))))</f>
        <v>Secondary</v>
      </c>
      <c r="F153" s="36" t="str">
        <f>IF(IF($C$4=Dates!$G$4, DataPack!W568,IF($C$4=Dates!$G$5,DataPack!AC568,IF($C$4=Dates!$G$6,DataPack!AI568)))=0, "", IF($C$4=Dates!$G$4, DataPack!W568,IF($C$4=Dates!$G$5,DataPack!AC568,IF($C$4=Dates!$G$6,DataPack!AI568))))</f>
        <v>Community School</v>
      </c>
      <c r="G153" s="297">
        <f>IF(IF($C$4=Dates!$G$4, DataPack!X568,IF($C$4=Dates!$G$5,DataPack!AD568,IF($C$4=Dates!$G$6,DataPack!AJ568)))=0, "", IF($C$4=Dates!$G$4, DataPack!X568,IF($C$4=Dates!$G$5,DataPack!AD568,IF($C$4=Dates!$G$6,DataPack!AJ568))))</f>
        <v>40507</v>
      </c>
      <c r="H153" s="6"/>
    </row>
    <row r="154" spans="2:8">
      <c r="B154" s="30">
        <f>IF(IF($C$4=Dates!$G$4, DataPack!S569,IF($C$4=Dates!$G$5,DataPack!Y569,IF($C$4=Dates!$G$6,DataPack!AE569)))=0, "", IF($C$4=Dates!$G$4, DataPack!S569,IF($C$4=Dates!$G$5,DataPack!Y569,IF($C$4=Dates!$G$6,DataPack!AE569))))</f>
        <v>112950</v>
      </c>
      <c r="C154" s="36" t="str">
        <f>IF(IF($C$4=Dates!$G$4, DataPack!T569,IF($C$4=Dates!$G$5,DataPack!Z569,IF($C$4=Dates!$G$6,DataPack!AF569)))=0, "", IF($C$4=Dates!$G$4, DataPack!T569,IF($C$4=Dates!$G$5,DataPack!Z569,IF($C$4=Dates!$G$6,DataPack!AF569))))</f>
        <v>Highfields School</v>
      </c>
      <c r="D154" s="36" t="str">
        <f>IF(IF($C$4=Dates!$G$4, DataPack!U569,IF($C$4=Dates!$G$5,DataPack!AA569,IF($C$4=Dates!$G$6,DataPack!AG569)))=0, "", IF($C$4=Dates!$G$4, DataPack!U569,IF($C$4=Dates!$G$5,DataPack!AA569,IF($C$4=Dates!$G$6,DataPack!AG569))))</f>
        <v>Derbyshire</v>
      </c>
      <c r="E154" s="36" t="str">
        <f>IF(IF($C$4=Dates!$G$4, DataPack!V569,IF($C$4=Dates!$G$5,DataPack!AB569,IF($C$4=Dates!$G$6,DataPack!AH569)))=0, "", IF($C$4=Dates!$G$4, DataPack!V569,IF($C$4=Dates!$G$5,DataPack!AB569,IF($C$4=Dates!$G$6,DataPack!AH569))))</f>
        <v>Secondary</v>
      </c>
      <c r="F154" s="36" t="str">
        <f>IF(IF($C$4=Dates!$G$4, DataPack!W569,IF($C$4=Dates!$G$5,DataPack!AC569,IF($C$4=Dates!$G$6,DataPack!AI569)))=0, "", IF($C$4=Dates!$G$4, DataPack!W569,IF($C$4=Dates!$G$5,DataPack!AC569,IF($C$4=Dates!$G$6,DataPack!AI569))))</f>
        <v>Community School</v>
      </c>
      <c r="G154" s="297">
        <f>IF(IF($C$4=Dates!$G$4, DataPack!X569,IF($C$4=Dates!$G$5,DataPack!AD569,IF($C$4=Dates!$G$6,DataPack!AJ569)))=0, "", IF($C$4=Dates!$G$4, DataPack!X569,IF($C$4=Dates!$G$5,DataPack!AD569,IF($C$4=Dates!$G$6,DataPack!AJ569))))</f>
        <v>40808</v>
      </c>
      <c r="H154" s="6"/>
    </row>
    <row r="155" spans="2:8">
      <c r="B155" s="30">
        <f>IF(IF($C$4=Dates!$G$4, DataPack!S570,IF($C$4=Dates!$G$5,DataPack!Y570,IF($C$4=Dates!$G$6,DataPack!AE570)))=0, "", IF($C$4=Dates!$G$4, DataPack!S570,IF($C$4=Dates!$G$5,DataPack!Y570,IF($C$4=Dates!$G$6,DataPack!AE570))))</f>
        <v>109714</v>
      </c>
      <c r="C155" s="36" t="str">
        <f>IF(IF($C$4=Dates!$G$4, DataPack!T570,IF($C$4=Dates!$G$5,DataPack!Z570,IF($C$4=Dates!$G$6,DataPack!AF570)))=0, "", IF($C$4=Dates!$G$4, DataPack!T570,IF($C$4=Dates!$G$5,DataPack!Z570,IF($C$4=Dates!$G$6,DataPack!AF570))))</f>
        <v>Ashton CofE VA Middle School</v>
      </c>
      <c r="D155" s="36" t="str">
        <f>IF(IF($C$4=Dates!$G$4, DataPack!U570,IF($C$4=Dates!$G$5,DataPack!AA570,IF($C$4=Dates!$G$6,DataPack!AG570)))=0, "", IF($C$4=Dates!$G$4, DataPack!U570,IF($C$4=Dates!$G$5,DataPack!AA570,IF($C$4=Dates!$G$6,DataPack!AG570))))</f>
        <v>Central Bedfordshire</v>
      </c>
      <c r="E155" s="36" t="str">
        <f>IF(IF($C$4=Dates!$G$4, DataPack!V570,IF($C$4=Dates!$G$5,DataPack!AB570,IF($C$4=Dates!$G$6,DataPack!AH570)))=0, "", IF($C$4=Dates!$G$4, DataPack!V570,IF($C$4=Dates!$G$5,DataPack!AB570,IF($C$4=Dates!$G$6,DataPack!AH570))))</f>
        <v>Secondary</v>
      </c>
      <c r="F155" s="36" t="str">
        <f>IF(IF($C$4=Dates!$G$4, DataPack!W570,IF($C$4=Dates!$G$5,DataPack!AC570,IF($C$4=Dates!$G$6,DataPack!AI570)))=0, "", IF($C$4=Dates!$G$4, DataPack!W570,IF($C$4=Dates!$G$5,DataPack!AC570,IF($C$4=Dates!$G$6,DataPack!AI570))))</f>
        <v>Voluntary Aided School</v>
      </c>
      <c r="G155" s="297">
        <f>IF(IF($C$4=Dates!$G$4, DataPack!X570,IF($C$4=Dates!$G$5,DataPack!AD570,IF($C$4=Dates!$G$6,DataPack!AJ570)))=0, "", IF($C$4=Dates!$G$4, DataPack!X570,IF($C$4=Dates!$G$5,DataPack!AD570,IF($C$4=Dates!$G$6,DataPack!AJ570))))</f>
        <v>40584</v>
      </c>
      <c r="H155" s="6"/>
    </row>
    <row r="156" spans="2:8">
      <c r="B156" s="30">
        <f>IF(IF($C$4=Dates!$G$4, DataPack!S571,IF($C$4=Dates!$G$5,DataPack!Y571,IF($C$4=Dates!$G$6,DataPack!AE571)))=0, "", IF($C$4=Dates!$G$4, DataPack!S571,IF($C$4=Dates!$G$5,DataPack!Y571,IF($C$4=Dates!$G$6,DataPack!AE571))))</f>
        <v>121701</v>
      </c>
      <c r="C156" s="36" t="str">
        <f>IF(IF($C$4=Dates!$G$4, DataPack!T571,IF($C$4=Dates!$G$5,DataPack!Z571,IF($C$4=Dates!$G$6,DataPack!AF571)))=0, "", IF($C$4=Dates!$G$4, DataPack!T571,IF($C$4=Dates!$G$5,DataPack!Z571,IF($C$4=Dates!$G$6,DataPack!AF571))))</f>
        <v>Brayton High School</v>
      </c>
      <c r="D156" s="36" t="str">
        <f>IF(IF($C$4=Dates!$G$4, DataPack!U571,IF($C$4=Dates!$G$5,DataPack!AA571,IF($C$4=Dates!$G$6,DataPack!AG571)))=0, "", IF($C$4=Dates!$G$4, DataPack!U571,IF($C$4=Dates!$G$5,DataPack!AA571,IF($C$4=Dates!$G$6,DataPack!AG571))))</f>
        <v>North Yorkshire</v>
      </c>
      <c r="E156" s="36" t="str">
        <f>IF(IF($C$4=Dates!$G$4, DataPack!V571,IF($C$4=Dates!$G$5,DataPack!AB571,IF($C$4=Dates!$G$6,DataPack!AH571)))=0, "", IF($C$4=Dates!$G$4, DataPack!V571,IF($C$4=Dates!$G$5,DataPack!AB571,IF($C$4=Dates!$G$6,DataPack!AH571))))</f>
        <v>Secondary</v>
      </c>
      <c r="F156" s="36" t="str">
        <f>IF(IF($C$4=Dates!$G$4, DataPack!W571,IF($C$4=Dates!$G$5,DataPack!AC571,IF($C$4=Dates!$G$6,DataPack!AI571)))=0, "", IF($C$4=Dates!$G$4, DataPack!W571,IF($C$4=Dates!$G$5,DataPack!AC571,IF($C$4=Dates!$G$6,DataPack!AI571))))</f>
        <v>Community School</v>
      </c>
      <c r="G156" s="297">
        <f>IF(IF($C$4=Dates!$G$4, DataPack!X571,IF($C$4=Dates!$G$5,DataPack!AD571,IF($C$4=Dates!$G$6,DataPack!AJ571)))=0, "", IF($C$4=Dates!$G$4, DataPack!X571,IF($C$4=Dates!$G$5,DataPack!AD571,IF($C$4=Dates!$G$6,DataPack!AJ571))))</f>
        <v>40682</v>
      </c>
      <c r="H156" s="6"/>
    </row>
    <row r="157" spans="2:8">
      <c r="B157" s="30">
        <f>IF(IF($C$4=Dates!$G$4, DataPack!S572,IF($C$4=Dates!$G$5,DataPack!Y572,IF($C$4=Dates!$G$6,DataPack!AE572)))=0, "", IF($C$4=Dates!$G$4, DataPack!S572,IF($C$4=Dates!$G$5,DataPack!Y572,IF($C$4=Dates!$G$6,DataPack!AE572))))</f>
        <v>133422</v>
      </c>
      <c r="C157" s="36" t="str">
        <f>IF(IF($C$4=Dates!$G$4, DataPack!T572,IF($C$4=Dates!$G$5,DataPack!Z572,IF($C$4=Dates!$G$6,DataPack!AF572)))=0, "", IF($C$4=Dates!$G$4, DataPack!T572,IF($C$4=Dates!$G$5,DataPack!Z572,IF($C$4=Dates!$G$6,DataPack!AF572))))</f>
        <v>Endeavour High School</v>
      </c>
      <c r="D157" s="36" t="str">
        <f>IF(IF($C$4=Dates!$G$4, DataPack!U572,IF($C$4=Dates!$G$5,DataPack!AA572,IF($C$4=Dates!$G$6,DataPack!AG572)))=0, "", IF($C$4=Dates!$G$4, DataPack!U572,IF($C$4=Dates!$G$5,DataPack!AA572,IF($C$4=Dates!$G$6,DataPack!AG572))))</f>
        <v>Kingston upon Hull City of</v>
      </c>
      <c r="E157" s="36" t="str">
        <f>IF(IF($C$4=Dates!$G$4, DataPack!V572,IF($C$4=Dates!$G$5,DataPack!AB572,IF($C$4=Dates!$G$6,DataPack!AH572)))=0, "", IF($C$4=Dates!$G$4, DataPack!V572,IF($C$4=Dates!$G$5,DataPack!AB572,IF($C$4=Dates!$G$6,DataPack!AH572))))</f>
        <v>Secondary</v>
      </c>
      <c r="F157" s="36" t="str">
        <f>IF(IF($C$4=Dates!$G$4, DataPack!W572,IF($C$4=Dates!$G$5,DataPack!AC572,IF($C$4=Dates!$G$6,DataPack!AI572)))=0, "", IF($C$4=Dates!$G$4, DataPack!W572,IF($C$4=Dates!$G$5,DataPack!AC572,IF($C$4=Dates!$G$6,DataPack!AI572))))</f>
        <v>Community School</v>
      </c>
      <c r="G157" s="297">
        <f>IF(IF($C$4=Dates!$G$4, DataPack!X572,IF($C$4=Dates!$G$5,DataPack!AD572,IF($C$4=Dates!$G$6,DataPack!AJ572)))=0, "", IF($C$4=Dates!$G$4, DataPack!X572,IF($C$4=Dates!$G$5,DataPack!AD572,IF($C$4=Dates!$G$6,DataPack!AJ572))))</f>
        <v>40829</v>
      </c>
      <c r="H157" s="6"/>
    </row>
    <row r="158" spans="2:8">
      <c r="B158" s="30">
        <f>IF(IF($C$4=Dates!$G$4, DataPack!S573,IF($C$4=Dates!$G$5,DataPack!Y573,IF($C$4=Dates!$G$6,DataPack!AE573)))=0, "", IF($C$4=Dates!$G$4, DataPack!S573,IF($C$4=Dates!$G$5,DataPack!Y573,IF($C$4=Dates!$G$6,DataPack!AE573))))</f>
        <v>107776</v>
      </c>
      <c r="C158" s="36" t="str">
        <f>IF(IF($C$4=Dates!$G$4, DataPack!T573,IF($C$4=Dates!$G$5,DataPack!Z573,IF($C$4=Dates!$G$6,DataPack!AF573)))=0, "", IF($C$4=Dates!$G$4, DataPack!T573,IF($C$4=Dates!$G$5,DataPack!Z573,IF($C$4=Dates!$G$6,DataPack!AF573))))</f>
        <v>Earlsheaton Technology College</v>
      </c>
      <c r="D158" s="36" t="str">
        <f>IF(IF($C$4=Dates!$G$4, DataPack!U573,IF($C$4=Dates!$G$5,DataPack!AA573,IF($C$4=Dates!$G$6,DataPack!AG573)))=0, "", IF($C$4=Dates!$G$4, DataPack!U573,IF($C$4=Dates!$G$5,DataPack!AA573,IF($C$4=Dates!$G$6,DataPack!AG573))))</f>
        <v>Kirklees</v>
      </c>
      <c r="E158" s="36" t="str">
        <f>IF(IF($C$4=Dates!$G$4, DataPack!V573,IF($C$4=Dates!$G$5,DataPack!AB573,IF($C$4=Dates!$G$6,DataPack!AH573)))=0, "", IF($C$4=Dates!$G$4, DataPack!V573,IF($C$4=Dates!$G$5,DataPack!AB573,IF($C$4=Dates!$G$6,DataPack!AH573))))</f>
        <v>Secondary</v>
      </c>
      <c r="F158" s="36" t="str">
        <f>IF(IF($C$4=Dates!$G$4, DataPack!W573,IF($C$4=Dates!$G$5,DataPack!AC573,IF($C$4=Dates!$G$6,DataPack!AI573)))=0, "", IF($C$4=Dates!$G$4, DataPack!W573,IF($C$4=Dates!$G$5,DataPack!AC573,IF($C$4=Dates!$G$6,DataPack!AI573))))</f>
        <v>Community School</v>
      </c>
      <c r="G158" s="297">
        <f>IF(IF($C$4=Dates!$G$4, DataPack!X573,IF($C$4=Dates!$G$5,DataPack!AD573,IF($C$4=Dates!$G$6,DataPack!AJ573)))=0, "", IF($C$4=Dates!$G$4, DataPack!X573,IF($C$4=Dates!$G$5,DataPack!AD573,IF($C$4=Dates!$G$6,DataPack!AJ573))))</f>
        <v>40493</v>
      </c>
      <c r="H158" s="6"/>
    </row>
    <row r="159" spans="2:8">
      <c r="B159" s="30">
        <f>IF(IF($C$4=Dates!$G$4, DataPack!S574,IF($C$4=Dates!$G$5,DataPack!Y574,IF($C$4=Dates!$G$6,DataPack!AE574)))=0, "", IF($C$4=Dates!$G$4, DataPack!S574,IF($C$4=Dates!$G$5,DataPack!Y574,IF($C$4=Dates!$G$6,DataPack!AE574))))</f>
        <v>135892</v>
      </c>
      <c r="C159" s="36" t="str">
        <f>IF(IF($C$4=Dates!$G$4, DataPack!T574,IF($C$4=Dates!$G$5,DataPack!Z574,IF($C$4=Dates!$G$6,DataPack!AF574)))=0, "", IF($C$4=Dates!$G$4, DataPack!T574,IF($C$4=Dates!$G$5,DataPack!Z574,IF($C$4=Dates!$G$6,DataPack!AF574))))</f>
        <v>Carlton Community College</v>
      </c>
      <c r="D159" s="36" t="str">
        <f>IF(IF($C$4=Dates!$G$4, DataPack!U574,IF($C$4=Dates!$G$5,DataPack!AA574,IF($C$4=Dates!$G$6,DataPack!AG574)))=0, "", IF($C$4=Dates!$G$4, DataPack!U574,IF($C$4=Dates!$G$5,DataPack!AA574,IF($C$4=Dates!$G$6,DataPack!AG574))))</f>
        <v>Barnsley</v>
      </c>
      <c r="E159" s="36" t="str">
        <f>IF(IF($C$4=Dates!$G$4, DataPack!V574,IF($C$4=Dates!$G$5,DataPack!AB574,IF($C$4=Dates!$G$6,DataPack!AH574)))=0, "", IF($C$4=Dates!$G$4, DataPack!V574,IF($C$4=Dates!$G$5,DataPack!AB574,IF($C$4=Dates!$G$6,DataPack!AH574))))</f>
        <v>Secondary</v>
      </c>
      <c r="F159" s="36" t="str">
        <f>IF(IF($C$4=Dates!$G$4, DataPack!W574,IF($C$4=Dates!$G$5,DataPack!AC574,IF($C$4=Dates!$G$6,DataPack!AI574)))=0, "", IF($C$4=Dates!$G$4, DataPack!W574,IF($C$4=Dates!$G$5,DataPack!AC574,IF($C$4=Dates!$G$6,DataPack!AI574))))</f>
        <v>Community School</v>
      </c>
      <c r="G159" s="297">
        <f>IF(IF($C$4=Dates!$G$4, DataPack!X574,IF($C$4=Dates!$G$5,DataPack!AD574,IF($C$4=Dates!$G$6,DataPack!AJ574)))=0, "", IF($C$4=Dates!$G$4, DataPack!X574,IF($C$4=Dates!$G$5,DataPack!AD574,IF($C$4=Dates!$G$6,DataPack!AJ574))))</f>
        <v>40451</v>
      </c>
      <c r="H159" s="6"/>
    </row>
    <row r="160" spans="2:8">
      <c r="B160" s="30">
        <f>IF(IF($C$4=Dates!$G$4, DataPack!S575,IF($C$4=Dates!$G$5,DataPack!Y575,IF($C$4=Dates!$G$6,DataPack!AE575)))=0, "", IF($C$4=Dates!$G$4, DataPack!S575,IF($C$4=Dates!$G$5,DataPack!Y575,IF($C$4=Dates!$G$6,DataPack!AE575))))</f>
        <v>106657</v>
      </c>
      <c r="C160" s="36" t="str">
        <f>IF(IF($C$4=Dates!$G$4, DataPack!T575,IF($C$4=Dates!$G$5,DataPack!Z575,IF($C$4=Dates!$G$6,DataPack!AF575)))=0, "", IF($C$4=Dates!$G$4, DataPack!T575,IF($C$4=Dates!$G$5,DataPack!Z575,IF($C$4=Dates!$G$6,DataPack!AF575))))</f>
        <v>Holgate School Sports College</v>
      </c>
      <c r="D160" s="36" t="str">
        <f>IF(IF($C$4=Dates!$G$4, DataPack!U575,IF($C$4=Dates!$G$5,DataPack!AA575,IF($C$4=Dates!$G$6,DataPack!AG575)))=0, "", IF($C$4=Dates!$G$4, DataPack!U575,IF($C$4=Dates!$G$5,DataPack!AA575,IF($C$4=Dates!$G$6,DataPack!AG575))))</f>
        <v>Barnsley</v>
      </c>
      <c r="E160" s="36" t="str">
        <f>IF(IF($C$4=Dates!$G$4, DataPack!V575,IF($C$4=Dates!$G$5,DataPack!AB575,IF($C$4=Dates!$G$6,DataPack!AH575)))=0, "", IF($C$4=Dates!$G$4, DataPack!V575,IF($C$4=Dates!$G$5,DataPack!AB575,IF($C$4=Dates!$G$6,DataPack!AH575))))</f>
        <v>Secondary</v>
      </c>
      <c r="F160" s="36" t="str">
        <f>IF(IF($C$4=Dates!$G$4, DataPack!W575,IF($C$4=Dates!$G$5,DataPack!AC575,IF($C$4=Dates!$G$6,DataPack!AI575)))=0, "", IF($C$4=Dates!$G$4, DataPack!W575,IF($C$4=Dates!$G$5,DataPack!AC575,IF($C$4=Dates!$G$6,DataPack!AI575))))</f>
        <v>Voluntary Controlled School</v>
      </c>
      <c r="G160" s="297">
        <f>IF(IF($C$4=Dates!$G$4, DataPack!X575,IF($C$4=Dates!$G$5,DataPack!AD575,IF($C$4=Dates!$G$6,DataPack!AJ575)))=0, "", IF($C$4=Dates!$G$4, DataPack!X575,IF($C$4=Dates!$G$5,DataPack!AD575,IF($C$4=Dates!$G$6,DataPack!AJ575))))</f>
        <v>40858</v>
      </c>
      <c r="H160" s="6"/>
    </row>
    <row r="161" spans="2:8">
      <c r="B161" s="30">
        <f>IF(IF($C$4=Dates!$G$4, DataPack!S576,IF($C$4=Dates!$G$5,DataPack!Y576,IF($C$4=Dates!$G$6,DataPack!AE576)))=0, "", IF($C$4=Dates!$G$4, DataPack!S576,IF($C$4=Dates!$G$5,DataPack!Y576,IF($C$4=Dates!$G$6,DataPack!AE576))))</f>
        <v>107581</v>
      </c>
      <c r="C161" s="36" t="str">
        <f>IF(IF($C$4=Dates!$G$4, DataPack!T576,IF($C$4=Dates!$G$5,DataPack!Z576,IF($C$4=Dates!$G$6,DataPack!AF576)))=0, "", IF($C$4=Dates!$G$4, DataPack!T576,IF($C$4=Dates!$G$5,DataPack!Z576,IF($C$4=Dates!$G$6,DataPack!AF576))))</f>
        <v>St Catherine's Catholic High School</v>
      </c>
      <c r="D161" s="36" t="str">
        <f>IF(IF($C$4=Dates!$G$4, DataPack!U576,IF($C$4=Dates!$G$5,DataPack!AA576,IF($C$4=Dates!$G$6,DataPack!AG576)))=0, "", IF($C$4=Dates!$G$4, DataPack!U576,IF($C$4=Dates!$G$5,DataPack!AA576,IF($C$4=Dates!$G$6,DataPack!AG576))))</f>
        <v>Calderdale</v>
      </c>
      <c r="E161" s="36" t="str">
        <f>IF(IF($C$4=Dates!$G$4, DataPack!V576,IF($C$4=Dates!$G$5,DataPack!AB576,IF($C$4=Dates!$G$6,DataPack!AH576)))=0, "", IF($C$4=Dates!$G$4, DataPack!V576,IF($C$4=Dates!$G$5,DataPack!AB576,IF($C$4=Dates!$G$6,DataPack!AH576))))</f>
        <v>Secondary</v>
      </c>
      <c r="F161" s="36" t="str">
        <f>IF(IF($C$4=Dates!$G$4, DataPack!W576,IF($C$4=Dates!$G$5,DataPack!AC576,IF($C$4=Dates!$G$6,DataPack!AI576)))=0, "", IF($C$4=Dates!$G$4, DataPack!W576,IF($C$4=Dates!$G$5,DataPack!AC576,IF($C$4=Dates!$G$6,DataPack!AI576))))</f>
        <v>Voluntary Aided School</v>
      </c>
      <c r="G161" s="297">
        <f>IF(IF($C$4=Dates!$G$4, DataPack!X576,IF($C$4=Dates!$G$5,DataPack!AD576,IF($C$4=Dates!$G$6,DataPack!AJ576)))=0, "", IF($C$4=Dates!$G$4, DataPack!X576,IF($C$4=Dates!$G$5,DataPack!AD576,IF($C$4=Dates!$G$6,DataPack!AJ576))))</f>
        <v>40568</v>
      </c>
      <c r="H161" s="6"/>
    </row>
    <row r="162" spans="2:8">
      <c r="B162" s="30">
        <f>IF(IF($C$4=Dates!$G$4, DataPack!S577,IF($C$4=Dates!$G$5,DataPack!Y577,IF($C$4=Dates!$G$6,DataPack!AE577)))=0, "", IF($C$4=Dates!$G$4, DataPack!S577,IF($C$4=Dates!$G$5,DataPack!Y577,IF($C$4=Dates!$G$6,DataPack!AE577))))</f>
        <v>107397</v>
      </c>
      <c r="C162" s="36" t="str">
        <f>IF(IF($C$4=Dates!$G$4, DataPack!T577,IF($C$4=Dates!$G$5,DataPack!Z577,IF($C$4=Dates!$G$6,DataPack!AF577)))=0, "", IF($C$4=Dates!$G$4, DataPack!T577,IF($C$4=Dates!$G$5,DataPack!Z577,IF($C$4=Dates!$G$6,DataPack!AF577))))</f>
        <v>Aire Valley School</v>
      </c>
      <c r="D162" s="36" t="str">
        <f>IF(IF($C$4=Dates!$G$4, DataPack!U577,IF($C$4=Dates!$G$5,DataPack!AA577,IF($C$4=Dates!$G$6,DataPack!AG577)))=0, "", IF($C$4=Dates!$G$4, DataPack!U577,IF($C$4=Dates!$G$5,DataPack!AA577,IF($C$4=Dates!$G$6,DataPack!AG577))))</f>
        <v>Bradford</v>
      </c>
      <c r="E162" s="36" t="str">
        <f>IF(IF($C$4=Dates!$G$4, DataPack!V577,IF($C$4=Dates!$G$5,DataPack!AB577,IF($C$4=Dates!$G$6,DataPack!AH577)))=0, "", IF($C$4=Dates!$G$4, DataPack!V577,IF($C$4=Dates!$G$5,DataPack!AB577,IF($C$4=Dates!$G$6,DataPack!AH577))))</f>
        <v>Secondary</v>
      </c>
      <c r="F162" s="36" t="str">
        <f>IF(IF($C$4=Dates!$G$4, DataPack!W577,IF($C$4=Dates!$G$5,DataPack!AC577,IF($C$4=Dates!$G$6,DataPack!AI577)))=0, "", IF($C$4=Dates!$G$4, DataPack!W577,IF($C$4=Dates!$G$5,DataPack!AC577,IF($C$4=Dates!$G$6,DataPack!AI577))))</f>
        <v>Foundation School</v>
      </c>
      <c r="G162" s="297">
        <f>IF(IF($C$4=Dates!$G$4, DataPack!X577,IF($C$4=Dates!$G$5,DataPack!AD577,IF($C$4=Dates!$G$6,DataPack!AJ577)))=0, "", IF($C$4=Dates!$G$4, DataPack!X577,IF($C$4=Dates!$G$5,DataPack!AD577,IF($C$4=Dates!$G$6,DataPack!AJ577))))</f>
        <v>40493</v>
      </c>
      <c r="H162" s="6"/>
    </row>
    <row r="163" spans="2:8">
      <c r="B163" s="30">
        <f>IF(IF($C$4=Dates!$G$4, DataPack!S578,IF($C$4=Dates!$G$5,DataPack!Y578,IF($C$4=Dates!$G$6,DataPack!AE578)))=0, "", IF($C$4=Dates!$G$4, DataPack!S578,IF($C$4=Dates!$G$5,DataPack!Y578,IF($C$4=Dates!$G$6,DataPack!AE578))))</f>
        <v>135551</v>
      </c>
      <c r="C163" s="36" t="str">
        <f>IF(IF($C$4=Dates!$G$4, DataPack!T578,IF($C$4=Dates!$G$5,DataPack!Z578,IF($C$4=Dates!$G$6,DataPack!AF578)))=0, "", IF($C$4=Dates!$G$4, DataPack!T578,IF($C$4=Dates!$G$5,DataPack!Z578,IF($C$4=Dates!$G$6,DataPack!AF578))))</f>
        <v>Swallow Hill Community College</v>
      </c>
      <c r="D163" s="36" t="str">
        <f>IF(IF($C$4=Dates!$G$4, DataPack!U578,IF($C$4=Dates!$G$5,DataPack!AA578,IF($C$4=Dates!$G$6,DataPack!AG578)))=0, "", IF($C$4=Dates!$G$4, DataPack!U578,IF($C$4=Dates!$G$5,DataPack!AA578,IF($C$4=Dates!$G$6,DataPack!AG578))))</f>
        <v>Leeds</v>
      </c>
      <c r="E163" s="36" t="str">
        <f>IF(IF($C$4=Dates!$G$4, DataPack!V578,IF($C$4=Dates!$G$5,DataPack!AB578,IF($C$4=Dates!$G$6,DataPack!AH578)))=0, "", IF($C$4=Dates!$G$4, DataPack!V578,IF($C$4=Dates!$G$5,DataPack!AB578,IF($C$4=Dates!$G$6,DataPack!AH578))))</f>
        <v>Secondary</v>
      </c>
      <c r="F163" s="36" t="str">
        <f>IF(IF($C$4=Dates!$G$4, DataPack!W578,IF($C$4=Dates!$G$5,DataPack!AC578,IF($C$4=Dates!$G$6,DataPack!AI578)))=0, "", IF($C$4=Dates!$G$4, DataPack!W578,IF($C$4=Dates!$G$5,DataPack!AC578,IF($C$4=Dates!$G$6,DataPack!AI578))))</f>
        <v>Community School</v>
      </c>
      <c r="G163" s="297">
        <f>IF(IF($C$4=Dates!$G$4, DataPack!X578,IF($C$4=Dates!$G$5,DataPack!AD578,IF($C$4=Dates!$G$6,DataPack!AJ578)))=0, "", IF($C$4=Dates!$G$4, DataPack!X578,IF($C$4=Dates!$G$5,DataPack!AD578,IF($C$4=Dates!$G$6,DataPack!AJ578))))</f>
        <v>40556</v>
      </c>
      <c r="H163" s="6"/>
    </row>
    <row r="164" spans="2:8">
      <c r="B164" s="30">
        <f>IF(IF($C$4=Dates!$G$4, DataPack!S579,IF($C$4=Dates!$G$5,DataPack!Y579,IF($C$4=Dates!$G$6,DataPack!AE579)))=0, "", IF($C$4=Dates!$G$4, DataPack!S579,IF($C$4=Dates!$G$5,DataPack!Y579,IF($C$4=Dates!$G$6,DataPack!AE579))))</f>
        <v>104835</v>
      </c>
      <c r="C164" s="36" t="str">
        <f>IF(IF($C$4=Dates!$G$4, DataPack!T579,IF($C$4=Dates!$G$5,DataPack!Z579,IF($C$4=Dates!$G$6,DataPack!AF579)))=0, "", IF($C$4=Dates!$G$4, DataPack!T579,IF($C$4=Dates!$G$5,DataPack!Z579,IF($C$4=Dates!$G$6,DataPack!AF579))))</f>
        <v>St Cuthbert's Catholic Community College for Business and Enterprise</v>
      </c>
      <c r="D164" s="36" t="str">
        <f>IF(IF($C$4=Dates!$G$4, DataPack!U579,IF($C$4=Dates!$G$5,DataPack!AA579,IF($C$4=Dates!$G$6,DataPack!AG579)))=0, "", IF($C$4=Dates!$G$4, DataPack!U579,IF($C$4=Dates!$G$5,DataPack!AA579,IF($C$4=Dates!$G$6,DataPack!AG579))))</f>
        <v>St. Helens</v>
      </c>
      <c r="E164" s="36" t="str">
        <f>IF(IF($C$4=Dates!$G$4, DataPack!V579,IF($C$4=Dates!$G$5,DataPack!AB579,IF($C$4=Dates!$G$6,DataPack!AH579)))=0, "", IF($C$4=Dates!$G$4, DataPack!V579,IF($C$4=Dates!$G$5,DataPack!AB579,IF($C$4=Dates!$G$6,DataPack!AH579))))</f>
        <v>Secondary</v>
      </c>
      <c r="F164" s="36" t="str">
        <f>IF(IF($C$4=Dates!$G$4, DataPack!W579,IF($C$4=Dates!$G$5,DataPack!AC579,IF($C$4=Dates!$G$6,DataPack!AI579)))=0, "", IF($C$4=Dates!$G$4, DataPack!W579,IF($C$4=Dates!$G$5,DataPack!AC579,IF($C$4=Dates!$G$6,DataPack!AI579))))</f>
        <v>Voluntary Aided School</v>
      </c>
      <c r="G164" s="297">
        <f>IF(IF($C$4=Dates!$G$4, DataPack!X579,IF($C$4=Dates!$G$5,DataPack!AD579,IF($C$4=Dates!$G$6,DataPack!AJ579)))=0, "", IF($C$4=Dates!$G$4, DataPack!X579,IF($C$4=Dates!$G$5,DataPack!AD579,IF($C$4=Dates!$G$6,DataPack!AJ579))))</f>
        <v>40801</v>
      </c>
      <c r="H164" s="6"/>
    </row>
    <row r="165" spans="2:8">
      <c r="B165" s="30">
        <f>IF(IF($C$4=Dates!$G$4, DataPack!S580,IF($C$4=Dates!$G$5,DataPack!Y580,IF($C$4=Dates!$G$6,DataPack!AE580)))=0, "", IF($C$4=Dates!$G$4, DataPack!S580,IF($C$4=Dates!$G$5,DataPack!Y580,IF($C$4=Dates!$G$6,DataPack!AE580))))</f>
        <v>135474</v>
      </c>
      <c r="C165" s="36" t="str">
        <f>IF(IF($C$4=Dates!$G$4, DataPack!T580,IF($C$4=Dates!$G$5,DataPack!Z580,IF($C$4=Dates!$G$6,DataPack!AF580)))=0, "", IF($C$4=Dates!$G$4, DataPack!T580,IF($C$4=Dates!$G$5,DataPack!Z580,IF($C$4=Dates!$G$6,DataPack!AF580))))</f>
        <v>Christ The King Catholic and Church of England (VA) Centre for Learning</v>
      </c>
      <c r="D165" s="36" t="str">
        <f>IF(IF($C$4=Dates!$G$4, DataPack!U580,IF($C$4=Dates!$G$5,DataPack!AA580,IF($C$4=Dates!$G$6,DataPack!AG580)))=0, "", IF($C$4=Dates!$G$4, DataPack!U580,IF($C$4=Dates!$G$5,DataPack!AA580,IF($C$4=Dates!$G$6,DataPack!AG580))))</f>
        <v>Knowsley</v>
      </c>
      <c r="E165" s="36" t="str">
        <f>IF(IF($C$4=Dates!$G$4, DataPack!V580,IF($C$4=Dates!$G$5,DataPack!AB580,IF($C$4=Dates!$G$6,DataPack!AH580)))=0, "", IF($C$4=Dates!$G$4, DataPack!V580,IF($C$4=Dates!$G$5,DataPack!AB580,IF($C$4=Dates!$G$6,DataPack!AH580))))</f>
        <v>Secondary</v>
      </c>
      <c r="F165" s="36" t="str">
        <f>IF(IF($C$4=Dates!$G$4, DataPack!W580,IF($C$4=Dates!$G$5,DataPack!AC580,IF($C$4=Dates!$G$6,DataPack!AI580)))=0, "", IF($C$4=Dates!$G$4, DataPack!W580,IF($C$4=Dates!$G$5,DataPack!AC580,IF($C$4=Dates!$G$6,DataPack!AI580))))</f>
        <v>Voluntary Aided School</v>
      </c>
      <c r="G165" s="297">
        <f>IF(IF($C$4=Dates!$G$4, DataPack!X580,IF($C$4=Dates!$G$5,DataPack!AD580,IF($C$4=Dates!$G$6,DataPack!AJ580)))=0, "", IF($C$4=Dates!$G$4, DataPack!X580,IF($C$4=Dates!$G$5,DataPack!AD580,IF($C$4=Dates!$G$6,DataPack!AJ580))))</f>
        <v>40724</v>
      </c>
      <c r="H165" s="6"/>
    </row>
    <row r="166" spans="2:8">
      <c r="B166" s="30">
        <f>IF(IF($C$4=Dates!$G$4, DataPack!S581,IF($C$4=Dates!$G$5,DataPack!Y581,IF($C$4=Dates!$G$6,DataPack!AE581)))=0, "", IF($C$4=Dates!$G$4, DataPack!S581,IF($C$4=Dates!$G$5,DataPack!Y581,IF($C$4=Dates!$G$6,DataPack!AE581))))</f>
        <v>103519</v>
      </c>
      <c r="C166" s="36" t="str">
        <f>IF(IF($C$4=Dates!$G$4, DataPack!T581,IF($C$4=Dates!$G$5,DataPack!Z581,IF($C$4=Dates!$G$6,DataPack!AF581)))=0, "", IF($C$4=Dates!$G$4, DataPack!T581,IF($C$4=Dates!$G$5,DataPack!Z581,IF($C$4=Dates!$G$6,DataPack!AF581))))</f>
        <v>Moseley School A Language College</v>
      </c>
      <c r="D166" s="36" t="str">
        <f>IF(IF($C$4=Dates!$G$4, DataPack!U581,IF($C$4=Dates!$G$5,DataPack!AA581,IF($C$4=Dates!$G$6,DataPack!AG581)))=0, "", IF($C$4=Dates!$G$4, DataPack!U581,IF($C$4=Dates!$G$5,DataPack!AA581,IF($C$4=Dates!$G$6,DataPack!AG581))))</f>
        <v>Birmingham</v>
      </c>
      <c r="E166" s="36" t="str">
        <f>IF(IF($C$4=Dates!$G$4, DataPack!V581,IF($C$4=Dates!$G$5,DataPack!AB581,IF($C$4=Dates!$G$6,DataPack!AH581)))=0, "", IF($C$4=Dates!$G$4, DataPack!V581,IF($C$4=Dates!$G$5,DataPack!AB581,IF($C$4=Dates!$G$6,DataPack!AH581))))</f>
        <v>Secondary</v>
      </c>
      <c r="F166" s="36" t="str">
        <f>IF(IF($C$4=Dates!$G$4, DataPack!W581,IF($C$4=Dates!$G$5,DataPack!AC581,IF($C$4=Dates!$G$6,DataPack!AI581)))=0, "", IF($C$4=Dates!$G$4, DataPack!W581,IF($C$4=Dates!$G$5,DataPack!AC581,IF($C$4=Dates!$G$6,DataPack!AI581))))</f>
        <v>Foundation School</v>
      </c>
      <c r="G166" s="297">
        <f>IF(IF($C$4=Dates!$G$4, DataPack!X581,IF($C$4=Dates!$G$5,DataPack!AD581,IF($C$4=Dates!$G$6,DataPack!AJ581)))=0, "", IF($C$4=Dates!$G$4, DataPack!X581,IF($C$4=Dates!$G$5,DataPack!AD581,IF($C$4=Dates!$G$6,DataPack!AJ581))))</f>
        <v>40570</v>
      </c>
      <c r="H166" s="6"/>
    </row>
    <row r="167" spans="2:8">
      <c r="B167" s="30">
        <f>IF(IF($C$4=Dates!$G$4, DataPack!S582,IF($C$4=Dates!$G$5,DataPack!Y582,IF($C$4=Dates!$G$6,DataPack!AE582)))=0, "", IF($C$4=Dates!$G$4, DataPack!S582,IF($C$4=Dates!$G$5,DataPack!Y582,IF($C$4=Dates!$G$6,DataPack!AE582))))</f>
        <v>118228</v>
      </c>
      <c r="C167" s="36" t="str">
        <f>IF(IF($C$4=Dates!$G$4, DataPack!T582,IF($C$4=Dates!$G$5,DataPack!Z582,IF($C$4=Dates!$G$6,DataPack!AF582)))=0, "", IF($C$4=Dates!$G$4, DataPack!T582,IF($C$4=Dates!$G$5,DataPack!Z582,IF($C$4=Dates!$G$6,DataPack!AF582))))</f>
        <v>Medina House School</v>
      </c>
      <c r="D167" s="36" t="str">
        <f>IF(IF($C$4=Dates!$G$4, DataPack!U582,IF($C$4=Dates!$G$5,DataPack!AA582,IF($C$4=Dates!$G$6,DataPack!AG582)))=0, "", IF($C$4=Dates!$G$4, DataPack!U582,IF($C$4=Dates!$G$5,DataPack!AA582,IF($C$4=Dates!$G$6,DataPack!AG582))))</f>
        <v>Isle of Wight</v>
      </c>
      <c r="E167" s="36" t="str">
        <f>IF(IF($C$4=Dates!$G$4, DataPack!V582,IF($C$4=Dates!$G$5,DataPack!AB582,IF($C$4=Dates!$G$6,DataPack!AH582)))=0, "", IF($C$4=Dates!$G$4, DataPack!V582,IF($C$4=Dates!$G$5,DataPack!AB582,IF($C$4=Dates!$G$6,DataPack!AH582))))</f>
        <v>Special</v>
      </c>
      <c r="F167" s="36" t="str">
        <f>IF(IF($C$4=Dates!$G$4, DataPack!W582,IF($C$4=Dates!$G$5,DataPack!AC582,IF($C$4=Dates!$G$6,DataPack!AI582)))=0, "", IF($C$4=Dates!$G$4, DataPack!W582,IF($C$4=Dates!$G$5,DataPack!AC582,IF($C$4=Dates!$G$6,DataPack!AI582))))</f>
        <v>Community Special School</v>
      </c>
      <c r="G167" s="297">
        <f>IF(IF($C$4=Dates!$G$4, DataPack!X582,IF($C$4=Dates!$G$5,DataPack!AD582,IF($C$4=Dates!$G$6,DataPack!AJ582)))=0, "", IF($C$4=Dates!$G$4, DataPack!X582,IF($C$4=Dates!$G$5,DataPack!AD582,IF($C$4=Dates!$G$6,DataPack!AJ582))))</f>
        <v>40711</v>
      </c>
      <c r="H167" s="6"/>
    </row>
    <row r="168" spans="2:8">
      <c r="B168" s="30">
        <f>IF(IF($C$4=Dates!$G$4, DataPack!S583,IF($C$4=Dates!$G$5,DataPack!Y583,IF($C$4=Dates!$G$6,DataPack!AE583)))=0, "", IF($C$4=Dates!$G$4, DataPack!S583,IF($C$4=Dates!$G$5,DataPack!Y583,IF($C$4=Dates!$G$6,DataPack!AE583))))</f>
        <v>131503</v>
      </c>
      <c r="C168" s="36" t="str">
        <f>IF(IF($C$4=Dates!$G$4, DataPack!T583,IF($C$4=Dates!$G$5,DataPack!Z583,IF($C$4=Dates!$G$6,DataPack!AF583)))=0, "", IF($C$4=Dates!$G$4, DataPack!T583,IF($C$4=Dates!$G$5,DataPack!Z583,IF($C$4=Dates!$G$6,DataPack!AF583))))</f>
        <v>Larwood School</v>
      </c>
      <c r="D168" s="36" t="str">
        <f>IF(IF($C$4=Dates!$G$4, DataPack!U583,IF($C$4=Dates!$G$5,DataPack!AA583,IF($C$4=Dates!$G$6,DataPack!AG583)))=0, "", IF($C$4=Dates!$G$4, DataPack!U583,IF($C$4=Dates!$G$5,DataPack!AA583,IF($C$4=Dates!$G$6,DataPack!AG583))))</f>
        <v>Hertfordshire</v>
      </c>
      <c r="E168" s="36" t="str">
        <f>IF(IF($C$4=Dates!$G$4, DataPack!V583,IF($C$4=Dates!$G$5,DataPack!AB583,IF($C$4=Dates!$G$6,DataPack!AH583)))=0, "", IF($C$4=Dates!$G$4, DataPack!V583,IF($C$4=Dates!$G$5,DataPack!AB583,IF($C$4=Dates!$G$6,DataPack!AH583))))</f>
        <v>Special</v>
      </c>
      <c r="F168" s="36" t="str">
        <f>IF(IF($C$4=Dates!$G$4, DataPack!W583,IF($C$4=Dates!$G$5,DataPack!AC583,IF($C$4=Dates!$G$6,DataPack!AI583)))=0, "", IF($C$4=Dates!$G$4, DataPack!W583,IF($C$4=Dates!$G$5,DataPack!AC583,IF($C$4=Dates!$G$6,DataPack!AI583))))</f>
        <v>Community Special School</v>
      </c>
      <c r="G168" s="297">
        <f>IF(IF($C$4=Dates!$G$4, DataPack!X583,IF($C$4=Dates!$G$5,DataPack!AD583,IF($C$4=Dates!$G$6,DataPack!AJ583)))=0, "", IF($C$4=Dates!$G$4, DataPack!X583,IF($C$4=Dates!$G$5,DataPack!AD583,IF($C$4=Dates!$G$6,DataPack!AJ583))))</f>
        <v>40716</v>
      </c>
      <c r="H168" s="6"/>
    </row>
    <row r="169" spans="2:8">
      <c r="B169" s="30">
        <f>IF(IF($C$4=Dates!$G$4, DataPack!S584,IF($C$4=Dates!$G$5,DataPack!Y584,IF($C$4=Dates!$G$6,DataPack!AE584)))=0, "", IF($C$4=Dates!$G$4, DataPack!S584,IF($C$4=Dates!$G$5,DataPack!Y584,IF($C$4=Dates!$G$6,DataPack!AE584))))</f>
        <v>135939</v>
      </c>
      <c r="C169" s="36" t="str">
        <f>IF(IF($C$4=Dates!$G$4, DataPack!T584,IF($C$4=Dates!$G$5,DataPack!Z584,IF($C$4=Dates!$G$6,DataPack!AF584)))=0, "", IF($C$4=Dates!$G$4, DataPack!T584,IF($C$4=Dates!$G$5,DataPack!Z584,IF($C$4=Dates!$G$6,DataPack!AF584))))</f>
        <v>Grangeside School</v>
      </c>
      <c r="D169" s="36" t="str">
        <f>IF(IF($C$4=Dates!$G$4, DataPack!U584,IF($C$4=Dates!$G$5,DataPack!AA584,IF($C$4=Dates!$G$6,DataPack!AG584)))=0, "", IF($C$4=Dates!$G$4, DataPack!U584,IF($C$4=Dates!$G$5,DataPack!AA584,IF($C$4=Dates!$G$6,DataPack!AG584))))</f>
        <v>Hampshire</v>
      </c>
      <c r="E169" s="36" t="str">
        <f>IF(IF($C$4=Dates!$G$4, DataPack!V584,IF($C$4=Dates!$G$5,DataPack!AB584,IF($C$4=Dates!$G$6,DataPack!AH584)))=0, "", IF($C$4=Dates!$G$4, DataPack!V584,IF($C$4=Dates!$G$5,DataPack!AB584,IF($C$4=Dates!$G$6,DataPack!AH584))))</f>
        <v>Special</v>
      </c>
      <c r="F169" s="36" t="str">
        <f>IF(IF($C$4=Dates!$G$4, DataPack!W584,IF($C$4=Dates!$G$5,DataPack!AC584,IF($C$4=Dates!$G$6,DataPack!AI584)))=0, "", IF($C$4=Dates!$G$4, DataPack!W584,IF($C$4=Dates!$G$5,DataPack!AC584,IF($C$4=Dates!$G$6,DataPack!AI584))))</f>
        <v>Community Special School</v>
      </c>
      <c r="G169" s="297">
        <f>IF(IF($C$4=Dates!$G$4, DataPack!X584,IF($C$4=Dates!$G$5,DataPack!AD584,IF($C$4=Dates!$G$6,DataPack!AJ584)))=0, "", IF($C$4=Dates!$G$4, DataPack!X584,IF($C$4=Dates!$G$5,DataPack!AD584,IF($C$4=Dates!$G$6,DataPack!AJ584))))</f>
        <v>40809</v>
      </c>
      <c r="H169" s="6"/>
    </row>
    <row r="170" spans="2:8">
      <c r="B170" s="30">
        <f>IF(IF($C$4=Dates!$G$4, DataPack!S585,IF($C$4=Dates!$G$5,DataPack!Y585,IF($C$4=Dates!$G$6,DataPack!AE585)))=0, "", IF($C$4=Dates!$G$4, DataPack!S585,IF($C$4=Dates!$G$5,DataPack!Y585,IF($C$4=Dates!$G$6,DataPack!AE585))))</f>
        <v>108129</v>
      </c>
      <c r="C170" s="36" t="str">
        <f>IF(IF($C$4=Dates!$G$4, DataPack!T585,IF($C$4=Dates!$G$5,DataPack!Z585,IF($C$4=Dates!$G$6,DataPack!AF585)))=0, "", IF($C$4=Dates!$G$4, DataPack!T585,IF($C$4=Dates!$G$5,DataPack!Z585,IF($C$4=Dates!$G$6,DataPack!AF585))))</f>
        <v>Elmete Wood - BESD SILC (Behaviour, Emotional, Social Difficulties Specialist Learning Centre)</v>
      </c>
      <c r="D170" s="36" t="str">
        <f>IF(IF($C$4=Dates!$G$4, DataPack!U585,IF($C$4=Dates!$G$5,DataPack!AA585,IF($C$4=Dates!$G$6,DataPack!AG585)))=0, "", IF($C$4=Dates!$G$4, DataPack!U585,IF($C$4=Dates!$G$5,DataPack!AA585,IF($C$4=Dates!$G$6,DataPack!AG585))))</f>
        <v>Leeds</v>
      </c>
      <c r="E170" s="36" t="str">
        <f>IF(IF($C$4=Dates!$G$4, DataPack!V585,IF($C$4=Dates!$G$5,DataPack!AB585,IF($C$4=Dates!$G$6,DataPack!AH585)))=0, "", IF($C$4=Dates!$G$4, DataPack!V585,IF($C$4=Dates!$G$5,DataPack!AB585,IF($C$4=Dates!$G$6,DataPack!AH585))))</f>
        <v>Special</v>
      </c>
      <c r="F170" s="36" t="str">
        <f>IF(IF($C$4=Dates!$G$4, DataPack!W585,IF($C$4=Dates!$G$5,DataPack!AC585,IF($C$4=Dates!$G$6,DataPack!AI585)))=0, "", IF($C$4=Dates!$G$4, DataPack!W585,IF($C$4=Dates!$G$5,DataPack!AC585,IF($C$4=Dates!$G$6,DataPack!AI585))))</f>
        <v>Community Special School</v>
      </c>
      <c r="G170" s="297">
        <f>IF(IF($C$4=Dates!$G$4, DataPack!X585,IF($C$4=Dates!$G$5,DataPack!AD585,IF($C$4=Dates!$G$6,DataPack!AJ585)))=0, "", IF($C$4=Dates!$G$4, DataPack!X585,IF($C$4=Dates!$G$5,DataPack!AD585,IF($C$4=Dates!$G$6,DataPack!AJ585))))</f>
        <v>40689</v>
      </c>
      <c r="H170" s="6"/>
    </row>
    <row r="171" spans="2:8">
      <c r="B171" s="30">
        <f>IF(IF($C$4=Dates!$G$4, DataPack!S586,IF($C$4=Dates!$G$5,DataPack!Y586,IF($C$4=Dates!$G$6,DataPack!AE586)))=0, "", IF($C$4=Dates!$G$4, DataPack!S586,IF($C$4=Dates!$G$5,DataPack!Y586,IF($C$4=Dates!$G$6,DataPack!AE586))))</f>
        <v>102362</v>
      </c>
      <c r="C171" s="36" t="str">
        <f>IF(IF($C$4=Dates!$G$4, DataPack!T586,IF($C$4=Dates!$G$5,DataPack!Z586,IF($C$4=Dates!$G$6,DataPack!AF586)))=0, "", IF($C$4=Dates!$G$4, DataPack!T586,IF($C$4=Dates!$G$5,DataPack!Z586,IF($C$4=Dates!$G$6,DataPack!AF586))))</f>
        <v>Corbets Tey School</v>
      </c>
      <c r="D171" s="36" t="str">
        <f>IF(IF($C$4=Dates!$G$4, DataPack!U586,IF($C$4=Dates!$G$5,DataPack!AA586,IF($C$4=Dates!$G$6,DataPack!AG586)))=0, "", IF($C$4=Dates!$G$4, DataPack!U586,IF($C$4=Dates!$G$5,DataPack!AA586,IF($C$4=Dates!$G$6,DataPack!AG586))))</f>
        <v>Havering</v>
      </c>
      <c r="E171" s="36" t="str">
        <f>IF(IF($C$4=Dates!$G$4, DataPack!V586,IF($C$4=Dates!$G$5,DataPack!AB586,IF($C$4=Dates!$G$6,DataPack!AH586)))=0, "", IF($C$4=Dates!$G$4, DataPack!V586,IF($C$4=Dates!$G$5,DataPack!AB586,IF($C$4=Dates!$G$6,DataPack!AH586))))</f>
        <v>Special</v>
      </c>
      <c r="F171" s="36" t="str">
        <f>IF(IF($C$4=Dates!$G$4, DataPack!W586,IF($C$4=Dates!$G$5,DataPack!AC586,IF($C$4=Dates!$G$6,DataPack!AI586)))=0, "", IF($C$4=Dates!$G$4, DataPack!W586,IF($C$4=Dates!$G$5,DataPack!AC586,IF($C$4=Dates!$G$6,DataPack!AI586))))</f>
        <v>Foundation Special School</v>
      </c>
      <c r="G171" s="297">
        <f>IF(IF($C$4=Dates!$G$4, DataPack!X586,IF($C$4=Dates!$G$5,DataPack!AD586,IF($C$4=Dates!$G$6,DataPack!AJ586)))=0, "", IF($C$4=Dates!$G$4, DataPack!X586,IF($C$4=Dates!$G$5,DataPack!AD586,IF($C$4=Dates!$G$6,DataPack!AJ586))))</f>
        <v>40836</v>
      </c>
      <c r="H171" s="6"/>
    </row>
    <row r="172" spans="2:8">
      <c r="B172" s="30">
        <f>IF(IF($C$4=Dates!$G$4, DataPack!S587,IF($C$4=Dates!$G$5,DataPack!Y587,IF($C$4=Dates!$G$6,DataPack!AE587)))=0, "", IF($C$4=Dates!$G$4, DataPack!S587,IF($C$4=Dates!$G$5,DataPack!Y587,IF($C$4=Dates!$G$6,DataPack!AE587))))</f>
        <v>101485</v>
      </c>
      <c r="C172" s="36" t="str">
        <f>IF(IF($C$4=Dates!$G$4, DataPack!T587,IF($C$4=Dates!$G$5,DataPack!Z587,IF($C$4=Dates!$G$6,DataPack!AF587)))=0, "", IF($C$4=Dates!$G$4, DataPack!T587,IF($C$4=Dates!$G$5,DataPack!Z587,IF($C$4=Dates!$G$6,DataPack!AF587))))</f>
        <v>Woodside School</v>
      </c>
      <c r="D172" s="36" t="str">
        <f>IF(IF($C$4=Dates!$G$4, DataPack!U587,IF($C$4=Dates!$G$5,DataPack!AA587,IF($C$4=Dates!$G$6,DataPack!AG587)))=0, "", IF($C$4=Dates!$G$4, DataPack!U587,IF($C$4=Dates!$G$5,DataPack!AA587,IF($C$4=Dates!$G$6,DataPack!AG587))))</f>
        <v>Bexley</v>
      </c>
      <c r="E172" s="36" t="str">
        <f>IF(IF($C$4=Dates!$G$4, DataPack!V587,IF($C$4=Dates!$G$5,DataPack!AB587,IF($C$4=Dates!$G$6,DataPack!AH587)))=0, "", IF($C$4=Dates!$G$4, DataPack!V587,IF($C$4=Dates!$G$5,DataPack!AB587,IF($C$4=Dates!$G$6,DataPack!AH587))))</f>
        <v>Special</v>
      </c>
      <c r="F172" s="36" t="str">
        <f>IF(IF($C$4=Dates!$G$4, DataPack!W587,IF($C$4=Dates!$G$5,DataPack!AC587,IF($C$4=Dates!$G$6,DataPack!AI587)))=0, "", IF($C$4=Dates!$G$4, DataPack!W587,IF($C$4=Dates!$G$5,DataPack!AC587,IF($C$4=Dates!$G$6,DataPack!AI587))))</f>
        <v>Community Special School</v>
      </c>
      <c r="G172" s="297">
        <f>IF(IF($C$4=Dates!$G$4, DataPack!X587,IF($C$4=Dates!$G$5,DataPack!AD587,IF($C$4=Dates!$G$6,DataPack!AJ587)))=0, "", IF($C$4=Dates!$G$4, DataPack!X587,IF($C$4=Dates!$G$5,DataPack!AD587,IF($C$4=Dates!$G$6,DataPack!AJ587))))</f>
        <v>40499</v>
      </c>
      <c r="H172" s="6"/>
    </row>
    <row r="173" spans="2:8">
      <c r="B173" s="30">
        <f>IF(IF($C$4=Dates!$G$4, DataPack!S588,IF($C$4=Dates!$G$5,DataPack!Y588,IF($C$4=Dates!$G$6,DataPack!AE588)))=0, "", IF($C$4=Dates!$G$4, DataPack!S588,IF($C$4=Dates!$G$5,DataPack!Y588,IF($C$4=Dates!$G$6,DataPack!AE588))))</f>
        <v>124529</v>
      </c>
      <c r="C173" s="36" t="str">
        <f>IF(IF($C$4=Dates!$G$4, DataPack!T588,IF($C$4=Dates!$G$5,DataPack!Z588,IF($C$4=Dates!$G$6,DataPack!AF588)))=0, "", IF($C$4=Dates!$G$4, DataPack!T588,IF($C$4=Dates!$G$5,DataPack!Z588,IF($C$4=Dates!$G$6,DataPack!AF588))))</f>
        <v>Albany Centre</v>
      </c>
      <c r="D173" s="36" t="str">
        <f>IF(IF($C$4=Dates!$G$4, DataPack!U588,IF($C$4=Dates!$G$5,DataPack!AA588,IF($C$4=Dates!$G$6,DataPack!AG588)))=0, "", IF($C$4=Dates!$G$4, DataPack!U588,IF($C$4=Dates!$G$5,DataPack!AA588,IF($C$4=Dates!$G$6,DataPack!AG588))))</f>
        <v>Suffolk</v>
      </c>
      <c r="E173" s="36" t="str">
        <f>IF(IF($C$4=Dates!$G$4, DataPack!V588,IF($C$4=Dates!$G$5,DataPack!AB588,IF($C$4=Dates!$G$6,DataPack!AH588)))=0, "", IF($C$4=Dates!$G$4, DataPack!V588,IF($C$4=Dates!$G$5,DataPack!AB588,IF($C$4=Dates!$G$6,DataPack!AH588))))</f>
        <v>PRU</v>
      </c>
      <c r="F173" s="36" t="str">
        <f>IF(IF($C$4=Dates!$G$4, DataPack!W588,IF($C$4=Dates!$G$5,DataPack!AC588,IF($C$4=Dates!$G$6,DataPack!AI588)))=0, "", IF($C$4=Dates!$G$4, DataPack!W588,IF($C$4=Dates!$G$5,DataPack!AC588,IF($C$4=Dates!$G$6,DataPack!AI588))))</f>
        <v>Pupil Referral Unit</v>
      </c>
      <c r="G173" s="297">
        <f>IF(IF($C$4=Dates!$G$4, DataPack!X588,IF($C$4=Dates!$G$5,DataPack!AD588,IF($C$4=Dates!$G$6,DataPack!AJ588)))=0, "", IF($C$4=Dates!$G$4, DataPack!X588,IF($C$4=Dates!$G$5,DataPack!AD588,IF($C$4=Dates!$G$6,DataPack!AJ588))))</f>
        <v>40801</v>
      </c>
      <c r="H173" s="6"/>
    </row>
    <row r="174" spans="2:8">
      <c r="B174" s="30">
        <f>IF(IF($C$4=Dates!$G$4, DataPack!S589,IF($C$4=Dates!$G$5,DataPack!Y589,IF($C$4=Dates!$G$6,DataPack!AE589)))=0, "", IF($C$4=Dates!$G$4, DataPack!S589,IF($C$4=Dates!$G$5,DataPack!Y589,IF($C$4=Dates!$G$6,DataPack!AE589))))</f>
        <v>136144</v>
      </c>
      <c r="C174" s="36" t="str">
        <f>IF(IF($C$4=Dates!$G$4, DataPack!T589,IF($C$4=Dates!$G$5,DataPack!Z589,IF($C$4=Dates!$G$6,DataPack!AF589)))=0, "", IF($C$4=Dates!$G$4, DataPack!T589,IF($C$4=Dates!$G$5,DataPack!Z589,IF($C$4=Dates!$G$6,DataPack!AF589))))</f>
        <v>Forest Oak School</v>
      </c>
      <c r="D174" s="36" t="str">
        <f>IF(IF($C$4=Dates!$G$4, DataPack!U589,IF($C$4=Dates!$G$5,DataPack!AA589,IF($C$4=Dates!$G$6,DataPack!AG589)))=0, "", IF($C$4=Dates!$G$4, DataPack!U589,IF($C$4=Dates!$G$5,DataPack!AA589,IF($C$4=Dates!$G$6,DataPack!AG589))))</f>
        <v>Worcestershire</v>
      </c>
      <c r="E174" s="36" t="str">
        <f>IF(IF($C$4=Dates!$G$4, DataPack!V589,IF($C$4=Dates!$G$5,DataPack!AB589,IF($C$4=Dates!$G$6,DataPack!AH589)))=0, "", IF($C$4=Dates!$G$4, DataPack!V589,IF($C$4=Dates!$G$5,DataPack!AB589,IF($C$4=Dates!$G$6,DataPack!AH589))))</f>
        <v>PRU</v>
      </c>
      <c r="F174" s="36" t="str">
        <f>IF(IF($C$4=Dates!$G$4, DataPack!W589,IF($C$4=Dates!$G$5,DataPack!AC589,IF($C$4=Dates!$G$6,DataPack!AI589)))=0, "", IF($C$4=Dates!$G$4, DataPack!W589,IF($C$4=Dates!$G$5,DataPack!AC589,IF($C$4=Dates!$G$6,DataPack!AI589))))</f>
        <v>Pupil Referral Unit</v>
      </c>
      <c r="G174" s="297">
        <f>IF(IF($C$4=Dates!$G$4, DataPack!X589,IF($C$4=Dates!$G$5,DataPack!AD589,IF($C$4=Dates!$G$6,DataPack!AJ589)))=0, "", IF($C$4=Dates!$G$4, DataPack!X589,IF($C$4=Dates!$G$5,DataPack!AD589,IF($C$4=Dates!$G$6,DataPack!AJ589))))</f>
        <v>40814</v>
      </c>
      <c r="H174" s="6"/>
    </row>
    <row r="175" spans="2:8">
      <c r="B175" s="30">
        <f>IF(IF($C$4=Dates!$G$4, DataPack!S590,IF($C$4=Dates!$G$5,DataPack!Y590,IF($C$4=Dates!$G$6,DataPack!AE590)))=0, "", IF($C$4=Dates!$G$4, DataPack!S590,IF($C$4=Dates!$G$5,DataPack!Y590,IF($C$4=Dates!$G$6,DataPack!AE590))))</f>
        <v>131626</v>
      </c>
      <c r="C175" s="36" t="str">
        <f>IF(IF($C$4=Dates!$G$4, DataPack!T590,IF($C$4=Dates!$G$5,DataPack!Z590,IF($C$4=Dates!$G$6,DataPack!AF590)))=0, "", IF($C$4=Dates!$G$4, DataPack!T590,IF($C$4=Dates!$G$5,DataPack!Z590,IF($C$4=Dates!$G$6,DataPack!AF590))))</f>
        <v>Cotswold Education Centre</v>
      </c>
      <c r="D175" s="36" t="str">
        <f>IF(IF($C$4=Dates!$G$4, DataPack!U590,IF($C$4=Dates!$G$5,DataPack!AA590,IF($C$4=Dates!$G$6,DataPack!AG590)))=0, "", IF($C$4=Dates!$G$4, DataPack!U590,IF($C$4=Dates!$G$5,DataPack!AA590,IF($C$4=Dates!$G$6,DataPack!AG590))))</f>
        <v>South Gloucestershire</v>
      </c>
      <c r="E175" s="36" t="str">
        <f>IF(IF($C$4=Dates!$G$4, DataPack!V590,IF($C$4=Dates!$G$5,DataPack!AB590,IF($C$4=Dates!$G$6,DataPack!AH590)))=0, "", IF($C$4=Dates!$G$4, DataPack!V590,IF($C$4=Dates!$G$5,DataPack!AB590,IF($C$4=Dates!$G$6,DataPack!AH590))))</f>
        <v>PRU</v>
      </c>
      <c r="F175" s="36" t="str">
        <f>IF(IF($C$4=Dates!$G$4, DataPack!W590,IF($C$4=Dates!$G$5,DataPack!AC590,IF($C$4=Dates!$G$6,DataPack!AI590)))=0, "", IF($C$4=Dates!$G$4, DataPack!W590,IF($C$4=Dates!$G$5,DataPack!AC590,IF($C$4=Dates!$G$6,DataPack!AI590))))</f>
        <v>Pupil Referral Unit</v>
      </c>
      <c r="G175" s="297">
        <f>IF(IF($C$4=Dates!$G$4, DataPack!X590,IF($C$4=Dates!$G$5,DataPack!AD590,IF($C$4=Dates!$G$6,DataPack!AJ590)))=0, "", IF($C$4=Dates!$G$4, DataPack!X590,IF($C$4=Dates!$G$5,DataPack!AD590,IF($C$4=Dates!$G$6,DataPack!AJ590))))</f>
        <v>40813</v>
      </c>
      <c r="H175" s="6"/>
    </row>
    <row r="176" spans="2:8">
      <c r="B176" s="30">
        <f>IF(IF($C$4=Dates!$G$4, DataPack!S591,IF($C$4=Dates!$G$5,DataPack!Y591,IF($C$4=Dates!$G$6,DataPack!AE591)))=0, "", IF($C$4=Dates!$G$4, DataPack!S591,IF($C$4=Dates!$G$5,DataPack!Y591,IF($C$4=Dates!$G$6,DataPack!AE591))))</f>
        <v>108666</v>
      </c>
      <c r="C176" s="36" t="str">
        <f>IF(IF($C$4=Dates!$G$4, DataPack!T591,IF($C$4=Dates!$G$5,DataPack!Z591,IF($C$4=Dates!$G$6,DataPack!AF591)))=0, "", IF($C$4=Dates!$G$4, DataPack!T591,IF($C$4=Dates!$G$5,DataPack!Z591,IF($C$4=Dates!$G$6,DataPack!AF591))))</f>
        <v>Alternative Education Service - St Mary's Centre</v>
      </c>
      <c r="D176" s="36" t="str">
        <f>IF(IF($C$4=Dates!$G$4, DataPack!U591,IF($C$4=Dates!$G$5,DataPack!AA591,IF($C$4=Dates!$G$6,DataPack!AG591)))=0, "", IF($C$4=Dates!$G$4, DataPack!U591,IF($C$4=Dates!$G$5,DataPack!AA591,IF($C$4=Dates!$G$6,DataPack!AG591))))</f>
        <v>South Tyneside</v>
      </c>
      <c r="E176" s="36" t="str">
        <f>IF(IF($C$4=Dates!$G$4, DataPack!V591,IF($C$4=Dates!$G$5,DataPack!AB591,IF($C$4=Dates!$G$6,DataPack!AH591)))=0, "", IF($C$4=Dates!$G$4, DataPack!V591,IF($C$4=Dates!$G$5,DataPack!AB591,IF($C$4=Dates!$G$6,DataPack!AH591))))</f>
        <v>PRU</v>
      </c>
      <c r="F176" s="36" t="str">
        <f>IF(IF($C$4=Dates!$G$4, DataPack!W591,IF($C$4=Dates!$G$5,DataPack!AC591,IF($C$4=Dates!$G$6,DataPack!AI591)))=0, "", IF($C$4=Dates!$G$4, DataPack!W591,IF($C$4=Dates!$G$5,DataPack!AC591,IF($C$4=Dates!$G$6,DataPack!AI591))))</f>
        <v>Pupil Referral Unit</v>
      </c>
      <c r="G176" s="297">
        <f>IF(IF($C$4=Dates!$G$4, DataPack!X591,IF($C$4=Dates!$G$5,DataPack!AD591,IF($C$4=Dates!$G$6,DataPack!AJ591)))=0, "", IF($C$4=Dates!$G$4, DataPack!X591,IF($C$4=Dates!$G$5,DataPack!AD591,IF($C$4=Dates!$G$6,DataPack!AJ591))))</f>
        <v>40486</v>
      </c>
      <c r="H176" s="6"/>
    </row>
    <row r="177" spans="2:8">
      <c r="B177" s="30">
        <f>IF(IF($C$4=Dates!$G$4, DataPack!S592,IF($C$4=Dates!$G$5,DataPack!Y592,IF($C$4=Dates!$G$6,DataPack!AE592)))=0, "", IF($C$4=Dates!$G$4, DataPack!S592,IF($C$4=Dates!$G$5,DataPack!Y592,IF($C$4=Dates!$G$6,DataPack!AE592))))</f>
        <v>133990</v>
      </c>
      <c r="C177" s="36" t="str">
        <f>IF(IF($C$4=Dates!$G$4, DataPack!T592,IF($C$4=Dates!$G$5,DataPack!Z592,IF($C$4=Dates!$G$6,DataPack!AF592)))=0, "", IF($C$4=Dates!$G$4, DataPack!T592,IF($C$4=Dates!$G$5,DataPack!Z592,IF($C$4=Dates!$G$6,DataPack!AF592))))</f>
        <v>The Tuition Centre</v>
      </c>
      <c r="D177" s="36" t="str">
        <f>IF(IF($C$4=Dates!$G$4, DataPack!U592,IF($C$4=Dates!$G$5,DataPack!AA592,IF($C$4=Dates!$G$6,DataPack!AG592)))=0, "", IF($C$4=Dates!$G$4, DataPack!U592,IF($C$4=Dates!$G$5,DataPack!AA592,IF($C$4=Dates!$G$6,DataPack!AG592))))</f>
        <v>Havering</v>
      </c>
      <c r="E177" s="36" t="str">
        <f>IF(IF($C$4=Dates!$G$4, DataPack!V592,IF($C$4=Dates!$G$5,DataPack!AB592,IF($C$4=Dates!$G$6,DataPack!AH592)))=0, "", IF($C$4=Dates!$G$4, DataPack!V592,IF($C$4=Dates!$G$5,DataPack!AB592,IF($C$4=Dates!$G$6,DataPack!AH592))))</f>
        <v>PRU</v>
      </c>
      <c r="F177" s="36" t="str">
        <f>IF(IF($C$4=Dates!$G$4, DataPack!W592,IF($C$4=Dates!$G$5,DataPack!AC592,IF($C$4=Dates!$G$6,DataPack!AI592)))=0, "", IF($C$4=Dates!$G$4, DataPack!W592,IF($C$4=Dates!$G$5,DataPack!AC592,IF($C$4=Dates!$G$6,DataPack!AI592))))</f>
        <v>Pupil Referral Unit</v>
      </c>
      <c r="G177" s="297">
        <f>IF(IF($C$4=Dates!$G$4, DataPack!X592,IF($C$4=Dates!$G$5,DataPack!AD592,IF($C$4=Dates!$G$6,DataPack!AJ592)))=0, "", IF($C$4=Dates!$G$4, DataPack!X592,IF($C$4=Dates!$G$5,DataPack!AD592,IF($C$4=Dates!$G$6,DataPack!AJ592))))</f>
        <v>40809</v>
      </c>
      <c r="H177" s="6"/>
    </row>
    <row r="178" spans="2:8">
      <c r="B178" s="30" t="str">
        <f>IF(IF($C$4=Dates!$G$4, DataPack!S593,IF($C$4=Dates!$G$5,DataPack!Y593,IF($C$4=Dates!$G$6,DataPack!AE593)))=0, "", IF($C$4=Dates!$G$4, DataPack!S593,IF($C$4=Dates!$G$5,DataPack!Y593,IF($C$4=Dates!$G$6,DataPack!AE593))))</f>
        <v/>
      </c>
      <c r="C178" s="36" t="str">
        <f>IF(IF($C$4=Dates!$G$4, DataPack!T593,IF($C$4=Dates!$G$5,DataPack!Z593,IF($C$4=Dates!$G$6,DataPack!AF593)))=0, "", IF($C$4=Dates!$G$4, DataPack!T593,IF($C$4=Dates!$G$5,DataPack!Z593,IF($C$4=Dates!$G$6,DataPack!AF593))))</f>
        <v/>
      </c>
      <c r="D178" s="36" t="str">
        <f>IF(IF($C$4=Dates!$G$4, DataPack!U593,IF($C$4=Dates!$G$5,DataPack!AA593,IF($C$4=Dates!$G$6,DataPack!AG593)))=0, "", IF($C$4=Dates!$G$4, DataPack!U593,IF($C$4=Dates!$G$5,DataPack!AA593,IF($C$4=Dates!$G$6,DataPack!AG593))))</f>
        <v/>
      </c>
      <c r="E178" s="36" t="str">
        <f>IF(IF($C$4=Dates!$G$4, DataPack!V593,IF($C$4=Dates!$G$5,DataPack!AB593,IF($C$4=Dates!$G$6,DataPack!AH593)))=0, "", IF($C$4=Dates!$G$4, DataPack!V593,IF($C$4=Dates!$G$5,DataPack!AB593,IF($C$4=Dates!$G$6,DataPack!AH593))))</f>
        <v/>
      </c>
      <c r="F178" s="36" t="str">
        <f>IF(IF($C$4=Dates!$G$4, DataPack!W593,IF($C$4=Dates!$G$5,DataPack!AC593,IF($C$4=Dates!$G$6,DataPack!AI593)))=0, "", IF($C$4=Dates!$G$4, DataPack!W593,IF($C$4=Dates!$G$5,DataPack!AC593,IF($C$4=Dates!$G$6,DataPack!AI593))))</f>
        <v/>
      </c>
      <c r="G178" s="297" t="str">
        <f>IF(IF($C$4=Dates!$G$4, DataPack!X593,IF($C$4=Dates!$G$5,DataPack!AD593,IF($C$4=Dates!$G$6,DataPack!AJ593)))=0, "", IF($C$4=Dates!$G$4, DataPack!X593,IF($C$4=Dates!$G$5,DataPack!AD593,IF($C$4=Dates!$G$6,DataPack!AJ593))))</f>
        <v/>
      </c>
      <c r="H178" s="6"/>
    </row>
    <row r="179" spans="2:8">
      <c r="B179" s="30" t="str">
        <f>IF(IF($C$4=Dates!$G$4, DataPack!S594,IF($C$4=Dates!$G$5,DataPack!Y594,IF($C$4=Dates!$G$6,DataPack!AE594)))=0, "", IF($C$4=Dates!$G$4, DataPack!S594,IF($C$4=Dates!$G$5,DataPack!Y594,IF($C$4=Dates!$G$6,DataPack!AE594))))</f>
        <v/>
      </c>
      <c r="C179" s="36" t="str">
        <f>IF(IF($C$4=Dates!$G$4, DataPack!T594,IF($C$4=Dates!$G$5,DataPack!Z594,IF($C$4=Dates!$G$6,DataPack!AF594)))=0, "", IF($C$4=Dates!$G$4, DataPack!T594,IF($C$4=Dates!$G$5,DataPack!Z594,IF($C$4=Dates!$G$6,DataPack!AF594))))</f>
        <v/>
      </c>
      <c r="D179" s="36" t="str">
        <f>IF(IF($C$4=Dates!$G$4, DataPack!U594,IF($C$4=Dates!$G$5,DataPack!AA594,IF($C$4=Dates!$G$6,DataPack!AG594)))=0, "", IF($C$4=Dates!$G$4, DataPack!U594,IF($C$4=Dates!$G$5,DataPack!AA594,IF($C$4=Dates!$G$6,DataPack!AG594))))</f>
        <v/>
      </c>
      <c r="E179" s="36" t="str">
        <f>IF(IF($C$4=Dates!$G$4, DataPack!V594,IF($C$4=Dates!$G$5,DataPack!AB594,IF($C$4=Dates!$G$6,DataPack!AH594)))=0, "", IF($C$4=Dates!$G$4, DataPack!V594,IF($C$4=Dates!$G$5,DataPack!AB594,IF($C$4=Dates!$G$6,DataPack!AH594))))</f>
        <v/>
      </c>
      <c r="F179" s="36" t="str">
        <f>IF(IF($C$4=Dates!$G$4, DataPack!W594,IF($C$4=Dates!$G$5,DataPack!AC594,IF($C$4=Dates!$G$6,DataPack!AI594)))=0, "", IF($C$4=Dates!$G$4, DataPack!W594,IF($C$4=Dates!$G$5,DataPack!AC594,IF($C$4=Dates!$G$6,DataPack!AI594))))</f>
        <v/>
      </c>
      <c r="G179" s="297" t="str">
        <f>IF(IF($C$4=Dates!$G$4, DataPack!X594,IF($C$4=Dates!$G$5,DataPack!AD594,IF($C$4=Dates!$G$6,DataPack!AJ594)))=0, "", IF($C$4=Dates!$G$4, DataPack!X594,IF($C$4=Dates!$G$5,DataPack!AD594,IF($C$4=Dates!$G$6,DataPack!AJ594))))</f>
        <v/>
      </c>
      <c r="H179" s="6"/>
    </row>
    <row r="180" spans="2:8">
      <c r="B180" s="30" t="str">
        <f>IF(IF($C$4=Dates!$G$4, DataPack!S595,IF($C$4=Dates!$G$5,DataPack!Y595,IF($C$4=Dates!$G$6,DataPack!AE595)))=0, "", IF($C$4=Dates!$G$4, DataPack!S595,IF($C$4=Dates!$G$5,DataPack!Y595,IF($C$4=Dates!$G$6,DataPack!AE595))))</f>
        <v/>
      </c>
      <c r="C180" s="36" t="str">
        <f>IF(IF($C$4=Dates!$G$4, DataPack!T595,IF($C$4=Dates!$G$5,DataPack!Z595,IF($C$4=Dates!$G$6,DataPack!AF595)))=0, "", IF($C$4=Dates!$G$4, DataPack!T595,IF($C$4=Dates!$G$5,DataPack!Z595,IF($C$4=Dates!$G$6,DataPack!AF595))))</f>
        <v/>
      </c>
      <c r="D180" s="36" t="str">
        <f>IF(IF($C$4=Dates!$G$4, DataPack!U595,IF($C$4=Dates!$G$5,DataPack!AA595,IF($C$4=Dates!$G$6,DataPack!AG595)))=0, "", IF($C$4=Dates!$G$4, DataPack!U595,IF($C$4=Dates!$G$5,DataPack!AA595,IF($C$4=Dates!$G$6,DataPack!AG595))))</f>
        <v/>
      </c>
      <c r="E180" s="36" t="str">
        <f>IF(IF($C$4=Dates!$G$4, DataPack!V595,IF($C$4=Dates!$G$5,DataPack!AB595,IF($C$4=Dates!$G$6,DataPack!AH595)))=0, "", IF($C$4=Dates!$G$4, DataPack!V595,IF($C$4=Dates!$G$5,DataPack!AB595,IF($C$4=Dates!$G$6,DataPack!AH595))))</f>
        <v/>
      </c>
      <c r="F180" s="36" t="str">
        <f>IF(IF($C$4=Dates!$G$4, DataPack!W595,IF($C$4=Dates!$G$5,DataPack!AC595,IF($C$4=Dates!$G$6,DataPack!AI595)))=0, "", IF($C$4=Dates!$G$4, DataPack!W595,IF($C$4=Dates!$G$5,DataPack!AC595,IF($C$4=Dates!$G$6,DataPack!AI595))))</f>
        <v/>
      </c>
      <c r="G180" s="297" t="str">
        <f>IF(IF($C$4=Dates!$G$4, DataPack!X595,IF($C$4=Dates!$G$5,DataPack!AD595,IF($C$4=Dates!$G$6,DataPack!AJ595)))=0, "", IF($C$4=Dates!$G$4, DataPack!X595,IF($C$4=Dates!$G$5,DataPack!AD595,IF($C$4=Dates!$G$6,DataPack!AJ595))))</f>
        <v/>
      </c>
      <c r="H180" s="6"/>
    </row>
    <row r="181" spans="2:8">
      <c r="B181" s="30" t="str">
        <f>IF(IF($C$4=Dates!$G$4, DataPack!S596,IF($C$4=Dates!$G$5,DataPack!Y596,IF($C$4=Dates!$G$6,DataPack!AE596)))=0, "", IF($C$4=Dates!$G$4, DataPack!S596,IF($C$4=Dates!$G$5,DataPack!Y596,IF($C$4=Dates!$G$6,DataPack!AE596))))</f>
        <v/>
      </c>
      <c r="C181" s="36" t="str">
        <f>IF(IF($C$4=Dates!$G$4, DataPack!T596,IF($C$4=Dates!$G$5,DataPack!Z596,IF($C$4=Dates!$G$6,DataPack!AF596)))=0, "", IF($C$4=Dates!$G$4, DataPack!T596,IF($C$4=Dates!$G$5,DataPack!Z596,IF($C$4=Dates!$G$6,DataPack!AF596))))</f>
        <v/>
      </c>
      <c r="D181" s="36" t="str">
        <f>IF(IF($C$4=Dates!$G$4, DataPack!U596,IF($C$4=Dates!$G$5,DataPack!AA596,IF($C$4=Dates!$G$6,DataPack!AG596)))=0, "", IF($C$4=Dates!$G$4, DataPack!U596,IF($C$4=Dates!$G$5,DataPack!AA596,IF($C$4=Dates!$G$6,DataPack!AG596))))</f>
        <v/>
      </c>
      <c r="E181" s="36" t="str">
        <f>IF(IF($C$4=Dates!$G$4, DataPack!V596,IF($C$4=Dates!$G$5,DataPack!AB596,IF($C$4=Dates!$G$6,DataPack!AH596)))=0, "", IF($C$4=Dates!$G$4, DataPack!V596,IF($C$4=Dates!$G$5,DataPack!AB596,IF($C$4=Dates!$G$6,DataPack!AH596))))</f>
        <v/>
      </c>
      <c r="F181" s="36" t="str">
        <f>IF(IF($C$4=Dates!$G$4, DataPack!W596,IF($C$4=Dates!$G$5,DataPack!AC596,IF($C$4=Dates!$G$6,DataPack!AI596)))=0, "", IF($C$4=Dates!$G$4, DataPack!W596,IF($C$4=Dates!$G$5,DataPack!AC596,IF($C$4=Dates!$G$6,DataPack!AI596))))</f>
        <v/>
      </c>
      <c r="G181" s="297" t="str">
        <f>IF(IF($C$4=Dates!$G$4, DataPack!X596,IF($C$4=Dates!$G$5,DataPack!AD596,IF($C$4=Dates!$G$6,DataPack!AJ596)))=0, "", IF($C$4=Dates!$G$4, DataPack!X596,IF($C$4=Dates!$G$5,DataPack!AD596,IF($C$4=Dates!$G$6,DataPack!AJ596))))</f>
        <v/>
      </c>
      <c r="H181" s="6"/>
    </row>
    <row r="182" spans="2:8">
      <c r="B182" s="30" t="str">
        <f>IF(IF($C$4=Dates!$G$4, DataPack!S597,IF($C$4=Dates!$G$5,DataPack!Y597,IF($C$4=Dates!$G$6,DataPack!AE597)))=0, "", IF($C$4=Dates!$G$4, DataPack!S597,IF($C$4=Dates!$G$5,DataPack!Y597,IF($C$4=Dates!$G$6,DataPack!AE597))))</f>
        <v/>
      </c>
      <c r="C182" s="36" t="str">
        <f>IF(IF($C$4=Dates!$G$4, DataPack!T597,IF($C$4=Dates!$G$5,DataPack!Z597,IF($C$4=Dates!$G$6,DataPack!AF597)))=0, "", IF($C$4=Dates!$G$4, DataPack!T597,IF($C$4=Dates!$G$5,DataPack!Z597,IF($C$4=Dates!$G$6,DataPack!AF597))))</f>
        <v/>
      </c>
      <c r="D182" s="36" t="str">
        <f>IF(IF($C$4=Dates!$G$4, DataPack!U597,IF($C$4=Dates!$G$5,DataPack!AA597,IF($C$4=Dates!$G$6,DataPack!AG597)))=0, "", IF($C$4=Dates!$G$4, DataPack!U597,IF($C$4=Dates!$G$5,DataPack!AA597,IF($C$4=Dates!$G$6,DataPack!AG597))))</f>
        <v/>
      </c>
      <c r="E182" s="36" t="str">
        <f>IF(IF($C$4=Dates!$G$4, DataPack!V597,IF($C$4=Dates!$G$5,DataPack!AB597,IF($C$4=Dates!$G$6,DataPack!AH597)))=0, "", IF($C$4=Dates!$G$4, DataPack!V597,IF($C$4=Dates!$G$5,DataPack!AB597,IF($C$4=Dates!$G$6,DataPack!AH597))))</f>
        <v/>
      </c>
      <c r="F182" s="36" t="str">
        <f>IF(IF($C$4=Dates!$G$4, DataPack!W597,IF($C$4=Dates!$G$5,DataPack!AC597,IF($C$4=Dates!$G$6,DataPack!AI597)))=0, "", IF($C$4=Dates!$G$4, DataPack!W597,IF($C$4=Dates!$G$5,DataPack!AC597,IF($C$4=Dates!$G$6,DataPack!AI597))))</f>
        <v/>
      </c>
      <c r="G182" s="297" t="str">
        <f>IF(IF($C$4=Dates!$G$4, DataPack!X597,IF($C$4=Dates!$G$5,DataPack!AD597,IF($C$4=Dates!$G$6,DataPack!AJ597)))=0, "", IF($C$4=Dates!$G$4, DataPack!X597,IF($C$4=Dates!$G$5,DataPack!AD597,IF($C$4=Dates!$G$6,DataPack!AJ597))))</f>
        <v/>
      </c>
      <c r="H182" s="6"/>
    </row>
    <row r="183" spans="2:8">
      <c r="B183" s="30" t="str">
        <f>IF(IF($C$4=Dates!$G$4, DataPack!S598,IF($C$4=Dates!$G$5,DataPack!Y598,IF($C$4=Dates!$G$6,DataPack!AE598)))=0, "", IF($C$4=Dates!$G$4, DataPack!S598,IF($C$4=Dates!$G$5,DataPack!Y598,IF($C$4=Dates!$G$6,DataPack!AE598))))</f>
        <v/>
      </c>
      <c r="C183" s="36" t="str">
        <f>IF(IF($C$4=Dates!$G$4, DataPack!T598,IF($C$4=Dates!$G$5,DataPack!Z598,IF($C$4=Dates!$G$6,DataPack!AF598)))=0, "", IF($C$4=Dates!$G$4, DataPack!T598,IF($C$4=Dates!$G$5,DataPack!Z598,IF($C$4=Dates!$G$6,DataPack!AF598))))</f>
        <v/>
      </c>
      <c r="D183" s="36" t="str">
        <f>IF(IF($C$4=Dates!$G$4, DataPack!U598,IF($C$4=Dates!$G$5,DataPack!AA598,IF($C$4=Dates!$G$6,DataPack!AG598)))=0, "", IF($C$4=Dates!$G$4, DataPack!U598,IF($C$4=Dates!$G$5,DataPack!AA598,IF($C$4=Dates!$G$6,DataPack!AG598))))</f>
        <v/>
      </c>
      <c r="E183" s="36" t="str">
        <f>IF(IF($C$4=Dates!$G$4, DataPack!V598,IF($C$4=Dates!$G$5,DataPack!AB598,IF($C$4=Dates!$G$6,DataPack!AH598)))=0, "", IF($C$4=Dates!$G$4, DataPack!V598,IF($C$4=Dates!$G$5,DataPack!AB598,IF($C$4=Dates!$G$6,DataPack!AH598))))</f>
        <v/>
      </c>
      <c r="F183" s="36" t="str">
        <f>IF(IF($C$4=Dates!$G$4, DataPack!W598,IF($C$4=Dates!$G$5,DataPack!AC598,IF($C$4=Dates!$G$6,DataPack!AI598)))=0, "", IF($C$4=Dates!$G$4, DataPack!W598,IF($C$4=Dates!$G$5,DataPack!AC598,IF($C$4=Dates!$G$6,DataPack!AI598))))</f>
        <v/>
      </c>
      <c r="G183" s="297" t="str">
        <f>IF(IF($C$4=Dates!$G$4, DataPack!X598,IF($C$4=Dates!$G$5,DataPack!AD598,IF($C$4=Dates!$G$6,DataPack!AJ598)))=0, "", IF($C$4=Dates!$G$4, DataPack!X598,IF($C$4=Dates!$G$5,DataPack!AD598,IF($C$4=Dates!$G$6,DataPack!AJ598))))</f>
        <v/>
      </c>
    </row>
    <row r="184" spans="2:8">
      <c r="B184" s="30" t="str">
        <f>IF(IF($C$4=Dates!$G$4, DataPack!S599,IF($C$4=Dates!$G$5,DataPack!Y599,IF($C$4=Dates!$G$6,DataPack!AE599)))=0, "", IF($C$4=Dates!$G$4, DataPack!S599,IF($C$4=Dates!$G$5,DataPack!Y599,IF($C$4=Dates!$G$6,DataPack!AE599))))</f>
        <v/>
      </c>
      <c r="C184" s="36" t="str">
        <f>IF(IF($C$4=Dates!$G$4, DataPack!T599,IF($C$4=Dates!$G$5,DataPack!Z599,IF($C$4=Dates!$G$6,DataPack!AF599)))=0, "", IF($C$4=Dates!$G$4, DataPack!T599,IF($C$4=Dates!$G$5,DataPack!Z599,IF($C$4=Dates!$G$6,DataPack!AF599))))</f>
        <v/>
      </c>
      <c r="D184" s="36" t="str">
        <f>IF(IF($C$4=Dates!$G$4, DataPack!U599,IF($C$4=Dates!$G$5,DataPack!AA599,IF($C$4=Dates!$G$6,DataPack!AG599)))=0, "", IF($C$4=Dates!$G$4, DataPack!U599,IF($C$4=Dates!$G$5,DataPack!AA599,IF($C$4=Dates!$G$6,DataPack!AG599))))</f>
        <v/>
      </c>
      <c r="E184" s="36" t="str">
        <f>IF(IF($C$4=Dates!$G$4, DataPack!V599,IF($C$4=Dates!$G$5,DataPack!AB599,IF($C$4=Dates!$G$6,DataPack!AH599)))=0, "", IF($C$4=Dates!$G$4, DataPack!V599,IF($C$4=Dates!$G$5,DataPack!AB599,IF($C$4=Dates!$G$6,DataPack!AH599))))</f>
        <v/>
      </c>
      <c r="F184" s="36" t="str">
        <f>IF(IF($C$4=Dates!$G$4, DataPack!W599,IF($C$4=Dates!$G$5,DataPack!AC599,IF($C$4=Dates!$G$6,DataPack!AI599)))=0, "", IF($C$4=Dates!$G$4, DataPack!W599,IF($C$4=Dates!$G$5,DataPack!AC599,IF($C$4=Dates!$G$6,DataPack!AI599))))</f>
        <v/>
      </c>
      <c r="G184" s="297" t="str">
        <f>IF(IF($C$4=Dates!$G$4, DataPack!X599,IF($C$4=Dates!$G$5,DataPack!AD599,IF($C$4=Dates!$G$6,DataPack!AJ599)))=0, "", IF($C$4=Dates!$G$4, DataPack!X599,IF($C$4=Dates!$G$5,DataPack!AD599,IF($C$4=Dates!$G$6,DataPack!AJ599))))</f>
        <v/>
      </c>
    </row>
    <row r="185" spans="2:8">
      <c r="B185" s="30" t="str">
        <f>IF(IF($C$4=Dates!$G$4, DataPack!S600,IF($C$4=Dates!$G$5,DataPack!Y600,IF($C$4=Dates!$G$6,DataPack!AE600)))=0, "", IF($C$4=Dates!$G$4, DataPack!S600,IF($C$4=Dates!$G$5,DataPack!Y600,IF($C$4=Dates!$G$6,DataPack!AE600))))</f>
        <v/>
      </c>
      <c r="C185" s="36" t="str">
        <f>IF(IF($C$4=Dates!$G$4, DataPack!T600,IF($C$4=Dates!$G$5,DataPack!Z600,IF($C$4=Dates!$G$6,DataPack!AF600)))=0, "", IF($C$4=Dates!$G$4, DataPack!T600,IF($C$4=Dates!$G$5,DataPack!Z600,IF($C$4=Dates!$G$6,DataPack!AF600))))</f>
        <v/>
      </c>
      <c r="D185" s="36" t="str">
        <f>IF(IF($C$4=Dates!$G$4, DataPack!U600,IF($C$4=Dates!$G$5,DataPack!AA600,IF($C$4=Dates!$G$6,DataPack!AG600)))=0, "", IF($C$4=Dates!$G$4, DataPack!U600,IF($C$4=Dates!$G$5,DataPack!AA600,IF($C$4=Dates!$G$6,DataPack!AG600))))</f>
        <v/>
      </c>
      <c r="E185" s="36" t="str">
        <f>IF(IF($C$4=Dates!$G$4, DataPack!V600,IF($C$4=Dates!$G$5,DataPack!AB600,IF($C$4=Dates!$G$6,DataPack!AH600)))=0, "", IF($C$4=Dates!$G$4, DataPack!V600,IF($C$4=Dates!$G$5,DataPack!AB600,IF($C$4=Dates!$G$6,DataPack!AH600))))</f>
        <v/>
      </c>
      <c r="F185" s="36" t="str">
        <f>IF(IF($C$4=Dates!$G$4, DataPack!W600,IF($C$4=Dates!$G$5,DataPack!AC600,IF($C$4=Dates!$G$6,DataPack!AI600)))=0, "", IF($C$4=Dates!$G$4, DataPack!W600,IF($C$4=Dates!$G$5,DataPack!AC600,IF($C$4=Dates!$G$6,DataPack!AI600))))</f>
        <v/>
      </c>
      <c r="G185" s="297" t="str">
        <f>IF(IF($C$4=Dates!$G$4, DataPack!X600,IF($C$4=Dates!$G$5,DataPack!AD600,IF($C$4=Dates!$G$6,DataPack!AJ600)))=0, "", IF($C$4=Dates!$G$4, DataPack!X600,IF($C$4=Dates!$G$5,DataPack!AD600,IF($C$4=Dates!$G$6,DataPack!AJ600))))</f>
        <v/>
      </c>
    </row>
    <row r="186" spans="2:8">
      <c r="B186" s="30" t="str">
        <f>IF(IF($C$4=Dates!$G$4, DataPack!S601,IF($C$4=Dates!$G$5,DataPack!Y601,IF($C$4=Dates!$G$6,DataPack!AE601)))=0, "", IF($C$4=Dates!$G$4, DataPack!S601,IF($C$4=Dates!$G$5,DataPack!Y601,IF($C$4=Dates!$G$6,DataPack!AE601))))</f>
        <v/>
      </c>
      <c r="C186" s="36" t="str">
        <f>IF(IF($C$4=Dates!$G$4, DataPack!T601,IF($C$4=Dates!$G$5,DataPack!Z601,IF($C$4=Dates!$G$6,DataPack!AF601)))=0, "", IF($C$4=Dates!$G$4, DataPack!T601,IF($C$4=Dates!$G$5,DataPack!Z601,IF($C$4=Dates!$G$6,DataPack!AF601))))</f>
        <v/>
      </c>
      <c r="D186" s="36" t="str">
        <f>IF(IF($C$4=Dates!$G$4, DataPack!U601,IF($C$4=Dates!$G$5,DataPack!AA601,IF($C$4=Dates!$G$6,DataPack!AG601)))=0, "", IF($C$4=Dates!$G$4, DataPack!U601,IF($C$4=Dates!$G$5,DataPack!AA601,IF($C$4=Dates!$G$6,DataPack!AG601))))</f>
        <v/>
      </c>
      <c r="E186" s="36" t="str">
        <f>IF(IF($C$4=Dates!$G$4, DataPack!V601,IF($C$4=Dates!$G$5,DataPack!AB601,IF($C$4=Dates!$G$6,DataPack!AH601)))=0, "", IF($C$4=Dates!$G$4, DataPack!V601,IF($C$4=Dates!$G$5,DataPack!AB601,IF($C$4=Dates!$G$6,DataPack!AH601))))</f>
        <v/>
      </c>
      <c r="F186" s="36" t="str">
        <f>IF(IF($C$4=Dates!$G$4, DataPack!W601,IF($C$4=Dates!$G$5,DataPack!AC601,IF($C$4=Dates!$G$6,DataPack!AI601)))=0, "", IF($C$4=Dates!$G$4, DataPack!W601,IF($C$4=Dates!$G$5,DataPack!AC601,IF($C$4=Dates!$G$6,DataPack!AI601))))</f>
        <v/>
      </c>
      <c r="G186" s="297" t="str">
        <f>IF(IF($C$4=Dates!$G$4, DataPack!X601,IF($C$4=Dates!$G$5,DataPack!AD601,IF($C$4=Dates!$G$6,DataPack!AJ601)))=0, "", IF($C$4=Dates!$G$4, DataPack!X601,IF($C$4=Dates!$G$5,DataPack!AD601,IF($C$4=Dates!$G$6,DataPack!AJ601))))</f>
        <v/>
      </c>
    </row>
    <row r="187" spans="2:8">
      <c r="B187" s="30" t="str">
        <f>IF(IF($C$4=Dates!$G$4, DataPack!S602,IF($C$4=Dates!$G$5,DataPack!Y602,IF($C$4=Dates!$G$6,DataPack!AE602)))=0, "", IF($C$4=Dates!$G$4, DataPack!S602,IF($C$4=Dates!$G$5,DataPack!Y602,IF($C$4=Dates!$G$6,DataPack!AE602))))</f>
        <v/>
      </c>
      <c r="C187" s="36" t="str">
        <f>IF(IF($C$4=Dates!$G$4, DataPack!T602,IF($C$4=Dates!$G$5,DataPack!Z602,IF($C$4=Dates!$G$6,DataPack!AF602)))=0, "", IF($C$4=Dates!$G$4, DataPack!T602,IF($C$4=Dates!$G$5,DataPack!Z602,IF($C$4=Dates!$G$6,DataPack!AF602))))</f>
        <v/>
      </c>
      <c r="D187" s="36" t="str">
        <f>IF(IF($C$4=Dates!$G$4, DataPack!U602,IF($C$4=Dates!$G$5,DataPack!AA602,IF($C$4=Dates!$G$6,DataPack!AG602)))=0, "", IF($C$4=Dates!$G$4, DataPack!U602,IF($C$4=Dates!$G$5,DataPack!AA602,IF($C$4=Dates!$G$6,DataPack!AG602))))</f>
        <v/>
      </c>
      <c r="E187" s="36" t="str">
        <f>IF(IF($C$4=Dates!$G$4, DataPack!V602,IF($C$4=Dates!$G$5,DataPack!AB602,IF($C$4=Dates!$G$6,DataPack!AH602)))=0, "", IF($C$4=Dates!$G$4, DataPack!V602,IF($C$4=Dates!$G$5,DataPack!AB602,IF($C$4=Dates!$G$6,DataPack!AH602))))</f>
        <v/>
      </c>
      <c r="F187" s="36" t="str">
        <f>IF(IF($C$4=Dates!$G$4, DataPack!W602,IF($C$4=Dates!$G$5,DataPack!AC602,IF($C$4=Dates!$G$6,DataPack!AI602)))=0, "", IF($C$4=Dates!$G$4, DataPack!W602,IF($C$4=Dates!$G$5,DataPack!AC602,IF($C$4=Dates!$G$6,DataPack!AI602))))</f>
        <v/>
      </c>
      <c r="G187" s="297" t="str">
        <f>IF(IF($C$4=Dates!$G$4, DataPack!X602,IF($C$4=Dates!$G$5,DataPack!AD602,IF($C$4=Dates!$G$6,DataPack!AJ602)))=0, "", IF($C$4=Dates!$G$4, DataPack!X602,IF($C$4=Dates!$G$5,DataPack!AD602,IF($C$4=Dates!$G$6,DataPack!AJ602))))</f>
        <v/>
      </c>
    </row>
    <row r="188" spans="2:8">
      <c r="B188" s="30" t="str">
        <f>IF(IF($C$4=Dates!$G$4, DataPack!S603,IF($C$4=Dates!$G$5,DataPack!Y603,IF($C$4=Dates!$G$6,DataPack!AE603)))=0, "", IF($C$4=Dates!$G$4, DataPack!S603,IF($C$4=Dates!$G$5,DataPack!Y603,IF($C$4=Dates!$G$6,DataPack!AE603))))</f>
        <v/>
      </c>
      <c r="C188" s="36" t="str">
        <f>IF(IF($C$4=Dates!$G$4, DataPack!T603,IF($C$4=Dates!$G$5,DataPack!Z603,IF($C$4=Dates!$G$6,DataPack!AF603)))=0, "", IF($C$4=Dates!$G$4, DataPack!T603,IF($C$4=Dates!$G$5,DataPack!Z603,IF($C$4=Dates!$G$6,DataPack!AF603))))</f>
        <v/>
      </c>
      <c r="D188" s="36" t="str">
        <f>IF(IF($C$4=Dates!$G$4, DataPack!U603,IF($C$4=Dates!$G$5,DataPack!AA603,IF($C$4=Dates!$G$6,DataPack!AG603)))=0, "", IF($C$4=Dates!$G$4, DataPack!U603,IF($C$4=Dates!$G$5,DataPack!AA603,IF($C$4=Dates!$G$6,DataPack!AG603))))</f>
        <v/>
      </c>
      <c r="E188" s="36" t="str">
        <f>IF(IF($C$4=Dates!$G$4, DataPack!V603,IF($C$4=Dates!$G$5,DataPack!AB603,IF($C$4=Dates!$G$6,DataPack!AH603)))=0, "", IF($C$4=Dates!$G$4, DataPack!V603,IF($C$4=Dates!$G$5,DataPack!AB603,IF($C$4=Dates!$G$6,DataPack!AH603))))</f>
        <v/>
      </c>
      <c r="F188" s="36" t="str">
        <f>IF(IF($C$4=Dates!$G$4, DataPack!W603,IF($C$4=Dates!$G$5,DataPack!AC603,IF($C$4=Dates!$G$6,DataPack!AI603)))=0, "", IF($C$4=Dates!$G$4, DataPack!W603,IF($C$4=Dates!$G$5,DataPack!AC603,IF($C$4=Dates!$G$6,DataPack!AI603))))</f>
        <v/>
      </c>
      <c r="G188" s="297" t="str">
        <f>IF(IF($C$4=Dates!$G$4, DataPack!X603,IF($C$4=Dates!$G$5,DataPack!AD603,IF($C$4=Dates!$G$6,DataPack!AJ603)))=0, "", IF($C$4=Dates!$G$4, DataPack!X603,IF($C$4=Dates!$G$5,DataPack!AD603,IF($C$4=Dates!$G$6,DataPack!AJ603))))</f>
        <v/>
      </c>
    </row>
    <row r="189" spans="2:8">
      <c r="B189" s="112"/>
      <c r="C189" s="119"/>
      <c r="D189" s="119"/>
      <c r="E189" s="119"/>
      <c r="F189" s="119"/>
      <c r="G189" s="120"/>
    </row>
    <row r="190" spans="2:8">
      <c r="B190" s="112"/>
      <c r="C190" s="119"/>
      <c r="D190" s="119"/>
      <c r="E190" s="119"/>
      <c r="F190" s="119"/>
      <c r="G190" s="120"/>
    </row>
    <row r="191" spans="2:8">
      <c r="B191" s="112"/>
      <c r="C191" s="119"/>
      <c r="D191" s="119"/>
      <c r="E191" s="119"/>
      <c r="F191" s="119"/>
      <c r="G191" s="120"/>
    </row>
    <row r="192" spans="2:8">
      <c r="B192" s="112"/>
      <c r="C192" s="119"/>
      <c r="D192" s="119"/>
      <c r="E192" s="119"/>
      <c r="F192" s="119"/>
      <c r="G192" s="120"/>
    </row>
    <row r="193" spans="2:7">
      <c r="B193" s="112"/>
      <c r="C193" s="119"/>
      <c r="D193" s="119"/>
      <c r="E193" s="119"/>
      <c r="F193" s="119"/>
      <c r="G193" s="120"/>
    </row>
    <row r="194" spans="2:7">
      <c r="B194" s="112"/>
      <c r="C194" s="119"/>
      <c r="D194" s="119"/>
      <c r="E194" s="119"/>
      <c r="F194" s="119"/>
      <c r="G194" s="120"/>
    </row>
    <row r="195" spans="2:7">
      <c r="B195" s="112"/>
      <c r="C195" s="119"/>
      <c r="D195" s="119"/>
      <c r="E195" s="119"/>
      <c r="F195" s="119"/>
      <c r="G195" s="120"/>
    </row>
    <row r="196" spans="2:7">
      <c r="B196" s="112"/>
      <c r="C196" s="119"/>
      <c r="D196" s="119"/>
      <c r="E196" s="119"/>
      <c r="F196" s="119"/>
      <c r="G196" s="120"/>
    </row>
    <row r="197" spans="2:7">
      <c r="B197" s="112"/>
      <c r="C197" s="119"/>
      <c r="D197" s="119"/>
      <c r="E197" s="119"/>
      <c r="F197" s="119"/>
      <c r="G197" s="120"/>
    </row>
    <row r="198" spans="2:7">
      <c r="B198" s="112"/>
      <c r="C198" s="119"/>
      <c r="D198" s="119"/>
      <c r="E198" s="119"/>
      <c r="F198" s="119"/>
      <c r="G198" s="120"/>
    </row>
    <row r="199" spans="2:7">
      <c r="B199" s="112"/>
      <c r="C199" s="119"/>
      <c r="D199" s="119"/>
      <c r="E199" s="119"/>
      <c r="F199" s="119"/>
      <c r="G199" s="120"/>
    </row>
    <row r="200" spans="2:7">
      <c r="B200" s="112"/>
      <c r="C200" s="119"/>
      <c r="D200" s="119"/>
      <c r="E200" s="119"/>
      <c r="F200" s="119"/>
      <c r="G200" s="120"/>
    </row>
    <row r="201" spans="2:7">
      <c r="B201" s="112"/>
      <c r="C201" s="119"/>
      <c r="D201" s="119"/>
      <c r="E201" s="119"/>
      <c r="F201" s="119"/>
      <c r="G201" s="120"/>
    </row>
    <row r="202" spans="2:7">
      <c r="B202" s="112"/>
      <c r="C202" s="119"/>
      <c r="D202" s="119"/>
      <c r="E202" s="119"/>
      <c r="F202" s="119"/>
      <c r="G202" s="120"/>
    </row>
    <row r="203" spans="2:7">
      <c r="B203" s="112"/>
      <c r="C203" s="119"/>
      <c r="D203" s="119"/>
      <c r="E203" s="119"/>
      <c r="F203" s="119"/>
      <c r="G203" s="120"/>
    </row>
    <row r="204" spans="2:7">
      <c r="B204" s="112"/>
      <c r="C204" s="119"/>
      <c r="D204" s="119"/>
      <c r="E204" s="119"/>
      <c r="F204" s="119"/>
      <c r="G204" s="120"/>
    </row>
    <row r="205" spans="2:7">
      <c r="B205" s="112"/>
      <c r="C205" s="119"/>
      <c r="D205" s="119"/>
      <c r="E205" s="119"/>
      <c r="F205" s="119"/>
      <c r="G205" s="120"/>
    </row>
    <row r="206" spans="2:7">
      <c r="B206" s="112"/>
      <c r="C206" s="119"/>
      <c r="D206" s="119"/>
      <c r="E206" s="119"/>
      <c r="F206" s="119"/>
      <c r="G206" s="120"/>
    </row>
    <row r="207" spans="2:7">
      <c r="B207" s="112"/>
      <c r="C207" s="119"/>
      <c r="D207" s="119"/>
      <c r="E207" s="119"/>
      <c r="F207" s="119"/>
      <c r="G207" s="120"/>
    </row>
    <row r="208" spans="2:7">
      <c r="B208" s="112"/>
      <c r="C208" s="119"/>
      <c r="D208" s="119"/>
      <c r="E208" s="119"/>
      <c r="F208" s="119"/>
      <c r="G208" s="120"/>
    </row>
    <row r="209" spans="2:7">
      <c r="B209" s="112"/>
      <c r="C209" s="119"/>
      <c r="D209" s="119"/>
      <c r="E209" s="119"/>
      <c r="F209" s="119"/>
      <c r="G209" s="120"/>
    </row>
    <row r="210" spans="2:7">
      <c r="B210" s="112"/>
      <c r="C210" s="119"/>
      <c r="D210" s="119"/>
      <c r="E210" s="119"/>
      <c r="F210" s="119"/>
      <c r="G210" s="120"/>
    </row>
    <row r="211" spans="2:7">
      <c r="B211" s="112"/>
      <c r="C211" s="119"/>
      <c r="D211" s="119"/>
      <c r="E211" s="119"/>
      <c r="F211" s="119"/>
      <c r="G211" s="120"/>
    </row>
    <row r="212" spans="2:7">
      <c r="B212" s="112"/>
      <c r="C212" s="119"/>
      <c r="D212" s="119"/>
      <c r="E212" s="119"/>
      <c r="F212" s="119"/>
      <c r="G212" s="120"/>
    </row>
    <row r="213" spans="2:7">
      <c r="B213" s="112"/>
      <c r="C213" s="119"/>
      <c r="D213" s="119"/>
      <c r="E213" s="119"/>
      <c r="F213" s="119"/>
      <c r="G213" s="120"/>
    </row>
    <row r="214" spans="2:7">
      <c r="B214" s="112"/>
      <c r="C214" s="119"/>
      <c r="D214" s="119"/>
      <c r="E214" s="119"/>
      <c r="F214" s="119"/>
      <c r="G214" s="120"/>
    </row>
    <row r="215" spans="2:7">
      <c r="B215" s="112"/>
      <c r="C215" s="119"/>
      <c r="D215" s="119"/>
      <c r="E215" s="119"/>
      <c r="F215" s="119"/>
      <c r="G215" s="120"/>
    </row>
    <row r="216" spans="2:7">
      <c r="B216" s="112"/>
      <c r="C216" s="119"/>
      <c r="D216" s="119"/>
      <c r="E216" s="119"/>
      <c r="F216" s="119"/>
      <c r="G216" s="120"/>
    </row>
    <row r="217" spans="2:7">
      <c r="B217" s="112"/>
      <c r="C217" s="119"/>
      <c r="D217" s="119"/>
      <c r="E217" s="119"/>
      <c r="F217" s="119"/>
      <c r="G217" s="120"/>
    </row>
    <row r="218" spans="2:7">
      <c r="B218" s="112"/>
      <c r="C218" s="119"/>
      <c r="D218" s="119"/>
      <c r="E218" s="119"/>
      <c r="F218" s="119"/>
      <c r="G218" s="120"/>
    </row>
    <row r="219" spans="2:7">
      <c r="B219" s="112"/>
      <c r="C219" s="119"/>
      <c r="D219" s="119"/>
      <c r="E219" s="119"/>
      <c r="F219" s="119"/>
      <c r="G219" s="120"/>
    </row>
    <row r="220" spans="2:7">
      <c r="B220" s="112"/>
      <c r="C220" s="119"/>
      <c r="D220" s="119"/>
      <c r="E220" s="119"/>
      <c r="F220" s="119"/>
      <c r="G220" s="120"/>
    </row>
    <row r="221" spans="2:7">
      <c r="B221" s="112"/>
      <c r="C221" s="119"/>
      <c r="D221" s="119"/>
      <c r="E221" s="119"/>
      <c r="F221" s="119"/>
      <c r="G221" s="120"/>
    </row>
    <row r="222" spans="2:7">
      <c r="B222" s="112"/>
      <c r="C222" s="119"/>
      <c r="D222" s="119"/>
      <c r="E222" s="119"/>
      <c r="F222" s="119"/>
      <c r="G222" s="120"/>
    </row>
    <row r="223" spans="2:7">
      <c r="B223" s="112"/>
      <c r="C223" s="119"/>
      <c r="D223" s="119"/>
      <c r="E223" s="119"/>
      <c r="F223" s="119"/>
      <c r="G223" s="120"/>
    </row>
    <row r="224" spans="2:7">
      <c r="B224" s="112"/>
      <c r="C224" s="119"/>
      <c r="D224" s="119"/>
      <c r="E224" s="119"/>
      <c r="F224" s="119"/>
      <c r="G224" s="120"/>
    </row>
    <row r="225" spans="2:7">
      <c r="B225" s="112"/>
      <c r="C225" s="119"/>
      <c r="D225" s="119"/>
      <c r="E225" s="119"/>
      <c r="F225" s="119"/>
      <c r="G225" s="120"/>
    </row>
    <row r="226" spans="2:7">
      <c r="B226" s="112"/>
      <c r="C226" s="119"/>
      <c r="D226" s="119"/>
      <c r="E226" s="119"/>
      <c r="F226" s="119"/>
      <c r="G226" s="120"/>
    </row>
    <row r="227" spans="2:7">
      <c r="B227" s="112"/>
      <c r="C227" s="119"/>
      <c r="D227" s="119"/>
      <c r="E227" s="119"/>
      <c r="F227" s="119"/>
      <c r="G227" s="120"/>
    </row>
    <row r="228" spans="2:7">
      <c r="B228" s="112"/>
      <c r="C228" s="119"/>
      <c r="D228" s="119"/>
      <c r="E228" s="119"/>
      <c r="F228" s="119"/>
      <c r="G228" s="120"/>
    </row>
    <row r="229" spans="2:7">
      <c r="B229" s="112"/>
      <c r="C229" s="119"/>
      <c r="D229" s="119"/>
      <c r="E229" s="119"/>
      <c r="F229" s="119"/>
      <c r="G229" s="120"/>
    </row>
    <row r="230" spans="2:7">
      <c r="B230" s="112"/>
      <c r="C230" s="119"/>
      <c r="D230" s="119"/>
      <c r="E230" s="119"/>
      <c r="F230" s="119"/>
      <c r="G230" s="120"/>
    </row>
    <row r="231" spans="2:7">
      <c r="B231" s="112"/>
      <c r="C231" s="119"/>
      <c r="D231" s="119"/>
      <c r="E231" s="119"/>
      <c r="F231" s="119"/>
      <c r="G231" s="120"/>
    </row>
    <row r="232" spans="2:7">
      <c r="B232" s="112"/>
      <c r="C232" s="119"/>
      <c r="D232" s="119"/>
      <c r="E232" s="119"/>
      <c r="F232" s="119"/>
      <c r="G232" s="120"/>
    </row>
    <row r="233" spans="2:7">
      <c r="B233" s="112"/>
      <c r="C233" s="119"/>
      <c r="D233" s="119"/>
      <c r="E233" s="119"/>
      <c r="F233" s="119"/>
      <c r="G233" s="120"/>
    </row>
    <row r="234" spans="2:7">
      <c r="B234" s="112"/>
      <c r="C234" s="119"/>
      <c r="D234" s="119"/>
      <c r="E234" s="119"/>
      <c r="F234" s="119"/>
      <c r="G234" s="120"/>
    </row>
    <row r="235" spans="2:7">
      <c r="B235" s="112"/>
      <c r="C235" s="119"/>
      <c r="D235" s="119"/>
      <c r="E235" s="119"/>
      <c r="F235" s="119"/>
      <c r="G235" s="120"/>
    </row>
    <row r="236" spans="2:7">
      <c r="B236" s="112"/>
      <c r="C236" s="119"/>
      <c r="D236" s="119"/>
      <c r="E236" s="119"/>
      <c r="F236" s="119"/>
      <c r="G236" s="120"/>
    </row>
    <row r="237" spans="2:7">
      <c r="B237" s="112"/>
      <c r="C237" s="119"/>
      <c r="D237" s="119"/>
      <c r="E237" s="119"/>
      <c r="F237" s="119"/>
      <c r="G237" s="120"/>
    </row>
    <row r="238" spans="2:7">
      <c r="B238" s="112"/>
      <c r="C238" s="119"/>
      <c r="D238" s="119"/>
      <c r="E238" s="119"/>
      <c r="F238" s="119"/>
      <c r="G238" s="120"/>
    </row>
    <row r="239" spans="2:7">
      <c r="B239" s="112"/>
      <c r="C239" s="119"/>
      <c r="D239" s="119"/>
      <c r="E239" s="119"/>
      <c r="F239" s="119"/>
      <c r="G239" s="120"/>
    </row>
    <row r="240" spans="2:7">
      <c r="B240" s="112"/>
      <c r="C240" s="119"/>
      <c r="D240" s="119"/>
      <c r="E240" s="119"/>
      <c r="F240" s="119"/>
      <c r="G240" s="120"/>
    </row>
    <row r="241" spans="2:7">
      <c r="B241" s="112"/>
      <c r="C241" s="119"/>
      <c r="D241" s="119"/>
      <c r="E241" s="119"/>
      <c r="F241" s="119"/>
      <c r="G241" s="120"/>
    </row>
    <row r="242" spans="2:7">
      <c r="B242" s="112"/>
      <c r="C242" s="119"/>
      <c r="D242" s="119"/>
      <c r="E242" s="119"/>
      <c r="F242" s="119"/>
      <c r="G242" s="120"/>
    </row>
    <row r="243" spans="2:7">
      <c r="B243" s="112"/>
      <c r="C243" s="119"/>
      <c r="D243" s="119"/>
      <c r="E243" s="119"/>
      <c r="F243" s="119"/>
      <c r="G243" s="120"/>
    </row>
    <row r="244" spans="2:7">
      <c r="B244" s="112"/>
      <c r="C244" s="119"/>
      <c r="D244" s="119"/>
      <c r="E244" s="119"/>
      <c r="F244" s="119"/>
      <c r="G244" s="120"/>
    </row>
    <row r="245" spans="2:7">
      <c r="B245" s="112"/>
      <c r="C245" s="119"/>
      <c r="D245" s="119"/>
      <c r="E245" s="119"/>
      <c r="F245" s="119"/>
      <c r="G245" s="120"/>
    </row>
    <row r="246" spans="2:7">
      <c r="B246" s="112"/>
      <c r="C246" s="119"/>
      <c r="D246" s="119"/>
      <c r="E246" s="119"/>
      <c r="F246" s="119"/>
      <c r="G246" s="120"/>
    </row>
    <row r="247" spans="2:7">
      <c r="B247" s="112"/>
      <c r="C247" s="119"/>
      <c r="D247" s="119"/>
      <c r="E247" s="119"/>
      <c r="F247" s="119"/>
      <c r="G247" s="120"/>
    </row>
    <row r="248" spans="2:7">
      <c r="B248" s="112"/>
      <c r="C248" s="119"/>
      <c r="D248" s="119"/>
      <c r="E248" s="119"/>
      <c r="F248" s="119"/>
      <c r="G248" s="120"/>
    </row>
    <row r="249" spans="2:7">
      <c r="B249" s="112"/>
      <c r="C249" s="119"/>
      <c r="D249" s="119"/>
      <c r="E249" s="119"/>
      <c r="F249" s="119"/>
      <c r="G249" s="120"/>
    </row>
    <row r="250" spans="2:7">
      <c r="B250" s="112"/>
      <c r="C250" s="119"/>
      <c r="D250" s="119"/>
      <c r="E250" s="119"/>
      <c r="F250" s="119"/>
      <c r="G250" s="120"/>
    </row>
    <row r="251" spans="2:7">
      <c r="B251" s="112"/>
      <c r="C251" s="119"/>
      <c r="D251" s="119"/>
      <c r="E251" s="119"/>
      <c r="F251" s="119"/>
      <c r="G251" s="120"/>
    </row>
    <row r="252" spans="2:7">
      <c r="B252" s="112"/>
      <c r="C252" s="119"/>
      <c r="D252" s="119"/>
      <c r="E252" s="119"/>
      <c r="F252" s="119"/>
      <c r="G252" s="120"/>
    </row>
    <row r="253" spans="2:7">
      <c r="B253" s="112"/>
      <c r="C253" s="119"/>
      <c r="D253" s="119"/>
      <c r="E253" s="119"/>
      <c r="F253" s="119"/>
      <c r="G253" s="120"/>
    </row>
    <row r="254" spans="2:7">
      <c r="B254" s="112"/>
      <c r="C254" s="119"/>
      <c r="D254" s="119"/>
      <c r="E254" s="119"/>
      <c r="F254" s="119"/>
      <c r="G254" s="120"/>
    </row>
    <row r="255" spans="2:7">
      <c r="B255" s="112"/>
      <c r="C255" s="119"/>
      <c r="D255" s="119"/>
      <c r="E255" s="119"/>
      <c r="F255" s="119"/>
      <c r="G255" s="120"/>
    </row>
    <row r="256" spans="2:7">
      <c r="B256" s="112"/>
      <c r="C256" s="119"/>
      <c r="D256" s="119"/>
      <c r="E256" s="119"/>
      <c r="F256" s="119"/>
      <c r="G256" s="120"/>
    </row>
    <row r="257" spans="2:7">
      <c r="B257" s="112"/>
      <c r="C257" s="119"/>
      <c r="D257" s="119"/>
      <c r="E257" s="119"/>
      <c r="F257" s="119"/>
      <c r="G257" s="120"/>
    </row>
    <row r="258" spans="2:7">
      <c r="B258" s="112"/>
      <c r="C258" s="119"/>
      <c r="D258" s="119"/>
      <c r="E258" s="119"/>
      <c r="F258" s="119"/>
      <c r="G258" s="120"/>
    </row>
    <row r="259" spans="2:7">
      <c r="B259" s="112"/>
      <c r="C259" s="119"/>
      <c r="D259" s="119"/>
      <c r="E259" s="119"/>
      <c r="F259" s="119"/>
      <c r="G259" s="120"/>
    </row>
    <row r="260" spans="2:7">
      <c r="B260" s="112"/>
      <c r="C260" s="119"/>
      <c r="D260" s="119"/>
      <c r="E260" s="119"/>
      <c r="F260" s="119"/>
      <c r="G260" s="120"/>
    </row>
    <row r="261" spans="2:7">
      <c r="B261" s="112"/>
      <c r="C261" s="119"/>
      <c r="D261" s="119"/>
      <c r="E261" s="119"/>
      <c r="F261" s="119"/>
      <c r="G261" s="120"/>
    </row>
    <row r="262" spans="2:7">
      <c r="B262" s="112"/>
      <c r="C262" s="119"/>
      <c r="D262" s="119"/>
      <c r="E262" s="119"/>
      <c r="F262" s="119"/>
      <c r="G262" s="120"/>
    </row>
    <row r="263" spans="2:7">
      <c r="B263" s="112"/>
      <c r="C263" s="119"/>
      <c r="D263" s="119"/>
      <c r="E263" s="119"/>
      <c r="F263" s="119"/>
      <c r="G263" s="120"/>
    </row>
    <row r="264" spans="2:7">
      <c r="B264" s="112"/>
      <c r="C264" s="119"/>
      <c r="D264" s="119"/>
      <c r="E264" s="119"/>
      <c r="F264" s="119"/>
      <c r="G264" s="120"/>
    </row>
    <row r="265" spans="2:7">
      <c r="B265" s="112"/>
      <c r="C265" s="119"/>
      <c r="D265" s="119"/>
      <c r="E265" s="119"/>
      <c r="F265" s="119"/>
      <c r="G265" s="120"/>
    </row>
    <row r="266" spans="2:7">
      <c r="B266" s="112"/>
      <c r="C266" s="119"/>
      <c r="D266" s="119"/>
      <c r="E266" s="119"/>
      <c r="F266" s="119"/>
      <c r="G266" s="120"/>
    </row>
    <row r="267" spans="2:7">
      <c r="B267" s="112"/>
      <c r="C267" s="119"/>
      <c r="D267" s="119"/>
      <c r="E267" s="119"/>
      <c r="F267" s="119"/>
      <c r="G267" s="120"/>
    </row>
    <row r="268" spans="2:7">
      <c r="B268" s="112"/>
      <c r="C268" s="119"/>
      <c r="D268" s="119"/>
      <c r="E268" s="119"/>
      <c r="F268" s="119"/>
      <c r="G268" s="120"/>
    </row>
    <row r="269" spans="2:7">
      <c r="B269" s="112"/>
      <c r="C269" s="119"/>
      <c r="D269" s="119"/>
      <c r="E269" s="119"/>
      <c r="F269" s="119"/>
      <c r="G269" s="120"/>
    </row>
    <row r="270" spans="2:7">
      <c r="B270" s="112"/>
      <c r="C270" s="119"/>
      <c r="D270" s="119"/>
      <c r="E270" s="119"/>
      <c r="F270" s="119"/>
      <c r="G270" s="120"/>
    </row>
    <row r="271" spans="2:7">
      <c r="B271" s="112"/>
      <c r="C271" s="119"/>
      <c r="D271" s="119"/>
      <c r="E271" s="119"/>
      <c r="F271" s="119"/>
      <c r="G271" s="120"/>
    </row>
    <row r="272" spans="2:7">
      <c r="B272" s="112"/>
      <c r="C272" s="119"/>
      <c r="D272" s="119"/>
      <c r="E272" s="119"/>
      <c r="F272" s="119"/>
      <c r="G272" s="120"/>
    </row>
    <row r="273" spans="2:7">
      <c r="B273" s="112"/>
      <c r="C273" s="119"/>
      <c r="D273" s="119"/>
      <c r="E273" s="119"/>
      <c r="F273" s="119"/>
      <c r="G273" s="120"/>
    </row>
    <row r="274" spans="2:7">
      <c r="B274" s="112"/>
      <c r="C274" s="119"/>
      <c r="D274" s="119"/>
      <c r="E274" s="119"/>
      <c r="F274" s="119"/>
      <c r="G274" s="120"/>
    </row>
    <row r="275" spans="2:7">
      <c r="B275" s="112"/>
      <c r="C275" s="119"/>
      <c r="D275" s="119"/>
      <c r="E275" s="119"/>
      <c r="F275" s="119"/>
      <c r="G275" s="120"/>
    </row>
    <row r="276" spans="2:7">
      <c r="B276" s="112"/>
      <c r="C276" s="119"/>
      <c r="D276" s="119"/>
      <c r="E276" s="119"/>
      <c r="F276" s="119"/>
      <c r="G276" s="120"/>
    </row>
    <row r="277" spans="2:7">
      <c r="B277" s="112"/>
      <c r="C277" s="119"/>
      <c r="D277" s="119"/>
      <c r="E277" s="119"/>
      <c r="F277" s="119"/>
      <c r="G277" s="120"/>
    </row>
    <row r="278" spans="2:7">
      <c r="B278" s="112"/>
      <c r="C278" s="119"/>
      <c r="D278" s="119"/>
      <c r="E278" s="119"/>
      <c r="F278" s="119"/>
      <c r="G278" s="120"/>
    </row>
    <row r="279" spans="2:7">
      <c r="B279" s="112"/>
      <c r="C279" s="119"/>
      <c r="D279" s="119"/>
      <c r="E279" s="119"/>
      <c r="F279" s="119"/>
      <c r="G279" s="120"/>
    </row>
    <row r="280" spans="2:7">
      <c r="B280" s="112"/>
      <c r="C280" s="119"/>
      <c r="D280" s="119"/>
      <c r="E280" s="119"/>
      <c r="F280" s="119"/>
      <c r="G280" s="120"/>
    </row>
    <row r="281" spans="2:7">
      <c r="B281" s="112"/>
      <c r="C281" s="119"/>
      <c r="D281" s="119"/>
      <c r="E281" s="119"/>
      <c r="F281" s="119"/>
      <c r="G281" s="120"/>
    </row>
    <row r="282" spans="2:7">
      <c r="B282" s="112"/>
      <c r="C282" s="119"/>
      <c r="D282" s="119"/>
      <c r="E282" s="119"/>
      <c r="F282" s="119"/>
      <c r="G282" s="120"/>
    </row>
    <row r="283" spans="2:7">
      <c r="B283" s="112"/>
      <c r="C283" s="119"/>
      <c r="D283" s="119"/>
      <c r="E283" s="119"/>
      <c r="F283" s="119"/>
      <c r="G283" s="120"/>
    </row>
    <row r="284" spans="2:7">
      <c r="B284" s="112"/>
      <c r="C284" s="119"/>
      <c r="D284" s="119"/>
      <c r="E284" s="119"/>
      <c r="F284" s="119"/>
      <c r="G284" s="120"/>
    </row>
    <row r="285" spans="2:7">
      <c r="B285" s="112"/>
      <c r="C285" s="119"/>
      <c r="D285" s="119"/>
      <c r="E285" s="119"/>
      <c r="F285" s="119"/>
      <c r="G285" s="120"/>
    </row>
    <row r="286" spans="2:7">
      <c r="B286" s="112"/>
      <c r="C286" s="119"/>
      <c r="D286" s="119"/>
      <c r="E286" s="119"/>
      <c r="F286" s="119"/>
      <c r="G286" s="120"/>
    </row>
    <row r="287" spans="2:7">
      <c r="B287" s="112"/>
      <c r="C287" s="119"/>
      <c r="D287" s="119"/>
      <c r="E287" s="119"/>
      <c r="F287" s="119"/>
      <c r="G287" s="120"/>
    </row>
    <row r="288" spans="2:7">
      <c r="B288" s="112"/>
      <c r="C288" s="119"/>
      <c r="D288" s="119"/>
      <c r="E288" s="119"/>
      <c r="F288" s="119"/>
      <c r="G288" s="120"/>
    </row>
    <row r="289" spans="2:7">
      <c r="B289" s="112"/>
      <c r="C289" s="119"/>
      <c r="D289" s="119"/>
      <c r="E289" s="119"/>
      <c r="F289" s="119"/>
      <c r="G289" s="120"/>
    </row>
    <row r="290" spans="2:7">
      <c r="B290" s="112"/>
      <c r="C290" s="119"/>
      <c r="D290" s="119"/>
      <c r="E290" s="119"/>
      <c r="F290" s="119"/>
      <c r="G290" s="120"/>
    </row>
    <row r="291" spans="2:7">
      <c r="B291" s="112"/>
      <c r="C291" s="119"/>
      <c r="D291" s="119"/>
      <c r="E291" s="119"/>
      <c r="F291" s="119"/>
      <c r="G291" s="120"/>
    </row>
    <row r="292" spans="2:7">
      <c r="B292" s="112"/>
      <c r="C292" s="119"/>
      <c r="D292" s="119"/>
      <c r="E292" s="119"/>
      <c r="F292" s="119"/>
      <c r="G292" s="120"/>
    </row>
    <row r="293" spans="2:7">
      <c r="B293" s="112"/>
      <c r="C293" s="119"/>
      <c r="D293" s="119"/>
      <c r="E293" s="119"/>
      <c r="F293" s="119"/>
      <c r="G293" s="120"/>
    </row>
    <row r="294" spans="2:7">
      <c r="B294" s="112"/>
      <c r="C294" s="119"/>
      <c r="D294" s="119"/>
      <c r="E294" s="119"/>
      <c r="F294" s="119"/>
      <c r="G294" s="120"/>
    </row>
    <row r="295" spans="2:7">
      <c r="B295" s="112"/>
      <c r="C295" s="119"/>
      <c r="D295" s="119"/>
      <c r="E295" s="119"/>
      <c r="F295" s="119"/>
      <c r="G295" s="120"/>
    </row>
    <row r="296" spans="2:7">
      <c r="B296" s="112"/>
      <c r="C296" s="119"/>
      <c r="D296" s="119"/>
      <c r="E296" s="119"/>
      <c r="F296" s="119"/>
      <c r="G296" s="120"/>
    </row>
    <row r="297" spans="2:7">
      <c r="B297" s="112"/>
      <c r="C297" s="119"/>
      <c r="D297" s="119"/>
      <c r="E297" s="119"/>
      <c r="F297" s="119"/>
      <c r="G297" s="120"/>
    </row>
    <row r="298" spans="2:7">
      <c r="B298" s="112"/>
      <c r="C298" s="119"/>
      <c r="D298" s="119"/>
      <c r="E298" s="119"/>
      <c r="F298" s="119"/>
      <c r="G298" s="120"/>
    </row>
    <row r="299" spans="2:7">
      <c r="B299" s="112"/>
      <c r="C299" s="119"/>
      <c r="D299" s="119"/>
      <c r="E299" s="119"/>
      <c r="F299" s="119"/>
      <c r="G299" s="120"/>
    </row>
    <row r="300" spans="2:7">
      <c r="B300" s="112"/>
      <c r="C300" s="119"/>
      <c r="D300" s="119"/>
      <c r="E300" s="119"/>
      <c r="F300" s="119"/>
      <c r="G300" s="120"/>
    </row>
    <row r="301" spans="2:7">
      <c r="B301" s="112"/>
      <c r="C301" s="119"/>
      <c r="D301" s="119"/>
      <c r="E301" s="119"/>
      <c r="F301" s="119"/>
      <c r="G301" s="120"/>
    </row>
    <row r="302" spans="2:7">
      <c r="B302" s="112"/>
      <c r="C302" s="119"/>
      <c r="D302" s="119"/>
      <c r="E302" s="119"/>
      <c r="F302" s="119"/>
      <c r="G302" s="120"/>
    </row>
    <row r="303" spans="2:7">
      <c r="B303" s="112"/>
      <c r="C303" s="119"/>
      <c r="D303" s="119"/>
      <c r="E303" s="119"/>
      <c r="F303" s="119"/>
      <c r="G303" s="120"/>
    </row>
    <row r="304" spans="2:7">
      <c r="B304" s="112"/>
      <c r="C304" s="119"/>
      <c r="D304" s="119"/>
      <c r="E304" s="119"/>
      <c r="F304" s="119"/>
      <c r="G304" s="120"/>
    </row>
    <row r="305" spans="2:7">
      <c r="B305" s="112"/>
      <c r="C305" s="119"/>
      <c r="D305" s="119"/>
      <c r="E305" s="119"/>
      <c r="F305" s="119"/>
      <c r="G305" s="120"/>
    </row>
    <row r="306" spans="2:7">
      <c r="B306" s="112"/>
      <c r="C306" s="119"/>
      <c r="D306" s="119"/>
      <c r="E306" s="119"/>
      <c r="F306" s="119"/>
      <c r="G306" s="120"/>
    </row>
    <row r="307" spans="2:7">
      <c r="B307" s="112"/>
      <c r="C307" s="119"/>
      <c r="D307" s="119"/>
      <c r="E307" s="119"/>
      <c r="F307" s="119"/>
      <c r="G307" s="120"/>
    </row>
    <row r="308" spans="2:7">
      <c r="B308" s="112"/>
      <c r="C308" s="119"/>
      <c r="D308" s="119"/>
      <c r="E308" s="119"/>
      <c r="F308" s="119"/>
      <c r="G308" s="120"/>
    </row>
    <row r="309" spans="2:7">
      <c r="B309" s="112"/>
      <c r="C309" s="119"/>
      <c r="D309" s="119"/>
      <c r="E309" s="119"/>
      <c r="F309" s="119"/>
      <c r="G309" s="120"/>
    </row>
    <row r="310" spans="2:7">
      <c r="B310" s="112"/>
      <c r="C310" s="119"/>
      <c r="D310" s="119"/>
      <c r="E310" s="119"/>
      <c r="F310" s="119"/>
      <c r="G310" s="120"/>
    </row>
    <row r="311" spans="2:7">
      <c r="B311" s="112"/>
      <c r="C311" s="119"/>
      <c r="D311" s="119"/>
      <c r="E311" s="119"/>
      <c r="F311" s="119"/>
      <c r="G311" s="120"/>
    </row>
    <row r="312" spans="2:7">
      <c r="B312" s="112"/>
      <c r="C312" s="119"/>
      <c r="D312" s="119"/>
      <c r="E312" s="119"/>
      <c r="F312" s="119"/>
      <c r="G312" s="120"/>
    </row>
    <row r="313" spans="2:7">
      <c r="B313" s="112"/>
      <c r="C313" s="119"/>
      <c r="D313" s="119"/>
      <c r="E313" s="119"/>
      <c r="F313" s="119"/>
      <c r="G313" s="120"/>
    </row>
    <row r="314" spans="2:7">
      <c r="B314" s="112"/>
      <c r="C314" s="119"/>
      <c r="D314" s="119"/>
      <c r="E314" s="119"/>
      <c r="F314" s="119"/>
      <c r="G314" s="120"/>
    </row>
    <row r="315" spans="2:7">
      <c r="B315" s="112"/>
      <c r="C315" s="119"/>
      <c r="D315" s="119"/>
      <c r="E315" s="119"/>
      <c r="F315" s="119"/>
      <c r="G315" s="120"/>
    </row>
    <row r="316" spans="2:7">
      <c r="B316" s="112"/>
      <c r="C316" s="119"/>
      <c r="D316" s="119"/>
      <c r="E316" s="119"/>
      <c r="F316" s="119"/>
      <c r="G316" s="120"/>
    </row>
    <row r="317" spans="2:7">
      <c r="B317" s="112"/>
      <c r="C317" s="119"/>
      <c r="D317" s="119"/>
      <c r="E317" s="119"/>
      <c r="F317" s="119"/>
      <c r="G317" s="120"/>
    </row>
    <row r="318" spans="2:7">
      <c r="B318" s="112"/>
      <c r="C318" s="119"/>
      <c r="D318" s="119"/>
      <c r="E318" s="119"/>
      <c r="F318" s="119"/>
      <c r="G318" s="120"/>
    </row>
    <row r="319" spans="2:7">
      <c r="B319" s="112"/>
      <c r="C319" s="119"/>
      <c r="D319" s="119"/>
      <c r="E319" s="119"/>
      <c r="F319" s="119"/>
      <c r="G319" s="120"/>
    </row>
    <row r="320" spans="2:7">
      <c r="B320" s="112"/>
      <c r="C320" s="119"/>
      <c r="D320" s="119"/>
      <c r="E320" s="119"/>
      <c r="F320" s="119"/>
      <c r="G320" s="120"/>
    </row>
    <row r="321" spans="2:7">
      <c r="B321" s="112"/>
      <c r="C321" s="119"/>
      <c r="D321" s="119"/>
      <c r="E321" s="119"/>
      <c r="F321" s="119"/>
      <c r="G321" s="120"/>
    </row>
    <row r="322" spans="2:7">
      <c r="B322" s="112"/>
      <c r="C322" s="119"/>
      <c r="D322" s="119"/>
      <c r="E322" s="119"/>
      <c r="F322" s="119"/>
      <c r="G322" s="120"/>
    </row>
    <row r="323" spans="2:7">
      <c r="B323" s="112"/>
      <c r="C323" s="119"/>
      <c r="D323" s="119"/>
      <c r="E323" s="119"/>
      <c r="F323" s="119"/>
      <c r="G323" s="120"/>
    </row>
    <row r="324" spans="2:7">
      <c r="B324" s="112"/>
      <c r="C324" s="119"/>
      <c r="D324" s="119"/>
      <c r="E324" s="119"/>
      <c r="F324" s="119"/>
      <c r="G324" s="120"/>
    </row>
    <row r="325" spans="2:7">
      <c r="B325" s="112"/>
      <c r="C325" s="119"/>
      <c r="D325" s="119"/>
      <c r="E325" s="119"/>
      <c r="F325" s="119"/>
      <c r="G325" s="120"/>
    </row>
    <row r="326" spans="2:7">
      <c r="B326" s="112"/>
      <c r="C326" s="119"/>
      <c r="D326" s="119"/>
      <c r="E326" s="119"/>
      <c r="F326" s="119"/>
      <c r="G326" s="120"/>
    </row>
    <row r="327" spans="2:7">
      <c r="B327" s="112"/>
      <c r="C327" s="119"/>
      <c r="D327" s="119"/>
      <c r="E327" s="119"/>
      <c r="F327" s="119"/>
      <c r="G327" s="120"/>
    </row>
    <row r="328" spans="2:7">
      <c r="B328" s="112"/>
      <c r="C328" s="119"/>
      <c r="D328" s="119"/>
      <c r="E328" s="119"/>
      <c r="F328" s="119"/>
      <c r="G328" s="120"/>
    </row>
    <row r="329" spans="2:7">
      <c r="B329" s="112"/>
      <c r="C329" s="119"/>
      <c r="D329" s="119"/>
      <c r="E329" s="119"/>
      <c r="F329" s="119"/>
      <c r="G329" s="120"/>
    </row>
    <row r="330" spans="2:7">
      <c r="B330" s="112"/>
      <c r="C330" s="119"/>
      <c r="D330" s="119"/>
      <c r="E330" s="119"/>
      <c r="F330" s="119"/>
      <c r="G330" s="120"/>
    </row>
    <row r="331" spans="2:7">
      <c r="B331" s="112"/>
      <c r="C331" s="119"/>
      <c r="D331" s="119"/>
      <c r="E331" s="119"/>
      <c r="F331" s="119"/>
      <c r="G331" s="120"/>
    </row>
    <row r="332" spans="2:7">
      <c r="B332" s="112"/>
      <c r="C332" s="119"/>
      <c r="D332" s="119"/>
      <c r="E332" s="119"/>
      <c r="F332" s="119"/>
      <c r="G332" s="120"/>
    </row>
    <row r="333" spans="2:7">
      <c r="B333" s="112"/>
      <c r="C333" s="119"/>
      <c r="D333" s="119"/>
      <c r="E333" s="119"/>
      <c r="F333" s="119"/>
      <c r="G333" s="120"/>
    </row>
    <row r="334" spans="2:7">
      <c r="B334" s="112"/>
      <c r="C334" s="119"/>
      <c r="D334" s="119"/>
      <c r="E334" s="119"/>
      <c r="F334" s="119"/>
      <c r="G334" s="120"/>
    </row>
    <row r="335" spans="2:7">
      <c r="B335" s="112"/>
      <c r="C335" s="119"/>
      <c r="D335" s="119"/>
      <c r="E335" s="119"/>
      <c r="F335" s="119"/>
      <c r="G335" s="120"/>
    </row>
    <row r="336" spans="2:7">
      <c r="B336" s="112"/>
      <c r="C336" s="119"/>
      <c r="D336" s="119"/>
      <c r="E336" s="119"/>
      <c r="F336" s="119"/>
      <c r="G336" s="120"/>
    </row>
    <row r="337" spans="2:7">
      <c r="B337" s="112"/>
      <c r="C337" s="119"/>
      <c r="D337" s="119"/>
      <c r="E337" s="119"/>
      <c r="F337" s="119"/>
      <c r="G337" s="120"/>
    </row>
    <row r="338" spans="2:7">
      <c r="B338" s="112"/>
      <c r="C338" s="119"/>
      <c r="D338" s="119"/>
      <c r="E338" s="119"/>
      <c r="F338" s="119"/>
      <c r="G338" s="120"/>
    </row>
    <row r="339" spans="2:7">
      <c r="B339" s="112"/>
      <c r="C339" s="119"/>
      <c r="D339" s="119"/>
      <c r="E339" s="119"/>
      <c r="F339" s="119"/>
      <c r="G339" s="120"/>
    </row>
    <row r="340" spans="2:7">
      <c r="B340" s="112"/>
      <c r="C340" s="119"/>
      <c r="D340" s="119"/>
      <c r="E340" s="119"/>
      <c r="F340" s="119"/>
      <c r="G340" s="120"/>
    </row>
    <row r="341" spans="2:7">
      <c r="B341" s="112"/>
      <c r="C341" s="119"/>
      <c r="D341" s="119"/>
      <c r="E341" s="119"/>
      <c r="F341" s="119"/>
      <c r="G341" s="120"/>
    </row>
    <row r="342" spans="2:7">
      <c r="B342" s="112"/>
      <c r="C342" s="119"/>
      <c r="D342" s="119"/>
      <c r="E342" s="119"/>
      <c r="F342" s="119"/>
      <c r="G342" s="120"/>
    </row>
    <row r="343" spans="2:7">
      <c r="B343" s="112"/>
      <c r="C343" s="119"/>
      <c r="D343" s="119"/>
      <c r="E343" s="119"/>
      <c r="F343" s="119"/>
      <c r="G343" s="120"/>
    </row>
    <row r="344" spans="2:7">
      <c r="B344" s="112"/>
      <c r="C344" s="119"/>
      <c r="D344" s="119"/>
      <c r="E344" s="119"/>
      <c r="F344" s="119"/>
      <c r="G344" s="120"/>
    </row>
    <row r="345" spans="2:7">
      <c r="B345" s="112"/>
      <c r="C345" s="119"/>
      <c r="D345" s="119"/>
      <c r="E345" s="119"/>
      <c r="F345" s="119"/>
      <c r="G345" s="120"/>
    </row>
    <row r="346" spans="2:7">
      <c r="B346" s="112"/>
      <c r="C346" s="119"/>
      <c r="D346" s="119"/>
      <c r="E346" s="119"/>
      <c r="F346" s="119"/>
      <c r="G346" s="120"/>
    </row>
    <row r="347" spans="2:7">
      <c r="B347" s="112"/>
      <c r="C347" s="119"/>
      <c r="D347" s="119"/>
      <c r="E347" s="119"/>
      <c r="F347" s="119"/>
      <c r="G347" s="120"/>
    </row>
    <row r="348" spans="2:7">
      <c r="B348" s="112"/>
      <c r="C348" s="119"/>
      <c r="D348" s="119"/>
      <c r="E348" s="119"/>
      <c r="F348" s="119"/>
      <c r="G348" s="120"/>
    </row>
    <row r="349" spans="2:7">
      <c r="B349" s="112"/>
      <c r="C349" s="119"/>
      <c r="D349" s="119"/>
      <c r="E349" s="119"/>
      <c r="F349" s="119"/>
      <c r="G349" s="120"/>
    </row>
    <row r="350" spans="2:7">
      <c r="B350" s="112"/>
      <c r="C350" s="119"/>
      <c r="D350" s="119"/>
      <c r="E350" s="119"/>
      <c r="F350" s="119"/>
      <c r="G350" s="120"/>
    </row>
    <row r="351" spans="2:7">
      <c r="B351" s="112"/>
      <c r="C351" s="119"/>
      <c r="D351" s="119"/>
      <c r="E351" s="119"/>
      <c r="F351" s="119"/>
      <c r="G351" s="120"/>
    </row>
    <row r="352" spans="2:7">
      <c r="B352" s="112"/>
      <c r="C352" s="119"/>
      <c r="D352" s="119"/>
      <c r="E352" s="119"/>
      <c r="F352" s="119"/>
      <c r="G352" s="120"/>
    </row>
    <row r="353" spans="2:7">
      <c r="B353" s="112"/>
      <c r="C353" s="119"/>
      <c r="D353" s="119"/>
      <c r="E353" s="119"/>
      <c r="F353" s="119"/>
      <c r="G353" s="120"/>
    </row>
    <row r="354" spans="2:7">
      <c r="B354" s="112"/>
      <c r="C354" s="119"/>
      <c r="D354" s="119"/>
      <c r="E354" s="119"/>
      <c r="F354" s="119"/>
      <c r="G354" s="120"/>
    </row>
    <row r="355" spans="2:7">
      <c r="B355" s="112"/>
      <c r="C355" s="119"/>
      <c r="D355" s="119"/>
      <c r="E355" s="119"/>
      <c r="F355" s="119"/>
      <c r="G355" s="120"/>
    </row>
    <row r="356" spans="2:7">
      <c r="B356" s="112"/>
      <c r="C356" s="119"/>
      <c r="D356" s="119"/>
      <c r="E356" s="119"/>
      <c r="F356" s="119"/>
      <c r="G356" s="120"/>
    </row>
    <row r="357" spans="2:7">
      <c r="B357" s="112"/>
      <c r="C357" s="119"/>
      <c r="D357" s="119"/>
      <c r="E357" s="119"/>
      <c r="F357" s="119"/>
      <c r="G357" s="120"/>
    </row>
    <row r="358" spans="2:7">
      <c r="B358" s="112"/>
      <c r="C358" s="119"/>
      <c r="D358" s="119"/>
      <c r="E358" s="119"/>
      <c r="F358" s="119"/>
      <c r="G358" s="120"/>
    </row>
    <row r="359" spans="2:7">
      <c r="B359" s="112"/>
      <c r="C359" s="119"/>
      <c r="D359" s="119"/>
      <c r="E359" s="119"/>
      <c r="F359" s="119"/>
      <c r="G359" s="120"/>
    </row>
    <row r="360" spans="2:7">
      <c r="B360" s="112"/>
      <c r="C360" s="119"/>
      <c r="D360" s="119"/>
      <c r="E360" s="119"/>
      <c r="F360" s="119"/>
      <c r="G360" s="120"/>
    </row>
    <row r="361" spans="2:7">
      <c r="B361" s="112"/>
      <c r="C361" s="119"/>
      <c r="D361" s="119"/>
      <c r="E361" s="119"/>
      <c r="F361" s="119"/>
      <c r="G361" s="120"/>
    </row>
    <row r="362" spans="2:7">
      <c r="B362" s="112"/>
      <c r="C362" s="119"/>
      <c r="D362" s="119"/>
      <c r="E362" s="119"/>
      <c r="F362" s="119"/>
      <c r="G362" s="120"/>
    </row>
    <row r="363" spans="2:7">
      <c r="B363" s="112"/>
      <c r="C363" s="119"/>
      <c r="D363" s="119"/>
      <c r="E363" s="119"/>
      <c r="F363" s="119"/>
      <c r="G363" s="120"/>
    </row>
    <row r="364" spans="2:7">
      <c r="B364" s="112"/>
      <c r="C364" s="119"/>
      <c r="D364" s="119"/>
      <c r="E364" s="119"/>
      <c r="F364" s="119"/>
      <c r="G364" s="120"/>
    </row>
    <row r="365" spans="2:7">
      <c r="B365" s="112"/>
      <c r="C365" s="119"/>
      <c r="D365" s="119"/>
      <c r="E365" s="119"/>
      <c r="F365" s="119"/>
      <c r="G365" s="120"/>
    </row>
    <row r="366" spans="2:7">
      <c r="B366" s="112"/>
      <c r="C366" s="119"/>
      <c r="D366" s="119"/>
      <c r="E366" s="119"/>
      <c r="F366" s="119"/>
      <c r="G366" s="120"/>
    </row>
    <row r="367" spans="2:7">
      <c r="B367" s="112"/>
      <c r="C367" s="119"/>
      <c r="D367" s="119"/>
      <c r="E367" s="119"/>
      <c r="F367" s="119"/>
      <c r="G367" s="120"/>
    </row>
    <row r="368" spans="2:7">
      <c r="B368" s="112"/>
      <c r="C368" s="119"/>
      <c r="D368" s="119"/>
      <c r="E368" s="119"/>
      <c r="F368" s="119"/>
      <c r="G368" s="120"/>
    </row>
    <row r="369" spans="2:7">
      <c r="B369" s="112"/>
      <c r="C369" s="119"/>
      <c r="D369" s="119"/>
      <c r="E369" s="119"/>
      <c r="F369" s="119"/>
      <c r="G369" s="120"/>
    </row>
    <row r="370" spans="2:7">
      <c r="B370" s="112"/>
      <c r="C370" s="119"/>
      <c r="D370" s="119"/>
      <c r="E370" s="119"/>
      <c r="F370" s="119"/>
      <c r="G370" s="120"/>
    </row>
    <row r="371" spans="2:7">
      <c r="B371" s="112"/>
      <c r="C371" s="119"/>
      <c r="D371" s="119"/>
      <c r="E371" s="119"/>
      <c r="F371" s="119"/>
      <c r="G371" s="120"/>
    </row>
    <row r="372" spans="2:7">
      <c r="B372" s="112"/>
      <c r="C372" s="119"/>
      <c r="D372" s="119"/>
      <c r="E372" s="119"/>
      <c r="F372" s="119"/>
      <c r="G372" s="120"/>
    </row>
    <row r="373" spans="2:7">
      <c r="B373" s="112"/>
      <c r="C373" s="119"/>
      <c r="D373" s="119"/>
      <c r="E373" s="119"/>
      <c r="F373" s="119"/>
      <c r="G373" s="120"/>
    </row>
    <row r="374" spans="2:7">
      <c r="B374" s="112"/>
      <c r="C374" s="119"/>
      <c r="D374" s="119"/>
      <c r="E374" s="119"/>
      <c r="F374" s="119"/>
      <c r="G374" s="120"/>
    </row>
    <row r="375" spans="2:7">
      <c r="B375" s="112"/>
      <c r="C375" s="119"/>
      <c r="D375" s="119"/>
      <c r="E375" s="119"/>
      <c r="F375" s="119"/>
      <c r="G375" s="120"/>
    </row>
    <row r="376" spans="2:7">
      <c r="B376" s="112"/>
      <c r="C376" s="119"/>
      <c r="D376" s="119"/>
      <c r="E376" s="119"/>
      <c r="F376" s="119"/>
      <c r="G376" s="120"/>
    </row>
    <row r="377" spans="2:7">
      <c r="B377" s="112"/>
      <c r="C377" s="119"/>
      <c r="D377" s="119"/>
      <c r="E377" s="119"/>
      <c r="F377" s="119"/>
      <c r="G377" s="120"/>
    </row>
    <row r="378" spans="2:7">
      <c r="B378" s="112"/>
      <c r="C378" s="119"/>
      <c r="D378" s="119"/>
      <c r="E378" s="119"/>
      <c r="F378" s="119"/>
      <c r="G378" s="120"/>
    </row>
    <row r="379" spans="2:7">
      <c r="B379" s="112"/>
      <c r="C379" s="119"/>
      <c r="D379" s="119"/>
      <c r="E379" s="119"/>
      <c r="F379" s="119"/>
      <c r="G379" s="120"/>
    </row>
    <row r="380" spans="2:7">
      <c r="B380" s="112"/>
      <c r="C380" s="119"/>
      <c r="D380" s="119"/>
      <c r="E380" s="119"/>
      <c r="F380" s="119"/>
      <c r="G380" s="120"/>
    </row>
    <row r="381" spans="2:7">
      <c r="B381" s="112"/>
      <c r="C381" s="119"/>
      <c r="D381" s="119"/>
      <c r="E381" s="119"/>
      <c r="F381" s="119"/>
      <c r="G381" s="120"/>
    </row>
    <row r="382" spans="2:7">
      <c r="B382" s="112"/>
      <c r="C382" s="119"/>
      <c r="D382" s="119"/>
      <c r="E382" s="119"/>
      <c r="F382" s="119"/>
      <c r="G382" s="120"/>
    </row>
    <row r="383" spans="2:7">
      <c r="B383" s="112"/>
      <c r="C383" s="119"/>
      <c r="D383" s="119"/>
      <c r="E383" s="119"/>
      <c r="F383" s="119"/>
      <c r="G383" s="120"/>
    </row>
    <row r="384" spans="2:7">
      <c r="B384" s="112"/>
      <c r="C384" s="119"/>
      <c r="D384" s="119"/>
      <c r="E384" s="119"/>
      <c r="F384" s="119"/>
      <c r="G384" s="120"/>
    </row>
    <row r="385" spans="2:7">
      <c r="B385" s="112"/>
      <c r="C385" s="119"/>
      <c r="D385" s="119"/>
      <c r="E385" s="119"/>
      <c r="F385" s="119"/>
      <c r="G385" s="120"/>
    </row>
    <row r="386" spans="2:7">
      <c r="B386" s="112"/>
      <c r="C386" s="119"/>
      <c r="D386" s="119"/>
      <c r="E386" s="119"/>
      <c r="F386" s="119"/>
      <c r="G386" s="120"/>
    </row>
    <row r="387" spans="2:7">
      <c r="B387" s="112"/>
      <c r="C387" s="119"/>
      <c r="D387" s="119"/>
      <c r="E387" s="119"/>
      <c r="F387" s="119"/>
      <c r="G387" s="120"/>
    </row>
    <row r="388" spans="2:7">
      <c r="B388" s="112"/>
      <c r="C388" s="119"/>
      <c r="D388" s="119"/>
      <c r="E388" s="119"/>
      <c r="F388" s="119"/>
      <c r="G388" s="120"/>
    </row>
    <row r="389" spans="2:7">
      <c r="B389" s="112"/>
      <c r="C389" s="119"/>
      <c r="D389" s="119"/>
      <c r="E389" s="119"/>
      <c r="F389" s="119"/>
      <c r="G389" s="120"/>
    </row>
    <row r="390" spans="2:7">
      <c r="B390" s="112"/>
      <c r="C390" s="119"/>
      <c r="D390" s="119"/>
      <c r="E390" s="119"/>
      <c r="F390" s="119"/>
      <c r="G390" s="120"/>
    </row>
    <row r="391" spans="2:7">
      <c r="B391" s="112"/>
      <c r="C391" s="119"/>
      <c r="D391" s="119"/>
      <c r="E391" s="119"/>
      <c r="F391" s="119"/>
      <c r="G391" s="120"/>
    </row>
    <row r="392" spans="2:7">
      <c r="B392" s="112"/>
      <c r="C392" s="119"/>
      <c r="D392" s="119"/>
      <c r="E392" s="119"/>
      <c r="F392" s="119"/>
      <c r="G392" s="120"/>
    </row>
    <row r="393" spans="2:7">
      <c r="B393" s="112"/>
      <c r="C393" s="119"/>
      <c r="D393" s="119"/>
      <c r="E393" s="119"/>
      <c r="F393" s="119"/>
      <c r="G393" s="120"/>
    </row>
    <row r="394" spans="2:7">
      <c r="B394" s="112"/>
      <c r="C394" s="119"/>
      <c r="D394" s="119"/>
      <c r="E394" s="119"/>
      <c r="F394" s="119"/>
      <c r="G394" s="120"/>
    </row>
    <row r="395" spans="2:7">
      <c r="B395" s="112"/>
      <c r="C395" s="119"/>
      <c r="D395" s="119"/>
      <c r="E395" s="119"/>
      <c r="F395" s="119"/>
      <c r="G395" s="120"/>
    </row>
    <row r="396" spans="2:7">
      <c r="B396" s="112"/>
      <c r="C396" s="119"/>
      <c r="D396" s="119"/>
      <c r="E396" s="119"/>
      <c r="F396" s="119"/>
      <c r="G396" s="120"/>
    </row>
    <row r="397" spans="2:7">
      <c r="B397" s="112"/>
      <c r="C397" s="119"/>
      <c r="D397" s="119"/>
      <c r="E397" s="119"/>
      <c r="F397" s="119"/>
      <c r="G397" s="120"/>
    </row>
    <row r="398" spans="2:7">
      <c r="B398" s="112"/>
      <c r="C398" s="119"/>
      <c r="D398" s="119"/>
      <c r="E398" s="119"/>
      <c r="F398" s="119"/>
      <c r="G398" s="120"/>
    </row>
    <row r="399" spans="2:7">
      <c r="B399" s="112"/>
      <c r="C399" s="119"/>
      <c r="D399" s="119"/>
      <c r="E399" s="119"/>
      <c r="F399" s="119"/>
      <c r="G399" s="120"/>
    </row>
    <row r="400" spans="2:7">
      <c r="B400" s="112"/>
      <c r="C400" s="119"/>
      <c r="D400" s="119"/>
      <c r="E400" s="119"/>
      <c r="F400" s="119"/>
      <c r="G400" s="120"/>
    </row>
    <row r="401" spans="2:7">
      <c r="B401" s="112"/>
      <c r="C401" s="119"/>
      <c r="D401" s="119"/>
      <c r="E401" s="119"/>
      <c r="F401" s="119"/>
      <c r="G401" s="120"/>
    </row>
    <row r="402" spans="2:7">
      <c r="B402" s="112"/>
      <c r="C402" s="119"/>
      <c r="D402" s="119"/>
      <c r="E402" s="119"/>
      <c r="F402" s="119"/>
      <c r="G402" s="120"/>
    </row>
    <row r="403" spans="2:7">
      <c r="B403" s="112"/>
      <c r="C403" s="119"/>
      <c r="D403" s="119"/>
      <c r="E403" s="119"/>
      <c r="F403" s="119"/>
      <c r="G403" s="120"/>
    </row>
    <row r="404" spans="2:7">
      <c r="B404" s="112"/>
      <c r="C404" s="119"/>
      <c r="D404" s="119"/>
      <c r="E404" s="119"/>
      <c r="F404" s="119"/>
      <c r="G404" s="120"/>
    </row>
    <row r="405" spans="2:7">
      <c r="B405" s="112"/>
      <c r="C405" s="119"/>
      <c r="D405" s="119"/>
      <c r="E405" s="119"/>
      <c r="F405" s="119"/>
      <c r="G405" s="120"/>
    </row>
    <row r="406" spans="2:7">
      <c r="B406" s="112"/>
      <c r="C406" s="119"/>
      <c r="D406" s="119"/>
      <c r="E406" s="119"/>
      <c r="F406" s="119"/>
      <c r="G406" s="120"/>
    </row>
    <row r="407" spans="2:7">
      <c r="B407" s="112"/>
      <c r="C407" s="119"/>
      <c r="D407" s="119"/>
      <c r="E407" s="119"/>
      <c r="F407" s="119"/>
      <c r="G407" s="120"/>
    </row>
    <row r="408" spans="2:7">
      <c r="B408" s="112"/>
      <c r="C408" s="119"/>
      <c r="D408" s="119"/>
      <c r="E408" s="119"/>
      <c r="F408" s="119"/>
      <c r="G408" s="120"/>
    </row>
    <row r="409" spans="2:7">
      <c r="B409" s="112"/>
      <c r="C409" s="119"/>
      <c r="D409" s="119"/>
      <c r="E409" s="119"/>
      <c r="F409" s="119"/>
      <c r="G409" s="120"/>
    </row>
    <row r="410" spans="2:7">
      <c r="B410" s="112"/>
      <c r="C410" s="119"/>
      <c r="D410" s="119"/>
      <c r="E410" s="119"/>
      <c r="F410" s="119"/>
      <c r="G410" s="120"/>
    </row>
    <row r="411" spans="2:7">
      <c r="B411" s="112"/>
      <c r="C411" s="119"/>
      <c r="D411" s="119"/>
      <c r="E411" s="119"/>
      <c r="F411" s="119"/>
      <c r="G411" s="120"/>
    </row>
    <row r="412" spans="2:7">
      <c r="B412" s="112"/>
      <c r="C412" s="119"/>
      <c r="D412" s="119"/>
      <c r="E412" s="119"/>
      <c r="F412" s="119"/>
      <c r="G412" s="120"/>
    </row>
    <row r="413" spans="2:7">
      <c r="B413" s="112"/>
      <c r="C413" s="119"/>
      <c r="D413" s="119"/>
      <c r="E413" s="119"/>
      <c r="F413" s="119"/>
      <c r="G413" s="120"/>
    </row>
    <row r="414" spans="2:7">
      <c r="B414" s="112"/>
      <c r="C414" s="119"/>
      <c r="D414" s="119"/>
      <c r="E414" s="119"/>
      <c r="F414" s="119"/>
      <c r="G414" s="120"/>
    </row>
    <row r="415" spans="2:7">
      <c r="B415" s="112"/>
      <c r="C415" s="119"/>
      <c r="D415" s="119"/>
      <c r="E415" s="119"/>
      <c r="F415" s="119"/>
      <c r="G415" s="120"/>
    </row>
    <row r="416" spans="2:7">
      <c r="B416" s="112"/>
      <c r="C416" s="119"/>
      <c r="D416" s="119"/>
      <c r="E416" s="119"/>
      <c r="F416" s="119"/>
      <c r="G416" s="120"/>
    </row>
    <row r="417" spans="2:7">
      <c r="B417" s="112"/>
      <c r="C417" s="119"/>
      <c r="D417" s="119"/>
      <c r="E417" s="119"/>
      <c r="F417" s="119"/>
      <c r="G417" s="120"/>
    </row>
    <row r="418" spans="2:7">
      <c r="B418" s="112"/>
      <c r="C418" s="119"/>
      <c r="D418" s="119"/>
      <c r="E418" s="119"/>
      <c r="F418" s="119"/>
      <c r="G418" s="120"/>
    </row>
    <row r="419" spans="2:7">
      <c r="B419" s="112"/>
      <c r="C419" s="119"/>
      <c r="D419" s="119"/>
      <c r="E419" s="119"/>
      <c r="F419" s="119"/>
      <c r="G419" s="120"/>
    </row>
    <row r="420" spans="2:7">
      <c r="B420" s="112"/>
      <c r="C420" s="119"/>
      <c r="D420" s="119"/>
      <c r="E420" s="119"/>
      <c r="F420" s="119"/>
      <c r="G420" s="120"/>
    </row>
    <row r="421" spans="2:7">
      <c r="B421" s="112"/>
      <c r="C421" s="119"/>
      <c r="D421" s="119"/>
      <c r="E421" s="119"/>
      <c r="F421" s="119"/>
      <c r="G421" s="120"/>
    </row>
    <row r="422" spans="2:7">
      <c r="B422" s="112"/>
      <c r="C422" s="119"/>
      <c r="D422" s="119"/>
      <c r="E422" s="119"/>
      <c r="F422" s="119"/>
      <c r="G422" s="120"/>
    </row>
    <row r="423" spans="2:7">
      <c r="B423" s="112"/>
      <c r="C423" s="119"/>
      <c r="D423" s="119"/>
      <c r="E423" s="119"/>
      <c r="F423" s="119"/>
      <c r="G423" s="120"/>
    </row>
    <row r="424" spans="2:7">
      <c r="B424" s="112"/>
      <c r="C424" s="119"/>
      <c r="D424" s="119"/>
      <c r="E424" s="119"/>
      <c r="F424" s="119"/>
      <c r="G424" s="120"/>
    </row>
    <row r="425" spans="2:7">
      <c r="B425" s="112"/>
      <c r="C425" s="119"/>
      <c r="D425" s="119"/>
      <c r="E425" s="119"/>
      <c r="F425" s="119"/>
      <c r="G425" s="120"/>
    </row>
    <row r="426" spans="2:7">
      <c r="B426" s="112"/>
      <c r="C426" s="119"/>
      <c r="D426" s="119"/>
      <c r="E426" s="119"/>
      <c r="F426" s="119"/>
      <c r="G426" s="120"/>
    </row>
    <row r="427" spans="2:7">
      <c r="B427" s="112"/>
      <c r="C427" s="119"/>
      <c r="D427" s="119"/>
      <c r="E427" s="119"/>
      <c r="F427" s="119"/>
      <c r="G427" s="120"/>
    </row>
    <row r="428" spans="2:7">
      <c r="B428" s="112"/>
      <c r="C428" s="119"/>
      <c r="D428" s="119"/>
      <c r="E428" s="119"/>
      <c r="F428" s="119"/>
      <c r="G428" s="120"/>
    </row>
    <row r="429" spans="2:7">
      <c r="B429" s="112"/>
      <c r="C429" s="119"/>
      <c r="D429" s="119"/>
      <c r="E429" s="119"/>
      <c r="F429" s="119"/>
      <c r="G429" s="120"/>
    </row>
    <row r="430" spans="2:7">
      <c r="B430" s="112"/>
      <c r="C430" s="119"/>
      <c r="D430" s="119"/>
      <c r="E430" s="119"/>
      <c r="F430" s="119"/>
      <c r="G430" s="120"/>
    </row>
    <row r="431" spans="2:7">
      <c r="B431" s="112"/>
      <c r="C431" s="119"/>
      <c r="D431" s="119"/>
      <c r="E431" s="119"/>
      <c r="F431" s="119"/>
      <c r="G431" s="120"/>
    </row>
    <row r="432" spans="2:7">
      <c r="B432" s="112"/>
      <c r="C432" s="119"/>
      <c r="D432" s="119"/>
      <c r="E432" s="119"/>
      <c r="F432" s="119"/>
      <c r="G432" s="120"/>
    </row>
    <row r="433" spans="2:7">
      <c r="B433" s="112"/>
      <c r="C433" s="119"/>
      <c r="D433" s="119"/>
      <c r="E433" s="119"/>
      <c r="F433" s="119"/>
      <c r="G433" s="120"/>
    </row>
    <row r="434" spans="2:7">
      <c r="B434" s="112"/>
      <c r="C434" s="119"/>
      <c r="D434" s="119"/>
      <c r="E434" s="119"/>
      <c r="F434" s="119"/>
      <c r="G434" s="120"/>
    </row>
    <row r="435" spans="2:7">
      <c r="B435" s="112"/>
      <c r="C435" s="119"/>
      <c r="D435" s="119"/>
      <c r="E435" s="119"/>
      <c r="F435" s="119"/>
      <c r="G435" s="120"/>
    </row>
    <row r="436" spans="2:7">
      <c r="B436" s="112"/>
      <c r="C436" s="119"/>
      <c r="D436" s="119"/>
      <c r="E436" s="119"/>
      <c r="F436" s="119"/>
      <c r="G436" s="120"/>
    </row>
    <row r="437" spans="2:7">
      <c r="B437" s="112"/>
      <c r="C437" s="119"/>
      <c r="D437" s="119"/>
      <c r="E437" s="119"/>
      <c r="F437" s="119"/>
      <c r="G437" s="120"/>
    </row>
    <row r="438" spans="2:7">
      <c r="B438" s="112"/>
      <c r="C438" s="119"/>
      <c r="D438" s="119"/>
      <c r="E438" s="119"/>
      <c r="F438" s="119"/>
      <c r="G438" s="120"/>
    </row>
    <row r="439" spans="2:7">
      <c r="B439" s="112"/>
      <c r="C439" s="119"/>
      <c r="D439" s="119"/>
      <c r="E439" s="119"/>
      <c r="F439" s="119"/>
      <c r="G439" s="120"/>
    </row>
    <row r="440" spans="2:7">
      <c r="B440" s="112"/>
      <c r="C440" s="119"/>
      <c r="D440" s="119"/>
      <c r="E440" s="119"/>
      <c r="F440" s="119"/>
      <c r="G440" s="120"/>
    </row>
    <row r="441" spans="2:7">
      <c r="B441" s="112"/>
      <c r="C441" s="119"/>
      <c r="D441" s="119"/>
      <c r="E441" s="119"/>
      <c r="F441" s="119"/>
      <c r="G441" s="120"/>
    </row>
    <row r="442" spans="2:7">
      <c r="B442" s="112"/>
      <c r="C442" s="119"/>
      <c r="D442" s="119"/>
      <c r="E442" s="119"/>
      <c r="F442" s="119"/>
      <c r="G442" s="120"/>
    </row>
    <row r="443" spans="2:7">
      <c r="B443" s="112"/>
      <c r="C443" s="119"/>
      <c r="D443" s="119"/>
      <c r="E443" s="119"/>
      <c r="F443" s="119"/>
      <c r="G443" s="120"/>
    </row>
    <row r="444" spans="2:7">
      <c r="B444" s="112"/>
      <c r="C444" s="119"/>
      <c r="D444" s="119"/>
      <c r="E444" s="119"/>
      <c r="F444" s="119"/>
      <c r="G444" s="120"/>
    </row>
    <row r="445" spans="2:7">
      <c r="B445" s="112"/>
      <c r="C445" s="119"/>
      <c r="D445" s="119"/>
      <c r="E445" s="119"/>
      <c r="F445" s="119"/>
      <c r="G445" s="120"/>
    </row>
    <row r="446" spans="2:7">
      <c r="B446" s="112"/>
      <c r="C446" s="119"/>
      <c r="D446" s="119"/>
      <c r="E446" s="119"/>
      <c r="F446" s="119"/>
      <c r="G446" s="120"/>
    </row>
    <row r="447" spans="2:7">
      <c r="B447" s="112"/>
      <c r="C447" s="119"/>
      <c r="D447" s="119"/>
      <c r="E447" s="119"/>
      <c r="F447" s="119"/>
      <c r="G447" s="120"/>
    </row>
    <row r="448" spans="2:7">
      <c r="B448" s="112"/>
      <c r="C448" s="119"/>
      <c r="D448" s="119"/>
      <c r="E448" s="119"/>
      <c r="F448" s="119"/>
      <c r="G448" s="120"/>
    </row>
    <row r="449" spans="2:7">
      <c r="B449" s="112"/>
      <c r="C449" s="119"/>
      <c r="D449" s="119"/>
      <c r="E449" s="119"/>
      <c r="F449" s="119"/>
      <c r="G449" s="120"/>
    </row>
    <row r="450" spans="2:7">
      <c r="B450" s="112"/>
      <c r="C450" s="119"/>
      <c r="D450" s="119"/>
      <c r="E450" s="119"/>
      <c r="F450" s="119"/>
      <c r="G450" s="120"/>
    </row>
    <row r="451" spans="2:7">
      <c r="B451" s="112"/>
      <c r="C451" s="119"/>
      <c r="D451" s="119"/>
      <c r="E451" s="119"/>
      <c r="F451" s="119"/>
      <c r="G451" s="120"/>
    </row>
    <row r="452" spans="2:7">
      <c r="B452" s="112"/>
      <c r="C452" s="119"/>
      <c r="D452" s="119"/>
      <c r="E452" s="119"/>
      <c r="F452" s="119"/>
      <c r="G452" s="120"/>
    </row>
    <row r="453" spans="2:7">
      <c r="B453" s="112"/>
      <c r="C453" s="119"/>
      <c r="D453" s="119"/>
      <c r="E453" s="119"/>
      <c r="F453" s="119"/>
      <c r="G453" s="120"/>
    </row>
    <row r="454" spans="2:7">
      <c r="B454" s="112"/>
      <c r="C454" s="119"/>
      <c r="D454" s="119"/>
      <c r="E454" s="119"/>
      <c r="F454" s="119"/>
      <c r="G454" s="120"/>
    </row>
    <row r="455" spans="2:7">
      <c r="B455" s="112"/>
      <c r="C455" s="119"/>
      <c r="D455" s="119"/>
      <c r="E455" s="119"/>
      <c r="F455" s="119"/>
      <c r="G455" s="120"/>
    </row>
    <row r="456" spans="2:7">
      <c r="B456" s="112"/>
      <c r="C456" s="119"/>
      <c r="D456" s="119"/>
      <c r="E456" s="119"/>
      <c r="F456" s="119"/>
      <c r="G456" s="120"/>
    </row>
    <row r="457" spans="2:7">
      <c r="B457" s="112"/>
      <c r="C457" s="119"/>
      <c r="D457" s="119"/>
      <c r="E457" s="119"/>
      <c r="F457" s="119"/>
      <c r="G457" s="120"/>
    </row>
    <row r="458" spans="2:7">
      <c r="B458" s="112"/>
      <c r="C458" s="119"/>
      <c r="D458" s="119"/>
      <c r="E458" s="119"/>
      <c r="F458" s="119"/>
      <c r="G458" s="120"/>
    </row>
    <row r="459" spans="2:7">
      <c r="B459" s="112"/>
      <c r="C459" s="119"/>
      <c r="D459" s="119"/>
      <c r="E459" s="119"/>
      <c r="F459" s="119"/>
      <c r="G459" s="120"/>
    </row>
    <row r="460" spans="2:7">
      <c r="B460" s="112"/>
      <c r="C460" s="119"/>
      <c r="D460" s="119"/>
      <c r="E460" s="119"/>
      <c r="F460" s="119"/>
      <c r="G460" s="120"/>
    </row>
    <row r="461" spans="2:7">
      <c r="B461" s="112"/>
      <c r="C461" s="119"/>
      <c r="D461" s="119"/>
      <c r="E461" s="119"/>
      <c r="F461" s="119"/>
      <c r="G461" s="120"/>
    </row>
    <row r="462" spans="2:7">
      <c r="B462" s="112"/>
      <c r="C462" s="119"/>
      <c r="D462" s="119"/>
      <c r="E462" s="119"/>
      <c r="F462" s="119"/>
      <c r="G462" s="120"/>
    </row>
    <row r="463" spans="2:7">
      <c r="B463" s="112"/>
      <c r="C463" s="119"/>
      <c r="D463" s="119"/>
      <c r="E463" s="119"/>
      <c r="F463" s="119"/>
      <c r="G463" s="120"/>
    </row>
    <row r="464" spans="2:7">
      <c r="B464" s="112"/>
      <c r="C464" s="119"/>
      <c r="D464" s="119"/>
      <c r="E464" s="119"/>
      <c r="F464" s="119"/>
      <c r="G464" s="120"/>
    </row>
    <row r="465" spans="2:7">
      <c r="B465" s="112"/>
      <c r="C465" s="119"/>
      <c r="D465" s="119"/>
      <c r="E465" s="119"/>
      <c r="F465" s="119"/>
      <c r="G465" s="120"/>
    </row>
    <row r="466" spans="2:7">
      <c r="B466" s="112"/>
      <c r="C466" s="119"/>
      <c r="D466" s="119"/>
      <c r="E466" s="119"/>
      <c r="F466" s="119"/>
      <c r="G466" s="120"/>
    </row>
    <row r="467" spans="2:7">
      <c r="B467" s="112"/>
      <c r="C467" s="119"/>
      <c r="D467" s="119"/>
      <c r="E467" s="119"/>
      <c r="F467" s="119"/>
      <c r="G467" s="120"/>
    </row>
    <row r="468" spans="2:7">
      <c r="B468" s="112"/>
      <c r="C468" s="119"/>
      <c r="D468" s="119"/>
      <c r="E468" s="119"/>
      <c r="F468" s="119"/>
      <c r="G468" s="120"/>
    </row>
    <row r="469" spans="2:7">
      <c r="B469" s="112"/>
      <c r="C469" s="119"/>
      <c r="D469" s="119"/>
      <c r="E469" s="119"/>
      <c r="F469" s="119"/>
      <c r="G469" s="120"/>
    </row>
    <row r="470" spans="2:7">
      <c r="B470" s="112"/>
      <c r="C470" s="119"/>
      <c r="D470" s="119"/>
      <c r="E470" s="119"/>
      <c r="F470" s="119"/>
      <c r="G470" s="120"/>
    </row>
    <row r="471" spans="2:7">
      <c r="B471" s="112"/>
      <c r="C471" s="119"/>
      <c r="D471" s="119"/>
      <c r="E471" s="119"/>
      <c r="F471" s="119"/>
      <c r="G471" s="120"/>
    </row>
    <row r="472" spans="2:7">
      <c r="B472" s="112"/>
      <c r="C472" s="119"/>
      <c r="D472" s="119"/>
      <c r="E472" s="119"/>
      <c r="F472" s="119"/>
      <c r="G472" s="120"/>
    </row>
    <row r="473" spans="2:7">
      <c r="B473" s="112"/>
      <c r="C473" s="119"/>
      <c r="D473" s="119"/>
      <c r="E473" s="119"/>
      <c r="F473" s="119"/>
      <c r="G473" s="120"/>
    </row>
    <row r="474" spans="2:7">
      <c r="B474" s="112"/>
      <c r="C474" s="119"/>
      <c r="D474" s="119"/>
      <c r="E474" s="119"/>
      <c r="F474" s="119"/>
      <c r="G474" s="120"/>
    </row>
    <row r="475" spans="2:7">
      <c r="B475" s="112"/>
      <c r="C475" s="119"/>
      <c r="D475" s="119"/>
      <c r="E475" s="119"/>
      <c r="F475" s="119"/>
      <c r="G475" s="120"/>
    </row>
    <row r="476" spans="2:7">
      <c r="B476" s="112"/>
      <c r="C476" s="119"/>
      <c r="D476" s="119"/>
      <c r="E476" s="119"/>
      <c r="F476" s="119"/>
      <c r="G476" s="120"/>
    </row>
    <row r="477" spans="2:7">
      <c r="B477" s="112"/>
      <c r="C477" s="119"/>
      <c r="D477" s="119"/>
      <c r="E477" s="119"/>
      <c r="F477" s="119"/>
      <c r="G477" s="120"/>
    </row>
    <row r="478" spans="2:7">
      <c r="B478" s="112"/>
      <c r="C478" s="119"/>
      <c r="D478" s="119"/>
      <c r="E478" s="119"/>
      <c r="F478" s="119"/>
      <c r="G478" s="120"/>
    </row>
    <row r="479" spans="2:7">
      <c r="B479" s="112"/>
      <c r="C479" s="119"/>
      <c r="D479" s="119"/>
      <c r="E479" s="119"/>
      <c r="F479" s="119"/>
      <c r="G479" s="120"/>
    </row>
    <row r="480" spans="2:7">
      <c r="B480" s="112"/>
      <c r="C480" s="119"/>
      <c r="D480" s="119"/>
      <c r="E480" s="119"/>
      <c r="F480" s="119"/>
      <c r="G480" s="120"/>
    </row>
    <row r="481" spans="2:7">
      <c r="B481" s="112"/>
      <c r="C481" s="119"/>
      <c r="D481" s="119"/>
      <c r="E481" s="119"/>
      <c r="F481" s="119"/>
      <c r="G481" s="120"/>
    </row>
    <row r="482" spans="2:7">
      <c r="B482" s="112"/>
      <c r="C482" s="119"/>
      <c r="D482" s="119"/>
      <c r="E482" s="119"/>
      <c r="F482" s="119"/>
      <c r="G482" s="120"/>
    </row>
    <row r="483" spans="2:7">
      <c r="B483" s="112"/>
      <c r="C483" s="119"/>
      <c r="D483" s="119"/>
      <c r="E483" s="119"/>
      <c r="F483" s="119"/>
      <c r="G483" s="120"/>
    </row>
    <row r="484" spans="2:7">
      <c r="B484" s="112"/>
      <c r="C484" s="119"/>
      <c r="D484" s="119"/>
      <c r="E484" s="119"/>
      <c r="F484" s="119"/>
      <c r="G484" s="120"/>
    </row>
    <row r="485" spans="2:7">
      <c r="B485" s="112"/>
      <c r="C485" s="119"/>
      <c r="D485" s="119"/>
      <c r="E485" s="119"/>
      <c r="F485" s="119"/>
      <c r="G485" s="120"/>
    </row>
    <row r="486" spans="2:7">
      <c r="B486" s="112"/>
      <c r="C486" s="119"/>
      <c r="D486" s="119"/>
      <c r="E486" s="119"/>
      <c r="F486" s="119"/>
      <c r="G486" s="120"/>
    </row>
    <row r="487" spans="2:7">
      <c r="B487" s="112"/>
      <c r="C487" s="119"/>
      <c r="D487" s="119"/>
      <c r="E487" s="119"/>
      <c r="F487" s="119"/>
      <c r="G487" s="120"/>
    </row>
    <row r="488" spans="2:7">
      <c r="B488" s="112"/>
      <c r="C488" s="119"/>
      <c r="D488" s="119"/>
      <c r="E488" s="119"/>
      <c r="F488" s="119"/>
      <c r="G488" s="120"/>
    </row>
    <row r="489" spans="2:7">
      <c r="B489" s="112"/>
      <c r="C489" s="119"/>
      <c r="D489" s="119"/>
      <c r="E489" s="119"/>
      <c r="F489" s="119"/>
      <c r="G489" s="120"/>
    </row>
    <row r="490" spans="2:7">
      <c r="B490" s="112"/>
      <c r="C490" s="119"/>
      <c r="D490" s="119"/>
      <c r="E490" s="119"/>
      <c r="F490" s="119"/>
      <c r="G490" s="120"/>
    </row>
    <row r="491" spans="2:7">
      <c r="B491" s="112"/>
      <c r="C491" s="119"/>
      <c r="D491" s="119"/>
      <c r="E491" s="119"/>
      <c r="F491" s="119"/>
      <c r="G491" s="120"/>
    </row>
    <row r="492" spans="2:7">
      <c r="B492" s="112"/>
      <c r="C492" s="119"/>
      <c r="D492" s="119"/>
      <c r="E492" s="119"/>
      <c r="F492" s="119"/>
      <c r="G492" s="120"/>
    </row>
    <row r="493" spans="2:7">
      <c r="B493" s="112"/>
      <c r="C493" s="119"/>
      <c r="D493" s="119"/>
      <c r="E493" s="119"/>
      <c r="F493" s="119"/>
      <c r="G493" s="120"/>
    </row>
    <row r="494" spans="2:7">
      <c r="B494" s="112"/>
      <c r="C494" s="119"/>
      <c r="D494" s="119"/>
      <c r="E494" s="119"/>
      <c r="F494" s="119"/>
      <c r="G494" s="120"/>
    </row>
    <row r="495" spans="2:7">
      <c r="B495" s="112"/>
      <c r="C495" s="119"/>
      <c r="D495" s="119"/>
      <c r="E495" s="119"/>
      <c r="F495" s="119"/>
      <c r="G495" s="120"/>
    </row>
    <row r="496" spans="2:7">
      <c r="B496" s="112"/>
      <c r="C496" s="119"/>
      <c r="D496" s="119"/>
      <c r="E496" s="119"/>
      <c r="F496" s="119"/>
      <c r="G496" s="120"/>
    </row>
    <row r="497" spans="2:7">
      <c r="B497" s="112"/>
      <c r="C497" s="119"/>
      <c r="D497" s="119"/>
      <c r="E497" s="119"/>
      <c r="F497" s="119"/>
      <c r="G497" s="120"/>
    </row>
    <row r="498" spans="2:7">
      <c r="B498" s="112"/>
      <c r="C498" s="119"/>
      <c r="D498" s="119"/>
      <c r="E498" s="119"/>
      <c r="F498" s="119"/>
      <c r="G498" s="120"/>
    </row>
    <row r="499" spans="2:7">
      <c r="B499" s="112"/>
      <c r="C499" s="119"/>
      <c r="D499" s="119"/>
      <c r="E499" s="119"/>
      <c r="F499" s="119"/>
      <c r="G499" s="120"/>
    </row>
    <row r="500" spans="2:7">
      <c r="B500" s="112"/>
      <c r="C500" s="119"/>
      <c r="D500" s="119"/>
      <c r="E500" s="119"/>
      <c r="F500" s="119"/>
      <c r="G500" s="120"/>
    </row>
    <row r="501" spans="2:7">
      <c r="B501" s="112"/>
      <c r="C501" s="119"/>
      <c r="D501" s="119"/>
      <c r="E501" s="119"/>
      <c r="F501" s="119"/>
      <c r="G501" s="120"/>
    </row>
    <row r="502" spans="2:7">
      <c r="B502" s="112"/>
      <c r="C502" s="119"/>
      <c r="D502" s="119"/>
      <c r="E502" s="119"/>
      <c r="F502" s="119"/>
      <c r="G502" s="120"/>
    </row>
    <row r="503" spans="2:7">
      <c r="B503" s="112"/>
      <c r="C503" s="119"/>
      <c r="D503" s="119"/>
      <c r="E503" s="119"/>
      <c r="F503" s="119"/>
      <c r="G503" s="120"/>
    </row>
    <row r="504" spans="2:7">
      <c r="B504" s="112"/>
      <c r="C504" s="119"/>
      <c r="D504" s="119"/>
      <c r="E504" s="119"/>
      <c r="F504" s="119"/>
      <c r="G504" s="120"/>
    </row>
    <row r="505" spans="2:7">
      <c r="B505" s="112"/>
      <c r="C505" s="119"/>
      <c r="D505" s="119"/>
      <c r="E505" s="119"/>
      <c r="F505" s="119"/>
      <c r="G505" s="120"/>
    </row>
    <row r="506" spans="2:7">
      <c r="B506" s="112"/>
      <c r="C506" s="119"/>
      <c r="D506" s="119"/>
      <c r="E506" s="119"/>
      <c r="F506" s="119"/>
      <c r="G506" s="120"/>
    </row>
    <row r="507" spans="2:7">
      <c r="B507" s="112"/>
      <c r="C507" s="119"/>
      <c r="D507" s="119"/>
      <c r="E507" s="119"/>
      <c r="F507" s="119"/>
      <c r="G507" s="120"/>
    </row>
    <row r="508" spans="2:7">
      <c r="B508" s="112"/>
      <c r="C508" s="119"/>
      <c r="D508" s="119"/>
      <c r="E508" s="119"/>
      <c r="F508" s="119"/>
      <c r="G508" s="120"/>
    </row>
    <row r="509" spans="2:7">
      <c r="B509" s="112"/>
      <c r="C509" s="119"/>
      <c r="D509" s="119"/>
      <c r="E509" s="119"/>
      <c r="F509" s="119"/>
      <c r="G509" s="120"/>
    </row>
    <row r="510" spans="2:7">
      <c r="B510" s="112"/>
      <c r="C510" s="119"/>
      <c r="D510" s="119"/>
      <c r="E510" s="119"/>
      <c r="F510" s="119"/>
      <c r="G510" s="120"/>
    </row>
    <row r="511" spans="2:7">
      <c r="B511" s="112"/>
      <c r="C511" s="119"/>
      <c r="D511" s="119"/>
      <c r="E511" s="119"/>
      <c r="F511" s="119"/>
      <c r="G511" s="120"/>
    </row>
    <row r="512" spans="2:7">
      <c r="B512" s="112"/>
      <c r="C512" s="119"/>
      <c r="D512" s="119"/>
      <c r="E512" s="119"/>
      <c r="F512" s="119"/>
      <c r="G512" s="120"/>
    </row>
    <row r="513" spans="2:7">
      <c r="B513" s="112"/>
      <c r="C513" s="119"/>
      <c r="D513" s="119"/>
      <c r="E513" s="119"/>
      <c r="F513" s="119"/>
      <c r="G513" s="120"/>
    </row>
    <row r="514" spans="2:7">
      <c r="B514" s="112"/>
      <c r="C514" s="119"/>
      <c r="D514" s="119"/>
      <c r="E514" s="119"/>
      <c r="F514" s="119"/>
      <c r="G514" s="120"/>
    </row>
    <row r="515" spans="2:7">
      <c r="B515" s="112"/>
      <c r="C515" s="119"/>
      <c r="D515" s="119"/>
      <c r="E515" s="119"/>
      <c r="F515" s="119"/>
      <c r="G515" s="120"/>
    </row>
    <row r="516" spans="2:7">
      <c r="B516" s="112"/>
      <c r="C516" s="119"/>
      <c r="D516" s="119"/>
      <c r="E516" s="119"/>
      <c r="F516" s="119"/>
      <c r="G516" s="120"/>
    </row>
    <row r="517" spans="2:7">
      <c r="B517" s="112"/>
      <c r="C517" s="119"/>
      <c r="D517" s="119"/>
      <c r="E517" s="119"/>
      <c r="F517" s="119"/>
      <c r="G517" s="120"/>
    </row>
    <row r="518" spans="2:7">
      <c r="B518" s="112"/>
      <c r="C518" s="119"/>
      <c r="D518" s="119"/>
      <c r="E518" s="119"/>
      <c r="F518" s="119"/>
      <c r="G518" s="120"/>
    </row>
    <row r="519" spans="2:7">
      <c r="B519" s="112"/>
      <c r="C519" s="119"/>
      <c r="D519" s="119"/>
      <c r="E519" s="119"/>
      <c r="F519" s="119"/>
      <c r="G519" s="120"/>
    </row>
    <row r="520" spans="2:7">
      <c r="B520" s="112"/>
      <c r="C520" s="119"/>
      <c r="D520" s="119"/>
      <c r="E520" s="119"/>
      <c r="F520" s="119"/>
      <c r="G520" s="120"/>
    </row>
    <row r="521" spans="2:7">
      <c r="B521" s="112"/>
      <c r="C521" s="119"/>
      <c r="D521" s="119"/>
      <c r="E521" s="119"/>
      <c r="F521" s="119"/>
      <c r="G521" s="120"/>
    </row>
    <row r="522" spans="2:7">
      <c r="B522" s="112"/>
      <c r="C522" s="119"/>
      <c r="D522" s="119"/>
      <c r="E522" s="119"/>
      <c r="F522" s="119"/>
      <c r="G522" s="120"/>
    </row>
    <row r="523" spans="2:7">
      <c r="B523" s="112"/>
      <c r="C523" s="119"/>
      <c r="D523" s="119"/>
      <c r="E523" s="119"/>
      <c r="F523" s="119"/>
      <c r="G523" s="120"/>
    </row>
    <row r="524" spans="2:7">
      <c r="B524" s="112"/>
      <c r="C524" s="119"/>
      <c r="D524" s="119"/>
      <c r="E524" s="119"/>
      <c r="F524" s="119"/>
      <c r="G524" s="120"/>
    </row>
    <row r="525" spans="2:7">
      <c r="B525" s="112"/>
      <c r="C525" s="119"/>
      <c r="D525" s="119"/>
      <c r="E525" s="119"/>
      <c r="F525" s="119"/>
      <c r="G525" s="120"/>
    </row>
    <row r="526" spans="2:7">
      <c r="B526" s="112"/>
      <c r="C526" s="119"/>
      <c r="D526" s="119"/>
      <c r="E526" s="119"/>
      <c r="F526" s="119"/>
      <c r="G526" s="120"/>
    </row>
    <row r="527" spans="2:7">
      <c r="B527" s="112"/>
      <c r="C527" s="119"/>
      <c r="D527" s="119"/>
      <c r="E527" s="119"/>
      <c r="F527" s="119"/>
      <c r="G527" s="120"/>
    </row>
    <row r="528" spans="2:7">
      <c r="B528" s="112"/>
      <c r="C528" s="119"/>
      <c r="D528" s="119"/>
      <c r="E528" s="119"/>
      <c r="F528" s="119"/>
      <c r="G528" s="120"/>
    </row>
    <row r="529" spans="2:7">
      <c r="B529" s="112"/>
      <c r="C529" s="119"/>
      <c r="D529" s="119"/>
      <c r="E529" s="119"/>
      <c r="F529" s="119"/>
      <c r="G529" s="120"/>
    </row>
    <row r="530" spans="2:7">
      <c r="B530" s="112"/>
      <c r="C530" s="119"/>
      <c r="D530" s="119"/>
      <c r="E530" s="119"/>
      <c r="F530" s="119"/>
      <c r="G530" s="120"/>
    </row>
    <row r="531" spans="2:7">
      <c r="B531" s="112"/>
      <c r="C531" s="119"/>
      <c r="D531" s="119"/>
      <c r="E531" s="119"/>
      <c r="F531" s="119"/>
      <c r="G531" s="120"/>
    </row>
    <row r="532" spans="2:7">
      <c r="B532" s="112"/>
      <c r="C532" s="119"/>
      <c r="D532" s="119"/>
      <c r="E532" s="119"/>
      <c r="F532" s="119"/>
      <c r="G532" s="120"/>
    </row>
    <row r="533" spans="2:7">
      <c r="B533" s="112"/>
      <c r="C533" s="119"/>
      <c r="D533" s="119"/>
      <c r="E533" s="119"/>
      <c r="F533" s="119"/>
      <c r="G533" s="120"/>
    </row>
    <row r="534" spans="2:7">
      <c r="B534" s="112"/>
      <c r="C534" s="119"/>
      <c r="D534" s="119"/>
      <c r="E534" s="119"/>
      <c r="F534" s="119"/>
      <c r="G534" s="120"/>
    </row>
    <row r="535" spans="2:7">
      <c r="B535" s="112"/>
      <c r="C535" s="119"/>
      <c r="D535" s="119"/>
      <c r="E535" s="119"/>
      <c r="F535" s="119"/>
      <c r="G535" s="120"/>
    </row>
    <row r="536" spans="2:7">
      <c r="B536" s="112"/>
      <c r="C536" s="119"/>
      <c r="D536" s="119"/>
      <c r="E536" s="119"/>
      <c r="F536" s="119"/>
      <c r="G536" s="120"/>
    </row>
    <row r="537" spans="2:7">
      <c r="B537" s="112"/>
      <c r="C537" s="119"/>
      <c r="D537" s="119"/>
      <c r="E537" s="119"/>
      <c r="F537" s="119"/>
      <c r="G537" s="120"/>
    </row>
    <row r="538" spans="2:7">
      <c r="B538" s="112"/>
      <c r="C538" s="119"/>
      <c r="D538" s="119"/>
      <c r="E538" s="119"/>
      <c r="F538" s="119"/>
      <c r="G538" s="120"/>
    </row>
    <row r="539" spans="2:7">
      <c r="B539" s="112"/>
      <c r="C539" s="119"/>
      <c r="D539" s="119"/>
      <c r="E539" s="119"/>
      <c r="F539" s="119"/>
      <c r="G539" s="120"/>
    </row>
    <row r="540" spans="2:7">
      <c r="B540" s="112"/>
      <c r="C540" s="119"/>
      <c r="D540" s="119"/>
      <c r="E540" s="119"/>
      <c r="F540" s="119"/>
      <c r="G540" s="120"/>
    </row>
    <row r="541" spans="2:7">
      <c r="B541" s="112"/>
      <c r="C541" s="119"/>
      <c r="D541" s="119"/>
      <c r="E541" s="119"/>
      <c r="F541" s="119"/>
      <c r="G541" s="120"/>
    </row>
    <row r="542" spans="2:7">
      <c r="B542" s="112"/>
      <c r="C542" s="119"/>
      <c r="D542" s="119"/>
      <c r="E542" s="119"/>
      <c r="F542" s="119"/>
      <c r="G542" s="120"/>
    </row>
    <row r="543" spans="2:7">
      <c r="B543" s="112"/>
      <c r="C543" s="119"/>
      <c r="D543" s="119"/>
      <c r="E543" s="119"/>
      <c r="F543" s="119"/>
      <c r="G543" s="120"/>
    </row>
    <row r="544" spans="2:7">
      <c r="B544" s="112"/>
      <c r="C544" s="119"/>
      <c r="D544" s="119"/>
      <c r="E544" s="119"/>
      <c r="F544" s="119"/>
      <c r="G544" s="120"/>
    </row>
    <row r="545" spans="2:2">
      <c r="B545" s="112"/>
    </row>
    <row r="546" spans="2:2">
      <c r="B546" s="112"/>
    </row>
    <row r="547" spans="2:2">
      <c r="B547" s="112"/>
    </row>
  </sheetData>
  <sheetProtection sheet="1" selectLockedCells="1"/>
  <mergeCells count="7">
    <mergeCell ref="B2:G2"/>
    <mergeCell ref="B6:B7"/>
    <mergeCell ref="D6:D7"/>
    <mergeCell ref="E6:E7"/>
    <mergeCell ref="G6:G7"/>
    <mergeCell ref="C6:C7"/>
    <mergeCell ref="F6:F7"/>
  </mergeCells>
  <phoneticPr fontId="0" type="noConversion"/>
  <dataValidations count="1">
    <dataValidation type="list" allowBlank="1" showInputMessage="1" showErrorMessage="1" sqref="C4">
      <formula1>enddates</formula1>
    </dataValidation>
  </dataValidations>
  <pageMargins left="0.74803149606299213" right="0.74803149606299213" top="0.98425196850393704" bottom="0.98425196850393704" header="0.51181102362204722" footer="0.51181102362204722"/>
  <pageSetup paperSize="9" scale="53" fitToHeight="5" orientation="portrait" r:id="rId1"/>
  <headerFooter alignWithMargins="0"/>
  <colBreaks count="1" manualBreakCount="1">
    <brk id="7" max="1048575" man="1"/>
  </colBreaks>
</worksheet>
</file>

<file path=xl/worksheets/sheet17.xml><?xml version="1.0" encoding="utf-8"?>
<worksheet xmlns="http://schemas.openxmlformats.org/spreadsheetml/2006/main" xmlns:r="http://schemas.openxmlformats.org/officeDocument/2006/relationships">
  <sheetPr>
    <tabColor indexed="42"/>
  </sheetPr>
  <dimension ref="B1:I552"/>
  <sheetViews>
    <sheetView showGridLines="0" showRowColHeaders="0" zoomScaleNormal="100" workbookViewId="0">
      <selection activeCell="C4" sqref="C4"/>
    </sheetView>
  </sheetViews>
  <sheetFormatPr defaultRowHeight="12.75"/>
  <cols>
    <col min="1" max="1" width="2.7109375" style="101" customWidth="1"/>
    <col min="2" max="2" width="12.5703125" style="101" customWidth="1"/>
    <col min="3" max="3" width="62.28515625" style="105" customWidth="1"/>
    <col min="4" max="4" width="22.140625" style="101" bestFit="1" customWidth="1"/>
    <col min="5" max="5" width="17.85546875" style="101" customWidth="1"/>
    <col min="6" max="6" width="23.85546875" style="101" customWidth="1"/>
    <col min="7" max="7" width="21.140625" style="118" bestFit="1" customWidth="1"/>
    <col min="8" max="16384" width="9.140625" style="101"/>
  </cols>
  <sheetData>
    <row r="1" spans="2:9">
      <c r="B1" s="231"/>
      <c r="C1" s="101"/>
    </row>
    <row r="2" spans="2:9">
      <c r="B2" s="370" t="str">
        <f>"Table 5c: Maintained schools removed from special measures " &amp; IF($C$4=Dates!E3, "between " &amp; Dates!E3, IF($C$4=Dates!E4, Dates!E4, IF($C$4=Dates!E5, Dates!E5, IF($C$4=Dates!E6, Dates!E6)))) &amp; " (provisional)"</f>
        <v>Table 5c: Maintained schools removed from special measures between 1 October 2011 and 31 December 2011 (provisional)</v>
      </c>
      <c r="C2" s="370" t="str">
        <f>"Table 3: Number of maintained schools inspection outcomes for select judgements at their most recent inspection as at " &amp; IF('Table 3'!$B$5=Dates!H4, Dates!H4, IF('Table 3'!$B$5=Dates!H5, Dates!H5, IF('Table 3'!$B$5=Dates!H6, Dates!H6))) &amp; " (provisional)"</f>
        <v>Table 3: Number of maintained schools inspection outcomes for select judgements at their most recent inspection as at FALSE (provisional)</v>
      </c>
      <c r="D2" s="370" t="str">
        <f>"Table 3: Number of maintained schools inspection outcomes for select judgements at their most recent inspection as at " &amp; IF('Table 3'!$B$5=Dates!L4, Dates!L4, IF('Table 3'!$B$5=Dates!L5, Dates!L5, IF('Table 3'!$B$5=Dates!L6, Dates!L6))) &amp; " (provisional)"</f>
        <v>Table 3: Number of maintained schools inspection outcomes for select judgements at their most recent inspection as at FALSE (provisional)</v>
      </c>
      <c r="E2" s="370" t="str">
        <f>"Table 3: Number of maintained schools inspection outcomes for select judgements at their most recent inspection as at " &amp; IF('Table 3'!$B$5=Dates!M4, Dates!M4, IF('Table 3'!$B$5=Dates!M5, Dates!M5, IF('Table 3'!$B$5=Dates!M6, Dates!M6))) &amp; " (provisional)"</f>
        <v>Table 3: Number of maintained schools inspection outcomes for select judgements at their most recent inspection as at FALSE (provisional)</v>
      </c>
      <c r="F2" s="370"/>
      <c r="G2" s="370" t="str">
        <f>"Table 3: Number of maintained schools inspection outcomes for select judgements at their most recent inspection as at " &amp; IF('Table 3'!$B$5=Dates!N4, Dates!N4, IF('Table 3'!$B$5=Dates!N5, Dates!N5, IF('Table 3'!$B$5=Dates!N6, Dates!N6))) &amp; " (provisional)"</f>
        <v>Table 3: Number of maintained schools inspection outcomes for select judgements at their most recent inspection as at FALSE (provisional)</v>
      </c>
      <c r="H2" s="6"/>
    </row>
    <row r="3" spans="2:9">
      <c r="B3" s="46"/>
      <c r="C3" s="6"/>
      <c r="D3" s="6"/>
      <c r="E3" s="6"/>
      <c r="F3" s="6"/>
      <c r="G3" s="47"/>
      <c r="H3" s="6"/>
    </row>
    <row r="4" spans="2:9">
      <c r="B4" s="42" t="s">
        <v>57</v>
      </c>
      <c r="C4" s="62" t="s">
        <v>827</v>
      </c>
      <c r="D4" s="6"/>
      <c r="E4" s="6"/>
      <c r="F4" s="6"/>
      <c r="G4" s="47"/>
      <c r="H4" s="6"/>
    </row>
    <row r="5" spans="2:9">
      <c r="B5" s="6"/>
      <c r="C5" s="6"/>
      <c r="D5" s="6"/>
      <c r="E5" s="6"/>
      <c r="F5" s="6"/>
      <c r="G5" s="47"/>
      <c r="H5" s="6"/>
    </row>
    <row r="6" spans="2:9">
      <c r="B6" s="403" t="s">
        <v>262</v>
      </c>
      <c r="C6" s="403" t="s">
        <v>611</v>
      </c>
      <c r="D6" s="403" t="s">
        <v>800</v>
      </c>
      <c r="E6" s="381" t="s">
        <v>612</v>
      </c>
      <c r="F6" s="381" t="s">
        <v>991</v>
      </c>
      <c r="G6" s="411" t="s">
        <v>774</v>
      </c>
      <c r="H6" s="6"/>
    </row>
    <row r="7" spans="2:9">
      <c r="B7" s="404"/>
      <c r="C7" s="404"/>
      <c r="D7" s="404"/>
      <c r="E7" s="382"/>
      <c r="F7" s="382"/>
      <c r="G7" s="412"/>
      <c r="H7" s="6"/>
      <c r="I7" s="244"/>
    </row>
    <row r="8" spans="2:9">
      <c r="B8" s="8">
        <f>IF(IF($C$4=Dates!$E$3, DataPack!AK423, IF($C$4=Dates!$E$4, DataPack!AQ423, IF($C$4=Dates!$E$5, DataPack!AW423, IF($C$4=Dates!$E$6, DataPack!BC423))))="", "", IF($C$4=Dates!$E$3, DataPack!AK423, IF($C$4=Dates!$E$4, DataPack!AQ423, IF($C$4=Dates!$E$5, DataPack!AW423, IF($C$4=Dates!$E$6, DataPack!BC423)))))</f>
        <v>113050</v>
      </c>
      <c r="C8" s="36" t="str">
        <f>IF(IF($C$4=Dates!$E$3, DataPack!AL423, IF($C$4=Dates!$E$4, DataPack!AR423, IF($C$4=Dates!$E$5, DataPack!AX423, IF($C$4=Dates!$E$6, DataPack!BD423))))="", "", IF($C$4=Dates!$E$3, DataPack!AL423, IF($C$4=Dates!$E$4, DataPack!AR423, IF($C$4=Dates!$E$5, DataPack!AX423, IF($C$4=Dates!$E$6, DataPack!BD423)))))</f>
        <v>The Chestnut Centre</v>
      </c>
      <c r="D8" s="36" t="str">
        <f>IF(IF($C$4=Dates!$E$3, DataPack!AM423, IF($C$4=Dates!$E$4, DataPack!AS423, IF($C$4=Dates!$E$5, DataPack!AY423, IF($C$4=Dates!$E$6, DataPack!BE423))))="", "", IF($C$4=Dates!$E$3, DataPack!AM423, IF($C$4=Dates!$E$4, DataPack!AS423, IF($C$4=Dates!$E$5, DataPack!AY423, IF($C$4=Dates!$E$6, DataPack!BE423)))))</f>
        <v>Devon</v>
      </c>
      <c r="E8" s="36" t="str">
        <f>IF(IF($C$4=Dates!$E$3, DataPack!AN423, IF($C$4=Dates!$E$4, DataPack!AT423, IF($C$4=Dates!$E$5, DataPack!AZ423, IF($C$4=Dates!$E$6, DataPack!BF423))))="", "", IF($C$4=Dates!$E$3, DataPack!AN423, IF($C$4=Dates!$E$4, DataPack!AT423, IF($C$4=Dates!$E$5, DataPack!AZ423, IF($C$4=Dates!$E$6, DataPack!BF423)))))</f>
        <v>Nursery</v>
      </c>
      <c r="F8" s="36" t="str">
        <f>IF(IF($C$4=Dates!$E$3, DataPack!AO423, IF($C$4=Dates!$E$4, DataPack!AU423, IF($C$4=Dates!$E$5, DataPack!BA423, IF($C$4=Dates!$E$6, DataPack!BG423))))="", "", IF($C$4=Dates!$E$3, DataPack!AO423, IF($C$4=Dates!$E$4, DataPack!AU423, IF($C$4=Dates!$E$5, DataPack!BA423, IF($C$4=Dates!$E$6, DataPack!BG423)))))</f>
        <v>LA Nursery School</v>
      </c>
      <c r="G8" s="49">
        <f>IF(IF($C$4=Dates!$E$3, DataPack!AP423, IF($C$4=Dates!$E$4, DataPack!AV423, IF($C$4=Dates!$E$5, DataPack!BB423, IF($C$4=Dates!$E$6, DataPack!BH423))))="", "", IF($C$4=Dates!$E$3, DataPack!AP423, IF($C$4=Dates!$E$4, DataPack!AV423, IF($C$4=Dates!$E$5, DataPack!BB423, IF($C$4=Dates!$E$6, DataPack!BH423)))))</f>
        <v>40863</v>
      </c>
      <c r="H8" s="6"/>
      <c r="I8" s="244"/>
    </row>
    <row r="9" spans="2:9">
      <c r="B9" s="8">
        <f>IF(IF($C$4=Dates!$E$3, DataPack!AK424, IF($C$4=Dates!$E$4, DataPack!AQ424, IF($C$4=Dates!$E$5, DataPack!AW424, IF($C$4=Dates!$E$6, DataPack!BC424))))="", "", IF($C$4=Dates!$E$3, DataPack!AK424, IF($C$4=Dates!$E$4, DataPack!AQ424, IF($C$4=Dates!$E$5, DataPack!AW424, IF($C$4=Dates!$E$6, DataPack!BC424)))))</f>
        <v>125934</v>
      </c>
      <c r="C9" s="36" t="str">
        <f>IF(IF($C$4=Dates!$E$3, DataPack!AL424, IF($C$4=Dates!$E$4, DataPack!AR424, IF($C$4=Dates!$E$5, DataPack!AX424, IF($C$4=Dates!$E$6, DataPack!BD424))))="", "", IF($C$4=Dates!$E$3, DataPack!AL424, IF($C$4=Dates!$E$4, DataPack!AR424, IF($C$4=Dates!$E$5, DataPack!AX424, IF($C$4=Dates!$E$6, DataPack!BD424)))))</f>
        <v>Heyworth Primary School</v>
      </c>
      <c r="D9" s="36" t="str">
        <f>IF(IF($C$4=Dates!$E$3, DataPack!AM424, IF($C$4=Dates!$E$4, DataPack!AS424, IF($C$4=Dates!$E$5, DataPack!AY424, IF($C$4=Dates!$E$6, DataPack!BE424))))="", "", IF($C$4=Dates!$E$3, DataPack!AM424, IF($C$4=Dates!$E$4, DataPack!AS424, IF($C$4=Dates!$E$5, DataPack!AY424, IF($C$4=Dates!$E$6, DataPack!BE424)))))</f>
        <v>West Sussex</v>
      </c>
      <c r="E9" s="36" t="str">
        <f>IF(IF($C$4=Dates!$E$3, DataPack!AN424, IF($C$4=Dates!$E$4, DataPack!AT424, IF($C$4=Dates!$E$5, DataPack!AZ424, IF($C$4=Dates!$E$6, DataPack!BF424))))="", "", IF($C$4=Dates!$E$3, DataPack!AN424, IF($C$4=Dates!$E$4, DataPack!AT424, IF($C$4=Dates!$E$5, DataPack!AZ424, IF($C$4=Dates!$E$6, DataPack!BF424)))))</f>
        <v>Primary</v>
      </c>
      <c r="F9" s="36" t="str">
        <f>IF(IF($C$4=Dates!$E$3, DataPack!AO424, IF($C$4=Dates!$E$4, DataPack!AU424, IF($C$4=Dates!$E$5, DataPack!BA424, IF($C$4=Dates!$E$6, DataPack!BG424))))="", "", IF($C$4=Dates!$E$3, DataPack!AO424, IF($C$4=Dates!$E$4, DataPack!AU424, IF($C$4=Dates!$E$5, DataPack!BA424, IF($C$4=Dates!$E$6, DataPack!BG424)))))</f>
        <v>Community School</v>
      </c>
      <c r="G9" s="49">
        <f>IF(IF($C$4=Dates!$E$3, DataPack!AP424, IF($C$4=Dates!$E$4, DataPack!AV424, IF($C$4=Dates!$E$5, DataPack!BB424, IF($C$4=Dates!$E$6, DataPack!BH424))))="", "", IF($C$4=Dates!$E$3, DataPack!AP424, IF($C$4=Dates!$E$4, DataPack!AV424, IF($C$4=Dates!$E$5, DataPack!BB424, IF($C$4=Dates!$E$6, DataPack!BH424)))))</f>
        <v>40871</v>
      </c>
      <c r="H9" s="6"/>
      <c r="I9" s="244"/>
    </row>
    <row r="10" spans="2:9">
      <c r="B10" s="8">
        <f>IF(IF($C$4=Dates!$E$3, DataPack!AK425, IF($C$4=Dates!$E$4, DataPack!AQ425, IF($C$4=Dates!$E$5, DataPack!AW425, IF($C$4=Dates!$E$6, DataPack!BC425))))="", "", IF($C$4=Dates!$E$3, DataPack!AK425, IF($C$4=Dates!$E$4, DataPack!AQ425, IF($C$4=Dates!$E$5, DataPack!AW425, IF($C$4=Dates!$E$6, DataPack!BC425)))))</f>
        <v>125823</v>
      </c>
      <c r="C10" s="36" t="str">
        <f>IF(IF($C$4=Dates!$E$3, DataPack!AL425, IF($C$4=Dates!$E$4, DataPack!AR425, IF($C$4=Dates!$E$5, DataPack!AX425, IF($C$4=Dates!$E$6, DataPack!BD425))))="", "", IF($C$4=Dates!$E$3, DataPack!AL425, IF($C$4=Dates!$E$4, DataPack!AR425, IF($C$4=Dates!$E$5, DataPack!AX425, IF($C$4=Dates!$E$6, DataPack!BD425)))))</f>
        <v>Portfield Community Primary School</v>
      </c>
      <c r="D10" s="36" t="str">
        <f>IF(IF($C$4=Dates!$E$3, DataPack!AM425, IF($C$4=Dates!$E$4, DataPack!AS425, IF($C$4=Dates!$E$5, DataPack!AY425, IF($C$4=Dates!$E$6, DataPack!BE425))))="", "", IF($C$4=Dates!$E$3, DataPack!AM425, IF($C$4=Dates!$E$4, DataPack!AS425, IF($C$4=Dates!$E$5, DataPack!AY425, IF($C$4=Dates!$E$6, DataPack!BE425)))))</f>
        <v>West Sussex</v>
      </c>
      <c r="E10" s="36" t="str">
        <f>IF(IF($C$4=Dates!$E$3, DataPack!AN425, IF($C$4=Dates!$E$4, DataPack!AT425, IF($C$4=Dates!$E$5, DataPack!AZ425, IF($C$4=Dates!$E$6, DataPack!BF425))))="", "", IF($C$4=Dates!$E$3, DataPack!AN425, IF($C$4=Dates!$E$4, DataPack!AT425, IF($C$4=Dates!$E$5, DataPack!AZ425, IF($C$4=Dates!$E$6, DataPack!BF425)))))</f>
        <v>Primary</v>
      </c>
      <c r="F10" s="36" t="str">
        <f>IF(IF($C$4=Dates!$E$3, DataPack!AO425, IF($C$4=Dates!$E$4, DataPack!AU425, IF($C$4=Dates!$E$5, DataPack!BA425, IF($C$4=Dates!$E$6, DataPack!BG425))))="", "", IF($C$4=Dates!$E$3, DataPack!AO425, IF($C$4=Dates!$E$4, DataPack!AU425, IF($C$4=Dates!$E$5, DataPack!BA425, IF($C$4=Dates!$E$6, DataPack!BG425)))))</f>
        <v>Community School</v>
      </c>
      <c r="G10" s="49">
        <f>IF(IF($C$4=Dates!$E$3, DataPack!AP425, IF($C$4=Dates!$E$4, DataPack!AV425, IF($C$4=Dates!$E$5, DataPack!BB425, IF($C$4=Dates!$E$6, DataPack!BH425))))="", "", IF($C$4=Dates!$E$3, DataPack!AP425, IF($C$4=Dates!$E$4, DataPack!AV425, IF($C$4=Dates!$E$5, DataPack!BB425, IF($C$4=Dates!$E$6, DataPack!BH425)))))</f>
        <v>40864</v>
      </c>
      <c r="H10" s="6"/>
      <c r="I10" s="244"/>
    </row>
    <row r="11" spans="2:9">
      <c r="B11" s="8">
        <f>IF(IF($C$4=Dates!$E$3, DataPack!AK426, IF($C$4=Dates!$E$4, DataPack!AQ426, IF($C$4=Dates!$E$5, DataPack!AW426, IF($C$4=Dates!$E$6, DataPack!BC426))))="", "", IF($C$4=Dates!$E$3, DataPack!AK426, IF($C$4=Dates!$E$4, DataPack!AQ426, IF($C$4=Dates!$E$5, DataPack!AW426, IF($C$4=Dates!$E$6, DataPack!BC426)))))</f>
        <v>125012</v>
      </c>
      <c r="C11" s="36" t="str">
        <f>IF(IF($C$4=Dates!$E$3, DataPack!AL426, IF($C$4=Dates!$E$4, DataPack!AR426, IF($C$4=Dates!$E$5, DataPack!AX426, IF($C$4=Dates!$E$6, DataPack!BD426))))="", "", IF($C$4=Dates!$E$3, DataPack!AL426, IF($C$4=Dates!$E$4, DataPack!AR426, IF($C$4=Dates!$E$5, DataPack!AX426, IF($C$4=Dates!$E$6, DataPack!BD426)))))</f>
        <v>Meath Green Junior School</v>
      </c>
      <c r="D11" s="36" t="str">
        <f>IF(IF($C$4=Dates!$E$3, DataPack!AM426, IF($C$4=Dates!$E$4, DataPack!AS426, IF($C$4=Dates!$E$5, DataPack!AY426, IF($C$4=Dates!$E$6, DataPack!BE426))))="", "", IF($C$4=Dates!$E$3, DataPack!AM426, IF($C$4=Dates!$E$4, DataPack!AS426, IF($C$4=Dates!$E$5, DataPack!AY426, IF($C$4=Dates!$E$6, DataPack!BE426)))))</f>
        <v>Surrey</v>
      </c>
      <c r="E11" s="36" t="str">
        <f>IF(IF($C$4=Dates!$E$3, DataPack!AN426, IF($C$4=Dates!$E$4, DataPack!AT426, IF($C$4=Dates!$E$5, DataPack!AZ426, IF($C$4=Dates!$E$6, DataPack!BF426))))="", "", IF($C$4=Dates!$E$3, DataPack!AN426, IF($C$4=Dates!$E$4, DataPack!AT426, IF($C$4=Dates!$E$5, DataPack!AZ426, IF($C$4=Dates!$E$6, DataPack!BF426)))))</f>
        <v>Primary</v>
      </c>
      <c r="F11" s="36" t="str">
        <f>IF(IF($C$4=Dates!$E$3, DataPack!AO426, IF($C$4=Dates!$E$4, DataPack!AU426, IF($C$4=Dates!$E$5, DataPack!BA426, IF($C$4=Dates!$E$6, DataPack!BG426))))="", "", IF($C$4=Dates!$E$3, DataPack!AO426, IF($C$4=Dates!$E$4, DataPack!AU426, IF($C$4=Dates!$E$5, DataPack!BA426, IF($C$4=Dates!$E$6, DataPack!BG426)))))</f>
        <v>Community School</v>
      </c>
      <c r="G11" s="49">
        <f>IF(IF($C$4=Dates!$E$3, DataPack!AP426, IF($C$4=Dates!$E$4, DataPack!AV426, IF($C$4=Dates!$E$5, DataPack!BB426, IF($C$4=Dates!$E$6, DataPack!BH426))))="", "", IF($C$4=Dates!$E$3, DataPack!AP426, IF($C$4=Dates!$E$4, DataPack!AV426, IF($C$4=Dates!$E$5, DataPack!BB426, IF($C$4=Dates!$E$6, DataPack!BH426)))))</f>
        <v>40857</v>
      </c>
      <c r="H11" s="6"/>
      <c r="I11" s="244"/>
    </row>
    <row r="12" spans="2:9">
      <c r="B12" s="8">
        <f>IF(IF($C$4=Dates!$E$3, DataPack!AK427, IF($C$4=Dates!$E$4, DataPack!AQ427, IF($C$4=Dates!$E$5, DataPack!AW427, IF($C$4=Dates!$E$6, DataPack!BC427))))="", "", IF($C$4=Dates!$E$3, DataPack!AK427, IF($C$4=Dates!$E$4, DataPack!AQ427, IF($C$4=Dates!$E$5, DataPack!AW427, IF($C$4=Dates!$E$6, DataPack!BC427)))))</f>
        <v>124650</v>
      </c>
      <c r="C12" s="36" t="str">
        <f>IF(IF($C$4=Dates!$E$3, DataPack!AL427, IF($C$4=Dates!$E$4, DataPack!AR427, IF($C$4=Dates!$E$5, DataPack!AX427, IF($C$4=Dates!$E$6, DataPack!BD427))))="", "", IF($C$4=Dates!$E$3, DataPack!AL427, IF($C$4=Dates!$E$4, DataPack!AR427, IF($C$4=Dates!$E$5, DataPack!AX427, IF($C$4=Dates!$E$6, DataPack!BD427)))))</f>
        <v>Ravenswood Community Primary School</v>
      </c>
      <c r="D12" s="36" t="str">
        <f>IF(IF($C$4=Dates!$E$3, DataPack!AM427, IF($C$4=Dates!$E$4, DataPack!AS427, IF($C$4=Dates!$E$5, DataPack!AY427, IF($C$4=Dates!$E$6, DataPack!BE427))))="", "", IF($C$4=Dates!$E$3, DataPack!AM427, IF($C$4=Dates!$E$4, DataPack!AS427, IF($C$4=Dates!$E$5, DataPack!AY427, IF($C$4=Dates!$E$6, DataPack!BE427)))))</f>
        <v>Suffolk</v>
      </c>
      <c r="E12" s="36" t="str">
        <f>IF(IF($C$4=Dates!$E$3, DataPack!AN427, IF($C$4=Dates!$E$4, DataPack!AT427, IF($C$4=Dates!$E$5, DataPack!AZ427, IF($C$4=Dates!$E$6, DataPack!BF427))))="", "", IF($C$4=Dates!$E$3, DataPack!AN427, IF($C$4=Dates!$E$4, DataPack!AT427, IF($C$4=Dates!$E$5, DataPack!AZ427, IF($C$4=Dates!$E$6, DataPack!BF427)))))</f>
        <v>Primary</v>
      </c>
      <c r="F12" s="36" t="str">
        <f>IF(IF($C$4=Dates!$E$3, DataPack!AO427, IF($C$4=Dates!$E$4, DataPack!AU427, IF($C$4=Dates!$E$5, DataPack!BA427, IF($C$4=Dates!$E$6, DataPack!BG427))))="", "", IF($C$4=Dates!$E$3, DataPack!AO427, IF($C$4=Dates!$E$4, DataPack!AU427, IF($C$4=Dates!$E$5, DataPack!BA427, IF($C$4=Dates!$E$6, DataPack!BG427)))))</f>
        <v>Community School</v>
      </c>
      <c r="G12" s="49">
        <f>IF(IF($C$4=Dates!$E$3, DataPack!AP427, IF($C$4=Dates!$E$4, DataPack!AV427, IF($C$4=Dates!$E$5, DataPack!BB427, IF($C$4=Dates!$E$6, DataPack!BH427))))="", "", IF($C$4=Dates!$E$3, DataPack!AP427, IF($C$4=Dates!$E$4, DataPack!AV427, IF($C$4=Dates!$E$5, DataPack!BB427, IF($C$4=Dates!$E$6, DataPack!BH427)))))</f>
        <v>40856</v>
      </c>
      <c r="H12" s="6"/>
      <c r="I12" s="244"/>
    </row>
    <row r="13" spans="2:9">
      <c r="B13" s="8">
        <f>IF(IF($C$4=Dates!$E$3, DataPack!AK428, IF($C$4=Dates!$E$4, DataPack!AQ428, IF($C$4=Dates!$E$5, DataPack!AW428, IF($C$4=Dates!$E$6, DataPack!BC428))))="", "", IF($C$4=Dates!$E$3, DataPack!AK428, IF($C$4=Dates!$E$4, DataPack!AQ428, IF($C$4=Dates!$E$5, DataPack!AW428, IF($C$4=Dates!$E$6, DataPack!BC428)))))</f>
        <v>123660</v>
      </c>
      <c r="C13" s="36" t="str">
        <f>IF(IF($C$4=Dates!$E$3, DataPack!AL428, IF($C$4=Dates!$E$4, DataPack!AR428, IF($C$4=Dates!$E$5, DataPack!AX428, IF($C$4=Dates!$E$6, DataPack!BD428))))="", "", IF($C$4=Dates!$E$3, DataPack!AL428, IF($C$4=Dates!$E$4, DataPack!AR428, IF($C$4=Dates!$E$5, DataPack!AX428, IF($C$4=Dates!$E$6, DataPack!BD428)))))</f>
        <v>Shepton Mallet Infants' School</v>
      </c>
      <c r="D13" s="36" t="str">
        <f>IF(IF($C$4=Dates!$E$3, DataPack!AM428, IF($C$4=Dates!$E$4, DataPack!AS428, IF($C$4=Dates!$E$5, DataPack!AY428, IF($C$4=Dates!$E$6, DataPack!BE428))))="", "", IF($C$4=Dates!$E$3, DataPack!AM428, IF($C$4=Dates!$E$4, DataPack!AS428, IF($C$4=Dates!$E$5, DataPack!AY428, IF($C$4=Dates!$E$6, DataPack!BE428)))))</f>
        <v>Somerset</v>
      </c>
      <c r="E13" s="36" t="str">
        <f>IF(IF($C$4=Dates!$E$3, DataPack!AN428, IF($C$4=Dates!$E$4, DataPack!AT428, IF($C$4=Dates!$E$5, DataPack!AZ428, IF($C$4=Dates!$E$6, DataPack!BF428))))="", "", IF($C$4=Dates!$E$3, DataPack!AN428, IF($C$4=Dates!$E$4, DataPack!AT428, IF($C$4=Dates!$E$5, DataPack!AZ428, IF($C$4=Dates!$E$6, DataPack!BF428)))))</f>
        <v>Primary</v>
      </c>
      <c r="F13" s="36" t="str">
        <f>IF(IF($C$4=Dates!$E$3, DataPack!AO428, IF($C$4=Dates!$E$4, DataPack!AU428, IF($C$4=Dates!$E$5, DataPack!BA428, IF($C$4=Dates!$E$6, DataPack!BG428))))="", "", IF($C$4=Dates!$E$3, DataPack!AO428, IF($C$4=Dates!$E$4, DataPack!AU428, IF($C$4=Dates!$E$5, DataPack!BA428, IF($C$4=Dates!$E$6, DataPack!BG428)))))</f>
        <v>Community School</v>
      </c>
      <c r="G13" s="49">
        <f>IF(IF($C$4=Dates!$E$3, DataPack!AP428, IF($C$4=Dates!$E$4, DataPack!AV428, IF($C$4=Dates!$E$5, DataPack!BB428, IF($C$4=Dates!$E$6, DataPack!BH428))))="", "", IF($C$4=Dates!$E$3, DataPack!AP428, IF($C$4=Dates!$E$4, DataPack!AV428, IF($C$4=Dates!$E$5, DataPack!BB428, IF($C$4=Dates!$E$6, DataPack!BH428)))))</f>
        <v>40885</v>
      </c>
      <c r="H13" s="6"/>
      <c r="I13" s="244"/>
    </row>
    <row r="14" spans="2:9">
      <c r="B14" s="8">
        <f>IF(IF($C$4=Dates!$E$3, DataPack!AK429, IF($C$4=Dates!$E$4, DataPack!AQ429, IF($C$4=Dates!$E$5, DataPack!AW429, IF($C$4=Dates!$E$6, DataPack!BC429))))="", "", IF($C$4=Dates!$E$3, DataPack!AK429, IF($C$4=Dates!$E$4, DataPack!AQ429, IF($C$4=Dates!$E$5, DataPack!AW429, IF($C$4=Dates!$E$6, DataPack!BC429)))))</f>
        <v>118299</v>
      </c>
      <c r="C14" s="36" t="str">
        <f>IF(IF($C$4=Dates!$E$3, DataPack!AL429, IF($C$4=Dates!$E$4, DataPack!AR429, IF($C$4=Dates!$E$5, DataPack!AX429, IF($C$4=Dates!$E$6, DataPack!BD429))))="", "", IF($C$4=Dates!$E$3, DataPack!AL429, IF($C$4=Dates!$E$4, DataPack!AR429, IF($C$4=Dates!$E$5, DataPack!AX429, IF($C$4=Dates!$E$6, DataPack!BD429)))))</f>
        <v>Oak Trees Community School</v>
      </c>
      <c r="D14" s="36" t="str">
        <f>IF(IF($C$4=Dates!$E$3, DataPack!AM429, IF($C$4=Dates!$E$4, DataPack!AS429, IF($C$4=Dates!$E$5, DataPack!AY429, IF($C$4=Dates!$E$6, DataPack!BE429))))="", "", IF($C$4=Dates!$E$3, DataPack!AM429, IF($C$4=Dates!$E$4, DataPack!AS429, IF($C$4=Dates!$E$5, DataPack!AY429, IF($C$4=Dates!$E$6, DataPack!BE429)))))</f>
        <v>Kent</v>
      </c>
      <c r="E14" s="36" t="str">
        <f>IF(IF($C$4=Dates!$E$3, DataPack!AN429, IF($C$4=Dates!$E$4, DataPack!AT429, IF($C$4=Dates!$E$5, DataPack!AZ429, IF($C$4=Dates!$E$6, DataPack!BF429))))="", "", IF($C$4=Dates!$E$3, DataPack!AN429, IF($C$4=Dates!$E$4, DataPack!AT429, IF($C$4=Dates!$E$5, DataPack!AZ429, IF($C$4=Dates!$E$6, DataPack!BF429)))))</f>
        <v>Primary</v>
      </c>
      <c r="F14" s="36" t="str">
        <f>IF(IF($C$4=Dates!$E$3, DataPack!AO429, IF($C$4=Dates!$E$4, DataPack!AU429, IF($C$4=Dates!$E$5, DataPack!BA429, IF($C$4=Dates!$E$6, DataPack!BG429))))="", "", IF($C$4=Dates!$E$3, DataPack!AO429, IF($C$4=Dates!$E$4, DataPack!AU429, IF($C$4=Dates!$E$5, DataPack!BA429, IF($C$4=Dates!$E$6, DataPack!BG429)))))</f>
        <v>Community School</v>
      </c>
      <c r="G14" s="49">
        <f>IF(IF($C$4=Dates!$E$3, DataPack!AP429, IF($C$4=Dates!$E$4, DataPack!AV429, IF($C$4=Dates!$E$5, DataPack!BB429, IF($C$4=Dates!$E$6, DataPack!BH429))))="", "", IF($C$4=Dates!$E$3, DataPack!AP429, IF($C$4=Dates!$E$4, DataPack!AV429, IF($C$4=Dates!$E$5, DataPack!BB429, IF($C$4=Dates!$E$6, DataPack!BH429)))))</f>
        <v>40870</v>
      </c>
      <c r="H14" s="6"/>
      <c r="I14" s="244"/>
    </row>
    <row r="15" spans="2:9">
      <c r="B15" s="8">
        <f>IF(IF($C$4=Dates!$E$3, DataPack!AK430, IF($C$4=Dates!$E$4, DataPack!AQ430, IF($C$4=Dates!$E$5, DataPack!AW430, IF($C$4=Dates!$E$6, DataPack!BC430))))="", "", IF($C$4=Dates!$E$3, DataPack!AK430, IF($C$4=Dates!$E$4, DataPack!AQ430, IF($C$4=Dates!$E$5, DataPack!AW430, IF($C$4=Dates!$E$6, DataPack!BC430)))))</f>
        <v>113150</v>
      </c>
      <c r="C15" s="36" t="str">
        <f>IF(IF($C$4=Dates!$E$3, DataPack!AL430, IF($C$4=Dates!$E$4, DataPack!AR430, IF($C$4=Dates!$E$5, DataPack!AX430, IF($C$4=Dates!$E$6, DataPack!BD430))))="", "", IF($C$4=Dates!$E$3, DataPack!AL430, IF($C$4=Dates!$E$4, DataPack!AR430, IF($C$4=Dates!$E$5, DataPack!AX430, IF($C$4=Dates!$E$6, DataPack!BD430)))))</f>
        <v>Great Torrington Junior School</v>
      </c>
      <c r="D15" s="36" t="str">
        <f>IF(IF($C$4=Dates!$E$3, DataPack!AM430, IF($C$4=Dates!$E$4, DataPack!AS430, IF($C$4=Dates!$E$5, DataPack!AY430, IF($C$4=Dates!$E$6, DataPack!BE430))))="", "", IF($C$4=Dates!$E$3, DataPack!AM430, IF($C$4=Dates!$E$4, DataPack!AS430, IF($C$4=Dates!$E$5, DataPack!AY430, IF($C$4=Dates!$E$6, DataPack!BE430)))))</f>
        <v>Devon</v>
      </c>
      <c r="E15" s="36" t="str">
        <f>IF(IF($C$4=Dates!$E$3, DataPack!AN430, IF($C$4=Dates!$E$4, DataPack!AT430, IF($C$4=Dates!$E$5, DataPack!AZ430, IF($C$4=Dates!$E$6, DataPack!BF430))))="", "", IF($C$4=Dates!$E$3, DataPack!AN430, IF($C$4=Dates!$E$4, DataPack!AT430, IF($C$4=Dates!$E$5, DataPack!AZ430, IF($C$4=Dates!$E$6, DataPack!BF430)))))</f>
        <v>Primary</v>
      </c>
      <c r="F15" s="36" t="str">
        <f>IF(IF($C$4=Dates!$E$3, DataPack!AO430, IF($C$4=Dates!$E$4, DataPack!AU430, IF($C$4=Dates!$E$5, DataPack!BA430, IF($C$4=Dates!$E$6, DataPack!BG430))))="", "", IF($C$4=Dates!$E$3, DataPack!AO430, IF($C$4=Dates!$E$4, DataPack!AU430, IF($C$4=Dates!$E$5, DataPack!BA430, IF($C$4=Dates!$E$6, DataPack!BG430)))))</f>
        <v>Community School</v>
      </c>
      <c r="G15" s="49">
        <f>IF(IF($C$4=Dates!$E$3, DataPack!AP430, IF($C$4=Dates!$E$4, DataPack!AV430, IF($C$4=Dates!$E$5, DataPack!BB430, IF($C$4=Dates!$E$6, DataPack!BH430))))="", "", IF($C$4=Dates!$E$3, DataPack!AP430, IF($C$4=Dates!$E$4, DataPack!AV430, IF($C$4=Dates!$E$5, DataPack!BB430, IF($C$4=Dates!$E$6, DataPack!BH430)))))</f>
        <v>40871</v>
      </c>
      <c r="H15" s="6"/>
      <c r="I15" s="244"/>
    </row>
    <row r="16" spans="2:9">
      <c r="B16" s="8">
        <f>IF(IF($C$4=Dates!$E$3, DataPack!AK431, IF($C$4=Dates!$E$4, DataPack!AQ431, IF($C$4=Dates!$E$5, DataPack!AW431, IF($C$4=Dates!$E$6, DataPack!BC431))))="", "", IF($C$4=Dates!$E$3, DataPack!AK431, IF($C$4=Dates!$E$4, DataPack!AQ431, IF($C$4=Dates!$E$5, DataPack!AW431, IF($C$4=Dates!$E$6, DataPack!BC431)))))</f>
        <v>109118</v>
      </c>
      <c r="C16" s="36" t="str">
        <f>IF(IF($C$4=Dates!$E$3, DataPack!AL431, IF($C$4=Dates!$E$4, DataPack!AR431, IF($C$4=Dates!$E$5, DataPack!AX431, IF($C$4=Dates!$E$6, DataPack!BD431))))="", "", IF($C$4=Dates!$E$3, DataPack!AL431, IF($C$4=Dates!$E$4, DataPack!AR431, IF($C$4=Dates!$E$5, DataPack!AX431, IF($C$4=Dates!$E$6, DataPack!BD431)))))</f>
        <v>Blaise Primary and Nursery School</v>
      </c>
      <c r="D16" s="36" t="str">
        <f>IF(IF($C$4=Dates!$E$3, DataPack!AM431, IF($C$4=Dates!$E$4, DataPack!AS431, IF($C$4=Dates!$E$5, DataPack!AY431, IF($C$4=Dates!$E$6, DataPack!BE431))))="", "", IF($C$4=Dates!$E$3, DataPack!AM431, IF($C$4=Dates!$E$4, DataPack!AS431, IF($C$4=Dates!$E$5, DataPack!AY431, IF($C$4=Dates!$E$6, DataPack!BE431)))))</f>
        <v>Bristol City of</v>
      </c>
      <c r="E16" s="36" t="str">
        <f>IF(IF($C$4=Dates!$E$3, DataPack!AN431, IF($C$4=Dates!$E$4, DataPack!AT431, IF($C$4=Dates!$E$5, DataPack!AZ431, IF($C$4=Dates!$E$6, DataPack!BF431))))="", "", IF($C$4=Dates!$E$3, DataPack!AN431, IF($C$4=Dates!$E$4, DataPack!AT431, IF($C$4=Dates!$E$5, DataPack!AZ431, IF($C$4=Dates!$E$6, DataPack!BF431)))))</f>
        <v>Primary</v>
      </c>
      <c r="F16" s="36" t="str">
        <f>IF(IF($C$4=Dates!$E$3, DataPack!AO431, IF($C$4=Dates!$E$4, DataPack!AU431, IF($C$4=Dates!$E$5, DataPack!BA431, IF($C$4=Dates!$E$6, DataPack!BG431))))="", "", IF($C$4=Dates!$E$3, DataPack!AO431, IF($C$4=Dates!$E$4, DataPack!AU431, IF($C$4=Dates!$E$5, DataPack!BA431, IF($C$4=Dates!$E$6, DataPack!BG431)))))</f>
        <v>Community School</v>
      </c>
      <c r="G16" s="49">
        <f>IF(IF($C$4=Dates!$E$3, DataPack!AP431, IF($C$4=Dates!$E$4, DataPack!AV431, IF($C$4=Dates!$E$5, DataPack!BB431, IF($C$4=Dates!$E$6, DataPack!BH431))))="", "", IF($C$4=Dates!$E$3, DataPack!AP431, IF($C$4=Dates!$E$4, DataPack!AV431, IF($C$4=Dates!$E$5, DataPack!BB431, IF($C$4=Dates!$E$6, DataPack!BH431)))))</f>
        <v>40835</v>
      </c>
      <c r="H16" s="6"/>
      <c r="I16" s="244"/>
    </row>
    <row r="17" spans="2:9">
      <c r="B17" s="8">
        <f>IF(IF($C$4=Dates!$E$3, DataPack!AK432, IF($C$4=Dates!$E$4, DataPack!AQ432, IF($C$4=Dates!$E$5, DataPack!AW432, IF($C$4=Dates!$E$6, DataPack!BC432))))="", "", IF($C$4=Dates!$E$3, DataPack!AK432, IF($C$4=Dates!$E$4, DataPack!AQ432, IF($C$4=Dates!$E$5, DataPack!AW432, IF($C$4=Dates!$E$6, DataPack!BC432)))))</f>
        <v>108174</v>
      </c>
      <c r="C17" s="36" t="str">
        <f>IF(IF($C$4=Dates!$E$3, DataPack!AL432, IF($C$4=Dates!$E$4, DataPack!AR432, IF($C$4=Dates!$E$5, DataPack!AX432, IF($C$4=Dates!$E$6, DataPack!BD432))))="", "", IF($C$4=Dates!$E$3, DataPack!AL432, IF($C$4=Dates!$E$4, DataPack!AR432, IF($C$4=Dates!$E$5, DataPack!AX432, IF($C$4=Dates!$E$6, DataPack!BD432)))))</f>
        <v>The Rookeries Carleton Junior and Infant School: With Hearing Impairment Resource</v>
      </c>
      <c r="D17" s="36" t="str">
        <f>IF(IF($C$4=Dates!$E$3, DataPack!AM432, IF($C$4=Dates!$E$4, DataPack!AS432, IF($C$4=Dates!$E$5, DataPack!AY432, IF($C$4=Dates!$E$6, DataPack!BE432))))="", "", IF($C$4=Dates!$E$3, DataPack!AM432, IF($C$4=Dates!$E$4, DataPack!AS432, IF($C$4=Dates!$E$5, DataPack!AY432, IF($C$4=Dates!$E$6, DataPack!BE432)))))</f>
        <v>Wakefield</v>
      </c>
      <c r="E17" s="36" t="str">
        <f>IF(IF($C$4=Dates!$E$3, DataPack!AN432, IF($C$4=Dates!$E$4, DataPack!AT432, IF($C$4=Dates!$E$5, DataPack!AZ432, IF($C$4=Dates!$E$6, DataPack!BF432))))="", "", IF($C$4=Dates!$E$3, DataPack!AN432, IF($C$4=Dates!$E$4, DataPack!AT432, IF($C$4=Dates!$E$5, DataPack!AZ432, IF($C$4=Dates!$E$6, DataPack!BF432)))))</f>
        <v>Primary</v>
      </c>
      <c r="F17" s="36" t="str">
        <f>IF(IF($C$4=Dates!$E$3, DataPack!AO432, IF($C$4=Dates!$E$4, DataPack!AU432, IF($C$4=Dates!$E$5, DataPack!BA432, IF($C$4=Dates!$E$6, DataPack!BG432))))="", "", IF($C$4=Dates!$E$3, DataPack!AO432, IF($C$4=Dates!$E$4, DataPack!AU432, IF($C$4=Dates!$E$5, DataPack!BA432, IF($C$4=Dates!$E$6, DataPack!BG432)))))</f>
        <v>Foundation School</v>
      </c>
      <c r="G17" s="49">
        <f>IF(IF($C$4=Dates!$E$3, DataPack!AP432, IF($C$4=Dates!$E$4, DataPack!AV432, IF($C$4=Dates!$E$5, DataPack!BB432, IF($C$4=Dates!$E$6, DataPack!BH432))))="", "", IF($C$4=Dates!$E$3, DataPack!AP432, IF($C$4=Dates!$E$4, DataPack!AV432, IF($C$4=Dates!$E$5, DataPack!BB432, IF($C$4=Dates!$E$6, DataPack!BH432)))))</f>
        <v>40870</v>
      </c>
      <c r="H17" s="6"/>
      <c r="I17" s="244"/>
    </row>
    <row r="18" spans="2:9">
      <c r="B18" s="8">
        <f>IF(IF($C$4=Dates!$E$3, DataPack!AK433, IF($C$4=Dates!$E$4, DataPack!AQ433, IF($C$4=Dates!$E$5, DataPack!AW433, IF($C$4=Dates!$E$6, DataPack!BC433))))="", "", IF($C$4=Dates!$E$3, DataPack!AK433, IF($C$4=Dates!$E$4, DataPack!AQ433, IF($C$4=Dates!$E$5, DataPack!AW433, IF($C$4=Dates!$E$6, DataPack!BC433)))))</f>
        <v>107046</v>
      </c>
      <c r="C18" s="36" t="str">
        <f>IF(IF($C$4=Dates!$E$3, DataPack!AL433, IF($C$4=Dates!$E$4, DataPack!AR433, IF($C$4=Dates!$E$5, DataPack!AX433, IF($C$4=Dates!$E$6, DataPack!BD433))))="", "", IF($C$4=Dates!$E$3, DataPack!AL433, IF($C$4=Dates!$E$4, DataPack!AR433, IF($C$4=Dates!$E$5, DataPack!AX433, IF($C$4=Dates!$E$6, DataPack!BD433)))))</f>
        <v>Halfway Junior School</v>
      </c>
      <c r="D18" s="36" t="str">
        <f>IF(IF($C$4=Dates!$E$3, DataPack!AM433, IF($C$4=Dates!$E$4, DataPack!AS433, IF($C$4=Dates!$E$5, DataPack!AY433, IF($C$4=Dates!$E$6, DataPack!BE433))))="", "", IF($C$4=Dates!$E$3, DataPack!AM433, IF($C$4=Dates!$E$4, DataPack!AS433, IF($C$4=Dates!$E$5, DataPack!AY433, IF($C$4=Dates!$E$6, DataPack!BE433)))))</f>
        <v>Sheffield</v>
      </c>
      <c r="E18" s="36" t="str">
        <f>IF(IF($C$4=Dates!$E$3, DataPack!AN433, IF($C$4=Dates!$E$4, DataPack!AT433, IF($C$4=Dates!$E$5, DataPack!AZ433, IF($C$4=Dates!$E$6, DataPack!BF433))))="", "", IF($C$4=Dates!$E$3, DataPack!AN433, IF($C$4=Dates!$E$4, DataPack!AT433, IF($C$4=Dates!$E$5, DataPack!AZ433, IF($C$4=Dates!$E$6, DataPack!BF433)))))</f>
        <v>Primary</v>
      </c>
      <c r="F18" s="36" t="str">
        <f>IF(IF($C$4=Dates!$E$3, DataPack!AO433, IF($C$4=Dates!$E$4, DataPack!AU433, IF($C$4=Dates!$E$5, DataPack!BA433, IF($C$4=Dates!$E$6, DataPack!BG433))))="", "", IF($C$4=Dates!$E$3, DataPack!AO433, IF($C$4=Dates!$E$4, DataPack!AU433, IF($C$4=Dates!$E$5, DataPack!BA433, IF($C$4=Dates!$E$6, DataPack!BG433)))))</f>
        <v>Community School</v>
      </c>
      <c r="G18" s="49">
        <f>IF(IF($C$4=Dates!$E$3, DataPack!AP433, IF($C$4=Dates!$E$4, DataPack!AV433, IF($C$4=Dates!$E$5, DataPack!BB433, IF($C$4=Dates!$E$6, DataPack!BH433))))="", "", IF($C$4=Dates!$E$3, DataPack!AP433, IF($C$4=Dates!$E$4, DataPack!AV433, IF($C$4=Dates!$E$5, DataPack!BB433, IF($C$4=Dates!$E$6, DataPack!BH433)))))</f>
        <v>40857</v>
      </c>
      <c r="H18" s="6"/>
      <c r="I18" s="244"/>
    </row>
    <row r="19" spans="2:9">
      <c r="B19" s="8">
        <f>IF(IF($C$4=Dates!$E$3, DataPack!AK434, IF($C$4=Dates!$E$4, DataPack!AQ434, IF($C$4=Dates!$E$5, DataPack!AW434, IF($C$4=Dates!$E$6, DataPack!BC434))))="", "", IF($C$4=Dates!$E$3, DataPack!AK434, IF($C$4=Dates!$E$4, DataPack!AQ434, IF($C$4=Dates!$E$5, DataPack!AW434, IF($C$4=Dates!$E$6, DataPack!BC434)))))</f>
        <v>104313</v>
      </c>
      <c r="C19" s="36" t="str">
        <f>IF(IF($C$4=Dates!$E$3, DataPack!AL434, IF($C$4=Dates!$E$4, DataPack!AR434, IF($C$4=Dates!$E$5, DataPack!AX434, IF($C$4=Dates!$E$6, DataPack!BD434))))="", "", IF($C$4=Dates!$E$3, DataPack!AL434, IF($C$4=Dates!$E$4, DataPack!AR434, IF($C$4=Dates!$E$5, DataPack!AX434, IF($C$4=Dates!$E$6, DataPack!BD434)))))</f>
        <v>Field View Primary School</v>
      </c>
      <c r="D19" s="36" t="str">
        <f>IF(IF($C$4=Dates!$E$3, DataPack!AM434, IF($C$4=Dates!$E$4, DataPack!AS434, IF($C$4=Dates!$E$5, DataPack!AY434, IF($C$4=Dates!$E$6, DataPack!BE434))))="", "", IF($C$4=Dates!$E$3, DataPack!AM434, IF($C$4=Dates!$E$4, DataPack!AS434, IF($C$4=Dates!$E$5, DataPack!AY434, IF($C$4=Dates!$E$6, DataPack!BE434)))))</f>
        <v>Wolverhampton</v>
      </c>
      <c r="E19" s="36" t="str">
        <f>IF(IF($C$4=Dates!$E$3, DataPack!AN434, IF($C$4=Dates!$E$4, DataPack!AT434, IF($C$4=Dates!$E$5, DataPack!AZ434, IF($C$4=Dates!$E$6, DataPack!BF434))))="", "", IF($C$4=Dates!$E$3, DataPack!AN434, IF($C$4=Dates!$E$4, DataPack!AT434, IF($C$4=Dates!$E$5, DataPack!AZ434, IF($C$4=Dates!$E$6, DataPack!BF434)))))</f>
        <v>Primary</v>
      </c>
      <c r="F19" s="36" t="str">
        <f>IF(IF($C$4=Dates!$E$3, DataPack!AO434, IF($C$4=Dates!$E$4, DataPack!AU434, IF($C$4=Dates!$E$5, DataPack!BA434, IF($C$4=Dates!$E$6, DataPack!BG434))))="", "", IF($C$4=Dates!$E$3, DataPack!AO434, IF($C$4=Dates!$E$4, DataPack!AU434, IF($C$4=Dates!$E$5, DataPack!BA434, IF($C$4=Dates!$E$6, DataPack!BG434)))))</f>
        <v>Community School</v>
      </c>
      <c r="G19" s="49">
        <f>IF(IF($C$4=Dates!$E$3, DataPack!AP434, IF($C$4=Dates!$E$4, DataPack!AV434, IF($C$4=Dates!$E$5, DataPack!BB434, IF($C$4=Dates!$E$6, DataPack!BH434))))="", "", IF($C$4=Dates!$E$3, DataPack!AP434, IF($C$4=Dates!$E$4, DataPack!AV434, IF($C$4=Dates!$E$5, DataPack!BB434, IF($C$4=Dates!$E$6, DataPack!BH434)))))</f>
        <v>40876</v>
      </c>
      <c r="H19" s="6"/>
      <c r="I19" s="244"/>
    </row>
    <row r="20" spans="2:9">
      <c r="B20" s="8">
        <f>IF(IF($C$4=Dates!$E$3, DataPack!AK435, IF($C$4=Dates!$E$4, DataPack!AQ435, IF($C$4=Dates!$E$5, DataPack!AW435, IF($C$4=Dates!$E$6, DataPack!BC435))))="", "", IF($C$4=Dates!$E$3, DataPack!AK435, IF($C$4=Dates!$E$4, DataPack!AQ435, IF($C$4=Dates!$E$5, DataPack!AW435, IF($C$4=Dates!$E$6, DataPack!BC435)))))</f>
        <v>121828</v>
      </c>
      <c r="C20" s="36" t="str">
        <f>IF(IF($C$4=Dates!$E$3, DataPack!AL435, IF($C$4=Dates!$E$4, DataPack!AR435, IF($C$4=Dates!$E$5, DataPack!AX435, IF($C$4=Dates!$E$6, DataPack!BD435))))="", "", IF($C$4=Dates!$E$3, DataPack!AL435, IF($C$4=Dates!$E$4, DataPack!AR435, IF($C$4=Dates!$E$5, DataPack!AX435, IF($C$4=Dates!$E$6, DataPack!BD435)))))</f>
        <v>Higham Ferrers Junior School</v>
      </c>
      <c r="D20" s="36" t="str">
        <f>IF(IF($C$4=Dates!$E$3, DataPack!AM435, IF($C$4=Dates!$E$4, DataPack!AS435, IF($C$4=Dates!$E$5, DataPack!AY435, IF($C$4=Dates!$E$6, DataPack!BE435))))="", "", IF($C$4=Dates!$E$3, DataPack!AM435, IF($C$4=Dates!$E$4, DataPack!AS435, IF($C$4=Dates!$E$5, DataPack!AY435, IF($C$4=Dates!$E$6, DataPack!BE435)))))</f>
        <v>Northamptonshire</v>
      </c>
      <c r="E20" s="36" t="str">
        <f>IF(IF($C$4=Dates!$E$3, DataPack!AN435, IF($C$4=Dates!$E$4, DataPack!AT435, IF($C$4=Dates!$E$5, DataPack!AZ435, IF($C$4=Dates!$E$6, DataPack!BF435))))="", "", IF($C$4=Dates!$E$3, DataPack!AN435, IF($C$4=Dates!$E$4, DataPack!AT435, IF($C$4=Dates!$E$5, DataPack!AZ435, IF($C$4=Dates!$E$6, DataPack!BF435)))))</f>
        <v>Primary</v>
      </c>
      <c r="F20" s="36" t="str">
        <f>IF(IF($C$4=Dates!$E$3, DataPack!AO435, IF($C$4=Dates!$E$4, DataPack!AU435, IF($C$4=Dates!$E$5, DataPack!BA435, IF($C$4=Dates!$E$6, DataPack!BG435))))="", "", IF($C$4=Dates!$E$3, DataPack!AO435, IF($C$4=Dates!$E$4, DataPack!AU435, IF($C$4=Dates!$E$5, DataPack!BA435, IF($C$4=Dates!$E$6, DataPack!BG435)))))</f>
        <v>Community School</v>
      </c>
      <c r="G20" s="49">
        <f>IF(IF($C$4=Dates!$E$3, DataPack!AP435, IF($C$4=Dates!$E$4, DataPack!AV435, IF($C$4=Dates!$E$5, DataPack!BB435, IF($C$4=Dates!$E$6, DataPack!BH435))))="", "", IF($C$4=Dates!$E$3, DataPack!AP435, IF($C$4=Dates!$E$4, DataPack!AV435, IF($C$4=Dates!$E$5, DataPack!BB435, IF($C$4=Dates!$E$6, DataPack!BH435)))))</f>
        <v>40850</v>
      </c>
      <c r="H20" s="6"/>
      <c r="I20" s="244"/>
    </row>
    <row r="21" spans="2:9">
      <c r="B21" s="8">
        <f>IF(IF($C$4=Dates!$E$3, DataPack!AK436, IF($C$4=Dates!$E$4, DataPack!AQ436, IF($C$4=Dates!$E$5, DataPack!AW436, IF($C$4=Dates!$E$6, DataPack!BC436))))="", "", IF($C$4=Dates!$E$3, DataPack!AK436, IF($C$4=Dates!$E$4, DataPack!AQ436, IF($C$4=Dates!$E$5, DataPack!AW436, IF($C$4=Dates!$E$6, DataPack!BC436)))))</f>
        <v>121023</v>
      </c>
      <c r="C21" s="36" t="str">
        <f>IF(IF($C$4=Dates!$E$3, DataPack!AL436, IF($C$4=Dates!$E$4, DataPack!AR436, IF($C$4=Dates!$E$5, DataPack!AX436, IF($C$4=Dates!$E$6, DataPack!BD436))))="", "", IF($C$4=Dates!$E$3, DataPack!AL436, IF($C$4=Dates!$E$4, DataPack!AR436, IF($C$4=Dates!$E$5, DataPack!AX436, IF($C$4=Dates!$E$6, DataPack!BD436)))))</f>
        <v>Greenacre Primary &amp; Nursery School</v>
      </c>
      <c r="D21" s="36" t="str">
        <f>IF(IF($C$4=Dates!$E$3, DataPack!AM436, IF($C$4=Dates!$E$4, DataPack!AS436, IF($C$4=Dates!$E$5, DataPack!AY436, IF($C$4=Dates!$E$6, DataPack!BE436))))="", "", IF($C$4=Dates!$E$3, DataPack!AM436, IF($C$4=Dates!$E$4, DataPack!AS436, IF($C$4=Dates!$E$5, DataPack!AY436, IF($C$4=Dates!$E$6, DataPack!BE436)))))</f>
        <v>Norfolk</v>
      </c>
      <c r="E21" s="36" t="str">
        <f>IF(IF($C$4=Dates!$E$3, DataPack!AN436, IF($C$4=Dates!$E$4, DataPack!AT436, IF($C$4=Dates!$E$5, DataPack!AZ436, IF($C$4=Dates!$E$6, DataPack!BF436))))="", "", IF($C$4=Dates!$E$3, DataPack!AN436, IF($C$4=Dates!$E$4, DataPack!AT436, IF($C$4=Dates!$E$5, DataPack!AZ436, IF($C$4=Dates!$E$6, DataPack!BF436)))))</f>
        <v>Primary</v>
      </c>
      <c r="F21" s="36" t="str">
        <f>IF(IF($C$4=Dates!$E$3, DataPack!AO436, IF($C$4=Dates!$E$4, DataPack!AU436, IF($C$4=Dates!$E$5, DataPack!BA436, IF($C$4=Dates!$E$6, DataPack!BG436))))="", "", IF($C$4=Dates!$E$3, DataPack!AO436, IF($C$4=Dates!$E$4, DataPack!AU436, IF($C$4=Dates!$E$5, DataPack!BA436, IF($C$4=Dates!$E$6, DataPack!BG436)))))</f>
        <v>Community School</v>
      </c>
      <c r="G21" s="49">
        <f>IF(IF($C$4=Dates!$E$3, DataPack!AP436, IF($C$4=Dates!$E$4, DataPack!AV436, IF($C$4=Dates!$E$5, DataPack!BB436, IF($C$4=Dates!$E$6, DataPack!BH436))))="", "", IF($C$4=Dates!$E$3, DataPack!AP436, IF($C$4=Dates!$E$4, DataPack!AV436, IF($C$4=Dates!$E$5, DataPack!BB436, IF($C$4=Dates!$E$6, DataPack!BH436)))))</f>
        <v>40850</v>
      </c>
      <c r="H21" s="6"/>
      <c r="I21" s="244"/>
    </row>
    <row r="22" spans="2:9">
      <c r="B22" s="8">
        <f>IF(IF($C$4=Dates!$E$3, DataPack!AK437, IF($C$4=Dates!$E$4, DataPack!AQ437, IF($C$4=Dates!$E$5, DataPack!AW437, IF($C$4=Dates!$E$6, DataPack!BC437))))="", "", IF($C$4=Dates!$E$3, DataPack!AK437, IF($C$4=Dates!$E$4, DataPack!AQ437, IF($C$4=Dates!$E$5, DataPack!AW437, IF($C$4=Dates!$E$6, DataPack!BC437)))))</f>
        <v>111214</v>
      </c>
      <c r="C22" s="36" t="str">
        <f>IF(IF($C$4=Dates!$E$3, DataPack!AL437, IF($C$4=Dates!$E$4, DataPack!AR437, IF($C$4=Dates!$E$5, DataPack!AX437, IF($C$4=Dates!$E$6, DataPack!BD437))))="", "", IF($C$4=Dates!$E$3, DataPack!AL437, IF($C$4=Dates!$E$4, DataPack!AR437, IF($C$4=Dates!$E$5, DataPack!AX437, IF($C$4=Dates!$E$6, DataPack!BD437)))))</f>
        <v>Callands Primary School</v>
      </c>
      <c r="D22" s="36" t="str">
        <f>IF(IF($C$4=Dates!$E$3, DataPack!AM437, IF($C$4=Dates!$E$4, DataPack!AS437, IF($C$4=Dates!$E$5, DataPack!AY437, IF($C$4=Dates!$E$6, DataPack!BE437))))="", "", IF($C$4=Dates!$E$3, DataPack!AM437, IF($C$4=Dates!$E$4, DataPack!AS437, IF($C$4=Dates!$E$5, DataPack!AY437, IF($C$4=Dates!$E$6, DataPack!BE437)))))</f>
        <v>Warrington</v>
      </c>
      <c r="E22" s="36" t="str">
        <f>IF(IF($C$4=Dates!$E$3, DataPack!AN437, IF($C$4=Dates!$E$4, DataPack!AT437, IF($C$4=Dates!$E$5, DataPack!AZ437, IF($C$4=Dates!$E$6, DataPack!BF437))))="", "", IF($C$4=Dates!$E$3, DataPack!AN437, IF($C$4=Dates!$E$4, DataPack!AT437, IF($C$4=Dates!$E$5, DataPack!AZ437, IF($C$4=Dates!$E$6, DataPack!BF437)))))</f>
        <v>Primary</v>
      </c>
      <c r="F22" s="36" t="str">
        <f>IF(IF($C$4=Dates!$E$3, DataPack!AO437, IF($C$4=Dates!$E$4, DataPack!AU437, IF($C$4=Dates!$E$5, DataPack!BA437, IF($C$4=Dates!$E$6, DataPack!BG437))))="", "", IF($C$4=Dates!$E$3, DataPack!AO437, IF($C$4=Dates!$E$4, DataPack!AU437, IF($C$4=Dates!$E$5, DataPack!BA437, IF($C$4=Dates!$E$6, DataPack!BG437)))))</f>
        <v>Community School</v>
      </c>
      <c r="G22" s="49">
        <f>IF(IF($C$4=Dates!$E$3, DataPack!AP437, IF($C$4=Dates!$E$4, DataPack!AV437, IF($C$4=Dates!$E$5, DataPack!BB437, IF($C$4=Dates!$E$6, DataPack!BH437))))="", "", IF($C$4=Dates!$E$3, DataPack!AP437, IF($C$4=Dates!$E$4, DataPack!AV437, IF($C$4=Dates!$E$5, DataPack!BB437, IF($C$4=Dates!$E$6, DataPack!BH437)))))</f>
        <v>40856</v>
      </c>
      <c r="H22" s="6"/>
      <c r="I22" s="244"/>
    </row>
    <row r="23" spans="2:9">
      <c r="B23" s="8">
        <f>IF(IF($C$4=Dates!$E$3, DataPack!AK438, IF($C$4=Dates!$E$4, DataPack!AQ438, IF($C$4=Dates!$E$5, DataPack!AW438, IF($C$4=Dates!$E$6, DataPack!BC438))))="", "", IF($C$4=Dates!$E$3, DataPack!AK438, IF($C$4=Dates!$E$4, DataPack!AQ438, IF($C$4=Dates!$E$5, DataPack!AW438, IF($C$4=Dates!$E$6, DataPack!BC438)))))</f>
        <v>110722</v>
      </c>
      <c r="C23" s="36" t="str">
        <f>IF(IF($C$4=Dates!$E$3, DataPack!AL438, IF($C$4=Dates!$E$4, DataPack!AR438, IF($C$4=Dates!$E$5, DataPack!AX438, IF($C$4=Dates!$E$6, DataPack!BD438))))="", "", IF($C$4=Dates!$E$3, DataPack!AL438, IF($C$4=Dates!$E$4, DataPack!AR438, IF($C$4=Dates!$E$5, DataPack!AX438, IF($C$4=Dates!$E$6, DataPack!BD438)))))</f>
        <v>Brewster Avenue Infant School</v>
      </c>
      <c r="D23" s="36" t="str">
        <f>IF(IF($C$4=Dates!$E$3, DataPack!AM438, IF($C$4=Dates!$E$4, DataPack!AS438, IF($C$4=Dates!$E$5, DataPack!AY438, IF($C$4=Dates!$E$6, DataPack!BE438))))="", "", IF($C$4=Dates!$E$3, DataPack!AM438, IF($C$4=Dates!$E$4, DataPack!AS438, IF($C$4=Dates!$E$5, DataPack!AY438, IF($C$4=Dates!$E$6, DataPack!BE438)))))</f>
        <v>Peterborough</v>
      </c>
      <c r="E23" s="36" t="str">
        <f>IF(IF($C$4=Dates!$E$3, DataPack!AN438, IF($C$4=Dates!$E$4, DataPack!AT438, IF($C$4=Dates!$E$5, DataPack!AZ438, IF($C$4=Dates!$E$6, DataPack!BF438))))="", "", IF($C$4=Dates!$E$3, DataPack!AN438, IF($C$4=Dates!$E$4, DataPack!AT438, IF($C$4=Dates!$E$5, DataPack!AZ438, IF($C$4=Dates!$E$6, DataPack!BF438)))))</f>
        <v>Primary</v>
      </c>
      <c r="F23" s="36" t="str">
        <f>IF(IF($C$4=Dates!$E$3, DataPack!AO438, IF($C$4=Dates!$E$4, DataPack!AU438, IF($C$4=Dates!$E$5, DataPack!BA438, IF($C$4=Dates!$E$6, DataPack!BG438))))="", "", IF($C$4=Dates!$E$3, DataPack!AO438, IF($C$4=Dates!$E$4, DataPack!AU438, IF($C$4=Dates!$E$5, DataPack!BA438, IF($C$4=Dates!$E$6, DataPack!BG438)))))</f>
        <v>Community School</v>
      </c>
      <c r="G23" s="49">
        <f>IF(IF($C$4=Dates!$E$3, DataPack!AP438, IF($C$4=Dates!$E$4, DataPack!AV438, IF($C$4=Dates!$E$5, DataPack!BB438, IF($C$4=Dates!$E$6, DataPack!BH438))))="", "", IF($C$4=Dates!$E$3, DataPack!AP438, IF($C$4=Dates!$E$4, DataPack!AV438, IF($C$4=Dates!$E$5, DataPack!BB438, IF($C$4=Dates!$E$6, DataPack!BH438)))))</f>
        <v>40850</v>
      </c>
      <c r="H23" s="6"/>
      <c r="I23" s="244"/>
    </row>
    <row r="24" spans="2:9">
      <c r="B24" s="8">
        <f>IF(IF($C$4=Dates!$E$3, DataPack!AK439, IF($C$4=Dates!$E$4, DataPack!AQ439, IF($C$4=Dates!$E$5, DataPack!AW439, IF($C$4=Dates!$E$6, DataPack!BC439))))="", "", IF($C$4=Dates!$E$3, DataPack!AK439, IF($C$4=Dates!$E$4, DataPack!AQ439, IF($C$4=Dates!$E$5, DataPack!AW439, IF($C$4=Dates!$E$6, DataPack!BC439)))))</f>
        <v>110771</v>
      </c>
      <c r="C24" s="36" t="str">
        <f>IF(IF($C$4=Dates!$E$3, DataPack!AL439, IF($C$4=Dates!$E$4, DataPack!AR439, IF($C$4=Dates!$E$5, DataPack!AX439, IF($C$4=Dates!$E$6, DataPack!BD439))))="", "", IF($C$4=Dates!$E$3, DataPack!AL439, IF($C$4=Dates!$E$4, DataPack!AR439, IF($C$4=Dates!$E$5, DataPack!AX439, IF($C$4=Dates!$E$6, DataPack!BD439)))))</f>
        <v>Kettlefields Primary School</v>
      </c>
      <c r="D24" s="36" t="str">
        <f>IF(IF($C$4=Dates!$E$3, DataPack!AM439, IF($C$4=Dates!$E$4, DataPack!AS439, IF($C$4=Dates!$E$5, DataPack!AY439, IF($C$4=Dates!$E$6, DataPack!BE439))))="", "", IF($C$4=Dates!$E$3, DataPack!AM439, IF($C$4=Dates!$E$4, DataPack!AS439, IF($C$4=Dates!$E$5, DataPack!AY439, IF($C$4=Dates!$E$6, DataPack!BE439)))))</f>
        <v>Cambridgeshire</v>
      </c>
      <c r="E24" s="36" t="str">
        <f>IF(IF($C$4=Dates!$E$3, DataPack!AN439, IF($C$4=Dates!$E$4, DataPack!AT439, IF($C$4=Dates!$E$5, DataPack!AZ439, IF($C$4=Dates!$E$6, DataPack!BF439))))="", "", IF($C$4=Dates!$E$3, DataPack!AN439, IF($C$4=Dates!$E$4, DataPack!AT439, IF($C$4=Dates!$E$5, DataPack!AZ439, IF($C$4=Dates!$E$6, DataPack!BF439)))))</f>
        <v>Primary</v>
      </c>
      <c r="F24" s="36" t="str">
        <f>IF(IF($C$4=Dates!$E$3, DataPack!AO439, IF($C$4=Dates!$E$4, DataPack!AU439, IF($C$4=Dates!$E$5, DataPack!BA439, IF($C$4=Dates!$E$6, DataPack!BG439))))="", "", IF($C$4=Dates!$E$3, DataPack!AO439, IF($C$4=Dates!$E$4, DataPack!AU439, IF($C$4=Dates!$E$5, DataPack!BA439, IF($C$4=Dates!$E$6, DataPack!BG439)))))</f>
        <v>Community School</v>
      </c>
      <c r="G24" s="49">
        <f>IF(IF($C$4=Dates!$E$3, DataPack!AP439, IF($C$4=Dates!$E$4, DataPack!AV439, IF($C$4=Dates!$E$5, DataPack!BB439, IF($C$4=Dates!$E$6, DataPack!BH439))))="", "", IF($C$4=Dates!$E$3, DataPack!AP439, IF($C$4=Dates!$E$4, DataPack!AV439, IF($C$4=Dates!$E$5, DataPack!BB439, IF($C$4=Dates!$E$6, DataPack!BH439)))))</f>
        <v>40864</v>
      </c>
      <c r="H24" s="6"/>
      <c r="I24" s="244"/>
    </row>
    <row r="25" spans="2:9">
      <c r="B25" s="8">
        <f>IF(IF($C$4=Dates!$E$3, DataPack!AK440, IF($C$4=Dates!$E$4, DataPack!AQ440, IF($C$4=Dates!$E$5, DataPack!AW440, IF($C$4=Dates!$E$6, DataPack!BC440))))="", "", IF($C$4=Dates!$E$3, DataPack!AK440, IF($C$4=Dates!$E$4, DataPack!AQ440, IF($C$4=Dates!$E$5, DataPack!AW440, IF($C$4=Dates!$E$6, DataPack!BC440)))))</f>
        <v>109976</v>
      </c>
      <c r="C25" s="36" t="str">
        <f>IF(IF($C$4=Dates!$E$3, DataPack!AL440, IF($C$4=Dates!$E$4, DataPack!AR440, IF($C$4=Dates!$E$5, DataPack!AX440, IF($C$4=Dates!$E$6, DataPack!BD440))))="", "", IF($C$4=Dates!$E$3, DataPack!AL440, IF($C$4=Dates!$E$4, DataPack!AR440, IF($C$4=Dates!$E$5, DataPack!AX440, IF($C$4=Dates!$E$6, DataPack!BD440)))))</f>
        <v>Shinfield St Mary's CofE Junior School</v>
      </c>
      <c r="D25" s="36" t="str">
        <f>IF(IF($C$4=Dates!$E$3, DataPack!AM440, IF($C$4=Dates!$E$4, DataPack!AS440, IF($C$4=Dates!$E$5, DataPack!AY440, IF($C$4=Dates!$E$6, DataPack!BE440))))="", "", IF($C$4=Dates!$E$3, DataPack!AM440, IF($C$4=Dates!$E$4, DataPack!AS440, IF($C$4=Dates!$E$5, DataPack!AY440, IF($C$4=Dates!$E$6, DataPack!BE440)))))</f>
        <v>Wokingham</v>
      </c>
      <c r="E25" s="36" t="str">
        <f>IF(IF($C$4=Dates!$E$3, DataPack!AN440, IF($C$4=Dates!$E$4, DataPack!AT440, IF($C$4=Dates!$E$5, DataPack!AZ440, IF($C$4=Dates!$E$6, DataPack!BF440))))="", "", IF($C$4=Dates!$E$3, DataPack!AN440, IF($C$4=Dates!$E$4, DataPack!AT440, IF($C$4=Dates!$E$5, DataPack!AZ440, IF($C$4=Dates!$E$6, DataPack!BF440)))))</f>
        <v>Primary</v>
      </c>
      <c r="F25" s="36" t="str">
        <f>IF(IF($C$4=Dates!$E$3, DataPack!AO440, IF($C$4=Dates!$E$4, DataPack!AU440, IF($C$4=Dates!$E$5, DataPack!BA440, IF($C$4=Dates!$E$6, DataPack!BG440))))="", "", IF($C$4=Dates!$E$3, DataPack!AO440, IF($C$4=Dates!$E$4, DataPack!AU440, IF($C$4=Dates!$E$5, DataPack!BA440, IF($C$4=Dates!$E$6, DataPack!BG440)))))</f>
        <v>Voluntary Aided School</v>
      </c>
      <c r="G25" s="49">
        <f>IF(IF($C$4=Dates!$E$3, DataPack!AP440, IF($C$4=Dates!$E$4, DataPack!AV440, IF($C$4=Dates!$E$5, DataPack!BB440, IF($C$4=Dates!$E$6, DataPack!BH440))))="", "", IF($C$4=Dates!$E$3, DataPack!AP440, IF($C$4=Dates!$E$4, DataPack!AV440, IF($C$4=Dates!$E$5, DataPack!BB440, IF($C$4=Dates!$E$6, DataPack!BH440)))))</f>
        <v>40871</v>
      </c>
      <c r="H25" s="6"/>
      <c r="I25" s="244"/>
    </row>
    <row r="26" spans="2:9">
      <c r="B26" s="8">
        <f>IF(IF($C$4=Dates!$E$3, DataPack!AK441, IF($C$4=Dates!$E$4, DataPack!AQ441, IF($C$4=Dates!$E$5, DataPack!AW441, IF($C$4=Dates!$E$6, DataPack!BC441))))="", "", IF($C$4=Dates!$E$3, DataPack!AK441, IF($C$4=Dates!$E$4, DataPack!AQ441, IF($C$4=Dates!$E$5, DataPack!AW441, IF($C$4=Dates!$E$6, DataPack!BC441)))))</f>
        <v>110088</v>
      </c>
      <c r="C26" s="36" t="str">
        <f>IF(IF($C$4=Dates!$E$3, DataPack!AL441, IF($C$4=Dates!$E$4, DataPack!AR441, IF($C$4=Dates!$E$5, DataPack!AX441, IF($C$4=Dates!$E$6, DataPack!BD441))))="", "", IF($C$4=Dates!$E$3, DataPack!AL441, IF($C$4=Dates!$E$4, DataPack!AR441, IF($C$4=Dates!$E$5, DataPack!AX441, IF($C$4=Dates!$E$6, DataPack!BD441)))))</f>
        <v>Cippenham Primary School</v>
      </c>
      <c r="D26" s="36" t="str">
        <f>IF(IF($C$4=Dates!$E$3, DataPack!AM441, IF($C$4=Dates!$E$4, DataPack!AS441, IF($C$4=Dates!$E$5, DataPack!AY441, IF($C$4=Dates!$E$6, DataPack!BE441))))="", "", IF($C$4=Dates!$E$3, DataPack!AM441, IF($C$4=Dates!$E$4, DataPack!AS441, IF($C$4=Dates!$E$5, DataPack!AY441, IF($C$4=Dates!$E$6, DataPack!BE441)))))</f>
        <v>Slough</v>
      </c>
      <c r="E26" s="36" t="str">
        <f>IF(IF($C$4=Dates!$E$3, DataPack!AN441, IF($C$4=Dates!$E$4, DataPack!AT441, IF($C$4=Dates!$E$5, DataPack!AZ441, IF($C$4=Dates!$E$6, DataPack!BF441))))="", "", IF($C$4=Dates!$E$3, DataPack!AN441, IF($C$4=Dates!$E$4, DataPack!AT441, IF($C$4=Dates!$E$5, DataPack!AZ441, IF($C$4=Dates!$E$6, DataPack!BF441)))))</f>
        <v>Primary</v>
      </c>
      <c r="F26" s="36" t="str">
        <f>IF(IF($C$4=Dates!$E$3, DataPack!AO441, IF($C$4=Dates!$E$4, DataPack!AU441, IF($C$4=Dates!$E$5, DataPack!BA441, IF($C$4=Dates!$E$6, DataPack!BG441))))="", "", IF($C$4=Dates!$E$3, DataPack!AO441, IF($C$4=Dates!$E$4, DataPack!AU441, IF($C$4=Dates!$E$5, DataPack!BA441, IF($C$4=Dates!$E$6, DataPack!BG441)))))</f>
        <v>Foundation School</v>
      </c>
      <c r="G26" s="49">
        <f>IF(IF($C$4=Dates!$E$3, DataPack!AP441, IF($C$4=Dates!$E$4, DataPack!AV441, IF($C$4=Dates!$E$5, DataPack!BB441, IF($C$4=Dates!$E$6, DataPack!BH441))))="", "", IF($C$4=Dates!$E$3, DataPack!AP441, IF($C$4=Dates!$E$4, DataPack!AV441, IF($C$4=Dates!$E$5, DataPack!BB441, IF($C$4=Dates!$E$6, DataPack!BH441)))))</f>
        <v>40876</v>
      </c>
      <c r="H26" s="6"/>
      <c r="I26" s="244"/>
    </row>
    <row r="27" spans="2:9">
      <c r="B27" s="8">
        <f>IF(IF($C$4=Dates!$E$3, DataPack!AK442, IF($C$4=Dates!$E$4, DataPack!AQ442, IF($C$4=Dates!$E$5, DataPack!AW442, IF($C$4=Dates!$E$6, DataPack!BC442))))="", "", IF($C$4=Dates!$E$3, DataPack!AK442, IF($C$4=Dates!$E$4, DataPack!AQ442, IF($C$4=Dates!$E$5, DataPack!AW442, IF($C$4=Dates!$E$6, DataPack!BC442)))))</f>
        <v>109893</v>
      </c>
      <c r="C27" s="36" t="str">
        <f>IF(IF($C$4=Dates!$E$3, DataPack!AL442, IF($C$4=Dates!$E$4, DataPack!AR442, IF($C$4=Dates!$E$5, DataPack!AX442, IF($C$4=Dates!$E$6, DataPack!BD442))))="", "", IF($C$4=Dates!$E$3, DataPack!AL442, IF($C$4=Dates!$E$4, DataPack!AR442, IF($C$4=Dates!$E$5, DataPack!AX442, IF($C$4=Dates!$E$6, DataPack!BD442)))))</f>
        <v>Birch Hill Primary School</v>
      </c>
      <c r="D27" s="36" t="str">
        <f>IF(IF($C$4=Dates!$E$3, DataPack!AM442, IF($C$4=Dates!$E$4, DataPack!AS442, IF($C$4=Dates!$E$5, DataPack!AY442, IF($C$4=Dates!$E$6, DataPack!BE442))))="", "", IF($C$4=Dates!$E$3, DataPack!AM442, IF($C$4=Dates!$E$4, DataPack!AS442, IF($C$4=Dates!$E$5, DataPack!AY442, IF($C$4=Dates!$E$6, DataPack!BE442)))))</f>
        <v>Bracknell Forest</v>
      </c>
      <c r="E27" s="36" t="str">
        <f>IF(IF($C$4=Dates!$E$3, DataPack!AN442, IF($C$4=Dates!$E$4, DataPack!AT442, IF($C$4=Dates!$E$5, DataPack!AZ442, IF($C$4=Dates!$E$6, DataPack!BF442))))="", "", IF($C$4=Dates!$E$3, DataPack!AN442, IF($C$4=Dates!$E$4, DataPack!AT442, IF($C$4=Dates!$E$5, DataPack!AZ442, IF($C$4=Dates!$E$6, DataPack!BF442)))))</f>
        <v>Primary</v>
      </c>
      <c r="F27" s="36" t="str">
        <f>IF(IF($C$4=Dates!$E$3, DataPack!AO442, IF($C$4=Dates!$E$4, DataPack!AU442, IF($C$4=Dates!$E$5, DataPack!BA442, IF($C$4=Dates!$E$6, DataPack!BG442))))="", "", IF($C$4=Dates!$E$3, DataPack!AO442, IF($C$4=Dates!$E$4, DataPack!AU442, IF($C$4=Dates!$E$5, DataPack!BA442, IF($C$4=Dates!$E$6, DataPack!BG442)))))</f>
        <v>Community School</v>
      </c>
      <c r="G27" s="49">
        <f>IF(IF($C$4=Dates!$E$3, DataPack!AP442, IF($C$4=Dates!$E$4, DataPack!AV442, IF($C$4=Dates!$E$5, DataPack!BB442, IF($C$4=Dates!$E$6, DataPack!BH442))))="", "", IF($C$4=Dates!$E$3, DataPack!AP442, IF($C$4=Dates!$E$4, DataPack!AV442, IF($C$4=Dates!$E$5, DataPack!BB442, IF($C$4=Dates!$E$6, DataPack!BH442)))))</f>
        <v>40856</v>
      </c>
      <c r="H27" s="6"/>
      <c r="I27" s="244"/>
    </row>
    <row r="28" spans="2:9">
      <c r="B28" s="8">
        <f>IF(IF($C$4=Dates!$E$3, DataPack!AK443, IF($C$4=Dates!$E$4, DataPack!AQ443, IF($C$4=Dates!$E$5, DataPack!AW443, IF($C$4=Dates!$E$6, DataPack!BC443))))="", "", IF($C$4=Dates!$E$3, DataPack!AK443, IF($C$4=Dates!$E$4, DataPack!AQ443, IF($C$4=Dates!$E$5, DataPack!AW443, IF($C$4=Dates!$E$6, DataPack!BC443)))))</f>
        <v>106835</v>
      </c>
      <c r="C28" s="36" t="str">
        <f>IF(IF($C$4=Dates!$E$3, DataPack!AL443, IF($C$4=Dates!$E$4, DataPack!AR443, IF($C$4=Dates!$E$5, DataPack!AX443, IF($C$4=Dates!$E$6, DataPack!BD443))))="", "", IF($C$4=Dates!$E$3, DataPack!AL443, IF($C$4=Dates!$E$4, DataPack!AR443, IF($C$4=Dates!$E$5, DataPack!AX443, IF($C$4=Dates!$E$6, DataPack!BD443)))))</f>
        <v>Broom Valley Community School</v>
      </c>
      <c r="D28" s="36" t="str">
        <f>IF(IF($C$4=Dates!$E$3, DataPack!AM443, IF($C$4=Dates!$E$4, DataPack!AS443, IF($C$4=Dates!$E$5, DataPack!AY443, IF($C$4=Dates!$E$6, DataPack!BE443))))="", "", IF($C$4=Dates!$E$3, DataPack!AM443, IF($C$4=Dates!$E$4, DataPack!AS443, IF($C$4=Dates!$E$5, DataPack!AY443, IF($C$4=Dates!$E$6, DataPack!BE443)))))</f>
        <v>Rotherham</v>
      </c>
      <c r="E28" s="36" t="str">
        <f>IF(IF($C$4=Dates!$E$3, DataPack!AN443, IF($C$4=Dates!$E$4, DataPack!AT443, IF($C$4=Dates!$E$5, DataPack!AZ443, IF($C$4=Dates!$E$6, DataPack!BF443))))="", "", IF($C$4=Dates!$E$3, DataPack!AN443, IF($C$4=Dates!$E$4, DataPack!AT443, IF($C$4=Dates!$E$5, DataPack!AZ443, IF($C$4=Dates!$E$6, DataPack!BF443)))))</f>
        <v>Primary</v>
      </c>
      <c r="F28" s="36" t="str">
        <f>IF(IF($C$4=Dates!$E$3, DataPack!AO443, IF($C$4=Dates!$E$4, DataPack!AU443, IF($C$4=Dates!$E$5, DataPack!BA443, IF($C$4=Dates!$E$6, DataPack!BG443))))="", "", IF($C$4=Dates!$E$3, DataPack!AO443, IF($C$4=Dates!$E$4, DataPack!AU443, IF($C$4=Dates!$E$5, DataPack!BA443, IF($C$4=Dates!$E$6, DataPack!BG443)))))</f>
        <v>Community School</v>
      </c>
      <c r="G28" s="49">
        <f>IF(IF($C$4=Dates!$E$3, DataPack!AP443, IF($C$4=Dates!$E$4, DataPack!AV443, IF($C$4=Dates!$E$5, DataPack!BB443, IF($C$4=Dates!$E$6, DataPack!BH443))))="", "", IF($C$4=Dates!$E$3, DataPack!AP443, IF($C$4=Dates!$E$4, DataPack!AV443, IF($C$4=Dates!$E$5, DataPack!BB443, IF($C$4=Dates!$E$6, DataPack!BH443)))))</f>
        <v>40829</v>
      </c>
      <c r="H28" s="6"/>
      <c r="I28" s="244"/>
    </row>
    <row r="29" spans="2:9">
      <c r="B29" s="8">
        <f>IF(IF($C$4=Dates!$E$3, DataPack!AK444, IF($C$4=Dates!$E$4, DataPack!AQ444, IF($C$4=Dates!$E$5, DataPack!AW444, IF($C$4=Dates!$E$6, DataPack!BC444))))="", "", IF($C$4=Dates!$E$3, DataPack!AK444, IF($C$4=Dates!$E$4, DataPack!AQ444, IF($C$4=Dates!$E$5, DataPack!AW444, IF($C$4=Dates!$E$6, DataPack!BC444)))))</f>
        <v>130923</v>
      </c>
      <c r="C29" s="36" t="str">
        <f>IF(IF($C$4=Dates!$E$3, DataPack!AL444, IF($C$4=Dates!$E$4, DataPack!AR444, IF($C$4=Dates!$E$5, DataPack!AX444, IF($C$4=Dates!$E$6, DataPack!BD444))))="", "", IF($C$4=Dates!$E$3, DataPack!AL444, IF($C$4=Dates!$E$4, DataPack!AR444, IF($C$4=Dates!$E$5, DataPack!AX444, IF($C$4=Dates!$E$6, DataPack!BD444)))))</f>
        <v>Denaby Main Primary School</v>
      </c>
      <c r="D29" s="36" t="str">
        <f>IF(IF($C$4=Dates!$E$3, DataPack!AM444, IF($C$4=Dates!$E$4, DataPack!AS444, IF($C$4=Dates!$E$5, DataPack!AY444, IF($C$4=Dates!$E$6, DataPack!BE444))))="", "", IF($C$4=Dates!$E$3, DataPack!AM444, IF($C$4=Dates!$E$4, DataPack!AS444, IF($C$4=Dates!$E$5, DataPack!AY444, IF($C$4=Dates!$E$6, DataPack!BE444)))))</f>
        <v>Doncaster</v>
      </c>
      <c r="E29" s="36" t="str">
        <f>IF(IF($C$4=Dates!$E$3, DataPack!AN444, IF($C$4=Dates!$E$4, DataPack!AT444, IF($C$4=Dates!$E$5, DataPack!AZ444, IF($C$4=Dates!$E$6, DataPack!BF444))))="", "", IF($C$4=Dates!$E$3, DataPack!AN444, IF($C$4=Dates!$E$4, DataPack!AT444, IF($C$4=Dates!$E$5, DataPack!AZ444, IF($C$4=Dates!$E$6, DataPack!BF444)))))</f>
        <v>Primary</v>
      </c>
      <c r="F29" s="36" t="str">
        <f>IF(IF($C$4=Dates!$E$3, DataPack!AO444, IF($C$4=Dates!$E$4, DataPack!AU444, IF($C$4=Dates!$E$5, DataPack!BA444, IF($C$4=Dates!$E$6, DataPack!BG444))))="", "", IF($C$4=Dates!$E$3, DataPack!AO444, IF($C$4=Dates!$E$4, DataPack!AU444, IF($C$4=Dates!$E$5, DataPack!BA444, IF($C$4=Dates!$E$6, DataPack!BG444)))))</f>
        <v>Community School</v>
      </c>
      <c r="G29" s="49">
        <f>IF(IF($C$4=Dates!$E$3, DataPack!AP444, IF($C$4=Dates!$E$4, DataPack!AV444, IF($C$4=Dates!$E$5, DataPack!BB444, IF($C$4=Dates!$E$6, DataPack!BH444))))="", "", IF($C$4=Dates!$E$3, DataPack!AP444, IF($C$4=Dates!$E$4, DataPack!AV444, IF($C$4=Dates!$E$5, DataPack!BB444, IF($C$4=Dates!$E$6, DataPack!BH444)))))</f>
        <v>40870</v>
      </c>
      <c r="H29" s="6"/>
      <c r="I29" s="244"/>
    </row>
    <row r="30" spans="2:9">
      <c r="B30" s="8">
        <f>IF(IF($C$4=Dates!$E$3, DataPack!AK445, IF($C$4=Dates!$E$4, DataPack!AQ445, IF($C$4=Dates!$E$5, DataPack!AW445, IF($C$4=Dates!$E$6, DataPack!BC445))))="", "", IF($C$4=Dates!$E$3, DataPack!AK445, IF($C$4=Dates!$E$4, DataPack!AQ445, IF($C$4=Dates!$E$5, DataPack!AW445, IF($C$4=Dates!$E$6, DataPack!BC445)))))</f>
        <v>106573</v>
      </c>
      <c r="C30" s="36" t="str">
        <f>IF(IF($C$4=Dates!$E$3, DataPack!AL445, IF($C$4=Dates!$E$4, DataPack!AR445, IF($C$4=Dates!$E$5, DataPack!AX445, IF($C$4=Dates!$E$6, DataPack!BD445))))="", "", IF($C$4=Dates!$E$3, DataPack!AL445, IF($C$4=Dates!$E$4, DataPack!AR445, IF($C$4=Dates!$E$5, DataPack!AX445, IF($C$4=Dates!$E$6, DataPack!BD445)))))</f>
        <v>Darfield Valley Primary School</v>
      </c>
      <c r="D30" s="36" t="str">
        <f>IF(IF($C$4=Dates!$E$3, DataPack!AM445, IF($C$4=Dates!$E$4, DataPack!AS445, IF($C$4=Dates!$E$5, DataPack!AY445, IF($C$4=Dates!$E$6, DataPack!BE445))))="", "", IF($C$4=Dates!$E$3, DataPack!AM445, IF($C$4=Dates!$E$4, DataPack!AS445, IF($C$4=Dates!$E$5, DataPack!AY445, IF($C$4=Dates!$E$6, DataPack!BE445)))))</f>
        <v>Barnsley</v>
      </c>
      <c r="E30" s="36" t="str">
        <f>IF(IF($C$4=Dates!$E$3, DataPack!AN445, IF($C$4=Dates!$E$4, DataPack!AT445, IF($C$4=Dates!$E$5, DataPack!AZ445, IF($C$4=Dates!$E$6, DataPack!BF445))))="", "", IF($C$4=Dates!$E$3, DataPack!AN445, IF($C$4=Dates!$E$4, DataPack!AT445, IF($C$4=Dates!$E$5, DataPack!AZ445, IF($C$4=Dates!$E$6, DataPack!BF445)))))</f>
        <v>Primary</v>
      </c>
      <c r="F30" s="36" t="str">
        <f>IF(IF($C$4=Dates!$E$3, DataPack!AO445, IF($C$4=Dates!$E$4, DataPack!AU445, IF($C$4=Dates!$E$5, DataPack!BA445, IF($C$4=Dates!$E$6, DataPack!BG445))))="", "", IF($C$4=Dates!$E$3, DataPack!AO445, IF($C$4=Dates!$E$4, DataPack!AU445, IF($C$4=Dates!$E$5, DataPack!BA445, IF($C$4=Dates!$E$6, DataPack!BG445)))))</f>
        <v>Community School</v>
      </c>
      <c r="G30" s="49">
        <f>IF(IF($C$4=Dates!$E$3, DataPack!AP445, IF($C$4=Dates!$E$4, DataPack!AV445, IF($C$4=Dates!$E$5, DataPack!BB445, IF($C$4=Dates!$E$6, DataPack!BH445))))="", "", IF($C$4=Dates!$E$3, DataPack!AP445, IF($C$4=Dates!$E$4, DataPack!AV445, IF($C$4=Dates!$E$5, DataPack!BB445, IF($C$4=Dates!$E$6, DataPack!BH445)))))</f>
        <v>40891</v>
      </c>
      <c r="H30" s="6"/>
      <c r="I30" s="244"/>
    </row>
    <row r="31" spans="2:9">
      <c r="B31" s="8">
        <f>IF(IF($C$4=Dates!$E$3, DataPack!AK446, IF($C$4=Dates!$E$4, DataPack!AQ446, IF($C$4=Dates!$E$5, DataPack!AW446, IF($C$4=Dates!$E$6, DataPack!BC446))))="", "", IF($C$4=Dates!$E$3, DataPack!AK446, IF($C$4=Dates!$E$4, DataPack!AQ446, IF($C$4=Dates!$E$5, DataPack!AW446, IF($C$4=Dates!$E$6, DataPack!BC446)))))</f>
        <v>105920</v>
      </c>
      <c r="C31" s="36" t="str">
        <f>IF(IF($C$4=Dates!$E$3, DataPack!AL446, IF($C$4=Dates!$E$4, DataPack!AR446, IF($C$4=Dates!$E$5, DataPack!AX446, IF($C$4=Dates!$E$6, DataPack!BD446))))="", "", IF($C$4=Dates!$E$3, DataPack!AL446, IF($C$4=Dates!$E$4, DataPack!AR446, IF($C$4=Dates!$E$5, DataPack!AX446, IF($C$4=Dates!$E$6, DataPack!BD446)))))</f>
        <v>Dukesgate Primary School</v>
      </c>
      <c r="D31" s="36" t="str">
        <f>IF(IF($C$4=Dates!$E$3, DataPack!AM446, IF($C$4=Dates!$E$4, DataPack!AS446, IF($C$4=Dates!$E$5, DataPack!AY446, IF($C$4=Dates!$E$6, DataPack!BE446))))="", "", IF($C$4=Dates!$E$3, DataPack!AM446, IF($C$4=Dates!$E$4, DataPack!AS446, IF($C$4=Dates!$E$5, DataPack!AY446, IF($C$4=Dates!$E$6, DataPack!BE446)))))</f>
        <v>Salford</v>
      </c>
      <c r="E31" s="36" t="str">
        <f>IF(IF($C$4=Dates!$E$3, DataPack!AN446, IF($C$4=Dates!$E$4, DataPack!AT446, IF($C$4=Dates!$E$5, DataPack!AZ446, IF($C$4=Dates!$E$6, DataPack!BF446))))="", "", IF($C$4=Dates!$E$3, DataPack!AN446, IF($C$4=Dates!$E$4, DataPack!AT446, IF($C$4=Dates!$E$5, DataPack!AZ446, IF($C$4=Dates!$E$6, DataPack!BF446)))))</f>
        <v>Primary</v>
      </c>
      <c r="F31" s="36" t="str">
        <f>IF(IF($C$4=Dates!$E$3, DataPack!AO446, IF($C$4=Dates!$E$4, DataPack!AU446, IF($C$4=Dates!$E$5, DataPack!BA446, IF($C$4=Dates!$E$6, DataPack!BG446))))="", "", IF($C$4=Dates!$E$3, DataPack!AO446, IF($C$4=Dates!$E$4, DataPack!AU446, IF($C$4=Dates!$E$5, DataPack!BA446, IF($C$4=Dates!$E$6, DataPack!BG446)))))</f>
        <v>Community School</v>
      </c>
      <c r="G31" s="49">
        <f>IF(IF($C$4=Dates!$E$3, DataPack!AP446, IF($C$4=Dates!$E$4, DataPack!AV446, IF($C$4=Dates!$E$5, DataPack!BB446, IF($C$4=Dates!$E$6, DataPack!BH446))))="", "", IF($C$4=Dates!$E$3, DataPack!AP446, IF($C$4=Dates!$E$4, DataPack!AV446, IF($C$4=Dates!$E$5, DataPack!BB446, IF($C$4=Dates!$E$6, DataPack!BH446)))))</f>
        <v>40857</v>
      </c>
      <c r="H31" s="6"/>
      <c r="I31" s="244"/>
    </row>
    <row r="32" spans="2:9">
      <c r="B32" s="8">
        <f>IF(IF($C$4=Dates!$E$3, DataPack!AK447, IF($C$4=Dates!$E$4, DataPack!AQ447, IF($C$4=Dates!$E$5, DataPack!AW447, IF($C$4=Dates!$E$6, DataPack!BC447))))="", "", IF($C$4=Dates!$E$3, DataPack!AK447, IF($C$4=Dates!$E$4, DataPack!AQ447, IF($C$4=Dates!$E$5, DataPack!AW447, IF($C$4=Dates!$E$6, DataPack!BC447)))))</f>
        <v>105535</v>
      </c>
      <c r="C32" s="36" t="str">
        <f>IF(IF($C$4=Dates!$E$3, DataPack!AL447, IF($C$4=Dates!$E$4, DataPack!AR447, IF($C$4=Dates!$E$5, DataPack!AX447, IF($C$4=Dates!$E$6, DataPack!BD447))))="", "", IF($C$4=Dates!$E$3, DataPack!AL447, IF($C$4=Dates!$E$4, DataPack!AR447, IF($C$4=Dates!$E$5, DataPack!AX447, IF($C$4=Dates!$E$6, DataPack!BD447)))))</f>
        <v>St Patrick's RC Primary School</v>
      </c>
      <c r="D32" s="36" t="str">
        <f>IF(IF($C$4=Dates!$E$3, DataPack!AM447, IF($C$4=Dates!$E$4, DataPack!AS447, IF($C$4=Dates!$E$5, DataPack!AY447, IF($C$4=Dates!$E$6, DataPack!BE447))))="", "", IF($C$4=Dates!$E$3, DataPack!AM447, IF($C$4=Dates!$E$4, DataPack!AS447, IF($C$4=Dates!$E$5, DataPack!AY447, IF($C$4=Dates!$E$6, DataPack!BE447)))))</f>
        <v>Manchester</v>
      </c>
      <c r="E32" s="36" t="str">
        <f>IF(IF($C$4=Dates!$E$3, DataPack!AN447, IF($C$4=Dates!$E$4, DataPack!AT447, IF($C$4=Dates!$E$5, DataPack!AZ447, IF($C$4=Dates!$E$6, DataPack!BF447))))="", "", IF($C$4=Dates!$E$3, DataPack!AN447, IF($C$4=Dates!$E$4, DataPack!AT447, IF($C$4=Dates!$E$5, DataPack!AZ447, IF($C$4=Dates!$E$6, DataPack!BF447)))))</f>
        <v>Primary</v>
      </c>
      <c r="F32" s="36" t="str">
        <f>IF(IF($C$4=Dates!$E$3, DataPack!AO447, IF($C$4=Dates!$E$4, DataPack!AU447, IF($C$4=Dates!$E$5, DataPack!BA447, IF($C$4=Dates!$E$6, DataPack!BG447))))="", "", IF($C$4=Dates!$E$3, DataPack!AO447, IF($C$4=Dates!$E$4, DataPack!AU447, IF($C$4=Dates!$E$5, DataPack!BA447, IF($C$4=Dates!$E$6, DataPack!BG447)))))</f>
        <v>Voluntary Aided School</v>
      </c>
      <c r="G32" s="49">
        <f>IF(IF($C$4=Dates!$E$3, DataPack!AP447, IF($C$4=Dates!$E$4, DataPack!AV447, IF($C$4=Dates!$E$5, DataPack!BB447, IF($C$4=Dates!$E$6, DataPack!BH447))))="", "", IF($C$4=Dates!$E$3, DataPack!AP447, IF($C$4=Dates!$E$4, DataPack!AV447, IF($C$4=Dates!$E$5, DataPack!BB447, IF($C$4=Dates!$E$6, DataPack!BH447)))))</f>
        <v>40885</v>
      </c>
      <c r="H32" s="6"/>
      <c r="I32" s="244"/>
    </row>
    <row r="33" spans="2:9">
      <c r="B33" s="8">
        <f>IF(IF($C$4=Dates!$E$3, DataPack!AK448, IF($C$4=Dates!$E$4, DataPack!AQ448, IF($C$4=Dates!$E$5, DataPack!AW448, IF($C$4=Dates!$E$6, DataPack!BC448))))="", "", IF($C$4=Dates!$E$3, DataPack!AK448, IF($C$4=Dates!$E$4, DataPack!AQ448, IF($C$4=Dates!$E$5, DataPack!AW448, IF($C$4=Dates!$E$6, DataPack!BC448)))))</f>
        <v>105002</v>
      </c>
      <c r="C33" s="36" t="str">
        <f>IF(IF($C$4=Dates!$E$3, DataPack!AL448, IF($C$4=Dates!$E$4, DataPack!AR448, IF($C$4=Dates!$E$5, DataPack!AX448, IF($C$4=Dates!$E$6, DataPack!BD448))))="", "", IF($C$4=Dates!$E$3, DataPack!AL448, IF($C$4=Dates!$E$4, DataPack!AR448, IF($C$4=Dates!$E$5, DataPack!AX448, IF($C$4=Dates!$E$6, DataPack!BD448)))))</f>
        <v>Castleway Primary School</v>
      </c>
      <c r="D33" s="36" t="str">
        <f>IF(IF($C$4=Dates!$E$3, DataPack!AM448, IF($C$4=Dates!$E$4, DataPack!AS448, IF($C$4=Dates!$E$5, DataPack!AY448, IF($C$4=Dates!$E$6, DataPack!BE448))))="", "", IF($C$4=Dates!$E$3, DataPack!AM448, IF($C$4=Dates!$E$4, DataPack!AS448, IF($C$4=Dates!$E$5, DataPack!AY448, IF($C$4=Dates!$E$6, DataPack!BE448)))))</f>
        <v>Wirral</v>
      </c>
      <c r="E33" s="36" t="str">
        <f>IF(IF($C$4=Dates!$E$3, DataPack!AN448, IF($C$4=Dates!$E$4, DataPack!AT448, IF($C$4=Dates!$E$5, DataPack!AZ448, IF($C$4=Dates!$E$6, DataPack!BF448))))="", "", IF($C$4=Dates!$E$3, DataPack!AN448, IF($C$4=Dates!$E$4, DataPack!AT448, IF($C$4=Dates!$E$5, DataPack!AZ448, IF($C$4=Dates!$E$6, DataPack!BF448)))))</f>
        <v>Primary</v>
      </c>
      <c r="F33" s="36" t="str">
        <f>IF(IF($C$4=Dates!$E$3, DataPack!AO448, IF($C$4=Dates!$E$4, DataPack!AU448, IF($C$4=Dates!$E$5, DataPack!BA448, IF($C$4=Dates!$E$6, DataPack!BG448))))="", "", IF($C$4=Dates!$E$3, DataPack!AO448, IF($C$4=Dates!$E$4, DataPack!AU448, IF($C$4=Dates!$E$5, DataPack!BA448, IF($C$4=Dates!$E$6, DataPack!BG448)))))</f>
        <v>Community School</v>
      </c>
      <c r="G33" s="49">
        <f>IF(IF($C$4=Dates!$E$3, DataPack!AP448, IF($C$4=Dates!$E$4, DataPack!AV448, IF($C$4=Dates!$E$5, DataPack!BB448, IF($C$4=Dates!$E$6, DataPack!BH448))))="", "", IF($C$4=Dates!$E$3, DataPack!AP448, IF($C$4=Dates!$E$4, DataPack!AV448, IF($C$4=Dates!$E$5, DataPack!BB448, IF($C$4=Dates!$E$6, DataPack!BH448)))))</f>
        <v>40886</v>
      </c>
      <c r="H33" s="6"/>
      <c r="I33" s="244"/>
    </row>
    <row r="34" spans="2:9">
      <c r="B34" s="8">
        <f>IF(IF($C$4=Dates!$E$3, DataPack!AK449, IF($C$4=Dates!$E$4, DataPack!AQ449, IF($C$4=Dates!$E$5, DataPack!AW449, IF($C$4=Dates!$E$6, DataPack!BC449))))="", "", IF($C$4=Dates!$E$3, DataPack!AK449, IF($C$4=Dates!$E$4, DataPack!AQ449, IF($C$4=Dates!$E$5, DataPack!AW449, IF($C$4=Dates!$E$6, DataPack!BC449)))))</f>
        <v>115710</v>
      </c>
      <c r="C34" s="36" t="str">
        <f>IF(IF($C$4=Dates!$E$3, DataPack!AL449, IF($C$4=Dates!$E$4, DataPack!AR449, IF($C$4=Dates!$E$5, DataPack!AX449, IF($C$4=Dates!$E$6, DataPack!BD449))))="", "", IF($C$4=Dates!$E$3, DataPack!AL449, IF($C$4=Dates!$E$4, DataPack!AR449, IF($C$4=Dates!$E$5, DataPack!AX449, IF($C$4=Dates!$E$6, DataPack!BD449)))))</f>
        <v>St Thomas More Catholic Primary School</v>
      </c>
      <c r="D34" s="36" t="str">
        <f>IF(IF($C$4=Dates!$E$3, DataPack!AM449, IF($C$4=Dates!$E$4, DataPack!AS449, IF($C$4=Dates!$E$5, DataPack!AY449, IF($C$4=Dates!$E$6, DataPack!BE449))))="", "", IF($C$4=Dates!$E$3, DataPack!AM449, IF($C$4=Dates!$E$4, DataPack!AS449, IF($C$4=Dates!$E$5, DataPack!AY449, IF($C$4=Dates!$E$6, DataPack!BE449)))))</f>
        <v>Gloucestershire</v>
      </c>
      <c r="E34" s="36" t="str">
        <f>IF(IF($C$4=Dates!$E$3, DataPack!AN449, IF($C$4=Dates!$E$4, DataPack!AT449, IF($C$4=Dates!$E$5, DataPack!AZ449, IF($C$4=Dates!$E$6, DataPack!BF449))))="", "", IF($C$4=Dates!$E$3, DataPack!AN449, IF($C$4=Dates!$E$4, DataPack!AT449, IF($C$4=Dates!$E$5, DataPack!AZ449, IF($C$4=Dates!$E$6, DataPack!BF449)))))</f>
        <v>Primary</v>
      </c>
      <c r="F34" s="36" t="str">
        <f>IF(IF($C$4=Dates!$E$3, DataPack!AO449, IF($C$4=Dates!$E$4, DataPack!AU449, IF($C$4=Dates!$E$5, DataPack!BA449, IF($C$4=Dates!$E$6, DataPack!BG449))))="", "", IF($C$4=Dates!$E$3, DataPack!AO449, IF($C$4=Dates!$E$4, DataPack!AU449, IF($C$4=Dates!$E$5, DataPack!BA449, IF($C$4=Dates!$E$6, DataPack!BG449)))))</f>
        <v>Voluntary Aided School</v>
      </c>
      <c r="G34" s="49">
        <f>IF(IF($C$4=Dates!$E$3, DataPack!AP449, IF($C$4=Dates!$E$4, DataPack!AV449, IF($C$4=Dates!$E$5, DataPack!BB449, IF($C$4=Dates!$E$6, DataPack!BH449))))="", "", IF($C$4=Dates!$E$3, DataPack!AP449, IF($C$4=Dates!$E$4, DataPack!AV449, IF($C$4=Dates!$E$5, DataPack!BB449, IF($C$4=Dates!$E$6, DataPack!BH449)))))</f>
        <v>40884</v>
      </c>
      <c r="H34" s="6"/>
      <c r="I34" s="244"/>
    </row>
    <row r="35" spans="2:9">
      <c r="B35" s="8">
        <f>IF(IF($C$4=Dates!$E$3, DataPack!AK450, IF($C$4=Dates!$E$4, DataPack!AQ450, IF($C$4=Dates!$E$5, DataPack!AW450, IF($C$4=Dates!$E$6, DataPack!BC450))))="", "", IF($C$4=Dates!$E$3, DataPack!AK450, IF($C$4=Dates!$E$4, DataPack!AQ450, IF($C$4=Dates!$E$5, DataPack!AW450, IF($C$4=Dates!$E$6, DataPack!BC450)))))</f>
        <v>115567</v>
      </c>
      <c r="C35" s="36" t="str">
        <f>IF(IF($C$4=Dates!$E$3, DataPack!AL450, IF($C$4=Dates!$E$4, DataPack!AR450, IF($C$4=Dates!$E$5, DataPack!AX450, IF($C$4=Dates!$E$6, DataPack!BD450))))="", "", IF($C$4=Dates!$E$3, DataPack!AL450, IF($C$4=Dates!$E$4, DataPack!AR450, IF($C$4=Dates!$E$5, DataPack!AX450, IF($C$4=Dates!$E$6, DataPack!BD450)))))</f>
        <v>Offa's Mead Primary School</v>
      </c>
      <c r="D35" s="36" t="str">
        <f>IF(IF($C$4=Dates!$E$3, DataPack!AM450, IF($C$4=Dates!$E$4, DataPack!AS450, IF($C$4=Dates!$E$5, DataPack!AY450, IF($C$4=Dates!$E$6, DataPack!BE450))))="", "", IF($C$4=Dates!$E$3, DataPack!AM450, IF($C$4=Dates!$E$4, DataPack!AS450, IF($C$4=Dates!$E$5, DataPack!AY450, IF($C$4=Dates!$E$6, DataPack!BE450)))))</f>
        <v>Gloucestershire</v>
      </c>
      <c r="E35" s="36" t="str">
        <f>IF(IF($C$4=Dates!$E$3, DataPack!AN450, IF($C$4=Dates!$E$4, DataPack!AT450, IF($C$4=Dates!$E$5, DataPack!AZ450, IF($C$4=Dates!$E$6, DataPack!BF450))))="", "", IF($C$4=Dates!$E$3, DataPack!AN450, IF($C$4=Dates!$E$4, DataPack!AT450, IF($C$4=Dates!$E$5, DataPack!AZ450, IF($C$4=Dates!$E$6, DataPack!BF450)))))</f>
        <v>Primary</v>
      </c>
      <c r="F35" s="36" t="str">
        <f>IF(IF($C$4=Dates!$E$3, DataPack!AO450, IF($C$4=Dates!$E$4, DataPack!AU450, IF($C$4=Dates!$E$5, DataPack!BA450, IF($C$4=Dates!$E$6, DataPack!BG450))))="", "", IF($C$4=Dates!$E$3, DataPack!AO450, IF($C$4=Dates!$E$4, DataPack!AU450, IF($C$4=Dates!$E$5, DataPack!BA450, IF($C$4=Dates!$E$6, DataPack!BG450)))))</f>
        <v>Community School</v>
      </c>
      <c r="G35" s="49">
        <f>IF(IF($C$4=Dates!$E$3, DataPack!AP450, IF($C$4=Dates!$E$4, DataPack!AV450, IF($C$4=Dates!$E$5, DataPack!BB450, IF($C$4=Dates!$E$6, DataPack!BH450))))="", "", IF($C$4=Dates!$E$3, DataPack!AP450, IF($C$4=Dates!$E$4, DataPack!AV450, IF($C$4=Dates!$E$5, DataPack!BB450, IF($C$4=Dates!$E$6, DataPack!BH450)))))</f>
        <v>40829</v>
      </c>
      <c r="H35" s="6"/>
      <c r="I35" s="244"/>
    </row>
    <row r="36" spans="2:9">
      <c r="B36" s="8">
        <f>IF(IF($C$4=Dates!$E$3, DataPack!AK451, IF($C$4=Dates!$E$4, DataPack!AQ451, IF($C$4=Dates!$E$5, DataPack!AW451, IF($C$4=Dates!$E$6, DataPack!BC451))))="", "", IF($C$4=Dates!$E$3, DataPack!AK451, IF($C$4=Dates!$E$4, DataPack!AQ451, IF($C$4=Dates!$E$5, DataPack!AW451, IF($C$4=Dates!$E$6, DataPack!BC451)))))</f>
        <v>115499</v>
      </c>
      <c r="C36" s="36" t="str">
        <f>IF(IF($C$4=Dates!$E$3, DataPack!AL451, IF($C$4=Dates!$E$4, DataPack!AR451, IF($C$4=Dates!$E$5, DataPack!AX451, IF($C$4=Dates!$E$6, DataPack!BD451))))="", "", IF($C$4=Dates!$E$3, DataPack!AL451, IF($C$4=Dates!$E$4, DataPack!AR451, IF($C$4=Dates!$E$5, DataPack!AX451, IF($C$4=Dates!$E$6, DataPack!BD451)))))</f>
        <v>Dinglewell Infant School</v>
      </c>
      <c r="D36" s="36" t="str">
        <f>IF(IF($C$4=Dates!$E$3, DataPack!AM451, IF($C$4=Dates!$E$4, DataPack!AS451, IF($C$4=Dates!$E$5, DataPack!AY451, IF($C$4=Dates!$E$6, DataPack!BE451))))="", "", IF($C$4=Dates!$E$3, DataPack!AM451, IF($C$4=Dates!$E$4, DataPack!AS451, IF($C$4=Dates!$E$5, DataPack!AY451, IF($C$4=Dates!$E$6, DataPack!BE451)))))</f>
        <v>Gloucestershire</v>
      </c>
      <c r="E36" s="36" t="str">
        <f>IF(IF($C$4=Dates!$E$3, DataPack!AN451, IF($C$4=Dates!$E$4, DataPack!AT451, IF($C$4=Dates!$E$5, DataPack!AZ451, IF($C$4=Dates!$E$6, DataPack!BF451))))="", "", IF($C$4=Dates!$E$3, DataPack!AN451, IF($C$4=Dates!$E$4, DataPack!AT451, IF($C$4=Dates!$E$5, DataPack!AZ451, IF($C$4=Dates!$E$6, DataPack!BF451)))))</f>
        <v>Primary</v>
      </c>
      <c r="F36" s="36" t="str">
        <f>IF(IF($C$4=Dates!$E$3, DataPack!AO451, IF($C$4=Dates!$E$4, DataPack!AU451, IF($C$4=Dates!$E$5, DataPack!BA451, IF($C$4=Dates!$E$6, DataPack!BG451))))="", "", IF($C$4=Dates!$E$3, DataPack!AO451, IF($C$4=Dates!$E$4, DataPack!AU451, IF($C$4=Dates!$E$5, DataPack!BA451, IF($C$4=Dates!$E$6, DataPack!BG451)))))</f>
        <v>Community School</v>
      </c>
      <c r="G36" s="49">
        <f>IF(IF($C$4=Dates!$E$3, DataPack!AP451, IF($C$4=Dates!$E$4, DataPack!AV451, IF($C$4=Dates!$E$5, DataPack!BB451, IF($C$4=Dates!$E$6, DataPack!BH451))))="", "", IF($C$4=Dates!$E$3, DataPack!AP451, IF($C$4=Dates!$E$4, DataPack!AV451, IF($C$4=Dates!$E$5, DataPack!BB451, IF($C$4=Dates!$E$6, DataPack!BH451)))))</f>
        <v>40863</v>
      </c>
      <c r="H36" s="6"/>
      <c r="I36" s="244"/>
    </row>
    <row r="37" spans="2:9">
      <c r="B37" s="8">
        <f>IF(IF($C$4=Dates!$E$3, DataPack!AK452, IF($C$4=Dates!$E$4, DataPack!AQ452, IF($C$4=Dates!$E$5, DataPack!AW452, IF($C$4=Dates!$E$6, DataPack!BC452))))="", "", IF($C$4=Dates!$E$3, DataPack!AK452, IF($C$4=Dates!$E$4, DataPack!AQ452, IF($C$4=Dates!$E$5, DataPack!AW452, IF($C$4=Dates!$E$6, DataPack!BC452)))))</f>
        <v>112743</v>
      </c>
      <c r="C37" s="36" t="str">
        <f>IF(IF($C$4=Dates!$E$3, DataPack!AL452, IF($C$4=Dates!$E$4, DataPack!AR452, IF($C$4=Dates!$E$5, DataPack!AX452, IF($C$4=Dates!$E$6, DataPack!BD452))))="", "", IF($C$4=Dates!$E$3, DataPack!AL452, IF($C$4=Dates!$E$4, DataPack!AR452, IF($C$4=Dates!$E$5, DataPack!AX452, IF($C$4=Dates!$E$6, DataPack!BD452)))))</f>
        <v>Alvaston Junior School</v>
      </c>
      <c r="D37" s="36" t="str">
        <f>IF(IF($C$4=Dates!$E$3, DataPack!AM452, IF($C$4=Dates!$E$4, DataPack!AS452, IF($C$4=Dates!$E$5, DataPack!AY452, IF($C$4=Dates!$E$6, DataPack!BE452))))="", "", IF($C$4=Dates!$E$3, DataPack!AM452, IF($C$4=Dates!$E$4, DataPack!AS452, IF($C$4=Dates!$E$5, DataPack!AY452, IF($C$4=Dates!$E$6, DataPack!BE452)))))</f>
        <v>Derby</v>
      </c>
      <c r="E37" s="36" t="str">
        <f>IF(IF($C$4=Dates!$E$3, DataPack!AN452, IF($C$4=Dates!$E$4, DataPack!AT452, IF($C$4=Dates!$E$5, DataPack!AZ452, IF($C$4=Dates!$E$6, DataPack!BF452))))="", "", IF($C$4=Dates!$E$3, DataPack!AN452, IF($C$4=Dates!$E$4, DataPack!AT452, IF($C$4=Dates!$E$5, DataPack!AZ452, IF($C$4=Dates!$E$6, DataPack!BF452)))))</f>
        <v>Primary</v>
      </c>
      <c r="F37" s="36" t="str">
        <f>IF(IF($C$4=Dates!$E$3, DataPack!AO452, IF($C$4=Dates!$E$4, DataPack!AU452, IF($C$4=Dates!$E$5, DataPack!BA452, IF($C$4=Dates!$E$6, DataPack!BG452))))="", "", IF($C$4=Dates!$E$3, DataPack!AO452, IF($C$4=Dates!$E$4, DataPack!AU452, IF($C$4=Dates!$E$5, DataPack!BA452, IF($C$4=Dates!$E$6, DataPack!BG452)))))</f>
        <v>Community School</v>
      </c>
      <c r="G37" s="49">
        <f>IF(IF($C$4=Dates!$E$3, DataPack!AP452, IF($C$4=Dates!$E$4, DataPack!AV452, IF($C$4=Dates!$E$5, DataPack!BB452, IF($C$4=Dates!$E$6, DataPack!BH452))))="", "", IF($C$4=Dates!$E$3, DataPack!AP452, IF($C$4=Dates!$E$4, DataPack!AV452, IF($C$4=Dates!$E$5, DataPack!BB452, IF($C$4=Dates!$E$6, DataPack!BH452)))))</f>
        <v>40863</v>
      </c>
      <c r="I37" s="244"/>
    </row>
    <row r="38" spans="2:9">
      <c r="B38" s="8">
        <f>IF(IF($C$4=Dates!$E$3, DataPack!AK453, IF($C$4=Dates!$E$4, DataPack!AQ453, IF($C$4=Dates!$E$5, DataPack!AW453, IF($C$4=Dates!$E$6, DataPack!BC453))))="", "", IF($C$4=Dates!$E$3, DataPack!AK453, IF($C$4=Dates!$E$4, DataPack!AQ453, IF($C$4=Dates!$E$5, DataPack!AW453, IF($C$4=Dates!$E$6, DataPack!BC453)))))</f>
        <v>112712</v>
      </c>
      <c r="C38" s="36" t="str">
        <f>IF(IF($C$4=Dates!$E$3, DataPack!AL453, IF($C$4=Dates!$E$4, DataPack!AR453, IF($C$4=Dates!$E$5, DataPack!AX453, IF($C$4=Dates!$E$6, DataPack!BD453))))="", "", IF($C$4=Dates!$E$3, DataPack!AL453, IF($C$4=Dates!$E$4, DataPack!AR453, IF($C$4=Dates!$E$5, DataPack!AX453, IF($C$4=Dates!$E$6, DataPack!BD453)))))</f>
        <v>Allenton Community Primary School</v>
      </c>
      <c r="D38" s="36" t="str">
        <f>IF(IF($C$4=Dates!$E$3, DataPack!AM453, IF($C$4=Dates!$E$4, DataPack!AS453, IF($C$4=Dates!$E$5, DataPack!AY453, IF($C$4=Dates!$E$6, DataPack!BE453))))="", "", IF($C$4=Dates!$E$3, DataPack!AM453, IF($C$4=Dates!$E$4, DataPack!AS453, IF($C$4=Dates!$E$5, DataPack!AY453, IF($C$4=Dates!$E$6, DataPack!BE453)))))</f>
        <v>Derby</v>
      </c>
      <c r="E38" s="36" t="str">
        <f>IF(IF($C$4=Dates!$E$3, DataPack!AN453, IF($C$4=Dates!$E$4, DataPack!AT453, IF($C$4=Dates!$E$5, DataPack!AZ453, IF($C$4=Dates!$E$6, DataPack!BF453))))="", "", IF($C$4=Dates!$E$3, DataPack!AN453, IF($C$4=Dates!$E$4, DataPack!AT453, IF($C$4=Dates!$E$5, DataPack!AZ453, IF($C$4=Dates!$E$6, DataPack!BF453)))))</f>
        <v>Primary</v>
      </c>
      <c r="F38" s="36" t="str">
        <f>IF(IF($C$4=Dates!$E$3, DataPack!AO453, IF($C$4=Dates!$E$4, DataPack!AU453, IF($C$4=Dates!$E$5, DataPack!BA453, IF($C$4=Dates!$E$6, DataPack!BG453))))="", "", IF($C$4=Dates!$E$3, DataPack!AO453, IF($C$4=Dates!$E$4, DataPack!AU453, IF($C$4=Dates!$E$5, DataPack!BA453, IF($C$4=Dates!$E$6, DataPack!BG453)))))</f>
        <v>Community School</v>
      </c>
      <c r="G38" s="49">
        <f>IF(IF($C$4=Dates!$E$3, DataPack!AP453, IF($C$4=Dates!$E$4, DataPack!AV453, IF($C$4=Dates!$E$5, DataPack!BB453, IF($C$4=Dates!$E$6, DataPack!BH453))))="", "", IF($C$4=Dates!$E$3, DataPack!AP453, IF($C$4=Dates!$E$4, DataPack!AV453, IF($C$4=Dates!$E$5, DataPack!BB453, IF($C$4=Dates!$E$6, DataPack!BH453)))))</f>
        <v>40876</v>
      </c>
      <c r="I38" s="244"/>
    </row>
    <row r="39" spans="2:9">
      <c r="B39" s="8">
        <f>IF(IF($C$4=Dates!$E$3, DataPack!AK454, IF($C$4=Dates!$E$4, DataPack!AQ454, IF($C$4=Dates!$E$5, DataPack!AW454, IF($C$4=Dates!$E$6, DataPack!BC454))))="", "", IF($C$4=Dates!$E$3, DataPack!AK454, IF($C$4=Dates!$E$4, DataPack!AQ454, IF($C$4=Dates!$E$5, DataPack!AW454, IF($C$4=Dates!$E$6, DataPack!BC454)))))</f>
        <v>103969</v>
      </c>
      <c r="C39" s="36" t="str">
        <f>IF(IF($C$4=Dates!$E$3, DataPack!AL454, IF($C$4=Dates!$E$4, DataPack!AR454, IF($C$4=Dates!$E$5, DataPack!AX454, IF($C$4=Dates!$E$6, DataPack!BD454))))="", "", IF($C$4=Dates!$E$3, DataPack!AL454, IF($C$4=Dates!$E$4, DataPack!AR454, IF($C$4=Dates!$E$5, DataPack!AX454, IF($C$4=Dates!$E$6, DataPack!BD454)))))</f>
        <v>Lodge Primary School</v>
      </c>
      <c r="D39" s="36" t="str">
        <f>IF(IF($C$4=Dates!$E$3, DataPack!AM454, IF($C$4=Dates!$E$4, DataPack!AS454, IF($C$4=Dates!$E$5, DataPack!AY454, IF($C$4=Dates!$E$6, DataPack!BE454))))="", "", IF($C$4=Dates!$E$3, DataPack!AM454, IF($C$4=Dates!$E$4, DataPack!AS454, IF($C$4=Dates!$E$5, DataPack!AY454, IF($C$4=Dates!$E$6, DataPack!BE454)))))</f>
        <v>Sandwell</v>
      </c>
      <c r="E39" s="36" t="str">
        <f>IF(IF($C$4=Dates!$E$3, DataPack!AN454, IF($C$4=Dates!$E$4, DataPack!AT454, IF($C$4=Dates!$E$5, DataPack!AZ454, IF($C$4=Dates!$E$6, DataPack!BF454))))="", "", IF($C$4=Dates!$E$3, DataPack!AN454, IF($C$4=Dates!$E$4, DataPack!AT454, IF($C$4=Dates!$E$5, DataPack!AZ454, IF($C$4=Dates!$E$6, DataPack!BF454)))))</f>
        <v>Primary</v>
      </c>
      <c r="F39" s="36" t="str">
        <f>IF(IF($C$4=Dates!$E$3, DataPack!AO454, IF($C$4=Dates!$E$4, DataPack!AU454, IF($C$4=Dates!$E$5, DataPack!BA454, IF($C$4=Dates!$E$6, DataPack!BG454))))="", "", IF($C$4=Dates!$E$3, DataPack!AO454, IF($C$4=Dates!$E$4, DataPack!AU454, IF($C$4=Dates!$E$5, DataPack!BA454, IF($C$4=Dates!$E$6, DataPack!BG454)))))</f>
        <v>Community School</v>
      </c>
      <c r="G39" s="49">
        <f>IF(IF($C$4=Dates!$E$3, DataPack!AP454, IF($C$4=Dates!$E$4, DataPack!AV454, IF($C$4=Dates!$E$5, DataPack!BB454, IF($C$4=Dates!$E$6, DataPack!BH454))))="", "", IF($C$4=Dates!$E$3, DataPack!AP454, IF($C$4=Dates!$E$4, DataPack!AV454, IF($C$4=Dates!$E$5, DataPack!BB454, IF($C$4=Dates!$E$6, DataPack!BH454)))))</f>
        <v>40857</v>
      </c>
      <c r="I39" s="244"/>
    </row>
    <row r="40" spans="2:9">
      <c r="B40" s="8">
        <f>IF(IF($C$4=Dates!$E$3, DataPack!AK455, IF($C$4=Dates!$E$4, DataPack!AQ455, IF($C$4=Dates!$E$5, DataPack!AW455, IF($C$4=Dates!$E$6, DataPack!BC455))))="", "", IF($C$4=Dates!$E$3, DataPack!AK455, IF($C$4=Dates!$E$4, DataPack!AQ455, IF($C$4=Dates!$E$5, DataPack!AW455, IF($C$4=Dates!$E$6, DataPack!BC455)))))</f>
        <v>103966</v>
      </c>
      <c r="C40" s="36" t="str">
        <f>IF(IF($C$4=Dates!$E$3, DataPack!AL455, IF($C$4=Dates!$E$4, DataPack!AR455, IF($C$4=Dates!$E$5, DataPack!AX455, IF($C$4=Dates!$E$6, DataPack!BD455))))="", "", IF($C$4=Dates!$E$3, DataPack!AL455, IF($C$4=Dates!$E$4, DataPack!AR455, IF($C$4=Dates!$E$5, DataPack!AX455, IF($C$4=Dates!$E$6, DataPack!BD455)))))</f>
        <v>Timbertree Primary School</v>
      </c>
      <c r="D40" s="36" t="str">
        <f>IF(IF($C$4=Dates!$E$3, DataPack!AM455, IF($C$4=Dates!$E$4, DataPack!AS455, IF($C$4=Dates!$E$5, DataPack!AY455, IF($C$4=Dates!$E$6, DataPack!BE455))))="", "", IF($C$4=Dates!$E$3, DataPack!AM455, IF($C$4=Dates!$E$4, DataPack!AS455, IF($C$4=Dates!$E$5, DataPack!AY455, IF($C$4=Dates!$E$6, DataPack!BE455)))))</f>
        <v>Sandwell</v>
      </c>
      <c r="E40" s="36" t="str">
        <f>IF(IF($C$4=Dates!$E$3, DataPack!AN455, IF($C$4=Dates!$E$4, DataPack!AT455, IF($C$4=Dates!$E$5, DataPack!AZ455, IF($C$4=Dates!$E$6, DataPack!BF455))))="", "", IF($C$4=Dates!$E$3, DataPack!AN455, IF($C$4=Dates!$E$4, DataPack!AT455, IF($C$4=Dates!$E$5, DataPack!AZ455, IF($C$4=Dates!$E$6, DataPack!BF455)))))</f>
        <v>Primary</v>
      </c>
      <c r="F40" s="36" t="str">
        <f>IF(IF($C$4=Dates!$E$3, DataPack!AO455, IF($C$4=Dates!$E$4, DataPack!AU455, IF($C$4=Dates!$E$5, DataPack!BA455, IF($C$4=Dates!$E$6, DataPack!BG455))))="", "", IF($C$4=Dates!$E$3, DataPack!AO455, IF($C$4=Dates!$E$4, DataPack!AU455, IF($C$4=Dates!$E$5, DataPack!BA455, IF($C$4=Dates!$E$6, DataPack!BG455)))))</f>
        <v>Community School</v>
      </c>
      <c r="G40" s="49">
        <f>IF(IF($C$4=Dates!$E$3, DataPack!AP455, IF($C$4=Dates!$E$4, DataPack!AV455, IF($C$4=Dates!$E$5, DataPack!BB455, IF($C$4=Dates!$E$6, DataPack!BH455))))="", "", IF($C$4=Dates!$E$3, DataPack!AP455, IF($C$4=Dates!$E$4, DataPack!AV455, IF($C$4=Dates!$E$5, DataPack!BB455, IF($C$4=Dates!$E$6, DataPack!BH455)))))</f>
        <v>40856</v>
      </c>
      <c r="I40" s="244"/>
    </row>
    <row r="41" spans="2:9">
      <c r="B41" s="8">
        <f>IF(IF($C$4=Dates!$E$3, DataPack!AK456, IF($C$4=Dates!$E$4, DataPack!AQ456, IF($C$4=Dates!$E$5, DataPack!AW456, IF($C$4=Dates!$E$6, DataPack!BC456))))="", "", IF($C$4=Dates!$E$3, DataPack!AK456, IF($C$4=Dates!$E$4, DataPack!AQ456, IF($C$4=Dates!$E$5, DataPack!AW456, IF($C$4=Dates!$E$6, DataPack!BC456)))))</f>
        <v>100674</v>
      </c>
      <c r="C41" s="36" t="str">
        <f>IF(IF($C$4=Dates!$E$3, DataPack!AL456, IF($C$4=Dates!$E$4, DataPack!AR456, IF($C$4=Dates!$E$5, DataPack!AX456, IF($C$4=Dates!$E$6, DataPack!BD456))))="", "", IF($C$4=Dates!$E$3, DataPack!AL456, IF($C$4=Dates!$E$4, DataPack!AR456, IF($C$4=Dates!$E$5, DataPack!AX456, IF($C$4=Dates!$E$6, DataPack!BD456)))))</f>
        <v>Brockley Primary School</v>
      </c>
      <c r="D41" s="36" t="str">
        <f>IF(IF($C$4=Dates!$E$3, DataPack!AM456, IF($C$4=Dates!$E$4, DataPack!AS456, IF($C$4=Dates!$E$5, DataPack!AY456, IF($C$4=Dates!$E$6, DataPack!BE456))))="", "", IF($C$4=Dates!$E$3, DataPack!AM456, IF($C$4=Dates!$E$4, DataPack!AS456, IF($C$4=Dates!$E$5, DataPack!AY456, IF($C$4=Dates!$E$6, DataPack!BE456)))))</f>
        <v>Lewisham</v>
      </c>
      <c r="E41" s="36" t="str">
        <f>IF(IF($C$4=Dates!$E$3, DataPack!AN456, IF($C$4=Dates!$E$4, DataPack!AT456, IF($C$4=Dates!$E$5, DataPack!AZ456, IF($C$4=Dates!$E$6, DataPack!BF456))))="", "", IF($C$4=Dates!$E$3, DataPack!AN456, IF($C$4=Dates!$E$4, DataPack!AT456, IF($C$4=Dates!$E$5, DataPack!AZ456, IF($C$4=Dates!$E$6, DataPack!BF456)))))</f>
        <v>Primary</v>
      </c>
      <c r="F41" s="36" t="str">
        <f>IF(IF($C$4=Dates!$E$3, DataPack!AO456, IF($C$4=Dates!$E$4, DataPack!AU456, IF($C$4=Dates!$E$5, DataPack!BA456, IF($C$4=Dates!$E$6, DataPack!BG456))))="", "", IF($C$4=Dates!$E$3, DataPack!AO456, IF($C$4=Dates!$E$4, DataPack!AU456, IF($C$4=Dates!$E$5, DataPack!BA456, IF($C$4=Dates!$E$6, DataPack!BG456)))))</f>
        <v>Community School</v>
      </c>
      <c r="G41" s="49">
        <f>IF(IF($C$4=Dates!$E$3, DataPack!AP456, IF($C$4=Dates!$E$4, DataPack!AV456, IF($C$4=Dates!$E$5, DataPack!BB456, IF($C$4=Dates!$E$6, DataPack!BH456))))="", "", IF($C$4=Dates!$E$3, DataPack!AP456, IF($C$4=Dates!$E$4, DataPack!AV456, IF($C$4=Dates!$E$5, DataPack!BB456, IF($C$4=Dates!$E$6, DataPack!BH456)))))</f>
        <v>40828</v>
      </c>
      <c r="I41" s="244"/>
    </row>
    <row r="42" spans="2:9">
      <c r="B42" s="8">
        <f>IF(IF($C$4=Dates!$E$3, DataPack!AK457, IF($C$4=Dates!$E$4, DataPack!AQ457, IF($C$4=Dates!$E$5, DataPack!AW457, IF($C$4=Dates!$E$6, DataPack!BC457))))="", "", IF($C$4=Dates!$E$3, DataPack!AK457, IF($C$4=Dates!$E$4, DataPack!AQ457, IF($C$4=Dates!$E$5, DataPack!AW457, IF($C$4=Dates!$E$6, DataPack!BC457)))))</f>
        <v>103800</v>
      </c>
      <c r="C42" s="36" t="str">
        <f>IF(IF($C$4=Dates!$E$3, DataPack!AL457, IF($C$4=Dates!$E$4, DataPack!AR457, IF($C$4=Dates!$E$5, DataPack!AX457, IF($C$4=Dates!$E$6, DataPack!BD457))))="", "", IF($C$4=Dates!$E$3, DataPack!AL457, IF($C$4=Dates!$E$4, DataPack!AR457, IF($C$4=Dates!$E$5, DataPack!AX457, IF($C$4=Dates!$E$6, DataPack!BD457)))))</f>
        <v>Wollescote Primary School</v>
      </c>
      <c r="D42" s="36" t="str">
        <f>IF(IF($C$4=Dates!$E$3, DataPack!AM457, IF($C$4=Dates!$E$4, DataPack!AS457, IF($C$4=Dates!$E$5, DataPack!AY457, IF($C$4=Dates!$E$6, DataPack!BE457))))="", "", IF($C$4=Dates!$E$3, DataPack!AM457, IF($C$4=Dates!$E$4, DataPack!AS457, IF($C$4=Dates!$E$5, DataPack!AY457, IF($C$4=Dates!$E$6, DataPack!BE457)))))</f>
        <v>Dudley</v>
      </c>
      <c r="E42" s="36" t="str">
        <f>IF(IF($C$4=Dates!$E$3, DataPack!AN457, IF($C$4=Dates!$E$4, DataPack!AT457, IF($C$4=Dates!$E$5, DataPack!AZ457, IF($C$4=Dates!$E$6, DataPack!BF457))))="", "", IF($C$4=Dates!$E$3, DataPack!AN457, IF($C$4=Dates!$E$4, DataPack!AT457, IF($C$4=Dates!$E$5, DataPack!AZ457, IF($C$4=Dates!$E$6, DataPack!BF457)))))</f>
        <v>Primary</v>
      </c>
      <c r="F42" s="36" t="str">
        <f>IF(IF($C$4=Dates!$E$3, DataPack!AO457, IF($C$4=Dates!$E$4, DataPack!AU457, IF($C$4=Dates!$E$5, DataPack!BA457, IF($C$4=Dates!$E$6, DataPack!BG457))))="", "", IF($C$4=Dates!$E$3, DataPack!AO457, IF($C$4=Dates!$E$4, DataPack!AU457, IF($C$4=Dates!$E$5, DataPack!BA457, IF($C$4=Dates!$E$6, DataPack!BG457)))))</f>
        <v>Community School</v>
      </c>
      <c r="G42" s="49">
        <f>IF(IF($C$4=Dates!$E$3, DataPack!AP457, IF($C$4=Dates!$E$4, DataPack!AV457, IF($C$4=Dates!$E$5, DataPack!BB457, IF($C$4=Dates!$E$6, DataPack!BH457))))="", "", IF($C$4=Dates!$E$3, DataPack!AP457, IF($C$4=Dates!$E$4, DataPack!AV457, IF($C$4=Dates!$E$5, DataPack!BB457, IF($C$4=Dates!$E$6, DataPack!BH457)))))</f>
        <v>40876</v>
      </c>
      <c r="I42" s="244"/>
    </row>
    <row r="43" spans="2:9">
      <c r="B43" s="8">
        <f>IF(IF($C$4=Dates!$E$3, DataPack!AK458, IF($C$4=Dates!$E$4, DataPack!AQ458, IF($C$4=Dates!$E$5, DataPack!AW458, IF($C$4=Dates!$E$6, DataPack!BC458))))="", "", IF($C$4=Dates!$E$3, DataPack!AK458, IF($C$4=Dates!$E$4, DataPack!AQ458, IF($C$4=Dates!$E$5, DataPack!AW458, IF($C$4=Dates!$E$6, DataPack!BC458)))))</f>
        <v>131754</v>
      </c>
      <c r="C43" s="36" t="str">
        <f>IF(IF($C$4=Dates!$E$3, DataPack!AL458, IF($C$4=Dates!$E$4, DataPack!AR458, IF($C$4=Dates!$E$5, DataPack!AX458, IF($C$4=Dates!$E$6, DataPack!BD458))))="", "", IF($C$4=Dates!$E$3, DataPack!AL458, IF($C$4=Dates!$E$4, DataPack!AR458, IF($C$4=Dates!$E$5, DataPack!AX458, IF($C$4=Dates!$E$6, DataPack!BD458)))))</f>
        <v>Hawkesley CofE/Methodist Primary School</v>
      </c>
      <c r="D43" s="36" t="str">
        <f>IF(IF($C$4=Dates!$E$3, DataPack!AM458, IF($C$4=Dates!$E$4, DataPack!AS458, IF($C$4=Dates!$E$5, DataPack!AY458, IF($C$4=Dates!$E$6, DataPack!BE458))))="", "", IF($C$4=Dates!$E$3, DataPack!AM458, IF($C$4=Dates!$E$4, DataPack!AS458, IF($C$4=Dates!$E$5, DataPack!AY458, IF($C$4=Dates!$E$6, DataPack!BE458)))))</f>
        <v>Birmingham</v>
      </c>
      <c r="E43" s="36" t="str">
        <f>IF(IF($C$4=Dates!$E$3, DataPack!AN458, IF($C$4=Dates!$E$4, DataPack!AT458, IF($C$4=Dates!$E$5, DataPack!AZ458, IF($C$4=Dates!$E$6, DataPack!BF458))))="", "", IF($C$4=Dates!$E$3, DataPack!AN458, IF($C$4=Dates!$E$4, DataPack!AT458, IF($C$4=Dates!$E$5, DataPack!AZ458, IF($C$4=Dates!$E$6, DataPack!BF458)))))</f>
        <v>Primary</v>
      </c>
      <c r="F43" s="36" t="str">
        <f>IF(IF($C$4=Dates!$E$3, DataPack!AO458, IF($C$4=Dates!$E$4, DataPack!AU458, IF($C$4=Dates!$E$5, DataPack!BA458, IF($C$4=Dates!$E$6, DataPack!BG458))))="", "", IF($C$4=Dates!$E$3, DataPack!AO458, IF($C$4=Dates!$E$4, DataPack!AU458, IF($C$4=Dates!$E$5, DataPack!BA458, IF($C$4=Dates!$E$6, DataPack!BG458)))))</f>
        <v>Voluntary Aided School</v>
      </c>
      <c r="G43" s="49">
        <f>IF(IF($C$4=Dates!$E$3, DataPack!AP458, IF($C$4=Dates!$E$4, DataPack!AV458, IF($C$4=Dates!$E$5, DataPack!BB458, IF($C$4=Dates!$E$6, DataPack!BH458))))="", "", IF($C$4=Dates!$E$3, DataPack!AP458, IF($C$4=Dates!$E$4, DataPack!AV458, IF($C$4=Dates!$E$5, DataPack!BB458, IF($C$4=Dates!$E$6, DataPack!BH458)))))</f>
        <v>40850</v>
      </c>
      <c r="I43" s="244"/>
    </row>
    <row r="44" spans="2:9">
      <c r="B44" s="8">
        <f>IF(IF($C$4=Dates!$E$3, DataPack!AK459, IF($C$4=Dates!$E$4, DataPack!AQ459, IF($C$4=Dates!$E$5, DataPack!AW459, IF($C$4=Dates!$E$6, DataPack!BC459))))="", "", IF($C$4=Dates!$E$3, DataPack!AK459, IF($C$4=Dates!$E$4, DataPack!AQ459, IF($C$4=Dates!$E$5, DataPack!AW459, IF($C$4=Dates!$E$6, DataPack!BC459)))))</f>
        <v>103089</v>
      </c>
      <c r="C44" s="36" t="str">
        <f>IF(IF($C$4=Dates!$E$3, DataPack!AL459, IF($C$4=Dates!$E$4, DataPack!AR459, IF($C$4=Dates!$E$5, DataPack!AX459, IF($C$4=Dates!$E$6, DataPack!BD459))))="", "", IF($C$4=Dates!$E$3, DataPack!AL459, IF($C$4=Dates!$E$4, DataPack!AR459, IF($C$4=Dates!$E$5, DataPack!AX459, IF($C$4=Dates!$E$6, DataPack!BD459)))))</f>
        <v>St.Saviour's Church of England Primary School</v>
      </c>
      <c r="D44" s="36" t="str">
        <f>IF(IF($C$4=Dates!$E$3, DataPack!AM459, IF($C$4=Dates!$E$4, DataPack!AS459, IF($C$4=Dates!$E$5, DataPack!AY459, IF($C$4=Dates!$E$6, DataPack!BE459))))="", "", IF($C$4=Dates!$E$3, DataPack!AM459, IF($C$4=Dates!$E$4, DataPack!AS459, IF($C$4=Dates!$E$5, DataPack!AY459, IF($C$4=Dates!$E$6, DataPack!BE459)))))</f>
        <v>Waltham Forest</v>
      </c>
      <c r="E44" s="36" t="str">
        <f>IF(IF($C$4=Dates!$E$3, DataPack!AN459, IF($C$4=Dates!$E$4, DataPack!AT459, IF($C$4=Dates!$E$5, DataPack!AZ459, IF($C$4=Dates!$E$6, DataPack!BF459))))="", "", IF($C$4=Dates!$E$3, DataPack!AN459, IF($C$4=Dates!$E$4, DataPack!AT459, IF($C$4=Dates!$E$5, DataPack!AZ459, IF($C$4=Dates!$E$6, DataPack!BF459)))))</f>
        <v>Primary</v>
      </c>
      <c r="F44" s="36" t="str">
        <f>IF(IF($C$4=Dates!$E$3, DataPack!AO459, IF($C$4=Dates!$E$4, DataPack!AU459, IF($C$4=Dates!$E$5, DataPack!BA459, IF($C$4=Dates!$E$6, DataPack!BG459))))="", "", IF($C$4=Dates!$E$3, DataPack!AO459, IF($C$4=Dates!$E$4, DataPack!AU459, IF($C$4=Dates!$E$5, DataPack!BA459, IF($C$4=Dates!$E$6, DataPack!BG459)))))</f>
        <v>Voluntary Aided School</v>
      </c>
      <c r="G44" s="49">
        <f>IF(IF($C$4=Dates!$E$3, DataPack!AP459, IF($C$4=Dates!$E$4, DataPack!AV459, IF($C$4=Dates!$E$5, DataPack!BB459, IF($C$4=Dates!$E$6, DataPack!BH459))))="", "", IF($C$4=Dates!$E$3, DataPack!AP459, IF($C$4=Dates!$E$4, DataPack!AV459, IF($C$4=Dates!$E$5, DataPack!BB459, IF($C$4=Dates!$E$6, DataPack!BH459)))))</f>
        <v>40871</v>
      </c>
      <c r="I44" s="244"/>
    </row>
    <row r="45" spans="2:9">
      <c r="B45" s="8">
        <f>IF(IF($C$4=Dates!$E$3, DataPack!AK460, IF($C$4=Dates!$E$4, DataPack!AQ460, IF($C$4=Dates!$E$5, DataPack!AW460, IF($C$4=Dates!$E$6, DataPack!BC460))))="", "", IF($C$4=Dates!$E$3, DataPack!AK460, IF($C$4=Dates!$E$4, DataPack!AQ460, IF($C$4=Dates!$E$5, DataPack!AW460, IF($C$4=Dates!$E$6, DataPack!BC460)))))</f>
        <v>102760</v>
      </c>
      <c r="C45" s="36" t="str">
        <f>IF(IF($C$4=Dates!$E$3, DataPack!AL460, IF($C$4=Dates!$E$4, DataPack!AR460, IF($C$4=Dates!$E$5, DataPack!AX460, IF($C$4=Dates!$E$6, DataPack!BD460))))="", "", IF($C$4=Dates!$E$3, DataPack!AL460, IF($C$4=Dates!$E$4, DataPack!AR460, IF($C$4=Dates!$E$5, DataPack!AX460, IF($C$4=Dates!$E$6, DataPack!BD460)))))</f>
        <v>Cleves Primary School</v>
      </c>
      <c r="D45" s="36" t="str">
        <f>IF(IF($C$4=Dates!$E$3, DataPack!AM460, IF($C$4=Dates!$E$4, DataPack!AS460, IF($C$4=Dates!$E$5, DataPack!AY460, IF($C$4=Dates!$E$6, DataPack!BE460))))="", "", IF($C$4=Dates!$E$3, DataPack!AM460, IF($C$4=Dates!$E$4, DataPack!AS460, IF($C$4=Dates!$E$5, DataPack!AY460, IF($C$4=Dates!$E$6, DataPack!BE460)))))</f>
        <v>Newham</v>
      </c>
      <c r="E45" s="36" t="str">
        <f>IF(IF($C$4=Dates!$E$3, DataPack!AN460, IF($C$4=Dates!$E$4, DataPack!AT460, IF($C$4=Dates!$E$5, DataPack!AZ460, IF($C$4=Dates!$E$6, DataPack!BF460))))="", "", IF($C$4=Dates!$E$3, DataPack!AN460, IF($C$4=Dates!$E$4, DataPack!AT460, IF($C$4=Dates!$E$5, DataPack!AZ460, IF($C$4=Dates!$E$6, DataPack!BF460)))))</f>
        <v>Primary</v>
      </c>
      <c r="F45" s="36" t="str">
        <f>IF(IF($C$4=Dates!$E$3, DataPack!AO460, IF($C$4=Dates!$E$4, DataPack!AU460, IF($C$4=Dates!$E$5, DataPack!BA460, IF($C$4=Dates!$E$6, DataPack!BG460))))="", "", IF($C$4=Dates!$E$3, DataPack!AO460, IF($C$4=Dates!$E$4, DataPack!AU460, IF($C$4=Dates!$E$5, DataPack!BA460, IF($C$4=Dates!$E$6, DataPack!BG460)))))</f>
        <v>Community School</v>
      </c>
      <c r="G45" s="49">
        <f>IF(IF($C$4=Dates!$E$3, DataPack!AP460, IF($C$4=Dates!$E$4, DataPack!AV460, IF($C$4=Dates!$E$5, DataPack!BB460, IF($C$4=Dates!$E$6, DataPack!BH460))))="", "", IF($C$4=Dates!$E$3, DataPack!AP460, IF($C$4=Dates!$E$4, DataPack!AV460, IF($C$4=Dates!$E$5, DataPack!BB460, IF($C$4=Dates!$E$6, DataPack!BH460)))))</f>
        <v>40870</v>
      </c>
      <c r="I45" s="244"/>
    </row>
    <row r="46" spans="2:9">
      <c r="B46" s="8">
        <f>IF(IF($C$4=Dates!$E$3, DataPack!AK461, IF($C$4=Dates!$E$4, DataPack!AQ461, IF($C$4=Dates!$E$5, DataPack!AW461, IF($C$4=Dates!$E$6, DataPack!BC461))))="", "", IF($C$4=Dates!$E$3, DataPack!AK461, IF($C$4=Dates!$E$4, DataPack!AQ461, IF($C$4=Dates!$E$5, DataPack!AW461, IF($C$4=Dates!$E$6, DataPack!BC461)))))</f>
        <v>122816</v>
      </c>
      <c r="C46" s="36" t="str">
        <f>IF(IF($C$4=Dates!$E$3, DataPack!AL461, IF($C$4=Dates!$E$4, DataPack!AR461, IF($C$4=Dates!$E$5, DataPack!AX461, IF($C$4=Dates!$E$6, DataPack!BD461))))="", "", IF($C$4=Dates!$E$3, DataPack!AL461, IF($C$4=Dates!$E$4, DataPack!AR461, IF($C$4=Dates!$E$5, DataPack!AX461, IF($C$4=Dates!$E$6, DataPack!BD461)))))</f>
        <v>St Patrick's Catholic Primary School</v>
      </c>
      <c r="D46" s="36" t="str">
        <f>IF(IF($C$4=Dates!$E$3, DataPack!AM461, IF($C$4=Dates!$E$4, DataPack!AS461, IF($C$4=Dates!$E$5, DataPack!AY461, IF($C$4=Dates!$E$6, DataPack!BE461))))="", "", IF($C$4=Dates!$E$3, DataPack!AM461, IF($C$4=Dates!$E$4, DataPack!AS461, IF($C$4=Dates!$E$5, DataPack!AY461, IF($C$4=Dates!$E$6, DataPack!BE461)))))</f>
        <v>Nottinghamshire</v>
      </c>
      <c r="E46" s="36" t="str">
        <f>IF(IF($C$4=Dates!$E$3, DataPack!AN461, IF($C$4=Dates!$E$4, DataPack!AT461, IF($C$4=Dates!$E$5, DataPack!AZ461, IF($C$4=Dates!$E$6, DataPack!BF461))))="", "", IF($C$4=Dates!$E$3, DataPack!AN461, IF($C$4=Dates!$E$4, DataPack!AT461, IF($C$4=Dates!$E$5, DataPack!AZ461, IF($C$4=Dates!$E$6, DataPack!BF461)))))</f>
        <v>Primary</v>
      </c>
      <c r="F46" s="36" t="str">
        <f>IF(IF($C$4=Dates!$E$3, DataPack!AO461, IF($C$4=Dates!$E$4, DataPack!AU461, IF($C$4=Dates!$E$5, DataPack!BA461, IF($C$4=Dates!$E$6, DataPack!BG461))))="", "", IF($C$4=Dates!$E$3, DataPack!AO461, IF($C$4=Dates!$E$4, DataPack!AU461, IF($C$4=Dates!$E$5, DataPack!BA461, IF($C$4=Dates!$E$6, DataPack!BG461)))))</f>
        <v>Voluntary Aided School</v>
      </c>
      <c r="G46" s="49">
        <f>IF(IF($C$4=Dates!$E$3, DataPack!AP461, IF($C$4=Dates!$E$4, DataPack!AV461, IF($C$4=Dates!$E$5, DataPack!BB461, IF($C$4=Dates!$E$6, DataPack!BH461))))="", "", IF($C$4=Dates!$E$3, DataPack!AP461, IF($C$4=Dates!$E$4, DataPack!AV461, IF($C$4=Dates!$E$5, DataPack!BB461, IF($C$4=Dates!$E$6, DataPack!BH461)))))</f>
        <v>40885</v>
      </c>
      <c r="I46" s="244"/>
    </row>
    <row r="47" spans="2:9">
      <c r="B47" s="8">
        <f>IF(IF($C$4=Dates!$E$3, DataPack!AK462, IF($C$4=Dates!$E$4, DataPack!AQ462, IF($C$4=Dates!$E$5, DataPack!AW462, IF($C$4=Dates!$E$6, DataPack!BC462))))="", "", IF($C$4=Dates!$E$3, DataPack!AK462, IF($C$4=Dates!$E$4, DataPack!AQ462, IF($C$4=Dates!$E$5, DataPack!AW462, IF($C$4=Dates!$E$6, DataPack!BC462)))))</f>
        <v>119299</v>
      </c>
      <c r="C47" s="36" t="str">
        <f>IF(IF($C$4=Dates!$E$3, DataPack!AL462, IF($C$4=Dates!$E$4, DataPack!AR462, IF($C$4=Dates!$E$5, DataPack!AX462, IF($C$4=Dates!$E$6, DataPack!BD462))))="", "", IF($C$4=Dates!$E$3, DataPack!AL462, IF($C$4=Dates!$E$4, DataPack!AR462, IF($C$4=Dates!$E$5, DataPack!AX462, IF($C$4=Dates!$E$6, DataPack!BD462)))))</f>
        <v>Larkholme Primary School</v>
      </c>
      <c r="D47" s="36" t="str">
        <f>IF(IF($C$4=Dates!$E$3, DataPack!AM462, IF($C$4=Dates!$E$4, DataPack!AS462, IF($C$4=Dates!$E$5, DataPack!AY462, IF($C$4=Dates!$E$6, DataPack!BE462))))="", "", IF($C$4=Dates!$E$3, DataPack!AM462, IF($C$4=Dates!$E$4, DataPack!AS462, IF($C$4=Dates!$E$5, DataPack!AY462, IF($C$4=Dates!$E$6, DataPack!BE462)))))</f>
        <v>Lancashire</v>
      </c>
      <c r="E47" s="36" t="str">
        <f>IF(IF($C$4=Dates!$E$3, DataPack!AN462, IF($C$4=Dates!$E$4, DataPack!AT462, IF($C$4=Dates!$E$5, DataPack!AZ462, IF($C$4=Dates!$E$6, DataPack!BF462))))="", "", IF($C$4=Dates!$E$3, DataPack!AN462, IF($C$4=Dates!$E$4, DataPack!AT462, IF($C$4=Dates!$E$5, DataPack!AZ462, IF($C$4=Dates!$E$6, DataPack!BF462)))))</f>
        <v>Primary</v>
      </c>
      <c r="F47" s="36" t="str">
        <f>IF(IF($C$4=Dates!$E$3, DataPack!AO462, IF($C$4=Dates!$E$4, DataPack!AU462, IF($C$4=Dates!$E$5, DataPack!BA462, IF($C$4=Dates!$E$6, DataPack!BG462))))="", "", IF($C$4=Dates!$E$3, DataPack!AO462, IF($C$4=Dates!$E$4, DataPack!AU462, IF($C$4=Dates!$E$5, DataPack!BA462, IF($C$4=Dates!$E$6, DataPack!BG462)))))</f>
        <v>Community School</v>
      </c>
      <c r="G47" s="49">
        <f>IF(IF($C$4=Dates!$E$3, DataPack!AP462, IF($C$4=Dates!$E$4, DataPack!AV462, IF($C$4=Dates!$E$5, DataPack!BB462, IF($C$4=Dates!$E$6, DataPack!BH462))))="", "", IF($C$4=Dates!$E$3, DataPack!AP462, IF($C$4=Dates!$E$4, DataPack!AV462, IF($C$4=Dates!$E$5, DataPack!BB462, IF($C$4=Dates!$E$6, DataPack!BH462)))))</f>
        <v>40850</v>
      </c>
    </row>
    <row r="48" spans="2:9">
      <c r="B48" s="8">
        <f>IF(IF($C$4=Dates!$E$3, DataPack!AK463, IF($C$4=Dates!$E$4, DataPack!AQ463, IF($C$4=Dates!$E$5, DataPack!AW463, IF($C$4=Dates!$E$6, DataPack!BC463))))="", "", IF($C$4=Dates!$E$3, DataPack!AK463, IF($C$4=Dates!$E$4, DataPack!AQ463, IF($C$4=Dates!$E$5, DataPack!AW463, IF($C$4=Dates!$E$6, DataPack!BC463)))))</f>
        <v>118714</v>
      </c>
      <c r="C48" s="36" t="str">
        <f>IF(IF($C$4=Dates!$E$3, DataPack!AL463, IF($C$4=Dates!$E$4, DataPack!AR463, IF($C$4=Dates!$E$5, DataPack!AX463, IF($C$4=Dates!$E$6, DataPack!BD463))))="", "", IF($C$4=Dates!$E$3, DataPack!AL463, IF($C$4=Dates!$E$4, DataPack!AR463, IF($C$4=Dates!$E$5, DataPack!AX463, IF($C$4=Dates!$E$6, DataPack!BD463)))))</f>
        <v>Brenchley and Matfield Church of England Voluntary Aided Primary School</v>
      </c>
      <c r="D48" s="36" t="str">
        <f>IF(IF($C$4=Dates!$E$3, DataPack!AM463, IF($C$4=Dates!$E$4, DataPack!AS463, IF($C$4=Dates!$E$5, DataPack!AY463, IF($C$4=Dates!$E$6, DataPack!BE463))))="", "", IF($C$4=Dates!$E$3, DataPack!AM463, IF($C$4=Dates!$E$4, DataPack!AS463, IF($C$4=Dates!$E$5, DataPack!AY463, IF($C$4=Dates!$E$6, DataPack!BE463)))))</f>
        <v>Kent</v>
      </c>
      <c r="E48" s="36" t="str">
        <f>IF(IF($C$4=Dates!$E$3, DataPack!AN463, IF($C$4=Dates!$E$4, DataPack!AT463, IF($C$4=Dates!$E$5, DataPack!AZ463, IF($C$4=Dates!$E$6, DataPack!BF463))))="", "", IF($C$4=Dates!$E$3, DataPack!AN463, IF($C$4=Dates!$E$4, DataPack!AT463, IF($C$4=Dates!$E$5, DataPack!AZ463, IF($C$4=Dates!$E$6, DataPack!BF463)))))</f>
        <v>Primary</v>
      </c>
      <c r="F48" s="36" t="str">
        <f>IF(IF($C$4=Dates!$E$3, DataPack!AO463, IF($C$4=Dates!$E$4, DataPack!AU463, IF($C$4=Dates!$E$5, DataPack!BA463, IF($C$4=Dates!$E$6, DataPack!BG463))))="", "", IF($C$4=Dates!$E$3, DataPack!AO463, IF($C$4=Dates!$E$4, DataPack!AU463, IF($C$4=Dates!$E$5, DataPack!BA463, IF($C$4=Dates!$E$6, DataPack!BG463)))))</f>
        <v>Voluntary Aided School</v>
      </c>
      <c r="G48" s="49">
        <f>IF(IF($C$4=Dates!$E$3, DataPack!AP463, IF($C$4=Dates!$E$4, DataPack!AV463, IF($C$4=Dates!$E$5, DataPack!BB463, IF($C$4=Dates!$E$6, DataPack!BH463))))="", "", IF($C$4=Dates!$E$3, DataPack!AP463, IF($C$4=Dates!$E$4, DataPack!AV463, IF($C$4=Dates!$E$5, DataPack!BB463, IF($C$4=Dates!$E$6, DataPack!BH463)))))</f>
        <v>40864</v>
      </c>
    </row>
    <row r="49" spans="2:7">
      <c r="B49" s="8">
        <f>IF(IF($C$4=Dates!$E$3, DataPack!AK464, IF($C$4=Dates!$E$4, DataPack!AQ464, IF($C$4=Dates!$E$5, DataPack!AW464, IF($C$4=Dates!$E$6, DataPack!BC464))))="", "", IF($C$4=Dates!$E$3, DataPack!AK464, IF($C$4=Dates!$E$4, DataPack!AQ464, IF($C$4=Dates!$E$5, DataPack!AW464, IF($C$4=Dates!$E$6, DataPack!BC464)))))</f>
        <v>110369</v>
      </c>
      <c r="C49" s="36" t="str">
        <f>IF(IF($C$4=Dates!$E$3, DataPack!AL464, IF($C$4=Dates!$E$4, DataPack!AR464, IF($C$4=Dates!$E$5, DataPack!AX464, IF($C$4=Dates!$E$6, DataPack!BD464))))="", "", IF($C$4=Dates!$E$3, DataPack!AL464, IF($C$4=Dates!$E$4, DataPack!AR464, IF($C$4=Dates!$E$5, DataPack!AX464, IF($C$4=Dates!$E$6, DataPack!BD464)))))</f>
        <v>Bradwell Village School</v>
      </c>
      <c r="D49" s="36" t="str">
        <f>IF(IF($C$4=Dates!$E$3, DataPack!AM464, IF($C$4=Dates!$E$4, DataPack!AS464, IF($C$4=Dates!$E$5, DataPack!AY464, IF($C$4=Dates!$E$6, DataPack!BE464))))="", "", IF($C$4=Dates!$E$3, DataPack!AM464, IF($C$4=Dates!$E$4, DataPack!AS464, IF($C$4=Dates!$E$5, DataPack!AY464, IF($C$4=Dates!$E$6, DataPack!BE464)))))</f>
        <v>Milton Keynes</v>
      </c>
      <c r="E49" s="36" t="str">
        <f>IF(IF($C$4=Dates!$E$3, DataPack!AN464, IF($C$4=Dates!$E$4, DataPack!AT464, IF($C$4=Dates!$E$5, DataPack!AZ464, IF($C$4=Dates!$E$6, DataPack!BF464))))="", "", IF($C$4=Dates!$E$3, DataPack!AN464, IF($C$4=Dates!$E$4, DataPack!AT464, IF($C$4=Dates!$E$5, DataPack!AZ464, IF($C$4=Dates!$E$6, DataPack!BF464)))))</f>
        <v>Primary</v>
      </c>
      <c r="F49" s="36" t="str">
        <f>IF(IF($C$4=Dates!$E$3, DataPack!AO464, IF($C$4=Dates!$E$4, DataPack!AU464, IF($C$4=Dates!$E$5, DataPack!BA464, IF($C$4=Dates!$E$6, DataPack!BG464))))="", "", IF($C$4=Dates!$E$3, DataPack!AO464, IF($C$4=Dates!$E$4, DataPack!AU464, IF($C$4=Dates!$E$5, DataPack!BA464, IF($C$4=Dates!$E$6, DataPack!BG464)))))</f>
        <v>Community School</v>
      </c>
      <c r="G49" s="49">
        <f>IF(IF($C$4=Dates!$E$3, DataPack!AP464, IF($C$4=Dates!$E$4, DataPack!AV464, IF($C$4=Dates!$E$5, DataPack!BB464, IF($C$4=Dates!$E$6, DataPack!BH464))))="", "", IF($C$4=Dates!$E$3, DataPack!AP464, IF($C$4=Dates!$E$4, DataPack!AV464, IF($C$4=Dates!$E$5, DataPack!BB464, IF($C$4=Dates!$E$6, DataPack!BH464)))))</f>
        <v>40829</v>
      </c>
    </row>
    <row r="50" spans="2:7">
      <c r="B50" s="8">
        <f>IF(IF($C$4=Dates!$E$3, DataPack!AK465, IF($C$4=Dates!$E$4, DataPack!AQ465, IF($C$4=Dates!$E$5, DataPack!AW465, IF($C$4=Dates!$E$6, DataPack!BC465))))="", "", IF($C$4=Dates!$E$3, DataPack!AK465, IF($C$4=Dates!$E$4, DataPack!AQ465, IF($C$4=Dates!$E$5, DataPack!AW465, IF($C$4=Dates!$E$6, DataPack!BC465)))))</f>
        <v>121454</v>
      </c>
      <c r="C50" s="36" t="str">
        <f>IF(IF($C$4=Dates!$E$3, DataPack!AL465, IF($C$4=Dates!$E$4, DataPack!AR465, IF($C$4=Dates!$E$5, DataPack!AX465, IF($C$4=Dates!$E$6, DataPack!BD465))))="", "", IF($C$4=Dates!$E$3, DataPack!AL465, IF($C$4=Dates!$E$4, DataPack!AR465, IF($C$4=Dates!$E$5, DataPack!AX465, IF($C$4=Dates!$E$6, DataPack!BD465)))))</f>
        <v>Luttons Community Primary School</v>
      </c>
      <c r="D50" s="36" t="str">
        <f>IF(IF($C$4=Dates!$E$3, DataPack!AM465, IF($C$4=Dates!$E$4, DataPack!AS465, IF($C$4=Dates!$E$5, DataPack!AY465, IF($C$4=Dates!$E$6, DataPack!BE465))))="", "", IF($C$4=Dates!$E$3, DataPack!AM465, IF($C$4=Dates!$E$4, DataPack!AS465, IF($C$4=Dates!$E$5, DataPack!AY465, IF($C$4=Dates!$E$6, DataPack!BE465)))))</f>
        <v>North Yorkshire</v>
      </c>
      <c r="E50" s="36" t="str">
        <f>IF(IF($C$4=Dates!$E$3, DataPack!AN465, IF($C$4=Dates!$E$4, DataPack!AT465, IF($C$4=Dates!$E$5, DataPack!AZ465, IF($C$4=Dates!$E$6, DataPack!BF465))))="", "", IF($C$4=Dates!$E$3, DataPack!AN465, IF($C$4=Dates!$E$4, DataPack!AT465, IF($C$4=Dates!$E$5, DataPack!AZ465, IF($C$4=Dates!$E$6, DataPack!BF465)))))</f>
        <v>Primary</v>
      </c>
      <c r="F50" s="36" t="str">
        <f>IF(IF($C$4=Dates!$E$3, DataPack!AO465, IF($C$4=Dates!$E$4, DataPack!AU465, IF($C$4=Dates!$E$5, DataPack!BA465, IF($C$4=Dates!$E$6, DataPack!BG465))))="", "", IF($C$4=Dates!$E$3, DataPack!AO465, IF($C$4=Dates!$E$4, DataPack!AU465, IF($C$4=Dates!$E$5, DataPack!BA465, IF($C$4=Dates!$E$6, DataPack!BG465)))))</f>
        <v>Community School</v>
      </c>
      <c r="G50" s="49">
        <f>IF(IF($C$4=Dates!$E$3, DataPack!AP465, IF($C$4=Dates!$E$4, DataPack!AV465, IF($C$4=Dates!$E$5, DataPack!BB465, IF($C$4=Dates!$E$6, DataPack!BH465))))="", "", IF($C$4=Dates!$E$3, DataPack!AP465, IF($C$4=Dates!$E$4, DataPack!AV465, IF($C$4=Dates!$E$5, DataPack!BB465, IF($C$4=Dates!$E$6, DataPack!BH465)))))</f>
        <v>40869</v>
      </c>
    </row>
    <row r="51" spans="2:7">
      <c r="B51" s="8">
        <f>IF(IF($C$4=Dates!$E$3, DataPack!AK466, IF($C$4=Dates!$E$4, DataPack!AQ466, IF($C$4=Dates!$E$5, DataPack!AW466, IF($C$4=Dates!$E$6, DataPack!BC466))))="", "", IF($C$4=Dates!$E$3, DataPack!AK466, IF($C$4=Dates!$E$4, DataPack!AQ466, IF($C$4=Dates!$E$5, DataPack!AW466, IF($C$4=Dates!$E$6, DataPack!BC466)))))</f>
        <v>117924</v>
      </c>
      <c r="C51" s="36" t="str">
        <f>IF(IF($C$4=Dates!$E$3, DataPack!AL466, IF($C$4=Dates!$E$4, DataPack!AR466, IF($C$4=Dates!$E$5, DataPack!AX466, IF($C$4=Dates!$E$6, DataPack!BD466))))="", "", IF($C$4=Dates!$E$3, DataPack!AL466, IF($C$4=Dates!$E$4, DataPack!AR466, IF($C$4=Dates!$E$5, DataPack!AX466, IF($C$4=Dates!$E$6, DataPack!BD466)))))</f>
        <v>Great Coates Primary School</v>
      </c>
      <c r="D51" s="36" t="str">
        <f>IF(IF($C$4=Dates!$E$3, DataPack!AM466, IF($C$4=Dates!$E$4, DataPack!AS466, IF($C$4=Dates!$E$5, DataPack!AY466, IF($C$4=Dates!$E$6, DataPack!BE466))))="", "", IF($C$4=Dates!$E$3, DataPack!AM466, IF($C$4=Dates!$E$4, DataPack!AS466, IF($C$4=Dates!$E$5, DataPack!AY466, IF($C$4=Dates!$E$6, DataPack!BE466)))))</f>
        <v>North East Lincolnshire</v>
      </c>
      <c r="E51" s="36" t="str">
        <f>IF(IF($C$4=Dates!$E$3, DataPack!AN466, IF($C$4=Dates!$E$4, DataPack!AT466, IF($C$4=Dates!$E$5, DataPack!AZ466, IF($C$4=Dates!$E$6, DataPack!BF466))))="", "", IF($C$4=Dates!$E$3, DataPack!AN466, IF($C$4=Dates!$E$4, DataPack!AT466, IF($C$4=Dates!$E$5, DataPack!AZ466, IF($C$4=Dates!$E$6, DataPack!BF466)))))</f>
        <v>Primary</v>
      </c>
      <c r="F51" s="36" t="str">
        <f>IF(IF($C$4=Dates!$E$3, DataPack!AO466, IF($C$4=Dates!$E$4, DataPack!AU466, IF($C$4=Dates!$E$5, DataPack!BA466, IF($C$4=Dates!$E$6, DataPack!BG466))))="", "", IF($C$4=Dates!$E$3, DataPack!AO466, IF($C$4=Dates!$E$4, DataPack!AU466, IF($C$4=Dates!$E$5, DataPack!BA466, IF($C$4=Dates!$E$6, DataPack!BG466)))))</f>
        <v>Community School</v>
      </c>
      <c r="G51" s="49">
        <f>IF(IF($C$4=Dates!$E$3, DataPack!AP466, IF($C$4=Dates!$E$4, DataPack!AV466, IF($C$4=Dates!$E$5, DataPack!BB466, IF($C$4=Dates!$E$6, DataPack!BH466))))="", "", IF($C$4=Dates!$E$3, DataPack!AP466, IF($C$4=Dates!$E$4, DataPack!AV466, IF($C$4=Dates!$E$5, DataPack!BB466, IF($C$4=Dates!$E$6, DataPack!BH466)))))</f>
        <v>40850</v>
      </c>
    </row>
    <row r="52" spans="2:7">
      <c r="B52" s="8">
        <f>IF(IF($C$4=Dates!$E$3, DataPack!AK467, IF($C$4=Dates!$E$4, DataPack!AQ467, IF($C$4=Dates!$E$5, DataPack!AW467, IF($C$4=Dates!$E$6, DataPack!BC467))))="", "", IF($C$4=Dates!$E$3, DataPack!AK467, IF($C$4=Dates!$E$4, DataPack!AQ467, IF($C$4=Dates!$E$5, DataPack!AW467, IF($C$4=Dates!$E$6, DataPack!BC467)))))</f>
        <v>131539</v>
      </c>
      <c r="C52" s="36" t="str">
        <f>IF(IF($C$4=Dates!$E$3, DataPack!AL467, IF($C$4=Dates!$E$4, DataPack!AR467, IF($C$4=Dates!$E$5, DataPack!AX467, IF($C$4=Dates!$E$6, DataPack!BD467))))="", "", IF($C$4=Dates!$E$3, DataPack!AL467, IF($C$4=Dates!$E$4, DataPack!AR467, IF($C$4=Dates!$E$5, DataPack!AX467, IF($C$4=Dates!$E$6, DataPack!BD467)))))</f>
        <v>Woodlands Primary School</v>
      </c>
      <c r="D52" s="36" t="str">
        <f>IF(IF($C$4=Dates!$E$3, DataPack!AM467, IF($C$4=Dates!$E$4, DataPack!AS467, IF($C$4=Dates!$E$5, DataPack!AY467, IF($C$4=Dates!$E$6, DataPack!BE467))))="", "", IF($C$4=Dates!$E$3, DataPack!AM467, IF($C$4=Dates!$E$4, DataPack!AS467, IF($C$4=Dates!$E$5, DataPack!AY467, IF($C$4=Dates!$E$6, DataPack!BE467)))))</f>
        <v>North East Lincolnshire</v>
      </c>
      <c r="E52" s="36" t="str">
        <f>IF(IF($C$4=Dates!$E$3, DataPack!AN467, IF($C$4=Dates!$E$4, DataPack!AT467, IF($C$4=Dates!$E$5, DataPack!AZ467, IF($C$4=Dates!$E$6, DataPack!BF467))))="", "", IF($C$4=Dates!$E$3, DataPack!AN467, IF($C$4=Dates!$E$4, DataPack!AT467, IF($C$4=Dates!$E$5, DataPack!AZ467, IF($C$4=Dates!$E$6, DataPack!BF467)))))</f>
        <v>Primary</v>
      </c>
      <c r="F52" s="36" t="str">
        <f>IF(IF($C$4=Dates!$E$3, DataPack!AO467, IF($C$4=Dates!$E$4, DataPack!AU467, IF($C$4=Dates!$E$5, DataPack!BA467, IF($C$4=Dates!$E$6, DataPack!BG467))))="", "", IF($C$4=Dates!$E$3, DataPack!AO467, IF($C$4=Dates!$E$4, DataPack!AU467, IF($C$4=Dates!$E$5, DataPack!BA467, IF($C$4=Dates!$E$6, DataPack!BG467)))))</f>
        <v>Community School</v>
      </c>
      <c r="G52" s="49">
        <f>IF(IF($C$4=Dates!$E$3, DataPack!AP467, IF($C$4=Dates!$E$4, DataPack!AV467, IF($C$4=Dates!$E$5, DataPack!BB467, IF($C$4=Dates!$E$6, DataPack!BH467))))="", "", IF($C$4=Dates!$E$3, DataPack!AP467, IF($C$4=Dates!$E$4, DataPack!AV467, IF($C$4=Dates!$E$5, DataPack!BB467, IF($C$4=Dates!$E$6, DataPack!BH467)))))</f>
        <v>40822</v>
      </c>
    </row>
    <row r="53" spans="2:7">
      <c r="B53" s="8">
        <f>IF(IF($C$4=Dates!$E$3, DataPack!AK468, IF($C$4=Dates!$E$4, DataPack!AQ468, IF($C$4=Dates!$E$5, DataPack!AW468, IF($C$4=Dates!$E$6, DataPack!BC468))))="", "", IF($C$4=Dates!$E$3, DataPack!AK468, IF($C$4=Dates!$E$4, DataPack!AQ468, IF($C$4=Dates!$E$5, DataPack!AW468, IF($C$4=Dates!$E$6, DataPack!BC468)))))</f>
        <v>117991</v>
      </c>
      <c r="C53" s="36" t="str">
        <f>IF(IF($C$4=Dates!$E$3, DataPack!AL468, IF($C$4=Dates!$E$4, DataPack!AR468, IF($C$4=Dates!$E$5, DataPack!AX468, IF($C$4=Dates!$E$6, DataPack!BD468))))="", "", IF($C$4=Dates!$E$3, DataPack!AL468, IF($C$4=Dates!$E$4, DataPack!AR468, IF($C$4=Dates!$E$5, DataPack!AX468, IF($C$4=Dates!$E$6, DataPack!BD468)))))</f>
        <v>Sigglesthorne Church of England Voluntary Controlled Primary School</v>
      </c>
      <c r="D53" s="36" t="str">
        <f>IF(IF($C$4=Dates!$E$3, DataPack!AM468, IF($C$4=Dates!$E$4, DataPack!AS468, IF($C$4=Dates!$E$5, DataPack!AY468, IF($C$4=Dates!$E$6, DataPack!BE468))))="", "", IF($C$4=Dates!$E$3, DataPack!AM468, IF($C$4=Dates!$E$4, DataPack!AS468, IF($C$4=Dates!$E$5, DataPack!AY468, IF($C$4=Dates!$E$6, DataPack!BE468)))))</f>
        <v>East Riding of Yorkshire</v>
      </c>
      <c r="E53" s="36" t="str">
        <f>IF(IF($C$4=Dates!$E$3, DataPack!AN468, IF($C$4=Dates!$E$4, DataPack!AT468, IF($C$4=Dates!$E$5, DataPack!AZ468, IF($C$4=Dates!$E$6, DataPack!BF468))))="", "", IF($C$4=Dates!$E$3, DataPack!AN468, IF($C$4=Dates!$E$4, DataPack!AT468, IF($C$4=Dates!$E$5, DataPack!AZ468, IF($C$4=Dates!$E$6, DataPack!BF468)))))</f>
        <v>Primary</v>
      </c>
      <c r="F53" s="36" t="str">
        <f>IF(IF($C$4=Dates!$E$3, DataPack!AO468, IF($C$4=Dates!$E$4, DataPack!AU468, IF($C$4=Dates!$E$5, DataPack!BA468, IF($C$4=Dates!$E$6, DataPack!BG468))))="", "", IF($C$4=Dates!$E$3, DataPack!AO468, IF($C$4=Dates!$E$4, DataPack!AU468, IF($C$4=Dates!$E$5, DataPack!BA468, IF($C$4=Dates!$E$6, DataPack!BG468)))))</f>
        <v>Voluntary Controlled School</v>
      </c>
      <c r="G53" s="49">
        <f>IF(IF($C$4=Dates!$E$3, DataPack!AP468, IF($C$4=Dates!$E$4, DataPack!AV468, IF($C$4=Dates!$E$5, DataPack!BB468, IF($C$4=Dates!$E$6, DataPack!BH468))))="", "", IF($C$4=Dates!$E$3, DataPack!AP468, IF($C$4=Dates!$E$4, DataPack!AV468, IF($C$4=Dates!$E$5, DataPack!BB468, IF($C$4=Dates!$E$6, DataPack!BH468)))))</f>
        <v>40879</v>
      </c>
    </row>
    <row r="54" spans="2:7">
      <c r="B54" s="8">
        <f>IF(IF($C$4=Dates!$E$3, DataPack!AK469, IF($C$4=Dates!$E$4, DataPack!AQ469, IF($C$4=Dates!$E$5, DataPack!AW469, IF($C$4=Dates!$E$6, DataPack!BC469))))="", "", IF($C$4=Dates!$E$3, DataPack!AK469, IF($C$4=Dates!$E$4, DataPack!AQ469, IF($C$4=Dates!$E$5, DataPack!AW469, IF($C$4=Dates!$E$6, DataPack!BC469)))))</f>
        <v>117930</v>
      </c>
      <c r="C54" s="36" t="str">
        <f>IF(IF($C$4=Dates!$E$3, DataPack!AL469, IF($C$4=Dates!$E$4, DataPack!AR469, IF($C$4=Dates!$E$5, DataPack!AX469, IF($C$4=Dates!$E$6, DataPack!BD469))))="", "", IF($C$4=Dates!$E$3, DataPack!AL469, IF($C$4=Dates!$E$4, DataPack!AR469, IF($C$4=Dates!$E$5, DataPack!AX469, IF($C$4=Dates!$E$6, DataPack!BD469)))))</f>
        <v>Westcott Primary School</v>
      </c>
      <c r="D54" s="36" t="str">
        <f>IF(IF($C$4=Dates!$E$3, DataPack!AM469, IF($C$4=Dates!$E$4, DataPack!AS469, IF($C$4=Dates!$E$5, DataPack!AY469, IF($C$4=Dates!$E$6, DataPack!BE469))))="", "", IF($C$4=Dates!$E$3, DataPack!AM469, IF($C$4=Dates!$E$4, DataPack!AS469, IF($C$4=Dates!$E$5, DataPack!AY469, IF($C$4=Dates!$E$6, DataPack!BE469)))))</f>
        <v>Kingston upon Hull City of</v>
      </c>
      <c r="E54" s="36" t="str">
        <f>IF(IF($C$4=Dates!$E$3, DataPack!AN469, IF($C$4=Dates!$E$4, DataPack!AT469, IF($C$4=Dates!$E$5, DataPack!AZ469, IF($C$4=Dates!$E$6, DataPack!BF469))))="", "", IF($C$4=Dates!$E$3, DataPack!AN469, IF($C$4=Dates!$E$4, DataPack!AT469, IF($C$4=Dates!$E$5, DataPack!AZ469, IF($C$4=Dates!$E$6, DataPack!BF469)))))</f>
        <v>Primary</v>
      </c>
      <c r="F54" s="36" t="str">
        <f>IF(IF($C$4=Dates!$E$3, DataPack!AO469, IF($C$4=Dates!$E$4, DataPack!AU469, IF($C$4=Dates!$E$5, DataPack!BA469, IF($C$4=Dates!$E$6, DataPack!BG469))))="", "", IF($C$4=Dates!$E$3, DataPack!AO469, IF($C$4=Dates!$E$4, DataPack!AU469, IF($C$4=Dates!$E$5, DataPack!BA469, IF($C$4=Dates!$E$6, DataPack!BG469)))))</f>
        <v>Community School</v>
      </c>
      <c r="G54" s="49">
        <f>IF(IF($C$4=Dates!$E$3, DataPack!AP469, IF($C$4=Dates!$E$4, DataPack!AV469, IF($C$4=Dates!$E$5, DataPack!BB469, IF($C$4=Dates!$E$6, DataPack!BH469))))="", "", IF($C$4=Dates!$E$3, DataPack!AP469, IF($C$4=Dates!$E$4, DataPack!AV469, IF($C$4=Dates!$E$5, DataPack!BB469, IF($C$4=Dates!$E$6, DataPack!BH469)))))</f>
        <v>40821</v>
      </c>
    </row>
    <row r="55" spans="2:7">
      <c r="B55" s="8">
        <f>IF(IF($C$4=Dates!$E$3, DataPack!AK470, IF($C$4=Dates!$E$4, DataPack!AQ470, IF($C$4=Dates!$E$5, DataPack!AW470, IF($C$4=Dates!$E$6, DataPack!BC470))))="", "", IF($C$4=Dates!$E$3, DataPack!AK470, IF($C$4=Dates!$E$4, DataPack!AQ470, IF($C$4=Dates!$E$5, DataPack!AW470, IF($C$4=Dates!$E$6, DataPack!BC470)))))</f>
        <v>131519</v>
      </c>
      <c r="C55" s="36" t="str">
        <f>IF(IF($C$4=Dates!$E$3, DataPack!AL470, IF($C$4=Dates!$E$4, DataPack!AR470, IF($C$4=Dates!$E$5, DataPack!AX470, IF($C$4=Dates!$E$6, DataPack!BD470))))="", "", IF($C$4=Dates!$E$3, DataPack!AL470, IF($C$4=Dates!$E$4, DataPack!AR470, IF($C$4=Dates!$E$5, DataPack!AX470, IF($C$4=Dates!$E$6, DataPack!BD470)))))</f>
        <v>Abingdon Primary School</v>
      </c>
      <c r="D55" s="36" t="str">
        <f>IF(IF($C$4=Dates!$E$3, DataPack!AM470, IF($C$4=Dates!$E$4, DataPack!AS470, IF($C$4=Dates!$E$5, DataPack!AY470, IF($C$4=Dates!$E$6, DataPack!BE470))))="", "", IF($C$4=Dates!$E$3, DataPack!AM470, IF($C$4=Dates!$E$4, DataPack!AS470, IF($C$4=Dates!$E$5, DataPack!AY470, IF($C$4=Dates!$E$6, DataPack!BE470)))))</f>
        <v>Middlesbrough</v>
      </c>
      <c r="E55" s="36" t="str">
        <f>IF(IF($C$4=Dates!$E$3, DataPack!AN470, IF($C$4=Dates!$E$4, DataPack!AT470, IF($C$4=Dates!$E$5, DataPack!AZ470, IF($C$4=Dates!$E$6, DataPack!BF470))))="", "", IF($C$4=Dates!$E$3, DataPack!AN470, IF($C$4=Dates!$E$4, DataPack!AT470, IF($C$4=Dates!$E$5, DataPack!AZ470, IF($C$4=Dates!$E$6, DataPack!BF470)))))</f>
        <v>Primary</v>
      </c>
      <c r="F55" s="36" t="str">
        <f>IF(IF($C$4=Dates!$E$3, DataPack!AO470, IF($C$4=Dates!$E$4, DataPack!AU470, IF($C$4=Dates!$E$5, DataPack!BA470, IF($C$4=Dates!$E$6, DataPack!BG470))))="", "", IF($C$4=Dates!$E$3, DataPack!AO470, IF($C$4=Dates!$E$4, DataPack!AU470, IF($C$4=Dates!$E$5, DataPack!BA470, IF($C$4=Dates!$E$6, DataPack!BG470)))))</f>
        <v>Community School</v>
      </c>
      <c r="G55" s="49">
        <f>IF(IF($C$4=Dates!$E$3, DataPack!AP470, IF($C$4=Dates!$E$4, DataPack!AV470, IF($C$4=Dates!$E$5, DataPack!BB470, IF($C$4=Dates!$E$6, DataPack!BH470))))="", "", IF($C$4=Dates!$E$3, DataPack!AP470, IF($C$4=Dates!$E$4, DataPack!AV470, IF($C$4=Dates!$E$5, DataPack!BB470, IF($C$4=Dates!$E$6, DataPack!BH470)))))</f>
        <v>40870</v>
      </c>
    </row>
    <row r="56" spans="2:7">
      <c r="B56" s="8">
        <f>IF(IF($C$4=Dates!$E$3, DataPack!AK471, IF($C$4=Dates!$E$4, DataPack!AQ471, IF($C$4=Dates!$E$5, DataPack!AW471, IF($C$4=Dates!$E$6, DataPack!BC471))))="", "", IF($C$4=Dates!$E$3, DataPack!AK471, IF($C$4=Dates!$E$4, DataPack!AQ471, IF($C$4=Dates!$E$5, DataPack!AW471, IF($C$4=Dates!$E$6, DataPack!BC471)))))</f>
        <v>106912</v>
      </c>
      <c r="C56" s="36" t="str">
        <f>IF(IF($C$4=Dates!$E$3, DataPack!AL471, IF($C$4=Dates!$E$4, DataPack!AR471, IF($C$4=Dates!$E$5, DataPack!AX471, IF($C$4=Dates!$E$6, DataPack!BD471))))="", "", IF($C$4=Dates!$E$3, DataPack!AL471, IF($C$4=Dates!$E$4, DataPack!AR471, IF($C$4=Dates!$E$5, DataPack!AX471, IF($C$4=Dates!$E$6, DataPack!BD471)))))</f>
        <v>Maltby Redwood Junior and Infant School</v>
      </c>
      <c r="D56" s="36" t="str">
        <f>IF(IF($C$4=Dates!$E$3, DataPack!AM471, IF($C$4=Dates!$E$4, DataPack!AS471, IF($C$4=Dates!$E$5, DataPack!AY471, IF($C$4=Dates!$E$6, DataPack!BE471))))="", "", IF($C$4=Dates!$E$3, DataPack!AM471, IF($C$4=Dates!$E$4, DataPack!AS471, IF($C$4=Dates!$E$5, DataPack!AY471, IF($C$4=Dates!$E$6, DataPack!BE471)))))</f>
        <v>Rotherham</v>
      </c>
      <c r="E56" s="36" t="str">
        <f>IF(IF($C$4=Dates!$E$3, DataPack!AN471, IF($C$4=Dates!$E$4, DataPack!AT471, IF($C$4=Dates!$E$5, DataPack!AZ471, IF($C$4=Dates!$E$6, DataPack!BF471))))="", "", IF($C$4=Dates!$E$3, DataPack!AN471, IF($C$4=Dates!$E$4, DataPack!AT471, IF($C$4=Dates!$E$5, DataPack!AZ471, IF($C$4=Dates!$E$6, DataPack!BF471)))))</f>
        <v>Primary</v>
      </c>
      <c r="F56" s="36" t="str">
        <f>IF(IF($C$4=Dates!$E$3, DataPack!AO471, IF($C$4=Dates!$E$4, DataPack!AU471, IF($C$4=Dates!$E$5, DataPack!BA471, IF($C$4=Dates!$E$6, DataPack!BG471))))="", "", IF($C$4=Dates!$E$3, DataPack!AO471, IF($C$4=Dates!$E$4, DataPack!AU471, IF($C$4=Dates!$E$5, DataPack!BA471, IF($C$4=Dates!$E$6, DataPack!BG471)))))</f>
        <v>Community School</v>
      </c>
      <c r="G56" s="49">
        <f>IF(IF($C$4=Dates!$E$3, DataPack!AP471, IF($C$4=Dates!$E$4, DataPack!AV471, IF($C$4=Dates!$E$5, DataPack!BB471, IF($C$4=Dates!$E$6, DataPack!BH471))))="", "", IF($C$4=Dates!$E$3, DataPack!AP471, IF($C$4=Dates!$E$4, DataPack!AV471, IF($C$4=Dates!$E$5, DataPack!BB471, IF($C$4=Dates!$E$6, DataPack!BH471)))))</f>
        <v>40864</v>
      </c>
    </row>
    <row r="57" spans="2:7">
      <c r="B57" s="8">
        <f>IF(IF($C$4=Dates!$E$3, DataPack!AK472, IF($C$4=Dates!$E$4, DataPack!AQ472, IF($C$4=Dates!$E$5, DataPack!AW472, IF($C$4=Dates!$E$6, DataPack!BC472))))="", "", IF($C$4=Dates!$E$3, DataPack!AK472, IF($C$4=Dates!$E$4, DataPack!AQ472, IF($C$4=Dates!$E$5, DataPack!AW472, IF($C$4=Dates!$E$6, DataPack!BC472)))))</f>
        <v>113539</v>
      </c>
      <c r="C57" s="36" t="str">
        <f>IF(IF($C$4=Dates!$E$3, DataPack!AL472, IF($C$4=Dates!$E$4, DataPack!AR472, IF($C$4=Dates!$E$5, DataPack!AX472, IF($C$4=Dates!$E$6, DataPack!BD472))))="", "", IF($C$4=Dates!$E$3, DataPack!AL472, IF($C$4=Dates!$E$4, DataPack!AR472, IF($C$4=Dates!$E$5, DataPack!AX472, IF($C$4=Dates!$E$6, DataPack!BD472)))))</f>
        <v>Tavistock College</v>
      </c>
      <c r="D57" s="36" t="str">
        <f>IF(IF($C$4=Dates!$E$3, DataPack!AM472, IF($C$4=Dates!$E$4, DataPack!AS472, IF($C$4=Dates!$E$5, DataPack!AY472, IF($C$4=Dates!$E$6, DataPack!BE472))))="", "", IF($C$4=Dates!$E$3, DataPack!AM472, IF($C$4=Dates!$E$4, DataPack!AS472, IF($C$4=Dates!$E$5, DataPack!AY472, IF($C$4=Dates!$E$6, DataPack!BE472)))))</f>
        <v>Devon</v>
      </c>
      <c r="E57" s="36" t="str">
        <f>IF(IF($C$4=Dates!$E$3, DataPack!AN472, IF($C$4=Dates!$E$4, DataPack!AT472, IF($C$4=Dates!$E$5, DataPack!AZ472, IF($C$4=Dates!$E$6, DataPack!BF472))))="", "", IF($C$4=Dates!$E$3, DataPack!AN472, IF($C$4=Dates!$E$4, DataPack!AT472, IF($C$4=Dates!$E$5, DataPack!AZ472, IF($C$4=Dates!$E$6, DataPack!BF472)))))</f>
        <v>Secondary</v>
      </c>
      <c r="F57" s="36" t="str">
        <f>IF(IF($C$4=Dates!$E$3, DataPack!AO472, IF($C$4=Dates!$E$4, DataPack!AU472, IF($C$4=Dates!$E$5, DataPack!BA472, IF($C$4=Dates!$E$6, DataPack!BG472))))="", "", IF($C$4=Dates!$E$3, DataPack!AO472, IF($C$4=Dates!$E$4, DataPack!AU472, IF($C$4=Dates!$E$5, DataPack!BA472, IF($C$4=Dates!$E$6, DataPack!BG472)))))</f>
        <v>Community School</v>
      </c>
      <c r="G57" s="49">
        <f>IF(IF($C$4=Dates!$E$3, DataPack!AP472, IF($C$4=Dates!$E$4, DataPack!AV472, IF($C$4=Dates!$E$5, DataPack!BB472, IF($C$4=Dates!$E$6, DataPack!BH472))))="", "", IF($C$4=Dates!$E$3, DataPack!AP472, IF($C$4=Dates!$E$4, DataPack!AV472, IF($C$4=Dates!$E$5, DataPack!BB472, IF($C$4=Dates!$E$6, DataPack!BH472)))))</f>
        <v>40879</v>
      </c>
    </row>
    <row r="58" spans="2:7">
      <c r="B58" s="8">
        <f>IF(IF($C$4=Dates!$E$3, DataPack!AK473, IF($C$4=Dates!$E$4, DataPack!AQ473, IF($C$4=Dates!$E$5, DataPack!AW473, IF($C$4=Dates!$E$6, DataPack!BC473))))="", "", IF($C$4=Dates!$E$3, DataPack!AK473, IF($C$4=Dates!$E$4, DataPack!AQ473, IF($C$4=Dates!$E$5, DataPack!AW473, IF($C$4=Dates!$E$6, DataPack!BC473)))))</f>
        <v>108736</v>
      </c>
      <c r="C58" s="36" t="str">
        <f>IF(IF($C$4=Dates!$E$3, DataPack!AL473, IF($C$4=Dates!$E$4, DataPack!AR473, IF($C$4=Dates!$E$5, DataPack!AX473, IF($C$4=Dates!$E$6, DataPack!BD473))))="", "", IF($C$4=Dates!$E$3, DataPack!AL473, IF($C$4=Dates!$E$4, DataPack!AR473, IF($C$4=Dates!$E$5, DataPack!AX473, IF($C$4=Dates!$E$6, DataPack!BD473)))))</f>
        <v>St Wilfrid's RC College</v>
      </c>
      <c r="D58" s="36" t="str">
        <f>IF(IF($C$4=Dates!$E$3, DataPack!AM473, IF($C$4=Dates!$E$4, DataPack!AS473, IF($C$4=Dates!$E$5, DataPack!AY473, IF($C$4=Dates!$E$6, DataPack!BE473))))="", "", IF($C$4=Dates!$E$3, DataPack!AM473, IF($C$4=Dates!$E$4, DataPack!AS473, IF($C$4=Dates!$E$5, DataPack!AY473, IF($C$4=Dates!$E$6, DataPack!BE473)))))</f>
        <v>South Tyneside</v>
      </c>
      <c r="E58" s="36" t="str">
        <f>IF(IF($C$4=Dates!$E$3, DataPack!AN473, IF($C$4=Dates!$E$4, DataPack!AT473, IF($C$4=Dates!$E$5, DataPack!AZ473, IF($C$4=Dates!$E$6, DataPack!BF473))))="", "", IF($C$4=Dates!$E$3, DataPack!AN473, IF($C$4=Dates!$E$4, DataPack!AT473, IF($C$4=Dates!$E$5, DataPack!AZ473, IF($C$4=Dates!$E$6, DataPack!BF473)))))</f>
        <v>Secondary</v>
      </c>
      <c r="F58" s="36" t="str">
        <f>IF(IF($C$4=Dates!$E$3, DataPack!AO473, IF($C$4=Dates!$E$4, DataPack!AU473, IF($C$4=Dates!$E$5, DataPack!BA473, IF($C$4=Dates!$E$6, DataPack!BG473))))="", "", IF($C$4=Dates!$E$3, DataPack!AO473, IF($C$4=Dates!$E$4, DataPack!AU473, IF($C$4=Dates!$E$5, DataPack!BA473, IF($C$4=Dates!$E$6, DataPack!BG473)))))</f>
        <v>Voluntary Aided School</v>
      </c>
      <c r="G58" s="49">
        <f>IF(IF($C$4=Dates!$E$3, DataPack!AP473, IF($C$4=Dates!$E$4, DataPack!AV473, IF($C$4=Dates!$E$5, DataPack!BB473, IF($C$4=Dates!$E$6, DataPack!BH473))))="", "", IF($C$4=Dates!$E$3, DataPack!AP473, IF($C$4=Dates!$E$4, DataPack!AV473, IF($C$4=Dates!$E$5, DataPack!BB473, IF($C$4=Dates!$E$6, DataPack!BH473)))))</f>
        <v>40886</v>
      </c>
    </row>
    <row r="59" spans="2:7">
      <c r="B59" s="8">
        <f>IF(IF($C$4=Dates!$E$3, DataPack!AK474, IF($C$4=Dates!$E$4, DataPack!AQ474, IF($C$4=Dates!$E$5, DataPack!AW474, IF($C$4=Dates!$E$6, DataPack!BC474))))="", "", IF($C$4=Dates!$E$3, DataPack!AK474, IF($C$4=Dates!$E$4, DataPack!AQ474, IF($C$4=Dates!$E$5, DataPack!AW474, IF($C$4=Dates!$E$6, DataPack!BC474)))))</f>
        <v>106648</v>
      </c>
      <c r="C59" s="36" t="str">
        <f>IF(IF($C$4=Dates!$E$3, DataPack!AL474, IF($C$4=Dates!$E$4, DataPack!AR474, IF($C$4=Dates!$E$5, DataPack!AX474, IF($C$4=Dates!$E$6, DataPack!BD474))))="", "", IF($C$4=Dates!$E$3, DataPack!AL474, IF($C$4=Dates!$E$4, DataPack!AR474, IF($C$4=Dates!$E$5, DataPack!AX474, IF($C$4=Dates!$E$6, DataPack!BD474)))))</f>
        <v>Darfield Foulstone School of Creative Arts</v>
      </c>
      <c r="D59" s="36" t="str">
        <f>IF(IF($C$4=Dates!$E$3, DataPack!AM474, IF($C$4=Dates!$E$4, DataPack!AS474, IF($C$4=Dates!$E$5, DataPack!AY474, IF($C$4=Dates!$E$6, DataPack!BE474))))="", "", IF($C$4=Dates!$E$3, DataPack!AM474, IF($C$4=Dates!$E$4, DataPack!AS474, IF($C$4=Dates!$E$5, DataPack!AY474, IF($C$4=Dates!$E$6, DataPack!BE474)))))</f>
        <v>Barnsley</v>
      </c>
      <c r="E59" s="36" t="str">
        <f>IF(IF($C$4=Dates!$E$3, DataPack!AN474, IF($C$4=Dates!$E$4, DataPack!AT474, IF($C$4=Dates!$E$5, DataPack!AZ474, IF($C$4=Dates!$E$6, DataPack!BF474))))="", "", IF($C$4=Dates!$E$3, DataPack!AN474, IF($C$4=Dates!$E$4, DataPack!AT474, IF($C$4=Dates!$E$5, DataPack!AZ474, IF($C$4=Dates!$E$6, DataPack!BF474)))))</f>
        <v>Secondary</v>
      </c>
      <c r="F59" s="36" t="str">
        <f>IF(IF($C$4=Dates!$E$3, DataPack!AO474, IF($C$4=Dates!$E$4, DataPack!AU474, IF($C$4=Dates!$E$5, DataPack!BA474, IF($C$4=Dates!$E$6, DataPack!BG474))))="", "", IF($C$4=Dates!$E$3, DataPack!AO474, IF($C$4=Dates!$E$4, DataPack!AU474, IF($C$4=Dates!$E$5, DataPack!BA474, IF($C$4=Dates!$E$6, DataPack!BG474)))))</f>
        <v>Community School</v>
      </c>
      <c r="G59" s="49">
        <f>IF(IF($C$4=Dates!$E$3, DataPack!AP474, IF($C$4=Dates!$E$4, DataPack!AV474, IF($C$4=Dates!$E$5, DataPack!BB474, IF($C$4=Dates!$E$6, DataPack!BH474))))="", "", IF($C$4=Dates!$E$3, DataPack!AP474, IF($C$4=Dates!$E$4, DataPack!AV474, IF($C$4=Dates!$E$5, DataPack!BB474, IF($C$4=Dates!$E$6, DataPack!BH474)))))</f>
        <v>40885</v>
      </c>
    </row>
    <row r="60" spans="2:7">
      <c r="B60" s="8">
        <f>IF(IF($C$4=Dates!$E$3, DataPack!AK475, IF($C$4=Dates!$E$4, DataPack!AQ475, IF($C$4=Dates!$E$5, DataPack!AW475, IF($C$4=Dates!$E$6, DataPack!BC475))))="", "", IF($C$4=Dates!$E$3, DataPack!AK475, IF($C$4=Dates!$E$4, DataPack!AQ475, IF($C$4=Dates!$E$5, DataPack!AW475, IF($C$4=Dates!$E$6, DataPack!BC475)))))</f>
        <v>104965</v>
      </c>
      <c r="C60" s="36" t="str">
        <f>IF(IF($C$4=Dates!$E$3, DataPack!AL475, IF($C$4=Dates!$E$4, DataPack!AR475, IF($C$4=Dates!$E$5, DataPack!AX475, IF($C$4=Dates!$E$6, DataPack!BD475))))="", "", IF($C$4=Dates!$E$3, DataPack!AL475, IF($C$4=Dates!$E$4, DataPack!AR475, IF($C$4=Dates!$E$5, DataPack!AX475, IF($C$4=Dates!$E$6, DataPack!BD475)))))</f>
        <v>St Wilfrid's Catholic High School</v>
      </c>
      <c r="D60" s="36" t="str">
        <f>IF(IF($C$4=Dates!$E$3, DataPack!AM475, IF($C$4=Dates!$E$4, DataPack!AS475, IF($C$4=Dates!$E$5, DataPack!AY475, IF($C$4=Dates!$E$6, DataPack!BE475))))="", "", IF($C$4=Dates!$E$3, DataPack!AM475, IF($C$4=Dates!$E$4, DataPack!AS475, IF($C$4=Dates!$E$5, DataPack!AY475, IF($C$4=Dates!$E$6, DataPack!BE475)))))</f>
        <v>Sefton</v>
      </c>
      <c r="E60" s="36" t="str">
        <f>IF(IF($C$4=Dates!$E$3, DataPack!AN475, IF($C$4=Dates!$E$4, DataPack!AT475, IF($C$4=Dates!$E$5, DataPack!AZ475, IF($C$4=Dates!$E$6, DataPack!BF475))))="", "", IF($C$4=Dates!$E$3, DataPack!AN475, IF($C$4=Dates!$E$4, DataPack!AT475, IF($C$4=Dates!$E$5, DataPack!AZ475, IF($C$4=Dates!$E$6, DataPack!BF475)))))</f>
        <v>Secondary</v>
      </c>
      <c r="F60" s="36" t="str">
        <f>IF(IF($C$4=Dates!$E$3, DataPack!AO475, IF($C$4=Dates!$E$4, DataPack!AU475, IF($C$4=Dates!$E$5, DataPack!BA475, IF($C$4=Dates!$E$6, DataPack!BG475))))="", "", IF($C$4=Dates!$E$3, DataPack!AO475, IF($C$4=Dates!$E$4, DataPack!AU475, IF($C$4=Dates!$E$5, DataPack!BA475, IF($C$4=Dates!$E$6, DataPack!BG475)))))</f>
        <v>Voluntary Aided School</v>
      </c>
      <c r="G60" s="49">
        <f>IF(IF($C$4=Dates!$E$3, DataPack!AP475, IF($C$4=Dates!$E$4, DataPack!AV475, IF($C$4=Dates!$E$5, DataPack!BB475, IF($C$4=Dates!$E$6, DataPack!BH475))))="", "", IF($C$4=Dates!$E$3, DataPack!AP475, IF($C$4=Dates!$E$4, DataPack!AV475, IF($C$4=Dates!$E$5, DataPack!BB475, IF($C$4=Dates!$E$6, DataPack!BH475)))))</f>
        <v>40871</v>
      </c>
    </row>
    <row r="61" spans="2:7">
      <c r="B61" s="8">
        <f>IF(IF($C$4=Dates!$E$3, DataPack!AK476, IF($C$4=Dates!$E$4, DataPack!AQ476, IF($C$4=Dates!$E$5, DataPack!AW476, IF($C$4=Dates!$E$6, DataPack!BC476))))="", "", IF($C$4=Dates!$E$3, DataPack!AK476, IF($C$4=Dates!$E$4, DataPack!AQ476, IF($C$4=Dates!$E$5, DataPack!AW476, IF($C$4=Dates!$E$6, DataPack!BC476)))))</f>
        <v>115725</v>
      </c>
      <c r="C61" s="36" t="str">
        <f>IF(IF($C$4=Dates!$E$3, DataPack!AL476, IF($C$4=Dates!$E$4, DataPack!AR476, IF($C$4=Dates!$E$5, DataPack!AX476, IF($C$4=Dates!$E$6, DataPack!BD476))))="", "", IF($C$4=Dates!$E$3, DataPack!AL476, IF($C$4=Dates!$E$4, DataPack!AR476, IF($C$4=Dates!$E$5, DataPack!AX476, IF($C$4=Dates!$E$6, DataPack!BD476)))))</f>
        <v>Brockworth Enterprise School</v>
      </c>
      <c r="D61" s="36" t="str">
        <f>IF(IF($C$4=Dates!$E$3, DataPack!AM476, IF($C$4=Dates!$E$4, DataPack!AS476, IF($C$4=Dates!$E$5, DataPack!AY476, IF($C$4=Dates!$E$6, DataPack!BE476))))="", "", IF($C$4=Dates!$E$3, DataPack!AM476, IF($C$4=Dates!$E$4, DataPack!AS476, IF($C$4=Dates!$E$5, DataPack!AY476, IF($C$4=Dates!$E$6, DataPack!BE476)))))</f>
        <v>Gloucestershire</v>
      </c>
      <c r="E61" s="36" t="str">
        <f>IF(IF($C$4=Dates!$E$3, DataPack!AN476, IF($C$4=Dates!$E$4, DataPack!AT476, IF($C$4=Dates!$E$5, DataPack!AZ476, IF($C$4=Dates!$E$6, DataPack!BF476))))="", "", IF($C$4=Dates!$E$3, DataPack!AN476, IF($C$4=Dates!$E$4, DataPack!AT476, IF($C$4=Dates!$E$5, DataPack!AZ476, IF($C$4=Dates!$E$6, DataPack!BF476)))))</f>
        <v>Secondary</v>
      </c>
      <c r="F61" s="36" t="str">
        <f>IF(IF($C$4=Dates!$E$3, DataPack!AO476, IF($C$4=Dates!$E$4, DataPack!AU476, IF($C$4=Dates!$E$5, DataPack!BA476, IF($C$4=Dates!$E$6, DataPack!BG476))))="", "", IF($C$4=Dates!$E$3, DataPack!AO476, IF($C$4=Dates!$E$4, DataPack!AU476, IF($C$4=Dates!$E$5, DataPack!BA476, IF($C$4=Dates!$E$6, DataPack!BG476)))))</f>
        <v>Community School</v>
      </c>
      <c r="G61" s="49">
        <f>IF(IF($C$4=Dates!$E$3, DataPack!AP476, IF($C$4=Dates!$E$4, DataPack!AV476, IF($C$4=Dates!$E$5, DataPack!BB476, IF($C$4=Dates!$E$6, DataPack!BH476))))="", "", IF($C$4=Dates!$E$3, DataPack!AP476, IF($C$4=Dates!$E$4, DataPack!AV476, IF($C$4=Dates!$E$5, DataPack!BB476, IF($C$4=Dates!$E$6, DataPack!BH476)))))</f>
        <v>40835</v>
      </c>
    </row>
    <row r="62" spans="2:7">
      <c r="B62" s="8">
        <f>IF(IF($C$4=Dates!$E$3, DataPack!AK477, IF($C$4=Dates!$E$4, DataPack!AQ477, IF($C$4=Dates!$E$5, DataPack!AW477, IF($C$4=Dates!$E$6, DataPack!BC477))))="", "", IF($C$4=Dates!$E$3, DataPack!AK477, IF($C$4=Dates!$E$4, DataPack!AQ477, IF($C$4=Dates!$E$5, DataPack!AW477, IF($C$4=Dates!$E$6, DataPack!BC477)))))</f>
        <v>102449</v>
      </c>
      <c r="C62" s="36" t="str">
        <f>IF(IF($C$4=Dates!$E$3, DataPack!AL477, IF($C$4=Dates!$E$4, DataPack!AR477, IF($C$4=Dates!$E$5, DataPack!AX477, IF($C$4=Dates!$E$6, DataPack!BD477))))="", "", IF($C$4=Dates!$E$3, DataPack!AL477, IF($C$4=Dates!$E$4, DataPack!AR477, IF($C$4=Dates!$E$5, DataPack!AX477, IF($C$4=Dates!$E$6, DataPack!BD477)))))</f>
        <v>Abbotsfield School</v>
      </c>
      <c r="D62" s="36" t="str">
        <f>IF(IF($C$4=Dates!$E$3, DataPack!AM477, IF($C$4=Dates!$E$4, DataPack!AS477, IF($C$4=Dates!$E$5, DataPack!AY477, IF($C$4=Dates!$E$6, DataPack!BE477))))="", "", IF($C$4=Dates!$E$3, DataPack!AM477, IF($C$4=Dates!$E$4, DataPack!AS477, IF($C$4=Dates!$E$5, DataPack!AY477, IF($C$4=Dates!$E$6, DataPack!BE477)))))</f>
        <v>Hillingdon</v>
      </c>
      <c r="E62" s="36" t="str">
        <f>IF(IF($C$4=Dates!$E$3, DataPack!AN477, IF($C$4=Dates!$E$4, DataPack!AT477, IF($C$4=Dates!$E$5, DataPack!AZ477, IF($C$4=Dates!$E$6, DataPack!BF477))))="", "", IF($C$4=Dates!$E$3, DataPack!AN477, IF($C$4=Dates!$E$4, DataPack!AT477, IF($C$4=Dates!$E$5, DataPack!AZ477, IF($C$4=Dates!$E$6, DataPack!BF477)))))</f>
        <v>Secondary</v>
      </c>
      <c r="F62" s="36" t="str">
        <f>IF(IF($C$4=Dates!$E$3, DataPack!AO477, IF($C$4=Dates!$E$4, DataPack!AU477, IF($C$4=Dates!$E$5, DataPack!BA477, IF($C$4=Dates!$E$6, DataPack!BG477))))="", "", IF($C$4=Dates!$E$3, DataPack!AO477, IF($C$4=Dates!$E$4, DataPack!AU477, IF($C$4=Dates!$E$5, DataPack!BA477, IF($C$4=Dates!$E$6, DataPack!BG477)))))</f>
        <v>Foundation School</v>
      </c>
      <c r="G62" s="49">
        <f>IF(IF($C$4=Dates!$E$3, DataPack!AP477, IF($C$4=Dates!$E$4, DataPack!AV477, IF($C$4=Dates!$E$5, DataPack!BB477, IF($C$4=Dates!$E$6, DataPack!BH477))))="", "", IF($C$4=Dates!$E$3, DataPack!AP477, IF($C$4=Dates!$E$4, DataPack!AV477, IF($C$4=Dates!$E$5, DataPack!BB477, IF($C$4=Dates!$E$6, DataPack!BH477)))))</f>
        <v>40884</v>
      </c>
    </row>
    <row r="63" spans="2:7">
      <c r="B63" s="8">
        <f>IF(IF($C$4=Dates!$E$3, DataPack!AK478, IF($C$4=Dates!$E$4, DataPack!AQ478, IF($C$4=Dates!$E$5, DataPack!AW478, IF($C$4=Dates!$E$6, DataPack!BC478))))="", "", IF($C$4=Dates!$E$3, DataPack!AK478, IF($C$4=Dates!$E$4, DataPack!AQ478, IF($C$4=Dates!$E$5, DataPack!AW478, IF($C$4=Dates!$E$6, DataPack!BC478)))))</f>
        <v>118099</v>
      </c>
      <c r="C63" s="36" t="str">
        <f>IF(IF($C$4=Dates!$E$3, DataPack!AL478, IF($C$4=Dates!$E$4, DataPack!AR478, IF($C$4=Dates!$E$5, DataPack!AX478, IF($C$4=Dates!$E$6, DataPack!BD478))))="", "", IF($C$4=Dates!$E$3, DataPack!AL478, IF($C$4=Dates!$E$4, DataPack!AR478, IF($C$4=Dates!$E$5, DataPack!AX478, IF($C$4=Dates!$E$6, DataPack!BD478)))))</f>
        <v>Winterton Comprehensive School with Specialist Status in Engineering</v>
      </c>
      <c r="D63" s="36" t="str">
        <f>IF(IF($C$4=Dates!$E$3, DataPack!AM478, IF($C$4=Dates!$E$4, DataPack!AS478, IF($C$4=Dates!$E$5, DataPack!AY478, IF($C$4=Dates!$E$6, DataPack!BE478))))="", "", IF($C$4=Dates!$E$3, DataPack!AM478, IF($C$4=Dates!$E$4, DataPack!AS478, IF($C$4=Dates!$E$5, DataPack!AY478, IF($C$4=Dates!$E$6, DataPack!BE478)))))</f>
        <v>North Lincolnshire</v>
      </c>
      <c r="E63" s="36" t="str">
        <f>IF(IF($C$4=Dates!$E$3, DataPack!AN478, IF($C$4=Dates!$E$4, DataPack!AT478, IF($C$4=Dates!$E$5, DataPack!AZ478, IF($C$4=Dates!$E$6, DataPack!BF478))))="", "", IF($C$4=Dates!$E$3, DataPack!AN478, IF($C$4=Dates!$E$4, DataPack!AT478, IF($C$4=Dates!$E$5, DataPack!AZ478, IF($C$4=Dates!$E$6, DataPack!BF478)))))</f>
        <v>Secondary</v>
      </c>
      <c r="F63" s="36" t="str">
        <f>IF(IF($C$4=Dates!$E$3, DataPack!AO478, IF($C$4=Dates!$E$4, DataPack!AU478, IF($C$4=Dates!$E$5, DataPack!BA478, IF($C$4=Dates!$E$6, DataPack!BG478))))="", "", IF($C$4=Dates!$E$3, DataPack!AO478, IF($C$4=Dates!$E$4, DataPack!AU478, IF($C$4=Dates!$E$5, DataPack!BA478, IF($C$4=Dates!$E$6, DataPack!BG478)))))</f>
        <v>Community School</v>
      </c>
      <c r="G63" s="49">
        <f>IF(IF($C$4=Dates!$E$3, DataPack!AP478, IF($C$4=Dates!$E$4, DataPack!AV478, IF($C$4=Dates!$E$5, DataPack!BB478, IF($C$4=Dates!$E$6, DataPack!BH478))))="", "", IF($C$4=Dates!$E$3, DataPack!AP478, IF($C$4=Dates!$E$4, DataPack!AV478, IF($C$4=Dates!$E$5, DataPack!BB478, IF($C$4=Dates!$E$6, DataPack!BH478)))))</f>
        <v>40871</v>
      </c>
    </row>
    <row r="64" spans="2:7">
      <c r="B64" s="8">
        <f>IF(IF($C$4=Dates!$E$3, DataPack!AK479, IF($C$4=Dates!$E$4, DataPack!AQ479, IF($C$4=Dates!$E$5, DataPack!AW479, IF($C$4=Dates!$E$6, DataPack!BC479))))="", "", IF($C$4=Dates!$E$3, DataPack!AK479, IF($C$4=Dates!$E$4, DataPack!AQ479, IF($C$4=Dates!$E$5, DataPack!AW479, IF($C$4=Dates!$E$6, DataPack!BC479)))))</f>
        <v>118108</v>
      </c>
      <c r="C64" s="36" t="str">
        <f>IF(IF($C$4=Dates!$E$3, DataPack!AL479, IF($C$4=Dates!$E$4, DataPack!AR479, IF($C$4=Dates!$E$5, DataPack!AX479, IF($C$4=Dates!$E$6, DataPack!BD479))))="", "", IF($C$4=Dates!$E$3, DataPack!AL479, IF($C$4=Dates!$E$4, DataPack!AR479, IF($C$4=Dates!$E$5, DataPack!AX479, IF($C$4=Dates!$E$6, DataPack!BD479)))))</f>
        <v>Andrew Marvell Business and Enterprise College</v>
      </c>
      <c r="D64" s="36" t="str">
        <f>IF(IF($C$4=Dates!$E$3, DataPack!AM479, IF($C$4=Dates!$E$4, DataPack!AS479, IF($C$4=Dates!$E$5, DataPack!AY479, IF($C$4=Dates!$E$6, DataPack!BE479))))="", "", IF($C$4=Dates!$E$3, DataPack!AM479, IF($C$4=Dates!$E$4, DataPack!AS479, IF($C$4=Dates!$E$5, DataPack!AY479, IF($C$4=Dates!$E$6, DataPack!BE479)))))</f>
        <v>Kingston upon Hull City of</v>
      </c>
      <c r="E64" s="36" t="str">
        <f>IF(IF($C$4=Dates!$E$3, DataPack!AN479, IF($C$4=Dates!$E$4, DataPack!AT479, IF($C$4=Dates!$E$5, DataPack!AZ479, IF($C$4=Dates!$E$6, DataPack!BF479))))="", "", IF($C$4=Dates!$E$3, DataPack!AN479, IF($C$4=Dates!$E$4, DataPack!AT479, IF($C$4=Dates!$E$5, DataPack!AZ479, IF($C$4=Dates!$E$6, DataPack!BF479)))))</f>
        <v>Secondary</v>
      </c>
      <c r="F64" s="36" t="str">
        <f>IF(IF($C$4=Dates!$E$3, DataPack!AO479, IF($C$4=Dates!$E$4, DataPack!AU479, IF($C$4=Dates!$E$5, DataPack!BA479, IF($C$4=Dates!$E$6, DataPack!BG479))))="", "", IF($C$4=Dates!$E$3, DataPack!AO479, IF($C$4=Dates!$E$4, DataPack!AU479, IF($C$4=Dates!$E$5, DataPack!BA479, IF($C$4=Dates!$E$6, DataPack!BG479)))))</f>
        <v>Foundation School</v>
      </c>
      <c r="G64" s="49">
        <f>IF(IF($C$4=Dates!$E$3, DataPack!AP479, IF($C$4=Dates!$E$4, DataPack!AV479, IF($C$4=Dates!$E$5, DataPack!BB479, IF($C$4=Dates!$E$6, DataPack!BH479))))="", "", IF($C$4=Dates!$E$3, DataPack!AP479, IF($C$4=Dates!$E$4, DataPack!AV479, IF($C$4=Dates!$E$5, DataPack!BB479, IF($C$4=Dates!$E$6, DataPack!BH479)))))</f>
        <v>40871</v>
      </c>
    </row>
    <row r="65" spans="2:7">
      <c r="B65" s="8">
        <f>IF(IF($C$4=Dates!$E$3, DataPack!AK480, IF($C$4=Dates!$E$4, DataPack!AQ480, IF($C$4=Dates!$E$5, DataPack!AW480, IF($C$4=Dates!$E$6, DataPack!BC480))))="", "", IF($C$4=Dates!$E$3, DataPack!AK480, IF($C$4=Dates!$E$4, DataPack!AQ480, IF($C$4=Dates!$E$5, DataPack!AW480, IF($C$4=Dates!$E$6, DataPack!BC480)))))</f>
        <v>133422</v>
      </c>
      <c r="C65" s="36" t="str">
        <f>IF(IF($C$4=Dates!$E$3, DataPack!AL480, IF($C$4=Dates!$E$4, DataPack!AR480, IF($C$4=Dates!$E$5, DataPack!AX480, IF($C$4=Dates!$E$6, DataPack!BD480))))="", "", IF($C$4=Dates!$E$3, DataPack!AL480, IF($C$4=Dates!$E$4, DataPack!AR480, IF($C$4=Dates!$E$5, DataPack!AX480, IF($C$4=Dates!$E$6, DataPack!BD480)))))</f>
        <v>Endeavour High School</v>
      </c>
      <c r="D65" s="36" t="str">
        <f>IF(IF($C$4=Dates!$E$3, DataPack!AM480, IF($C$4=Dates!$E$4, DataPack!AS480, IF($C$4=Dates!$E$5, DataPack!AY480, IF($C$4=Dates!$E$6, DataPack!BE480))))="", "", IF($C$4=Dates!$E$3, DataPack!AM480, IF($C$4=Dates!$E$4, DataPack!AS480, IF($C$4=Dates!$E$5, DataPack!AY480, IF($C$4=Dates!$E$6, DataPack!BE480)))))</f>
        <v>Kingston upon Hull City of</v>
      </c>
      <c r="E65" s="36" t="str">
        <f>IF(IF($C$4=Dates!$E$3, DataPack!AN480, IF($C$4=Dates!$E$4, DataPack!AT480, IF($C$4=Dates!$E$5, DataPack!AZ480, IF($C$4=Dates!$E$6, DataPack!BF480))))="", "", IF($C$4=Dates!$E$3, DataPack!AN480, IF($C$4=Dates!$E$4, DataPack!AT480, IF($C$4=Dates!$E$5, DataPack!AZ480, IF($C$4=Dates!$E$6, DataPack!BF480)))))</f>
        <v>Secondary</v>
      </c>
      <c r="F65" s="36" t="str">
        <f>IF(IF($C$4=Dates!$E$3, DataPack!AO480, IF($C$4=Dates!$E$4, DataPack!AU480, IF($C$4=Dates!$E$5, DataPack!BA480, IF($C$4=Dates!$E$6, DataPack!BG480))))="", "", IF($C$4=Dates!$E$3, DataPack!AO480, IF($C$4=Dates!$E$4, DataPack!AU480, IF($C$4=Dates!$E$5, DataPack!BA480, IF($C$4=Dates!$E$6, DataPack!BG480)))))</f>
        <v>Community School</v>
      </c>
      <c r="G65" s="49">
        <f>IF(IF($C$4=Dates!$E$3, DataPack!AP480, IF($C$4=Dates!$E$4, DataPack!AV480, IF($C$4=Dates!$E$5, DataPack!BB480, IF($C$4=Dates!$E$6, DataPack!BH480))))="", "", IF($C$4=Dates!$E$3, DataPack!AP480, IF($C$4=Dates!$E$4, DataPack!AV480, IF($C$4=Dates!$E$5, DataPack!BB480, IF($C$4=Dates!$E$6, DataPack!BH480)))))</f>
        <v>40829</v>
      </c>
    </row>
    <row r="66" spans="2:7">
      <c r="B66" s="8">
        <f>IF(IF($C$4=Dates!$E$3, DataPack!AK481, IF($C$4=Dates!$E$4, DataPack!AQ481, IF($C$4=Dates!$E$5, DataPack!AW481, IF($C$4=Dates!$E$6, DataPack!BC481))))="", "", IF($C$4=Dates!$E$3, DataPack!AK481, IF($C$4=Dates!$E$4, DataPack!AQ481, IF($C$4=Dates!$E$5, DataPack!AW481, IF($C$4=Dates!$E$6, DataPack!BC481)))))</f>
        <v>130368</v>
      </c>
      <c r="C66" s="36" t="str">
        <f>IF(IF($C$4=Dates!$E$3, DataPack!AL481, IF($C$4=Dates!$E$4, DataPack!AR481, IF($C$4=Dates!$E$5, DataPack!AX481, IF($C$4=Dates!$E$6, DataPack!BD481))))="", "", IF($C$4=Dates!$E$3, DataPack!AL481, IF($C$4=Dates!$E$4, DataPack!AR481, IF($C$4=Dates!$E$5, DataPack!AX481, IF($C$4=Dates!$E$6, DataPack!BD481)))))</f>
        <v>Kingfisher School</v>
      </c>
      <c r="D66" s="36" t="str">
        <f>IF(IF($C$4=Dates!$E$3, DataPack!AM481, IF($C$4=Dates!$E$4, DataPack!AS481, IF($C$4=Dates!$E$5, DataPack!AY481, IF($C$4=Dates!$E$6, DataPack!BE481))))="", "", IF($C$4=Dates!$E$3, DataPack!AM481, IF($C$4=Dates!$E$4, DataPack!AS481, IF($C$4=Dates!$E$5, DataPack!AY481, IF($C$4=Dates!$E$6, DataPack!BE481)))))</f>
        <v>Oxfordshire</v>
      </c>
      <c r="E66" s="36" t="str">
        <f>IF(IF($C$4=Dates!$E$3, DataPack!AN481, IF($C$4=Dates!$E$4, DataPack!AT481, IF($C$4=Dates!$E$5, DataPack!AZ481, IF($C$4=Dates!$E$6, DataPack!BF481))))="", "", IF($C$4=Dates!$E$3, DataPack!AN481, IF($C$4=Dates!$E$4, DataPack!AT481, IF($C$4=Dates!$E$5, DataPack!AZ481, IF($C$4=Dates!$E$6, DataPack!BF481)))))</f>
        <v>Special</v>
      </c>
      <c r="F66" s="36" t="str">
        <f>IF(IF($C$4=Dates!$E$3, DataPack!AO481, IF($C$4=Dates!$E$4, DataPack!AU481, IF($C$4=Dates!$E$5, DataPack!BA481, IF($C$4=Dates!$E$6, DataPack!BG481))))="", "", IF($C$4=Dates!$E$3, DataPack!AO481, IF($C$4=Dates!$E$4, DataPack!AU481, IF($C$4=Dates!$E$5, DataPack!BA481, IF($C$4=Dates!$E$6, DataPack!BG481)))))</f>
        <v>Community Special School</v>
      </c>
      <c r="G66" s="49">
        <f>IF(IF($C$4=Dates!$E$3, DataPack!AP481, IF($C$4=Dates!$E$4, DataPack!AV481, IF($C$4=Dates!$E$5, DataPack!BB481, IF($C$4=Dates!$E$6, DataPack!BH481))))="", "", IF($C$4=Dates!$E$3, DataPack!AP481, IF($C$4=Dates!$E$4, DataPack!AV481, IF($C$4=Dates!$E$5, DataPack!BB481, IF($C$4=Dates!$E$6, DataPack!BH481)))))</f>
        <v>40863</v>
      </c>
    </row>
    <row r="67" spans="2:7">
      <c r="B67" s="8">
        <f>IF(IF($C$4=Dates!$E$3, DataPack!AK482, IF($C$4=Dates!$E$4, DataPack!AQ482, IF($C$4=Dates!$E$5, DataPack!AW482, IF($C$4=Dates!$E$6, DataPack!BC482))))="", "", IF($C$4=Dates!$E$3, DataPack!AK482, IF($C$4=Dates!$E$4, DataPack!AQ482, IF($C$4=Dates!$E$5, DataPack!AW482, IF($C$4=Dates!$E$6, DataPack!BC482)))))</f>
        <v>114702</v>
      </c>
      <c r="C67" s="36" t="str">
        <f>IF(IF($C$4=Dates!$E$3, DataPack!AL482, IF($C$4=Dates!$E$4, DataPack!AR482, IF($C$4=Dates!$E$5, DataPack!AX482, IF($C$4=Dates!$E$6, DataPack!BD482))))="", "", IF($C$4=Dates!$E$3, DataPack!AL482, IF($C$4=Dates!$E$4, DataPack!AR482, IF($C$4=Dates!$E$5, DataPack!AX482, IF($C$4=Dates!$E$6, DataPack!BD482)))))</f>
        <v xml:space="preserve">Thurrock Pupil Referral Unit </v>
      </c>
      <c r="D67" s="36" t="str">
        <f>IF(IF($C$4=Dates!$E$3, DataPack!AM482, IF($C$4=Dates!$E$4, DataPack!AS482, IF($C$4=Dates!$E$5, DataPack!AY482, IF($C$4=Dates!$E$6, DataPack!BE482))))="", "", IF($C$4=Dates!$E$3, DataPack!AM482, IF($C$4=Dates!$E$4, DataPack!AS482, IF($C$4=Dates!$E$5, DataPack!AY482, IF($C$4=Dates!$E$6, DataPack!BE482)))))</f>
        <v>Thurrock</v>
      </c>
      <c r="E67" s="36" t="str">
        <f>IF(IF($C$4=Dates!$E$3, DataPack!AN482, IF($C$4=Dates!$E$4, DataPack!AT482, IF($C$4=Dates!$E$5, DataPack!AZ482, IF($C$4=Dates!$E$6, DataPack!BF482))))="", "", IF($C$4=Dates!$E$3, DataPack!AN482, IF($C$4=Dates!$E$4, DataPack!AT482, IF($C$4=Dates!$E$5, DataPack!AZ482, IF($C$4=Dates!$E$6, DataPack!BF482)))))</f>
        <v>Pupil Referral Unit</v>
      </c>
      <c r="F67" s="36" t="str">
        <f>IF(IF($C$4=Dates!$E$3, DataPack!AO482, IF($C$4=Dates!$E$4, DataPack!AU482, IF($C$4=Dates!$E$5, DataPack!BA482, IF($C$4=Dates!$E$6, DataPack!BG482))))="", "", IF($C$4=Dates!$E$3, DataPack!AO482, IF($C$4=Dates!$E$4, DataPack!AU482, IF($C$4=Dates!$E$5, DataPack!BA482, IF($C$4=Dates!$E$6, DataPack!BG482)))))</f>
        <v>Pupil Referral Unit</v>
      </c>
      <c r="G67" s="49">
        <f>IF(IF($C$4=Dates!$E$3, DataPack!AP482, IF($C$4=Dates!$E$4, DataPack!AV482, IF($C$4=Dates!$E$5, DataPack!BB482, IF($C$4=Dates!$E$6, DataPack!BH482))))="", "", IF($C$4=Dates!$E$3, DataPack!AP482, IF($C$4=Dates!$E$4, DataPack!AV482, IF($C$4=Dates!$E$5, DataPack!BB482, IF($C$4=Dates!$E$6, DataPack!BH482)))))</f>
        <v>40884</v>
      </c>
    </row>
    <row r="68" spans="2:7">
      <c r="B68" s="8" t="str">
        <f>IF(IF($C$4=Dates!$E$3, DataPack!AK483, IF($C$4=Dates!$E$4, DataPack!AQ483, IF($C$4=Dates!$E$5, DataPack!AW483, IF($C$4=Dates!$E$6, DataPack!BC483))))="", "", IF($C$4=Dates!$E$3, DataPack!AK483, IF($C$4=Dates!$E$4, DataPack!AQ483, IF($C$4=Dates!$E$5, DataPack!AW483, IF($C$4=Dates!$E$6, DataPack!BC483)))))</f>
        <v/>
      </c>
      <c r="C68" s="36" t="str">
        <f>IF(IF($C$4=Dates!$E$3, DataPack!AL483, IF($C$4=Dates!$E$4, DataPack!AR483, IF($C$4=Dates!$E$5, DataPack!AX483, IF($C$4=Dates!$E$6, DataPack!BD483))))="", "", IF($C$4=Dates!$E$3, DataPack!AL483, IF($C$4=Dates!$E$4, DataPack!AR483, IF($C$4=Dates!$E$5, DataPack!AX483, IF($C$4=Dates!$E$6, DataPack!BD483)))))</f>
        <v/>
      </c>
      <c r="D68" s="36" t="str">
        <f>IF(IF($C$4=Dates!$E$3, DataPack!AM483, IF($C$4=Dates!$E$4, DataPack!AS483, IF($C$4=Dates!$E$5, DataPack!AY483, IF($C$4=Dates!$E$6, DataPack!BE483))))="", "", IF($C$4=Dates!$E$3, DataPack!AM483, IF($C$4=Dates!$E$4, DataPack!AS483, IF($C$4=Dates!$E$5, DataPack!AY483, IF($C$4=Dates!$E$6, DataPack!BE483)))))</f>
        <v/>
      </c>
      <c r="E68" s="36" t="str">
        <f>IF(IF($C$4=Dates!$E$3, DataPack!AN483, IF($C$4=Dates!$E$4, DataPack!AT483, IF($C$4=Dates!$E$5, DataPack!AZ483, IF($C$4=Dates!$E$6, DataPack!BF483))))="", "", IF($C$4=Dates!$E$3, DataPack!AN483, IF($C$4=Dates!$E$4, DataPack!AT483, IF($C$4=Dates!$E$5, DataPack!AZ483, IF($C$4=Dates!$E$6, DataPack!BF483)))))</f>
        <v/>
      </c>
      <c r="F68" s="36" t="str">
        <f>IF(IF($C$4=Dates!$E$3, DataPack!AO483, IF($C$4=Dates!$E$4, DataPack!AU483, IF($C$4=Dates!$E$5, DataPack!BA483, IF($C$4=Dates!$E$6, DataPack!BG483))))="", "", IF($C$4=Dates!$E$3, DataPack!AO483, IF($C$4=Dates!$E$4, DataPack!AU483, IF($C$4=Dates!$E$5, DataPack!BA483, IF($C$4=Dates!$E$6, DataPack!BG483)))))</f>
        <v/>
      </c>
      <c r="G68" s="49" t="str">
        <f>IF(IF($C$4=Dates!$E$3, DataPack!AP483, IF($C$4=Dates!$E$4, DataPack!AV483, IF($C$4=Dates!$E$5, DataPack!BB483, IF($C$4=Dates!$E$6, DataPack!BH483))))="", "", IF($C$4=Dates!$E$3, DataPack!AP483, IF($C$4=Dates!$E$4, DataPack!AV483, IF($C$4=Dates!$E$5, DataPack!BB483, IF($C$4=Dates!$E$6, DataPack!BH483)))))</f>
        <v/>
      </c>
    </row>
    <row r="69" spans="2:7">
      <c r="B69" s="8" t="str">
        <f>IF(IF($C$4=Dates!$E$3, DataPack!AK484, IF($C$4=Dates!$E$4, DataPack!AQ484, IF($C$4=Dates!$E$5, DataPack!AW484, IF($C$4=Dates!$E$6, DataPack!BC484))))="", "", IF($C$4=Dates!$E$3, DataPack!AK484, IF($C$4=Dates!$E$4, DataPack!AQ484, IF($C$4=Dates!$E$5, DataPack!AW484, IF($C$4=Dates!$E$6, DataPack!BC484)))))</f>
        <v/>
      </c>
      <c r="C69" s="36" t="str">
        <f>IF(IF($C$4=Dates!$E$3, DataPack!AL484, IF($C$4=Dates!$E$4, DataPack!AR484, IF($C$4=Dates!$E$5, DataPack!AX484, IF($C$4=Dates!$E$6, DataPack!BD484))))="", "", IF($C$4=Dates!$E$3, DataPack!AL484, IF($C$4=Dates!$E$4, DataPack!AR484, IF($C$4=Dates!$E$5, DataPack!AX484, IF($C$4=Dates!$E$6, DataPack!BD484)))))</f>
        <v/>
      </c>
      <c r="D69" s="36" t="str">
        <f>IF(IF($C$4=Dates!$E$3, DataPack!AM484, IF($C$4=Dates!$E$4, DataPack!AS484, IF($C$4=Dates!$E$5, DataPack!AY484, IF($C$4=Dates!$E$6, DataPack!BE484))))="", "", IF($C$4=Dates!$E$3, DataPack!AM484, IF($C$4=Dates!$E$4, DataPack!AS484, IF($C$4=Dates!$E$5, DataPack!AY484, IF($C$4=Dates!$E$6, DataPack!BE484)))))</f>
        <v/>
      </c>
      <c r="E69" s="36" t="str">
        <f>IF(IF($C$4=Dates!$E$3, DataPack!AN484, IF($C$4=Dates!$E$4, DataPack!AT484, IF($C$4=Dates!$E$5, DataPack!AZ484, IF($C$4=Dates!$E$6, DataPack!BF484))))="", "", IF($C$4=Dates!$E$3, DataPack!AN484, IF($C$4=Dates!$E$4, DataPack!AT484, IF($C$4=Dates!$E$5, DataPack!AZ484, IF($C$4=Dates!$E$6, DataPack!BF484)))))</f>
        <v/>
      </c>
      <c r="F69" s="36" t="str">
        <f>IF(IF($C$4=Dates!$E$3, DataPack!AO484, IF($C$4=Dates!$E$4, DataPack!AU484, IF($C$4=Dates!$E$5, DataPack!BA484, IF($C$4=Dates!$E$6, DataPack!BG484))))="", "", IF($C$4=Dates!$E$3, DataPack!AO484, IF($C$4=Dates!$E$4, DataPack!AU484, IF($C$4=Dates!$E$5, DataPack!BA484, IF($C$4=Dates!$E$6, DataPack!BG484)))))</f>
        <v/>
      </c>
      <c r="G69" s="49" t="str">
        <f>IF(IF($C$4=Dates!$E$3, DataPack!AP484, IF($C$4=Dates!$E$4, DataPack!AV484, IF($C$4=Dates!$E$5, DataPack!BB484, IF($C$4=Dates!$E$6, DataPack!BH484))))="", "", IF($C$4=Dates!$E$3, DataPack!AP484, IF($C$4=Dates!$E$4, DataPack!AV484, IF($C$4=Dates!$E$5, DataPack!BB484, IF($C$4=Dates!$E$6, DataPack!BH484)))))</f>
        <v/>
      </c>
    </row>
    <row r="70" spans="2:7">
      <c r="B70" s="8"/>
      <c r="C70" s="8"/>
      <c r="D70" s="8"/>
      <c r="E70" s="8"/>
      <c r="F70" s="8"/>
      <c r="G70" s="8"/>
    </row>
    <row r="71" spans="2:7">
      <c r="B71" s="112"/>
      <c r="C71" s="121"/>
      <c r="D71" s="121"/>
      <c r="E71" s="121"/>
      <c r="F71" s="121"/>
      <c r="G71" s="120"/>
    </row>
    <row r="72" spans="2:7">
      <c r="B72" s="112"/>
      <c r="C72" s="121"/>
      <c r="D72" s="121"/>
      <c r="E72" s="121"/>
      <c r="F72" s="121"/>
      <c r="G72" s="120"/>
    </row>
    <row r="73" spans="2:7">
      <c r="B73" s="112"/>
      <c r="C73" s="121"/>
      <c r="D73" s="121"/>
      <c r="E73" s="121"/>
      <c r="F73" s="121"/>
      <c r="G73" s="120"/>
    </row>
    <row r="74" spans="2:7">
      <c r="B74" s="112"/>
      <c r="C74" s="121"/>
      <c r="D74" s="121"/>
      <c r="E74" s="121"/>
      <c r="F74" s="121"/>
      <c r="G74" s="120"/>
    </row>
    <row r="75" spans="2:7">
      <c r="B75" s="112"/>
      <c r="C75" s="121"/>
      <c r="D75" s="121"/>
      <c r="E75" s="121"/>
      <c r="F75" s="121"/>
      <c r="G75" s="120"/>
    </row>
    <row r="76" spans="2:7">
      <c r="B76" s="112"/>
      <c r="C76" s="121"/>
      <c r="D76" s="121"/>
      <c r="E76" s="121"/>
      <c r="F76" s="121"/>
      <c r="G76" s="120"/>
    </row>
    <row r="77" spans="2:7">
      <c r="B77" s="112"/>
      <c r="C77" s="121"/>
      <c r="D77" s="121"/>
      <c r="E77" s="121"/>
      <c r="F77" s="121"/>
      <c r="G77" s="120"/>
    </row>
    <row r="78" spans="2:7">
      <c r="B78" s="112"/>
      <c r="C78" s="121"/>
      <c r="D78" s="121"/>
      <c r="E78" s="121"/>
      <c r="F78" s="121"/>
      <c r="G78" s="120"/>
    </row>
    <row r="79" spans="2:7">
      <c r="B79" s="112"/>
      <c r="C79" s="121"/>
      <c r="D79" s="121"/>
      <c r="E79" s="121"/>
      <c r="F79" s="121"/>
      <c r="G79" s="120"/>
    </row>
    <row r="80" spans="2:7">
      <c r="B80" s="112"/>
      <c r="C80" s="121"/>
      <c r="D80" s="121"/>
      <c r="E80" s="121"/>
      <c r="F80" s="121"/>
      <c r="G80" s="120"/>
    </row>
    <row r="81" spans="2:7">
      <c r="B81" s="112"/>
      <c r="C81" s="121"/>
      <c r="D81" s="121"/>
      <c r="E81" s="121"/>
      <c r="F81" s="121"/>
      <c r="G81" s="120"/>
    </row>
    <row r="82" spans="2:7">
      <c r="B82" s="112"/>
      <c r="C82" s="121"/>
      <c r="D82" s="121"/>
      <c r="E82" s="121"/>
      <c r="F82" s="121"/>
      <c r="G82" s="120"/>
    </row>
    <row r="83" spans="2:7">
      <c r="B83" s="112"/>
      <c r="C83" s="121"/>
      <c r="D83" s="121"/>
      <c r="E83" s="121"/>
      <c r="F83" s="121"/>
      <c r="G83" s="120"/>
    </row>
    <row r="84" spans="2:7">
      <c r="B84" s="112"/>
      <c r="C84" s="121"/>
      <c r="D84" s="121"/>
      <c r="E84" s="121"/>
      <c r="F84" s="121"/>
      <c r="G84" s="120"/>
    </row>
    <row r="85" spans="2:7">
      <c r="B85" s="112"/>
      <c r="C85" s="121"/>
      <c r="D85" s="121"/>
      <c r="E85" s="121"/>
      <c r="F85" s="121"/>
      <c r="G85" s="120"/>
    </row>
    <row r="86" spans="2:7">
      <c r="B86" s="112"/>
      <c r="C86" s="121"/>
      <c r="D86" s="121"/>
      <c r="E86" s="121"/>
      <c r="F86" s="121"/>
      <c r="G86" s="120"/>
    </row>
    <row r="87" spans="2:7">
      <c r="B87" s="112"/>
      <c r="C87" s="121"/>
      <c r="D87" s="121"/>
      <c r="E87" s="121"/>
      <c r="F87" s="121"/>
      <c r="G87" s="120"/>
    </row>
    <row r="88" spans="2:7">
      <c r="B88" s="112"/>
      <c r="C88" s="121"/>
      <c r="D88" s="121"/>
      <c r="E88" s="121"/>
      <c r="F88" s="121"/>
      <c r="G88" s="120"/>
    </row>
    <row r="89" spans="2:7">
      <c r="B89" s="112"/>
      <c r="C89" s="121"/>
      <c r="D89" s="121"/>
      <c r="E89" s="121"/>
      <c r="F89" s="121"/>
      <c r="G89" s="120"/>
    </row>
    <row r="90" spans="2:7">
      <c r="B90" s="112"/>
      <c r="C90" s="121"/>
      <c r="D90" s="121"/>
      <c r="E90" s="121"/>
      <c r="F90" s="121"/>
      <c r="G90" s="120"/>
    </row>
    <row r="91" spans="2:7">
      <c r="B91" s="112"/>
      <c r="C91" s="121"/>
      <c r="D91" s="121"/>
      <c r="E91" s="121"/>
      <c r="F91" s="121"/>
      <c r="G91" s="120"/>
    </row>
    <row r="92" spans="2:7">
      <c r="B92" s="112"/>
      <c r="C92" s="121"/>
      <c r="D92" s="121"/>
      <c r="E92" s="121"/>
      <c r="F92" s="121"/>
      <c r="G92" s="120"/>
    </row>
    <row r="93" spans="2:7">
      <c r="B93" s="112"/>
      <c r="C93" s="121"/>
      <c r="D93" s="121"/>
      <c r="E93" s="121"/>
      <c r="F93" s="121"/>
      <c r="G93" s="120"/>
    </row>
    <row r="94" spans="2:7">
      <c r="B94" s="112"/>
      <c r="C94" s="121"/>
      <c r="D94" s="121"/>
      <c r="E94" s="121"/>
      <c r="F94" s="121"/>
      <c r="G94" s="120"/>
    </row>
    <row r="95" spans="2:7">
      <c r="B95" s="112"/>
      <c r="C95" s="121"/>
      <c r="D95" s="121"/>
      <c r="E95" s="121"/>
      <c r="F95" s="121"/>
      <c r="G95" s="120"/>
    </row>
    <row r="96" spans="2:7">
      <c r="B96" s="112"/>
      <c r="C96" s="121"/>
      <c r="D96" s="121"/>
      <c r="E96" s="121"/>
      <c r="F96" s="121"/>
      <c r="G96" s="120"/>
    </row>
    <row r="97" spans="2:7">
      <c r="B97" s="112"/>
      <c r="C97" s="121"/>
      <c r="D97" s="121"/>
      <c r="E97" s="121"/>
      <c r="F97" s="121"/>
      <c r="G97" s="120"/>
    </row>
    <row r="98" spans="2:7">
      <c r="B98" s="112"/>
      <c r="C98" s="121"/>
      <c r="D98" s="121"/>
      <c r="E98" s="121"/>
      <c r="F98" s="121"/>
      <c r="G98" s="120"/>
    </row>
    <row r="99" spans="2:7">
      <c r="B99" s="112"/>
      <c r="C99" s="121"/>
      <c r="D99" s="121"/>
      <c r="E99" s="121"/>
      <c r="F99" s="121"/>
      <c r="G99" s="120"/>
    </row>
    <row r="100" spans="2:7">
      <c r="B100" s="112"/>
      <c r="C100" s="121"/>
      <c r="D100" s="121"/>
      <c r="E100" s="121"/>
      <c r="F100" s="121"/>
      <c r="G100" s="120"/>
    </row>
    <row r="101" spans="2:7">
      <c r="B101" s="112"/>
      <c r="C101" s="121"/>
      <c r="D101" s="121"/>
      <c r="E101" s="121"/>
      <c r="F101" s="121"/>
      <c r="G101" s="120"/>
    </row>
    <row r="102" spans="2:7">
      <c r="B102" s="112"/>
      <c r="C102" s="121"/>
      <c r="D102" s="121"/>
      <c r="E102" s="121"/>
      <c r="F102" s="121"/>
      <c r="G102" s="120"/>
    </row>
    <row r="103" spans="2:7">
      <c r="B103" s="112"/>
      <c r="C103" s="121"/>
      <c r="D103" s="121"/>
      <c r="E103" s="121"/>
      <c r="F103" s="121"/>
      <c r="G103" s="120"/>
    </row>
    <row r="104" spans="2:7">
      <c r="B104" s="112"/>
      <c r="C104" s="121"/>
      <c r="D104" s="121"/>
      <c r="E104" s="121"/>
      <c r="F104" s="121"/>
      <c r="G104" s="120"/>
    </row>
    <row r="105" spans="2:7">
      <c r="B105" s="112"/>
      <c r="C105" s="121"/>
      <c r="D105" s="121"/>
      <c r="E105" s="121"/>
      <c r="F105" s="121"/>
      <c r="G105" s="120"/>
    </row>
    <row r="106" spans="2:7">
      <c r="B106" s="112"/>
      <c r="C106" s="121"/>
      <c r="D106" s="121"/>
      <c r="E106" s="121"/>
      <c r="F106" s="121"/>
      <c r="G106" s="120"/>
    </row>
    <row r="107" spans="2:7">
      <c r="B107" s="112"/>
      <c r="C107" s="121"/>
      <c r="D107" s="121"/>
      <c r="E107" s="121"/>
      <c r="F107" s="121"/>
      <c r="G107" s="120"/>
    </row>
    <row r="108" spans="2:7">
      <c r="B108" s="112"/>
      <c r="C108" s="121"/>
      <c r="D108" s="121"/>
      <c r="E108" s="121"/>
      <c r="F108" s="121"/>
      <c r="G108" s="120"/>
    </row>
    <row r="109" spans="2:7">
      <c r="B109" s="112"/>
      <c r="C109" s="121"/>
      <c r="D109" s="121"/>
      <c r="E109" s="121"/>
      <c r="F109" s="121"/>
      <c r="G109" s="120"/>
    </row>
    <row r="110" spans="2:7">
      <c r="B110" s="112"/>
      <c r="C110" s="121"/>
      <c r="D110" s="121"/>
      <c r="E110" s="121"/>
      <c r="F110" s="121"/>
      <c r="G110" s="120"/>
    </row>
    <row r="111" spans="2:7">
      <c r="B111" s="112"/>
      <c r="C111" s="121"/>
      <c r="D111" s="121"/>
      <c r="E111" s="121"/>
      <c r="F111" s="121"/>
      <c r="G111" s="120"/>
    </row>
    <row r="112" spans="2:7">
      <c r="B112" s="112"/>
      <c r="C112" s="121"/>
      <c r="D112" s="121"/>
      <c r="E112" s="121"/>
      <c r="F112" s="121"/>
      <c r="G112" s="120"/>
    </row>
    <row r="113" spans="2:7">
      <c r="B113" s="112"/>
      <c r="C113" s="121"/>
      <c r="D113" s="121"/>
      <c r="E113" s="121"/>
      <c r="F113" s="121"/>
      <c r="G113" s="120"/>
    </row>
    <row r="114" spans="2:7">
      <c r="B114" s="112"/>
      <c r="C114" s="121"/>
      <c r="D114" s="121"/>
      <c r="E114" s="121"/>
      <c r="F114" s="121"/>
      <c r="G114" s="120"/>
    </row>
    <row r="115" spans="2:7">
      <c r="B115" s="112"/>
      <c r="C115" s="121"/>
      <c r="D115" s="121"/>
      <c r="E115" s="121"/>
      <c r="F115" s="121"/>
      <c r="G115" s="120"/>
    </row>
    <row r="116" spans="2:7">
      <c r="B116" s="112"/>
      <c r="C116" s="121"/>
      <c r="D116" s="121"/>
      <c r="E116" s="121"/>
      <c r="F116" s="121"/>
      <c r="G116" s="120"/>
    </row>
    <row r="117" spans="2:7">
      <c r="B117" s="112"/>
      <c r="C117" s="121"/>
      <c r="D117" s="121"/>
      <c r="E117" s="121"/>
      <c r="F117" s="121"/>
      <c r="G117" s="120"/>
    </row>
    <row r="118" spans="2:7">
      <c r="B118" s="112"/>
      <c r="C118" s="121"/>
      <c r="D118" s="121"/>
      <c r="E118" s="121"/>
      <c r="F118" s="121"/>
      <c r="G118" s="120"/>
    </row>
    <row r="119" spans="2:7">
      <c r="B119" s="112"/>
      <c r="C119" s="121"/>
      <c r="D119" s="121"/>
      <c r="E119" s="121"/>
      <c r="F119" s="121"/>
      <c r="G119" s="120"/>
    </row>
    <row r="120" spans="2:7">
      <c r="B120" s="112"/>
      <c r="C120" s="121"/>
      <c r="D120" s="121"/>
      <c r="E120" s="121"/>
      <c r="F120" s="121"/>
      <c r="G120" s="120"/>
    </row>
    <row r="121" spans="2:7">
      <c r="B121" s="112"/>
      <c r="C121" s="121"/>
      <c r="D121" s="121"/>
      <c r="E121" s="121"/>
      <c r="F121" s="121"/>
      <c r="G121" s="120"/>
    </row>
    <row r="122" spans="2:7">
      <c r="B122" s="112"/>
      <c r="C122" s="121"/>
      <c r="D122" s="121"/>
      <c r="E122" s="121"/>
      <c r="F122" s="121"/>
      <c r="G122" s="120"/>
    </row>
    <row r="123" spans="2:7">
      <c r="B123" s="112"/>
      <c r="C123" s="121"/>
      <c r="D123" s="121"/>
      <c r="E123" s="121"/>
      <c r="F123" s="121"/>
      <c r="G123" s="120"/>
    </row>
    <row r="124" spans="2:7">
      <c r="B124" s="112"/>
      <c r="C124" s="121"/>
      <c r="D124" s="121"/>
      <c r="E124" s="121"/>
      <c r="F124" s="121"/>
      <c r="G124" s="120"/>
    </row>
    <row r="125" spans="2:7">
      <c r="B125" s="112"/>
      <c r="C125" s="121"/>
      <c r="D125" s="121"/>
      <c r="E125" s="121"/>
      <c r="F125" s="121"/>
      <c r="G125" s="120"/>
    </row>
    <row r="126" spans="2:7">
      <c r="B126" s="112"/>
      <c r="C126" s="121"/>
      <c r="D126" s="121"/>
      <c r="E126" s="121"/>
      <c r="F126" s="121"/>
      <c r="G126" s="120"/>
    </row>
    <row r="127" spans="2:7">
      <c r="B127" s="112"/>
      <c r="C127" s="121"/>
      <c r="D127" s="121"/>
      <c r="E127" s="121"/>
      <c r="F127" s="121"/>
      <c r="G127" s="120"/>
    </row>
    <row r="128" spans="2:7">
      <c r="B128" s="112"/>
      <c r="C128" s="121"/>
      <c r="D128" s="121"/>
      <c r="E128" s="121"/>
      <c r="F128" s="121"/>
      <c r="G128" s="120"/>
    </row>
    <row r="129" spans="2:7">
      <c r="B129" s="112"/>
      <c r="C129" s="121"/>
      <c r="D129" s="121"/>
      <c r="E129" s="121"/>
      <c r="F129" s="121"/>
      <c r="G129" s="120"/>
    </row>
    <row r="130" spans="2:7">
      <c r="B130" s="112"/>
      <c r="C130" s="121"/>
      <c r="D130" s="121"/>
      <c r="E130" s="121"/>
      <c r="F130" s="121"/>
      <c r="G130" s="120"/>
    </row>
    <row r="131" spans="2:7">
      <c r="B131" s="112"/>
      <c r="C131" s="121"/>
      <c r="D131" s="121"/>
      <c r="E131" s="121"/>
      <c r="F131" s="121"/>
      <c r="G131" s="120"/>
    </row>
    <row r="132" spans="2:7">
      <c r="B132" s="112"/>
      <c r="C132" s="121"/>
      <c r="D132" s="121"/>
      <c r="E132" s="121"/>
      <c r="F132" s="121"/>
      <c r="G132" s="120"/>
    </row>
    <row r="133" spans="2:7">
      <c r="B133" s="112"/>
      <c r="C133" s="121"/>
      <c r="D133" s="121"/>
      <c r="E133" s="121"/>
      <c r="F133" s="121"/>
      <c r="G133" s="120"/>
    </row>
    <row r="134" spans="2:7">
      <c r="B134" s="112"/>
      <c r="C134" s="121"/>
      <c r="D134" s="121"/>
      <c r="E134" s="121"/>
      <c r="F134" s="121"/>
      <c r="G134" s="120"/>
    </row>
    <row r="135" spans="2:7">
      <c r="B135" s="112"/>
      <c r="C135" s="121"/>
      <c r="D135" s="121"/>
      <c r="E135" s="121"/>
      <c r="F135" s="121"/>
      <c r="G135" s="120"/>
    </row>
    <row r="136" spans="2:7">
      <c r="B136" s="112"/>
      <c r="C136" s="121"/>
      <c r="D136" s="121"/>
      <c r="E136" s="121"/>
      <c r="F136" s="121"/>
      <c r="G136" s="120"/>
    </row>
    <row r="137" spans="2:7">
      <c r="B137" s="112"/>
      <c r="C137" s="121"/>
      <c r="D137" s="121"/>
      <c r="E137" s="121"/>
      <c r="F137" s="121"/>
      <c r="G137" s="120"/>
    </row>
    <row r="138" spans="2:7">
      <c r="B138" s="112"/>
      <c r="C138" s="121"/>
      <c r="D138" s="121"/>
      <c r="E138" s="121"/>
      <c r="F138" s="121"/>
      <c r="G138" s="120"/>
    </row>
    <row r="139" spans="2:7">
      <c r="B139" s="112"/>
      <c r="C139" s="121"/>
      <c r="D139" s="121"/>
      <c r="E139" s="121"/>
      <c r="F139" s="121"/>
      <c r="G139" s="120"/>
    </row>
    <row r="140" spans="2:7">
      <c r="B140" s="112"/>
      <c r="C140" s="121"/>
      <c r="D140" s="121"/>
      <c r="E140" s="121"/>
      <c r="F140" s="121"/>
      <c r="G140" s="120"/>
    </row>
    <row r="141" spans="2:7">
      <c r="B141" s="112"/>
      <c r="C141" s="121"/>
      <c r="D141" s="121"/>
      <c r="E141" s="121"/>
      <c r="F141" s="121"/>
      <c r="G141" s="120"/>
    </row>
    <row r="142" spans="2:7">
      <c r="B142" s="112"/>
      <c r="C142" s="121"/>
      <c r="D142" s="121"/>
      <c r="E142" s="121"/>
      <c r="F142" s="121"/>
      <c r="G142" s="120"/>
    </row>
    <row r="143" spans="2:7">
      <c r="B143" s="112"/>
      <c r="C143" s="121"/>
      <c r="D143" s="121"/>
      <c r="E143" s="121"/>
      <c r="F143" s="121"/>
      <c r="G143" s="120"/>
    </row>
    <row r="144" spans="2:7">
      <c r="B144" s="112"/>
      <c r="C144" s="121"/>
      <c r="D144" s="121"/>
      <c r="E144" s="121"/>
      <c r="F144" s="121"/>
      <c r="G144" s="120"/>
    </row>
    <row r="145" spans="2:7">
      <c r="B145" s="112"/>
      <c r="C145" s="121"/>
      <c r="D145" s="121"/>
      <c r="E145" s="121"/>
      <c r="F145" s="121"/>
      <c r="G145" s="120"/>
    </row>
    <row r="146" spans="2:7">
      <c r="B146" s="112"/>
      <c r="C146" s="121"/>
      <c r="D146" s="121"/>
      <c r="E146" s="121"/>
      <c r="F146" s="121"/>
      <c r="G146" s="120"/>
    </row>
    <row r="147" spans="2:7">
      <c r="B147" s="112"/>
      <c r="C147" s="121"/>
      <c r="D147" s="121"/>
      <c r="E147" s="121"/>
      <c r="F147" s="121"/>
      <c r="G147" s="120"/>
    </row>
    <row r="148" spans="2:7">
      <c r="B148" s="112"/>
      <c r="C148" s="121"/>
      <c r="D148" s="121"/>
      <c r="E148" s="121"/>
      <c r="F148" s="121"/>
      <c r="G148" s="120"/>
    </row>
    <row r="149" spans="2:7">
      <c r="B149" s="112"/>
      <c r="C149" s="121"/>
      <c r="D149" s="121"/>
      <c r="E149" s="121"/>
      <c r="F149" s="121"/>
      <c r="G149" s="120"/>
    </row>
    <row r="150" spans="2:7">
      <c r="B150" s="112"/>
      <c r="C150" s="121"/>
      <c r="D150" s="121"/>
      <c r="E150" s="121"/>
      <c r="F150" s="121"/>
      <c r="G150" s="120"/>
    </row>
    <row r="151" spans="2:7">
      <c r="B151" s="112"/>
      <c r="C151" s="121"/>
      <c r="D151" s="121"/>
      <c r="E151" s="121"/>
      <c r="F151" s="121"/>
      <c r="G151" s="120"/>
    </row>
    <row r="152" spans="2:7">
      <c r="B152" s="112"/>
      <c r="C152" s="121"/>
      <c r="D152" s="121"/>
      <c r="E152" s="121"/>
      <c r="F152" s="121"/>
      <c r="G152" s="120"/>
    </row>
    <row r="153" spans="2:7">
      <c r="B153" s="112"/>
      <c r="C153" s="121"/>
      <c r="D153" s="121"/>
      <c r="E153" s="121"/>
      <c r="F153" s="121"/>
      <c r="G153" s="120"/>
    </row>
    <row r="154" spans="2:7">
      <c r="B154" s="112"/>
      <c r="C154" s="121"/>
      <c r="D154" s="121"/>
      <c r="E154" s="121"/>
      <c r="F154" s="121"/>
      <c r="G154" s="120"/>
    </row>
    <row r="155" spans="2:7">
      <c r="B155" s="112"/>
      <c r="C155" s="121"/>
      <c r="D155" s="121"/>
      <c r="E155" s="121"/>
      <c r="F155" s="121"/>
      <c r="G155" s="120"/>
    </row>
    <row r="156" spans="2:7">
      <c r="B156" s="112"/>
      <c r="C156" s="121"/>
      <c r="D156" s="121"/>
      <c r="E156" s="121"/>
      <c r="F156" s="121"/>
      <c r="G156" s="120"/>
    </row>
    <row r="157" spans="2:7">
      <c r="B157" s="112"/>
      <c r="C157" s="121"/>
      <c r="D157" s="121"/>
      <c r="E157" s="121"/>
      <c r="F157" s="121"/>
      <c r="G157" s="120"/>
    </row>
    <row r="158" spans="2:7">
      <c r="B158" s="112"/>
      <c r="C158" s="121"/>
      <c r="D158" s="121"/>
      <c r="E158" s="121"/>
      <c r="F158" s="121"/>
      <c r="G158" s="120"/>
    </row>
    <row r="159" spans="2:7">
      <c r="B159" s="112"/>
      <c r="C159" s="121"/>
      <c r="D159" s="121"/>
      <c r="E159" s="121"/>
      <c r="F159" s="121"/>
      <c r="G159" s="120"/>
    </row>
    <row r="160" spans="2:7">
      <c r="B160" s="112"/>
      <c r="C160" s="121"/>
      <c r="D160" s="121"/>
      <c r="E160" s="121"/>
      <c r="F160" s="121"/>
      <c r="G160" s="120"/>
    </row>
    <row r="161" spans="2:7">
      <c r="B161" s="112"/>
      <c r="C161" s="121"/>
      <c r="D161" s="121"/>
      <c r="E161" s="121"/>
      <c r="F161" s="121"/>
      <c r="G161" s="120"/>
    </row>
    <row r="162" spans="2:7">
      <c r="B162" s="112"/>
      <c r="C162" s="121"/>
      <c r="D162" s="121"/>
      <c r="E162" s="121"/>
      <c r="F162" s="121"/>
      <c r="G162" s="120"/>
    </row>
    <row r="163" spans="2:7">
      <c r="B163" s="112"/>
      <c r="C163" s="121"/>
      <c r="D163" s="121"/>
      <c r="E163" s="121"/>
      <c r="F163" s="121"/>
      <c r="G163" s="120"/>
    </row>
    <row r="164" spans="2:7">
      <c r="B164" s="112"/>
      <c r="C164" s="121"/>
      <c r="D164" s="121"/>
      <c r="E164" s="121"/>
      <c r="F164" s="121"/>
      <c r="G164" s="120"/>
    </row>
    <row r="165" spans="2:7">
      <c r="B165" s="112"/>
      <c r="C165" s="121"/>
      <c r="D165" s="121"/>
      <c r="E165" s="121"/>
      <c r="F165" s="121"/>
      <c r="G165" s="120"/>
    </row>
    <row r="166" spans="2:7">
      <c r="B166" s="112"/>
      <c r="C166" s="121"/>
      <c r="D166" s="121"/>
      <c r="E166" s="121"/>
      <c r="F166" s="121"/>
      <c r="G166" s="120"/>
    </row>
    <row r="167" spans="2:7">
      <c r="B167" s="112"/>
      <c r="C167" s="121"/>
      <c r="D167" s="121"/>
      <c r="E167" s="121"/>
      <c r="F167" s="121"/>
      <c r="G167" s="120"/>
    </row>
    <row r="168" spans="2:7">
      <c r="B168" s="112"/>
      <c r="C168" s="121"/>
      <c r="D168" s="121"/>
      <c r="E168" s="121"/>
      <c r="F168" s="121"/>
      <c r="G168" s="120"/>
    </row>
    <row r="169" spans="2:7">
      <c r="B169" s="112"/>
      <c r="C169" s="121"/>
      <c r="D169" s="121"/>
      <c r="E169" s="121"/>
      <c r="F169" s="121"/>
      <c r="G169" s="120"/>
    </row>
    <row r="170" spans="2:7">
      <c r="B170" s="112"/>
      <c r="C170" s="121"/>
      <c r="D170" s="121"/>
      <c r="E170" s="121"/>
      <c r="F170" s="121"/>
      <c r="G170" s="120"/>
    </row>
    <row r="171" spans="2:7">
      <c r="B171" s="112"/>
      <c r="C171" s="121"/>
      <c r="D171" s="121"/>
      <c r="E171" s="121"/>
      <c r="F171" s="121"/>
      <c r="G171" s="120"/>
    </row>
    <row r="172" spans="2:7">
      <c r="B172" s="112"/>
      <c r="C172" s="121"/>
      <c r="D172" s="121"/>
      <c r="E172" s="121"/>
      <c r="F172" s="121"/>
      <c r="G172" s="120"/>
    </row>
    <row r="173" spans="2:7">
      <c r="B173" s="112"/>
      <c r="C173" s="121"/>
      <c r="D173" s="121"/>
      <c r="E173" s="121"/>
      <c r="F173" s="121"/>
      <c r="G173" s="120"/>
    </row>
    <row r="174" spans="2:7">
      <c r="B174" s="112"/>
      <c r="C174" s="121"/>
      <c r="D174" s="121"/>
      <c r="E174" s="121"/>
      <c r="F174" s="121"/>
      <c r="G174" s="120"/>
    </row>
    <row r="175" spans="2:7">
      <c r="B175" s="112"/>
      <c r="C175" s="121"/>
      <c r="D175" s="121"/>
      <c r="E175" s="121"/>
      <c r="F175" s="121"/>
      <c r="G175" s="120"/>
    </row>
    <row r="176" spans="2:7">
      <c r="B176" s="112"/>
      <c r="C176" s="121"/>
      <c r="D176" s="121"/>
      <c r="E176" s="121"/>
      <c r="F176" s="121"/>
      <c r="G176" s="120"/>
    </row>
    <row r="177" spans="2:7">
      <c r="B177" s="112"/>
      <c r="C177" s="121"/>
      <c r="D177" s="121"/>
      <c r="E177" s="121"/>
      <c r="F177" s="121"/>
      <c r="G177" s="120"/>
    </row>
    <row r="178" spans="2:7">
      <c r="B178" s="112"/>
      <c r="C178" s="121"/>
      <c r="D178" s="121"/>
      <c r="E178" s="121"/>
      <c r="F178" s="121"/>
      <c r="G178" s="120"/>
    </row>
    <row r="179" spans="2:7">
      <c r="B179" s="112"/>
      <c r="C179" s="121"/>
      <c r="D179" s="121"/>
      <c r="E179" s="121"/>
      <c r="F179" s="121"/>
      <c r="G179" s="120"/>
    </row>
    <row r="180" spans="2:7">
      <c r="B180" s="112"/>
      <c r="C180" s="121"/>
      <c r="D180" s="121"/>
      <c r="E180" s="121"/>
      <c r="F180" s="121"/>
      <c r="G180" s="120"/>
    </row>
    <row r="181" spans="2:7">
      <c r="B181" s="112"/>
      <c r="C181" s="121"/>
      <c r="D181" s="121"/>
      <c r="E181" s="121"/>
      <c r="F181" s="121"/>
      <c r="G181" s="120"/>
    </row>
    <row r="182" spans="2:7">
      <c r="B182" s="112"/>
      <c r="C182" s="121"/>
      <c r="D182" s="121"/>
      <c r="E182" s="121"/>
      <c r="F182" s="121"/>
      <c r="G182" s="120"/>
    </row>
    <row r="183" spans="2:7">
      <c r="B183" s="112"/>
      <c r="C183" s="121"/>
      <c r="D183" s="121"/>
      <c r="E183" s="121"/>
      <c r="F183" s="121"/>
      <c r="G183" s="120"/>
    </row>
    <row r="184" spans="2:7">
      <c r="B184" s="112"/>
      <c r="C184" s="121"/>
      <c r="D184" s="121"/>
      <c r="E184" s="121"/>
      <c r="F184" s="121"/>
      <c r="G184" s="120"/>
    </row>
    <row r="185" spans="2:7">
      <c r="B185" s="112"/>
      <c r="C185" s="121"/>
      <c r="D185" s="121"/>
      <c r="E185" s="121"/>
      <c r="F185" s="121"/>
      <c r="G185" s="120"/>
    </row>
    <row r="186" spans="2:7">
      <c r="B186" s="112"/>
      <c r="C186" s="121"/>
      <c r="D186" s="121"/>
      <c r="E186" s="121"/>
      <c r="F186" s="121"/>
      <c r="G186" s="120"/>
    </row>
    <row r="187" spans="2:7">
      <c r="B187" s="112"/>
      <c r="C187" s="121"/>
      <c r="D187" s="121"/>
      <c r="E187" s="121"/>
      <c r="F187" s="121"/>
      <c r="G187" s="120"/>
    </row>
    <row r="188" spans="2:7">
      <c r="B188" s="112"/>
      <c r="C188" s="121"/>
      <c r="D188" s="121"/>
      <c r="E188" s="121"/>
      <c r="F188" s="121"/>
      <c r="G188" s="120"/>
    </row>
    <row r="189" spans="2:7">
      <c r="B189" s="112"/>
      <c r="C189" s="121"/>
      <c r="D189" s="121"/>
      <c r="E189" s="121"/>
      <c r="F189" s="121"/>
      <c r="G189" s="120"/>
    </row>
    <row r="190" spans="2:7">
      <c r="B190" s="112"/>
      <c r="C190" s="121"/>
      <c r="D190" s="121"/>
      <c r="E190" s="121"/>
      <c r="F190" s="121"/>
      <c r="G190" s="120"/>
    </row>
    <row r="191" spans="2:7">
      <c r="B191" s="112"/>
      <c r="C191" s="121"/>
      <c r="D191" s="121"/>
      <c r="E191" s="121"/>
      <c r="F191" s="121"/>
      <c r="G191" s="120"/>
    </row>
    <row r="192" spans="2:7">
      <c r="B192" s="112"/>
      <c r="C192" s="121"/>
      <c r="D192" s="121"/>
      <c r="E192" s="121"/>
      <c r="F192" s="121"/>
      <c r="G192" s="120"/>
    </row>
    <row r="193" spans="2:7">
      <c r="B193" s="112"/>
      <c r="C193" s="121"/>
      <c r="D193" s="121"/>
      <c r="E193" s="121"/>
      <c r="F193" s="121"/>
      <c r="G193" s="120"/>
    </row>
    <row r="194" spans="2:7">
      <c r="B194" s="112"/>
      <c r="C194" s="121"/>
      <c r="D194" s="121"/>
      <c r="E194" s="121"/>
      <c r="F194" s="121"/>
      <c r="G194" s="120"/>
    </row>
    <row r="195" spans="2:7">
      <c r="B195" s="112"/>
      <c r="C195" s="121"/>
      <c r="D195" s="121"/>
      <c r="E195" s="121"/>
      <c r="F195" s="121"/>
      <c r="G195" s="120"/>
    </row>
    <row r="196" spans="2:7">
      <c r="B196" s="112"/>
      <c r="C196" s="121"/>
      <c r="D196" s="121"/>
      <c r="E196" s="121"/>
      <c r="F196" s="121"/>
      <c r="G196" s="120"/>
    </row>
    <row r="197" spans="2:7">
      <c r="B197" s="112"/>
      <c r="C197" s="121"/>
      <c r="D197" s="121"/>
      <c r="E197" s="121"/>
      <c r="F197" s="121"/>
      <c r="G197" s="120"/>
    </row>
    <row r="198" spans="2:7">
      <c r="B198" s="112"/>
      <c r="C198" s="121"/>
      <c r="D198" s="121"/>
      <c r="E198" s="121"/>
      <c r="F198" s="121"/>
      <c r="G198" s="120"/>
    </row>
    <row r="199" spans="2:7">
      <c r="B199" s="112"/>
      <c r="C199" s="121"/>
      <c r="D199" s="121"/>
      <c r="E199" s="121"/>
      <c r="F199" s="121"/>
      <c r="G199" s="120"/>
    </row>
    <row r="200" spans="2:7">
      <c r="B200" s="112"/>
      <c r="C200" s="121"/>
      <c r="D200" s="121"/>
      <c r="E200" s="121"/>
      <c r="F200" s="121"/>
      <c r="G200" s="120"/>
    </row>
    <row r="201" spans="2:7">
      <c r="B201" s="112"/>
      <c r="C201" s="121"/>
      <c r="D201" s="121"/>
      <c r="E201" s="121"/>
      <c r="F201" s="121"/>
      <c r="G201" s="120"/>
    </row>
    <row r="202" spans="2:7">
      <c r="B202" s="112"/>
      <c r="C202" s="121"/>
      <c r="D202" s="121"/>
      <c r="E202" s="121"/>
      <c r="F202" s="121"/>
      <c r="G202" s="120"/>
    </row>
    <row r="203" spans="2:7">
      <c r="B203" s="112"/>
      <c r="C203" s="121"/>
      <c r="D203" s="121"/>
      <c r="E203" s="121"/>
      <c r="F203" s="121"/>
      <c r="G203" s="120"/>
    </row>
    <row r="204" spans="2:7">
      <c r="B204" s="112"/>
      <c r="C204" s="121"/>
      <c r="D204" s="121"/>
      <c r="E204" s="121"/>
      <c r="F204" s="121"/>
      <c r="G204" s="120"/>
    </row>
    <row r="205" spans="2:7">
      <c r="B205" s="112"/>
      <c r="C205" s="121"/>
      <c r="D205" s="121"/>
      <c r="E205" s="121"/>
      <c r="F205" s="121"/>
      <c r="G205" s="120"/>
    </row>
    <row r="206" spans="2:7">
      <c r="B206" s="112"/>
      <c r="C206" s="121"/>
      <c r="D206" s="121"/>
      <c r="E206" s="121"/>
      <c r="F206" s="121"/>
      <c r="G206" s="120"/>
    </row>
    <row r="207" spans="2:7">
      <c r="B207" s="112"/>
      <c r="C207" s="121"/>
      <c r="D207" s="121"/>
      <c r="E207" s="121"/>
      <c r="F207" s="121"/>
      <c r="G207" s="120"/>
    </row>
    <row r="208" spans="2:7">
      <c r="B208" s="112"/>
      <c r="C208" s="121"/>
      <c r="D208" s="121"/>
      <c r="E208" s="121"/>
      <c r="F208" s="121"/>
      <c r="G208" s="120"/>
    </row>
    <row r="209" spans="2:7">
      <c r="B209" s="112"/>
      <c r="C209" s="121"/>
      <c r="D209" s="121"/>
      <c r="E209" s="121"/>
      <c r="F209" s="121"/>
      <c r="G209" s="120"/>
    </row>
    <row r="210" spans="2:7">
      <c r="B210" s="112"/>
      <c r="C210" s="121"/>
      <c r="D210" s="121"/>
      <c r="E210" s="121"/>
      <c r="F210" s="121"/>
      <c r="G210" s="120"/>
    </row>
    <row r="211" spans="2:7">
      <c r="B211" s="112"/>
      <c r="C211" s="121"/>
      <c r="D211" s="121"/>
      <c r="E211" s="121"/>
      <c r="F211" s="121"/>
      <c r="G211" s="120"/>
    </row>
    <row r="212" spans="2:7">
      <c r="B212" s="112"/>
      <c r="C212" s="121"/>
      <c r="D212" s="121"/>
      <c r="E212" s="121"/>
      <c r="F212" s="121"/>
      <c r="G212" s="120"/>
    </row>
    <row r="213" spans="2:7">
      <c r="B213" s="112"/>
      <c r="C213" s="121"/>
      <c r="D213" s="121"/>
      <c r="E213" s="121"/>
      <c r="F213" s="121"/>
      <c r="G213" s="120"/>
    </row>
    <row r="214" spans="2:7">
      <c r="B214" s="112"/>
      <c r="C214" s="121"/>
      <c r="D214" s="121"/>
      <c r="E214" s="121"/>
      <c r="F214" s="121"/>
      <c r="G214" s="120"/>
    </row>
    <row r="215" spans="2:7">
      <c r="B215" s="112"/>
      <c r="C215" s="121"/>
      <c r="D215" s="121"/>
      <c r="E215" s="121"/>
      <c r="F215" s="121"/>
      <c r="G215" s="120"/>
    </row>
    <row r="216" spans="2:7">
      <c r="B216" s="112"/>
      <c r="C216" s="121"/>
      <c r="D216" s="121"/>
      <c r="E216" s="121"/>
      <c r="F216" s="121"/>
      <c r="G216" s="120"/>
    </row>
    <row r="217" spans="2:7">
      <c r="B217" s="112"/>
      <c r="C217" s="121"/>
      <c r="D217" s="121"/>
      <c r="E217" s="121"/>
      <c r="F217" s="121"/>
      <c r="G217" s="120"/>
    </row>
    <row r="218" spans="2:7">
      <c r="B218" s="112"/>
      <c r="C218" s="121"/>
      <c r="D218" s="121"/>
      <c r="E218" s="121"/>
      <c r="F218" s="121"/>
      <c r="G218" s="120"/>
    </row>
    <row r="219" spans="2:7">
      <c r="B219" s="112"/>
      <c r="C219" s="121"/>
      <c r="D219" s="121"/>
      <c r="E219" s="121"/>
      <c r="F219" s="121"/>
      <c r="G219" s="120"/>
    </row>
    <row r="220" spans="2:7">
      <c r="B220" s="112"/>
      <c r="C220" s="121"/>
      <c r="D220" s="121"/>
      <c r="E220" s="121"/>
      <c r="F220" s="121"/>
      <c r="G220" s="120"/>
    </row>
    <row r="221" spans="2:7">
      <c r="B221" s="112"/>
      <c r="C221" s="121"/>
      <c r="D221" s="121"/>
      <c r="E221" s="121"/>
      <c r="F221" s="121"/>
      <c r="G221" s="120"/>
    </row>
    <row r="222" spans="2:7">
      <c r="B222" s="112"/>
      <c r="C222" s="121"/>
      <c r="D222" s="121"/>
      <c r="E222" s="121"/>
      <c r="F222" s="121"/>
      <c r="G222" s="120"/>
    </row>
    <row r="223" spans="2:7">
      <c r="B223" s="112"/>
      <c r="C223" s="121"/>
      <c r="D223" s="121"/>
      <c r="E223" s="121"/>
      <c r="F223" s="121"/>
      <c r="G223" s="120"/>
    </row>
    <row r="224" spans="2:7">
      <c r="B224" s="112"/>
      <c r="C224" s="121"/>
      <c r="D224" s="121"/>
      <c r="E224" s="121"/>
      <c r="F224" s="121"/>
      <c r="G224" s="120"/>
    </row>
    <row r="225" spans="2:7">
      <c r="B225" s="112"/>
      <c r="C225" s="121"/>
      <c r="D225" s="121"/>
      <c r="E225" s="121"/>
      <c r="F225" s="121"/>
      <c r="G225" s="120"/>
    </row>
    <row r="226" spans="2:7">
      <c r="B226" s="112"/>
      <c r="C226" s="121"/>
      <c r="D226" s="121"/>
      <c r="E226" s="121"/>
      <c r="F226" s="121"/>
      <c r="G226" s="120"/>
    </row>
    <row r="227" spans="2:7">
      <c r="B227" s="112"/>
      <c r="C227" s="121"/>
      <c r="D227" s="121"/>
      <c r="E227" s="121"/>
      <c r="F227" s="121"/>
      <c r="G227" s="120"/>
    </row>
    <row r="228" spans="2:7">
      <c r="B228" s="112"/>
      <c r="C228" s="121"/>
      <c r="D228" s="121"/>
      <c r="E228" s="121"/>
      <c r="F228" s="121"/>
      <c r="G228" s="120"/>
    </row>
    <row r="229" spans="2:7">
      <c r="B229" s="112"/>
      <c r="C229" s="121"/>
      <c r="D229" s="121"/>
      <c r="E229" s="121"/>
      <c r="F229" s="121"/>
      <c r="G229" s="120"/>
    </row>
    <row r="230" spans="2:7">
      <c r="B230" s="112"/>
      <c r="C230" s="121"/>
      <c r="D230" s="121"/>
      <c r="E230" s="121"/>
      <c r="F230" s="121"/>
      <c r="G230" s="120"/>
    </row>
    <row r="231" spans="2:7">
      <c r="B231" s="112"/>
      <c r="C231" s="121"/>
      <c r="D231" s="121"/>
      <c r="E231" s="121"/>
      <c r="F231" s="121"/>
      <c r="G231" s="120"/>
    </row>
    <row r="232" spans="2:7">
      <c r="B232" s="112"/>
      <c r="C232" s="121"/>
      <c r="D232" s="121"/>
      <c r="E232" s="121"/>
      <c r="F232" s="121"/>
      <c r="G232" s="120"/>
    </row>
    <row r="233" spans="2:7">
      <c r="B233" s="112"/>
      <c r="C233" s="121"/>
      <c r="D233" s="121"/>
      <c r="E233" s="121"/>
      <c r="F233" s="121"/>
      <c r="G233" s="120"/>
    </row>
    <row r="234" spans="2:7">
      <c r="B234" s="112"/>
      <c r="C234" s="121"/>
      <c r="D234" s="121"/>
      <c r="E234" s="121"/>
      <c r="F234" s="121"/>
      <c r="G234" s="120"/>
    </row>
    <row r="235" spans="2:7">
      <c r="B235" s="112"/>
      <c r="C235" s="121"/>
      <c r="D235" s="121"/>
      <c r="E235" s="121"/>
      <c r="F235" s="121"/>
      <c r="G235" s="120"/>
    </row>
    <row r="236" spans="2:7">
      <c r="B236" s="112"/>
      <c r="C236" s="121"/>
      <c r="D236" s="121"/>
      <c r="E236" s="121"/>
      <c r="F236" s="121"/>
      <c r="G236" s="120"/>
    </row>
    <row r="237" spans="2:7">
      <c r="B237" s="112"/>
      <c r="C237" s="121"/>
      <c r="D237" s="121"/>
      <c r="E237" s="121"/>
      <c r="F237" s="121"/>
      <c r="G237" s="120"/>
    </row>
    <row r="238" spans="2:7">
      <c r="B238" s="112"/>
      <c r="C238" s="121"/>
      <c r="D238" s="121"/>
      <c r="E238" s="121"/>
      <c r="F238" s="121"/>
      <c r="G238" s="120"/>
    </row>
    <row r="239" spans="2:7">
      <c r="B239" s="112"/>
      <c r="C239" s="121"/>
      <c r="D239" s="121"/>
      <c r="E239" s="121"/>
      <c r="F239" s="121"/>
      <c r="G239" s="120"/>
    </row>
    <row r="240" spans="2:7">
      <c r="B240" s="112"/>
      <c r="C240" s="121"/>
      <c r="D240" s="121"/>
      <c r="E240" s="121"/>
      <c r="F240" s="121"/>
      <c r="G240" s="120"/>
    </row>
    <row r="241" spans="2:7">
      <c r="B241" s="112"/>
      <c r="C241" s="121"/>
      <c r="D241" s="121"/>
      <c r="E241" s="121"/>
      <c r="F241" s="121"/>
      <c r="G241" s="120"/>
    </row>
    <row r="242" spans="2:7">
      <c r="B242" s="112"/>
      <c r="C242" s="121"/>
      <c r="D242" s="121"/>
      <c r="E242" s="121"/>
      <c r="F242" s="121"/>
      <c r="G242" s="120"/>
    </row>
    <row r="243" spans="2:7">
      <c r="B243" s="112"/>
      <c r="C243" s="121"/>
      <c r="D243" s="121"/>
      <c r="E243" s="121"/>
      <c r="F243" s="121"/>
      <c r="G243" s="120"/>
    </row>
    <row r="244" spans="2:7">
      <c r="B244" s="112"/>
      <c r="C244" s="121"/>
      <c r="D244" s="121"/>
      <c r="E244" s="121"/>
      <c r="F244" s="121"/>
      <c r="G244" s="120"/>
    </row>
    <row r="245" spans="2:7">
      <c r="B245" s="112"/>
      <c r="C245" s="121"/>
      <c r="D245" s="121"/>
      <c r="E245" s="121"/>
      <c r="F245" s="121"/>
      <c r="G245" s="120"/>
    </row>
    <row r="246" spans="2:7">
      <c r="B246" s="112"/>
      <c r="C246" s="121"/>
      <c r="D246" s="121"/>
      <c r="E246" s="121"/>
      <c r="F246" s="121"/>
      <c r="G246" s="120"/>
    </row>
    <row r="247" spans="2:7">
      <c r="B247" s="112"/>
      <c r="C247" s="121"/>
      <c r="D247" s="121"/>
      <c r="E247" s="121"/>
      <c r="F247" s="121"/>
      <c r="G247" s="120"/>
    </row>
    <row r="248" spans="2:7">
      <c r="B248" s="112"/>
      <c r="C248" s="121"/>
      <c r="D248" s="121"/>
      <c r="E248" s="121"/>
      <c r="F248" s="121"/>
      <c r="G248" s="120"/>
    </row>
    <row r="249" spans="2:7">
      <c r="B249" s="112"/>
      <c r="C249" s="121"/>
      <c r="D249" s="121"/>
      <c r="E249" s="121"/>
      <c r="F249" s="121"/>
      <c r="G249" s="120"/>
    </row>
    <row r="250" spans="2:7">
      <c r="B250" s="112"/>
      <c r="C250" s="121"/>
      <c r="D250" s="121"/>
      <c r="E250" s="121"/>
      <c r="F250" s="121"/>
      <c r="G250" s="120"/>
    </row>
    <row r="251" spans="2:7">
      <c r="B251" s="112"/>
      <c r="C251" s="121"/>
      <c r="D251" s="121"/>
      <c r="E251" s="121"/>
      <c r="F251" s="121"/>
      <c r="G251" s="120"/>
    </row>
    <row r="252" spans="2:7">
      <c r="B252" s="112"/>
      <c r="C252" s="121"/>
      <c r="D252" s="121"/>
      <c r="E252" s="121"/>
      <c r="F252" s="121"/>
      <c r="G252" s="120"/>
    </row>
    <row r="253" spans="2:7">
      <c r="B253" s="112"/>
      <c r="C253" s="121"/>
      <c r="D253" s="121"/>
      <c r="E253" s="121"/>
      <c r="F253" s="121"/>
      <c r="G253" s="120"/>
    </row>
    <row r="254" spans="2:7">
      <c r="B254" s="112"/>
      <c r="C254" s="121"/>
      <c r="D254" s="121"/>
      <c r="E254" s="121"/>
      <c r="F254" s="121"/>
      <c r="G254" s="120"/>
    </row>
    <row r="255" spans="2:7">
      <c r="B255" s="112"/>
      <c r="C255" s="121"/>
      <c r="D255" s="121"/>
      <c r="E255" s="121"/>
      <c r="F255" s="121"/>
      <c r="G255" s="120"/>
    </row>
    <row r="256" spans="2:7">
      <c r="B256" s="112"/>
      <c r="C256" s="121"/>
      <c r="D256" s="121"/>
      <c r="E256" s="121"/>
      <c r="F256" s="121"/>
      <c r="G256" s="120"/>
    </row>
    <row r="257" spans="2:7">
      <c r="B257" s="112"/>
      <c r="C257" s="121"/>
      <c r="D257" s="121"/>
      <c r="E257" s="121"/>
      <c r="F257" s="121"/>
      <c r="G257" s="120"/>
    </row>
    <row r="258" spans="2:7">
      <c r="B258" s="112"/>
      <c r="C258" s="121"/>
      <c r="D258" s="121"/>
      <c r="E258" s="121"/>
      <c r="F258" s="121"/>
      <c r="G258" s="120"/>
    </row>
    <row r="259" spans="2:7">
      <c r="B259" s="112"/>
      <c r="C259" s="121"/>
      <c r="D259" s="121"/>
      <c r="E259" s="121"/>
      <c r="F259" s="121"/>
      <c r="G259" s="120"/>
    </row>
    <row r="260" spans="2:7">
      <c r="B260" s="112"/>
      <c r="C260" s="121"/>
      <c r="D260" s="121"/>
      <c r="E260" s="121"/>
      <c r="F260" s="121"/>
      <c r="G260" s="120"/>
    </row>
    <row r="261" spans="2:7">
      <c r="B261" s="112"/>
      <c r="C261" s="121"/>
      <c r="D261" s="121"/>
      <c r="E261" s="121"/>
      <c r="F261" s="121"/>
      <c r="G261" s="120"/>
    </row>
    <row r="262" spans="2:7">
      <c r="B262" s="112"/>
      <c r="C262" s="121"/>
      <c r="D262" s="121"/>
      <c r="E262" s="121"/>
      <c r="F262" s="121"/>
      <c r="G262" s="120"/>
    </row>
    <row r="263" spans="2:7">
      <c r="B263" s="112"/>
      <c r="C263" s="121"/>
      <c r="D263" s="121"/>
      <c r="E263" s="121"/>
      <c r="F263" s="121"/>
      <c r="G263" s="120"/>
    </row>
    <row r="264" spans="2:7">
      <c r="B264" s="112"/>
      <c r="C264" s="121"/>
      <c r="D264" s="121"/>
      <c r="E264" s="121"/>
      <c r="F264" s="121"/>
      <c r="G264" s="120"/>
    </row>
    <row r="265" spans="2:7">
      <c r="B265" s="112"/>
      <c r="C265" s="121"/>
      <c r="D265" s="121"/>
      <c r="E265" s="121"/>
      <c r="F265" s="121"/>
      <c r="G265" s="120"/>
    </row>
    <row r="266" spans="2:7">
      <c r="B266" s="112"/>
      <c r="C266" s="121"/>
      <c r="D266" s="121"/>
      <c r="E266" s="121"/>
      <c r="F266" s="121"/>
      <c r="G266" s="120"/>
    </row>
    <row r="267" spans="2:7">
      <c r="B267" s="112"/>
      <c r="C267" s="121"/>
      <c r="D267" s="121"/>
      <c r="E267" s="121"/>
      <c r="F267" s="121"/>
      <c r="G267" s="120"/>
    </row>
    <row r="268" spans="2:7">
      <c r="B268" s="112"/>
      <c r="C268" s="121"/>
      <c r="D268" s="121"/>
      <c r="E268" s="121"/>
      <c r="F268" s="121"/>
      <c r="G268" s="120"/>
    </row>
    <row r="269" spans="2:7">
      <c r="B269" s="112"/>
      <c r="C269" s="121"/>
      <c r="D269" s="121"/>
      <c r="E269" s="121"/>
      <c r="F269" s="121"/>
      <c r="G269" s="120"/>
    </row>
    <row r="270" spans="2:7">
      <c r="B270" s="112"/>
      <c r="C270" s="121"/>
      <c r="D270" s="121"/>
      <c r="E270" s="121"/>
      <c r="F270" s="121"/>
      <c r="G270" s="120"/>
    </row>
    <row r="271" spans="2:7">
      <c r="B271" s="112"/>
      <c r="C271" s="121"/>
      <c r="D271" s="121"/>
      <c r="E271" s="121"/>
      <c r="F271" s="121"/>
      <c r="G271" s="120"/>
    </row>
    <row r="272" spans="2:7">
      <c r="B272" s="112"/>
      <c r="C272" s="121"/>
      <c r="D272" s="121"/>
      <c r="E272" s="121"/>
      <c r="F272" s="121"/>
      <c r="G272" s="120"/>
    </row>
    <row r="273" spans="2:7">
      <c r="B273" s="112"/>
      <c r="C273" s="121"/>
      <c r="D273" s="121"/>
      <c r="E273" s="121"/>
      <c r="F273" s="121"/>
      <c r="G273" s="120"/>
    </row>
    <row r="274" spans="2:7">
      <c r="B274" s="112"/>
      <c r="C274" s="121"/>
      <c r="D274" s="121"/>
      <c r="E274" s="121"/>
      <c r="F274" s="121"/>
      <c r="G274" s="120"/>
    </row>
    <row r="275" spans="2:7">
      <c r="B275" s="112"/>
      <c r="C275" s="121"/>
      <c r="D275" s="121"/>
      <c r="E275" s="121"/>
      <c r="F275" s="121"/>
      <c r="G275" s="120"/>
    </row>
    <row r="276" spans="2:7">
      <c r="B276" s="112"/>
      <c r="C276" s="121"/>
      <c r="D276" s="121"/>
      <c r="E276" s="121"/>
      <c r="F276" s="121"/>
      <c r="G276" s="120"/>
    </row>
    <row r="277" spans="2:7">
      <c r="B277" s="112"/>
      <c r="C277" s="121"/>
      <c r="D277" s="121"/>
      <c r="E277" s="121"/>
      <c r="F277" s="121"/>
      <c r="G277" s="120"/>
    </row>
    <row r="278" spans="2:7">
      <c r="B278" s="112"/>
      <c r="C278" s="121"/>
      <c r="D278" s="121"/>
      <c r="E278" s="121"/>
      <c r="F278" s="121"/>
      <c r="G278" s="120"/>
    </row>
    <row r="279" spans="2:7">
      <c r="B279" s="112"/>
      <c r="C279" s="121"/>
      <c r="D279" s="121"/>
      <c r="E279" s="121"/>
      <c r="F279" s="121"/>
      <c r="G279" s="120"/>
    </row>
    <row r="280" spans="2:7">
      <c r="B280" s="112"/>
      <c r="C280" s="121"/>
      <c r="D280" s="121"/>
      <c r="E280" s="121"/>
      <c r="F280" s="121"/>
      <c r="G280" s="120"/>
    </row>
    <row r="281" spans="2:7">
      <c r="B281" s="112"/>
      <c r="C281" s="121"/>
      <c r="D281" s="121"/>
      <c r="E281" s="121"/>
      <c r="F281" s="121"/>
      <c r="G281" s="120"/>
    </row>
    <row r="282" spans="2:7">
      <c r="B282" s="112"/>
      <c r="C282" s="121"/>
      <c r="D282" s="121"/>
      <c r="E282" s="121"/>
      <c r="F282" s="121"/>
      <c r="G282" s="120"/>
    </row>
    <row r="283" spans="2:7">
      <c r="B283" s="112"/>
      <c r="C283" s="121"/>
      <c r="D283" s="121"/>
      <c r="E283" s="121"/>
      <c r="F283" s="121"/>
      <c r="G283" s="120"/>
    </row>
    <row r="284" spans="2:7">
      <c r="B284" s="112"/>
      <c r="C284" s="121"/>
      <c r="D284" s="121"/>
      <c r="E284" s="121"/>
      <c r="F284" s="121"/>
      <c r="G284" s="120"/>
    </row>
    <row r="285" spans="2:7">
      <c r="B285" s="112"/>
      <c r="C285" s="121"/>
      <c r="D285" s="121"/>
      <c r="E285" s="121"/>
      <c r="F285" s="121"/>
      <c r="G285" s="120"/>
    </row>
    <row r="286" spans="2:7">
      <c r="B286" s="112"/>
      <c r="C286" s="121"/>
      <c r="D286" s="121"/>
      <c r="E286" s="121"/>
      <c r="F286" s="121"/>
      <c r="G286" s="120"/>
    </row>
    <row r="287" spans="2:7">
      <c r="B287" s="112"/>
      <c r="C287" s="121"/>
      <c r="D287" s="121"/>
      <c r="E287" s="121"/>
      <c r="F287" s="121"/>
      <c r="G287" s="120"/>
    </row>
    <row r="288" spans="2:7">
      <c r="B288" s="112"/>
      <c r="C288" s="121"/>
      <c r="D288" s="121"/>
      <c r="E288" s="121"/>
      <c r="F288" s="121"/>
      <c r="G288" s="120"/>
    </row>
    <row r="289" spans="2:7">
      <c r="B289" s="112"/>
      <c r="C289" s="121"/>
      <c r="D289" s="121"/>
      <c r="E289" s="121"/>
      <c r="F289" s="121"/>
      <c r="G289" s="120"/>
    </row>
    <row r="290" spans="2:7">
      <c r="B290" s="112"/>
      <c r="C290" s="121"/>
      <c r="D290" s="121"/>
      <c r="E290" s="121"/>
      <c r="F290" s="121"/>
      <c r="G290" s="120"/>
    </row>
    <row r="291" spans="2:7">
      <c r="B291" s="112"/>
      <c r="C291" s="121"/>
      <c r="D291" s="121"/>
      <c r="E291" s="121"/>
      <c r="F291" s="121"/>
      <c r="G291" s="120"/>
    </row>
    <row r="292" spans="2:7">
      <c r="B292" s="112"/>
      <c r="C292" s="121"/>
      <c r="D292" s="121"/>
      <c r="E292" s="121"/>
      <c r="F292" s="121"/>
      <c r="G292" s="120"/>
    </row>
    <row r="293" spans="2:7">
      <c r="B293" s="112"/>
      <c r="C293" s="121"/>
      <c r="D293" s="121"/>
      <c r="E293" s="121"/>
      <c r="F293" s="121"/>
      <c r="G293" s="120"/>
    </row>
    <row r="294" spans="2:7">
      <c r="B294" s="112"/>
      <c r="C294" s="121"/>
      <c r="D294" s="121"/>
      <c r="E294" s="121"/>
      <c r="F294" s="121"/>
      <c r="G294" s="120"/>
    </row>
    <row r="295" spans="2:7">
      <c r="B295" s="112"/>
      <c r="C295" s="121"/>
      <c r="D295" s="121"/>
      <c r="E295" s="121"/>
      <c r="F295" s="121"/>
      <c r="G295" s="120"/>
    </row>
    <row r="296" spans="2:7">
      <c r="B296" s="112"/>
      <c r="C296" s="121"/>
      <c r="D296" s="121"/>
      <c r="E296" s="121"/>
      <c r="F296" s="121"/>
      <c r="G296" s="120"/>
    </row>
    <row r="297" spans="2:7">
      <c r="B297" s="112"/>
      <c r="C297" s="121"/>
      <c r="D297" s="121"/>
      <c r="E297" s="121"/>
      <c r="F297" s="121"/>
      <c r="G297" s="120"/>
    </row>
    <row r="298" spans="2:7">
      <c r="B298" s="112"/>
      <c r="C298" s="121"/>
      <c r="D298" s="121"/>
      <c r="E298" s="121"/>
      <c r="F298" s="121"/>
      <c r="G298" s="120"/>
    </row>
    <row r="299" spans="2:7">
      <c r="B299" s="112"/>
      <c r="C299" s="121"/>
      <c r="D299" s="121"/>
      <c r="E299" s="121"/>
      <c r="F299" s="121"/>
      <c r="G299" s="120"/>
    </row>
    <row r="300" spans="2:7">
      <c r="B300" s="112"/>
      <c r="C300" s="121"/>
      <c r="D300" s="121"/>
      <c r="E300" s="121"/>
      <c r="F300" s="121"/>
      <c r="G300" s="120"/>
    </row>
    <row r="301" spans="2:7">
      <c r="B301" s="112"/>
      <c r="C301" s="121"/>
      <c r="D301" s="121"/>
      <c r="E301" s="121"/>
      <c r="F301" s="121"/>
      <c r="G301" s="120"/>
    </row>
    <row r="302" spans="2:7">
      <c r="B302" s="112"/>
      <c r="C302" s="121"/>
      <c r="D302" s="121"/>
      <c r="E302" s="121"/>
      <c r="F302" s="121"/>
      <c r="G302" s="120"/>
    </row>
    <row r="303" spans="2:7">
      <c r="B303" s="112"/>
      <c r="C303" s="121"/>
      <c r="D303" s="121"/>
      <c r="E303" s="121"/>
      <c r="F303" s="121"/>
      <c r="G303" s="120"/>
    </row>
    <row r="304" spans="2:7">
      <c r="B304" s="112"/>
      <c r="C304" s="121"/>
      <c r="D304" s="121"/>
      <c r="E304" s="121"/>
      <c r="F304" s="121"/>
      <c r="G304" s="120"/>
    </row>
    <row r="305" spans="2:7">
      <c r="B305" s="112"/>
      <c r="C305" s="121"/>
      <c r="D305" s="121"/>
      <c r="E305" s="121"/>
      <c r="F305" s="121"/>
      <c r="G305" s="120"/>
    </row>
    <row r="306" spans="2:7">
      <c r="B306" s="112"/>
      <c r="C306" s="121"/>
      <c r="D306" s="121"/>
      <c r="E306" s="121"/>
      <c r="F306" s="121"/>
      <c r="G306" s="120"/>
    </row>
    <row r="307" spans="2:7">
      <c r="B307" s="112"/>
      <c r="C307" s="121"/>
      <c r="D307" s="121"/>
      <c r="E307" s="121"/>
      <c r="F307" s="121"/>
      <c r="G307" s="120"/>
    </row>
    <row r="308" spans="2:7">
      <c r="B308" s="112"/>
      <c r="C308" s="121"/>
      <c r="D308" s="121"/>
      <c r="E308" s="121"/>
      <c r="F308" s="121"/>
      <c r="G308" s="120"/>
    </row>
    <row r="309" spans="2:7">
      <c r="B309" s="112"/>
      <c r="C309" s="121"/>
      <c r="D309" s="121"/>
      <c r="E309" s="121"/>
      <c r="F309" s="121"/>
      <c r="G309" s="120"/>
    </row>
    <row r="310" spans="2:7">
      <c r="B310" s="112"/>
      <c r="C310" s="121"/>
      <c r="D310" s="121"/>
      <c r="E310" s="121"/>
      <c r="F310" s="121"/>
      <c r="G310" s="120"/>
    </row>
    <row r="311" spans="2:7">
      <c r="B311" s="112"/>
      <c r="C311" s="121"/>
      <c r="D311" s="121"/>
      <c r="E311" s="121"/>
      <c r="F311" s="121"/>
      <c r="G311" s="120"/>
    </row>
    <row r="312" spans="2:7">
      <c r="B312" s="112"/>
      <c r="C312" s="121"/>
      <c r="D312" s="121"/>
      <c r="E312" s="121"/>
      <c r="F312" s="121"/>
      <c r="G312" s="120"/>
    </row>
    <row r="313" spans="2:7">
      <c r="B313" s="112"/>
      <c r="C313" s="121"/>
      <c r="D313" s="121"/>
      <c r="E313" s="121"/>
      <c r="F313" s="121"/>
      <c r="G313" s="120"/>
    </row>
    <row r="314" spans="2:7">
      <c r="B314" s="112"/>
      <c r="C314" s="121"/>
      <c r="D314" s="121"/>
      <c r="E314" s="121"/>
      <c r="F314" s="121"/>
      <c r="G314" s="120"/>
    </row>
    <row r="315" spans="2:7">
      <c r="B315" s="112"/>
      <c r="C315" s="121"/>
      <c r="D315" s="121"/>
      <c r="E315" s="121"/>
      <c r="F315" s="121"/>
      <c r="G315" s="120"/>
    </row>
    <row r="316" spans="2:7">
      <c r="B316" s="112"/>
      <c r="C316" s="121"/>
      <c r="D316" s="121"/>
      <c r="E316" s="121"/>
      <c r="F316" s="121"/>
      <c r="G316" s="120"/>
    </row>
    <row r="317" spans="2:7">
      <c r="B317" s="112"/>
      <c r="C317" s="121"/>
      <c r="D317" s="121"/>
      <c r="E317" s="121"/>
      <c r="F317" s="121"/>
      <c r="G317" s="120"/>
    </row>
    <row r="318" spans="2:7">
      <c r="B318" s="112"/>
      <c r="C318" s="121"/>
      <c r="D318" s="121"/>
      <c r="E318" s="121"/>
      <c r="F318" s="121"/>
      <c r="G318" s="120"/>
    </row>
    <row r="319" spans="2:7">
      <c r="B319" s="112"/>
      <c r="C319" s="121"/>
      <c r="D319" s="121"/>
      <c r="E319" s="121"/>
      <c r="F319" s="121"/>
      <c r="G319" s="120"/>
    </row>
    <row r="320" spans="2:7">
      <c r="B320" s="112"/>
      <c r="C320" s="121"/>
      <c r="D320" s="121"/>
      <c r="E320" s="121"/>
      <c r="F320" s="121"/>
      <c r="G320" s="120"/>
    </row>
    <row r="321" spans="2:7">
      <c r="B321" s="112"/>
      <c r="C321" s="121"/>
      <c r="D321" s="121"/>
      <c r="E321" s="121"/>
      <c r="F321" s="121"/>
      <c r="G321" s="120"/>
    </row>
    <row r="322" spans="2:7">
      <c r="B322" s="112"/>
      <c r="C322" s="121"/>
      <c r="D322" s="121"/>
      <c r="E322" s="121"/>
      <c r="F322" s="121"/>
      <c r="G322" s="120"/>
    </row>
    <row r="323" spans="2:7">
      <c r="B323" s="112"/>
      <c r="C323" s="121"/>
      <c r="D323" s="121"/>
      <c r="E323" s="121"/>
      <c r="F323" s="121"/>
      <c r="G323" s="120"/>
    </row>
    <row r="324" spans="2:7">
      <c r="B324" s="112"/>
      <c r="C324" s="121"/>
      <c r="D324" s="121"/>
      <c r="E324" s="121"/>
      <c r="F324" s="121"/>
      <c r="G324" s="120"/>
    </row>
    <row r="325" spans="2:7">
      <c r="B325" s="112"/>
      <c r="C325" s="121"/>
      <c r="D325" s="121"/>
      <c r="E325" s="121"/>
      <c r="F325" s="121"/>
      <c r="G325" s="120"/>
    </row>
    <row r="326" spans="2:7">
      <c r="B326" s="112"/>
      <c r="C326" s="121"/>
      <c r="D326" s="121"/>
      <c r="E326" s="121"/>
      <c r="F326" s="121"/>
      <c r="G326" s="120"/>
    </row>
    <row r="327" spans="2:7">
      <c r="B327" s="112"/>
      <c r="C327" s="121"/>
      <c r="D327" s="121"/>
      <c r="E327" s="121"/>
      <c r="F327" s="121"/>
      <c r="G327" s="120"/>
    </row>
    <row r="328" spans="2:7">
      <c r="B328" s="112"/>
      <c r="C328" s="121"/>
      <c r="D328" s="121"/>
      <c r="E328" s="121"/>
      <c r="F328" s="121"/>
      <c r="G328" s="120"/>
    </row>
    <row r="329" spans="2:7">
      <c r="B329" s="112"/>
      <c r="C329" s="121"/>
      <c r="D329" s="121"/>
      <c r="E329" s="121"/>
      <c r="F329" s="121"/>
      <c r="G329" s="120"/>
    </row>
    <row r="330" spans="2:7">
      <c r="B330" s="112"/>
      <c r="C330" s="121"/>
      <c r="D330" s="121"/>
      <c r="E330" s="121"/>
      <c r="F330" s="121"/>
      <c r="G330" s="120"/>
    </row>
    <row r="331" spans="2:7">
      <c r="B331" s="112"/>
      <c r="C331" s="121"/>
      <c r="D331" s="121"/>
      <c r="E331" s="121"/>
      <c r="F331" s="121"/>
      <c r="G331" s="120"/>
    </row>
    <row r="332" spans="2:7">
      <c r="B332" s="112"/>
      <c r="C332" s="121"/>
      <c r="D332" s="121"/>
      <c r="E332" s="121"/>
      <c r="F332" s="121"/>
      <c r="G332" s="120"/>
    </row>
    <row r="333" spans="2:7">
      <c r="B333" s="112"/>
      <c r="C333" s="121"/>
      <c r="D333" s="121"/>
      <c r="E333" s="121"/>
      <c r="F333" s="121"/>
      <c r="G333" s="120"/>
    </row>
    <row r="334" spans="2:7">
      <c r="B334" s="112"/>
      <c r="C334" s="121"/>
      <c r="D334" s="121"/>
      <c r="E334" s="121"/>
      <c r="F334" s="121"/>
      <c r="G334" s="120"/>
    </row>
    <row r="335" spans="2:7">
      <c r="B335" s="112"/>
      <c r="C335" s="121"/>
      <c r="D335" s="121"/>
      <c r="E335" s="121"/>
      <c r="F335" s="121"/>
      <c r="G335" s="120"/>
    </row>
    <row r="336" spans="2:7">
      <c r="B336" s="112"/>
      <c r="C336" s="121"/>
      <c r="D336" s="121"/>
      <c r="E336" s="121"/>
      <c r="F336" s="121"/>
      <c r="G336" s="120"/>
    </row>
    <row r="337" spans="2:7">
      <c r="B337" s="112"/>
      <c r="C337" s="121"/>
      <c r="D337" s="121"/>
      <c r="E337" s="121"/>
      <c r="F337" s="121"/>
      <c r="G337" s="120"/>
    </row>
    <row r="338" spans="2:7">
      <c r="B338" s="112"/>
      <c r="C338" s="121"/>
      <c r="D338" s="121"/>
      <c r="E338" s="121"/>
      <c r="F338" s="121"/>
      <c r="G338" s="120"/>
    </row>
    <row r="339" spans="2:7">
      <c r="B339" s="112"/>
      <c r="C339" s="121"/>
      <c r="D339" s="121"/>
      <c r="E339" s="121"/>
      <c r="F339" s="121"/>
      <c r="G339" s="120"/>
    </row>
    <row r="340" spans="2:7">
      <c r="B340" s="112"/>
      <c r="C340" s="121"/>
      <c r="D340" s="121"/>
      <c r="E340" s="121"/>
      <c r="F340" s="121"/>
      <c r="G340" s="120"/>
    </row>
    <row r="341" spans="2:7">
      <c r="B341" s="112"/>
      <c r="C341" s="121"/>
      <c r="D341" s="121"/>
      <c r="E341" s="121"/>
      <c r="F341" s="121"/>
      <c r="G341" s="120"/>
    </row>
    <row r="342" spans="2:7">
      <c r="B342" s="112"/>
      <c r="C342" s="121"/>
      <c r="D342" s="121"/>
      <c r="E342" s="121"/>
      <c r="F342" s="121"/>
      <c r="G342" s="120"/>
    </row>
    <row r="343" spans="2:7">
      <c r="B343" s="112"/>
      <c r="C343" s="121"/>
      <c r="D343" s="121"/>
      <c r="E343" s="121"/>
      <c r="F343" s="121"/>
      <c r="G343" s="120"/>
    </row>
    <row r="344" spans="2:7">
      <c r="B344" s="112"/>
      <c r="C344" s="121"/>
      <c r="D344" s="121"/>
      <c r="E344" s="121"/>
      <c r="F344" s="121"/>
      <c r="G344" s="120"/>
    </row>
    <row r="345" spans="2:7">
      <c r="B345" s="112"/>
      <c r="C345" s="121"/>
      <c r="D345" s="121"/>
      <c r="E345" s="121"/>
      <c r="F345" s="121"/>
      <c r="G345" s="120"/>
    </row>
    <row r="346" spans="2:7">
      <c r="B346" s="112"/>
      <c r="C346" s="121"/>
      <c r="D346" s="121"/>
      <c r="E346" s="121"/>
      <c r="F346" s="121"/>
      <c r="G346" s="120"/>
    </row>
    <row r="347" spans="2:7">
      <c r="B347" s="112"/>
      <c r="C347" s="121"/>
      <c r="D347" s="121"/>
      <c r="E347" s="121"/>
      <c r="F347" s="121"/>
      <c r="G347" s="120"/>
    </row>
    <row r="348" spans="2:7">
      <c r="B348" s="112"/>
      <c r="C348" s="121"/>
      <c r="D348" s="121"/>
      <c r="E348" s="121"/>
      <c r="F348" s="121"/>
      <c r="G348" s="120"/>
    </row>
    <row r="349" spans="2:7">
      <c r="B349" s="112"/>
      <c r="C349" s="121"/>
      <c r="D349" s="121"/>
      <c r="E349" s="121"/>
      <c r="F349" s="121"/>
      <c r="G349" s="120"/>
    </row>
    <row r="350" spans="2:7">
      <c r="B350" s="112"/>
      <c r="C350" s="121"/>
      <c r="D350" s="121"/>
      <c r="E350" s="121"/>
      <c r="F350" s="121"/>
      <c r="G350" s="120"/>
    </row>
    <row r="351" spans="2:7">
      <c r="B351" s="112"/>
      <c r="C351" s="121"/>
      <c r="D351" s="121"/>
      <c r="E351" s="121"/>
      <c r="F351" s="121"/>
      <c r="G351" s="120"/>
    </row>
    <row r="352" spans="2:7">
      <c r="B352" s="112"/>
      <c r="C352" s="121"/>
      <c r="D352" s="121"/>
      <c r="E352" s="121"/>
      <c r="F352" s="121"/>
      <c r="G352" s="120"/>
    </row>
    <row r="353" spans="2:7">
      <c r="B353" s="112"/>
      <c r="C353" s="121"/>
      <c r="D353" s="121"/>
      <c r="E353" s="121"/>
      <c r="F353" s="121"/>
      <c r="G353" s="120"/>
    </row>
    <row r="354" spans="2:7">
      <c r="B354" s="112"/>
      <c r="C354" s="121"/>
      <c r="D354" s="121"/>
      <c r="E354" s="121"/>
      <c r="F354" s="121"/>
      <c r="G354" s="120"/>
    </row>
    <row r="355" spans="2:7">
      <c r="B355" s="112"/>
      <c r="C355" s="121"/>
      <c r="D355" s="121"/>
      <c r="E355" s="121"/>
      <c r="F355" s="121"/>
      <c r="G355" s="120"/>
    </row>
    <row r="356" spans="2:7">
      <c r="B356" s="112"/>
      <c r="C356" s="121"/>
      <c r="D356" s="121"/>
      <c r="E356" s="121"/>
      <c r="F356" s="121"/>
      <c r="G356" s="120"/>
    </row>
    <row r="357" spans="2:7">
      <c r="B357" s="112"/>
      <c r="C357" s="121"/>
      <c r="D357" s="121"/>
      <c r="E357" s="121"/>
      <c r="F357" s="121"/>
      <c r="G357" s="120"/>
    </row>
    <row r="358" spans="2:7">
      <c r="B358" s="112"/>
      <c r="C358" s="121"/>
      <c r="D358" s="121"/>
      <c r="E358" s="121"/>
      <c r="F358" s="121"/>
      <c r="G358" s="120"/>
    </row>
    <row r="359" spans="2:7">
      <c r="B359" s="112"/>
      <c r="C359" s="121"/>
      <c r="D359" s="121"/>
      <c r="E359" s="121"/>
      <c r="F359" s="121"/>
      <c r="G359" s="120"/>
    </row>
    <row r="360" spans="2:7">
      <c r="B360" s="112"/>
      <c r="C360" s="121"/>
      <c r="D360" s="121"/>
      <c r="E360" s="121"/>
      <c r="F360" s="121"/>
      <c r="G360" s="120"/>
    </row>
    <row r="361" spans="2:7">
      <c r="B361" s="112"/>
      <c r="C361" s="121"/>
      <c r="D361" s="121"/>
      <c r="E361" s="121"/>
      <c r="F361" s="121"/>
      <c r="G361" s="120"/>
    </row>
    <row r="362" spans="2:7">
      <c r="B362" s="112"/>
      <c r="C362" s="121"/>
      <c r="D362" s="121"/>
      <c r="E362" s="121"/>
      <c r="F362" s="121"/>
      <c r="G362" s="120"/>
    </row>
    <row r="363" spans="2:7">
      <c r="B363" s="112"/>
      <c r="C363" s="121"/>
      <c r="D363" s="121"/>
      <c r="E363" s="121"/>
      <c r="F363" s="121"/>
      <c r="G363" s="120"/>
    </row>
    <row r="364" spans="2:7">
      <c r="B364" s="112"/>
      <c r="C364" s="121"/>
      <c r="D364" s="121"/>
      <c r="E364" s="121"/>
      <c r="F364" s="121"/>
      <c r="G364" s="120"/>
    </row>
    <row r="365" spans="2:7">
      <c r="B365" s="112"/>
      <c r="C365" s="121"/>
      <c r="D365" s="121"/>
      <c r="E365" s="121"/>
      <c r="F365" s="121"/>
      <c r="G365" s="120"/>
    </row>
    <row r="366" spans="2:7">
      <c r="B366" s="112"/>
      <c r="C366" s="121"/>
      <c r="D366" s="121"/>
      <c r="E366" s="121"/>
      <c r="F366" s="121"/>
      <c r="G366" s="120"/>
    </row>
    <row r="367" spans="2:7">
      <c r="B367" s="112"/>
      <c r="C367" s="121"/>
      <c r="D367" s="121"/>
      <c r="E367" s="121"/>
      <c r="F367" s="121"/>
      <c r="G367" s="120"/>
    </row>
    <row r="368" spans="2:7">
      <c r="B368" s="112"/>
      <c r="C368" s="121"/>
      <c r="D368" s="121"/>
      <c r="E368" s="121"/>
      <c r="F368" s="121"/>
      <c r="G368" s="120"/>
    </row>
    <row r="369" spans="2:7">
      <c r="B369" s="112"/>
      <c r="C369" s="121"/>
      <c r="D369" s="121"/>
      <c r="E369" s="121"/>
      <c r="F369" s="121"/>
      <c r="G369" s="120"/>
    </row>
    <row r="370" spans="2:7">
      <c r="B370" s="112"/>
      <c r="C370" s="121"/>
      <c r="D370" s="121"/>
      <c r="E370" s="121"/>
      <c r="F370" s="121"/>
      <c r="G370" s="120"/>
    </row>
    <row r="371" spans="2:7">
      <c r="B371" s="112"/>
      <c r="C371" s="121"/>
      <c r="D371" s="121"/>
      <c r="E371" s="121"/>
      <c r="F371" s="121"/>
      <c r="G371" s="120"/>
    </row>
    <row r="372" spans="2:7">
      <c r="B372" s="112"/>
      <c r="C372" s="121"/>
      <c r="D372" s="121"/>
      <c r="E372" s="121"/>
      <c r="F372" s="121"/>
      <c r="G372" s="120"/>
    </row>
    <row r="373" spans="2:7">
      <c r="B373" s="112"/>
      <c r="C373" s="121"/>
      <c r="D373" s="121"/>
      <c r="E373" s="121"/>
      <c r="F373" s="121"/>
      <c r="G373" s="120"/>
    </row>
    <row r="374" spans="2:7">
      <c r="B374" s="112"/>
      <c r="C374" s="121"/>
      <c r="D374" s="121"/>
      <c r="E374" s="121"/>
      <c r="F374" s="121"/>
      <c r="G374" s="120"/>
    </row>
    <row r="375" spans="2:7">
      <c r="B375" s="112"/>
      <c r="C375" s="121"/>
      <c r="D375" s="121"/>
      <c r="E375" s="121"/>
      <c r="F375" s="121"/>
      <c r="G375" s="120"/>
    </row>
    <row r="376" spans="2:7">
      <c r="B376" s="112"/>
      <c r="C376" s="121"/>
      <c r="D376" s="121"/>
      <c r="E376" s="121"/>
      <c r="F376" s="121"/>
      <c r="G376" s="120"/>
    </row>
    <row r="377" spans="2:7">
      <c r="B377" s="112"/>
      <c r="C377" s="121"/>
      <c r="D377" s="121"/>
      <c r="E377" s="121"/>
      <c r="F377" s="121"/>
      <c r="G377" s="120"/>
    </row>
    <row r="378" spans="2:7">
      <c r="B378" s="112"/>
      <c r="C378" s="121"/>
      <c r="D378" s="121"/>
      <c r="E378" s="121"/>
      <c r="F378" s="121"/>
      <c r="G378" s="120"/>
    </row>
    <row r="379" spans="2:7">
      <c r="B379" s="112"/>
      <c r="C379" s="121"/>
      <c r="D379" s="121"/>
      <c r="E379" s="121"/>
      <c r="F379" s="121"/>
      <c r="G379" s="120"/>
    </row>
    <row r="380" spans="2:7">
      <c r="B380" s="112"/>
      <c r="C380" s="121"/>
      <c r="D380" s="121"/>
      <c r="E380" s="121"/>
      <c r="F380" s="121"/>
      <c r="G380" s="120"/>
    </row>
    <row r="381" spans="2:7">
      <c r="B381" s="112"/>
      <c r="C381" s="121"/>
      <c r="D381" s="121"/>
      <c r="E381" s="121"/>
      <c r="F381" s="121"/>
      <c r="G381" s="120"/>
    </row>
    <row r="382" spans="2:7">
      <c r="B382" s="112"/>
      <c r="C382" s="121"/>
      <c r="D382" s="121"/>
      <c r="E382" s="121"/>
      <c r="F382" s="121"/>
      <c r="G382" s="120"/>
    </row>
    <row r="383" spans="2:7">
      <c r="B383" s="112"/>
      <c r="C383" s="121"/>
      <c r="D383" s="121"/>
      <c r="E383" s="121"/>
      <c r="F383" s="121"/>
      <c r="G383" s="120"/>
    </row>
    <row r="384" spans="2:7">
      <c r="B384" s="112"/>
      <c r="C384" s="121"/>
      <c r="D384" s="121"/>
      <c r="E384" s="121"/>
      <c r="F384" s="121"/>
      <c r="G384" s="120"/>
    </row>
    <row r="385" spans="2:7">
      <c r="B385" s="112"/>
      <c r="C385" s="121"/>
      <c r="D385" s="121"/>
      <c r="E385" s="121"/>
      <c r="F385" s="121"/>
      <c r="G385" s="120"/>
    </row>
    <row r="386" spans="2:7">
      <c r="B386" s="112"/>
      <c r="C386" s="121"/>
      <c r="D386" s="121"/>
      <c r="E386" s="121"/>
      <c r="F386" s="121"/>
      <c r="G386" s="120"/>
    </row>
    <row r="387" spans="2:7">
      <c r="B387" s="112"/>
      <c r="C387" s="121"/>
      <c r="D387" s="121"/>
      <c r="E387" s="121"/>
      <c r="F387" s="121"/>
      <c r="G387" s="120"/>
    </row>
    <row r="388" spans="2:7">
      <c r="B388" s="112"/>
      <c r="C388" s="121"/>
      <c r="D388" s="121"/>
      <c r="E388" s="121"/>
      <c r="F388" s="121"/>
      <c r="G388" s="120"/>
    </row>
    <row r="389" spans="2:7">
      <c r="B389" s="112"/>
      <c r="C389" s="121"/>
      <c r="D389" s="121"/>
      <c r="E389" s="121"/>
      <c r="F389" s="121"/>
      <c r="G389" s="120"/>
    </row>
    <row r="390" spans="2:7">
      <c r="B390" s="112"/>
      <c r="C390" s="121"/>
      <c r="D390" s="121"/>
      <c r="E390" s="121"/>
      <c r="F390" s="121"/>
      <c r="G390" s="120"/>
    </row>
    <row r="391" spans="2:7">
      <c r="B391" s="112"/>
      <c r="C391" s="121"/>
      <c r="D391" s="121"/>
      <c r="E391" s="121"/>
      <c r="F391" s="121"/>
      <c r="G391" s="120"/>
    </row>
    <row r="392" spans="2:7">
      <c r="B392" s="112"/>
      <c r="C392" s="121"/>
      <c r="D392" s="121"/>
      <c r="E392" s="121"/>
      <c r="F392" s="121"/>
      <c r="G392" s="120"/>
    </row>
    <row r="393" spans="2:7">
      <c r="B393" s="112"/>
      <c r="C393" s="121"/>
      <c r="D393" s="121"/>
      <c r="E393" s="121"/>
      <c r="F393" s="121"/>
      <c r="G393" s="120"/>
    </row>
    <row r="394" spans="2:7">
      <c r="B394" s="112"/>
      <c r="C394" s="121"/>
      <c r="D394" s="121"/>
      <c r="E394" s="121"/>
      <c r="F394" s="121"/>
      <c r="G394" s="120"/>
    </row>
    <row r="395" spans="2:7">
      <c r="B395" s="112"/>
      <c r="C395" s="121"/>
      <c r="D395" s="121"/>
      <c r="E395" s="121"/>
      <c r="F395" s="121"/>
      <c r="G395" s="120"/>
    </row>
    <row r="396" spans="2:7">
      <c r="B396" s="112"/>
      <c r="C396" s="121"/>
      <c r="D396" s="121"/>
      <c r="E396" s="121"/>
      <c r="F396" s="121"/>
      <c r="G396" s="120"/>
    </row>
    <row r="397" spans="2:7">
      <c r="B397" s="112"/>
      <c r="C397" s="121"/>
      <c r="D397" s="121"/>
      <c r="E397" s="121"/>
      <c r="F397" s="121"/>
      <c r="G397" s="120"/>
    </row>
    <row r="398" spans="2:7">
      <c r="B398" s="112"/>
      <c r="C398" s="121"/>
      <c r="D398" s="121"/>
      <c r="E398" s="121"/>
      <c r="F398" s="121"/>
      <c r="G398" s="120"/>
    </row>
    <row r="399" spans="2:7">
      <c r="B399" s="112"/>
      <c r="C399" s="121"/>
      <c r="D399" s="121"/>
      <c r="E399" s="121"/>
      <c r="F399" s="121"/>
      <c r="G399" s="120"/>
    </row>
    <row r="400" spans="2:7">
      <c r="B400" s="112"/>
      <c r="C400" s="121"/>
      <c r="D400" s="121"/>
      <c r="E400" s="121"/>
      <c r="F400" s="121"/>
      <c r="G400" s="120"/>
    </row>
    <row r="401" spans="2:7">
      <c r="B401" s="112"/>
      <c r="C401" s="121"/>
      <c r="D401" s="121"/>
      <c r="E401" s="121"/>
      <c r="F401" s="121"/>
      <c r="G401" s="120"/>
    </row>
    <row r="402" spans="2:7">
      <c r="B402" s="112"/>
      <c r="C402" s="121"/>
      <c r="D402" s="121"/>
      <c r="E402" s="121"/>
      <c r="F402" s="121"/>
      <c r="G402" s="120"/>
    </row>
    <row r="403" spans="2:7">
      <c r="B403" s="112"/>
      <c r="C403" s="121"/>
      <c r="D403" s="121"/>
      <c r="E403" s="121"/>
      <c r="F403" s="121"/>
      <c r="G403" s="120"/>
    </row>
    <row r="404" spans="2:7">
      <c r="B404" s="112"/>
      <c r="C404" s="121"/>
      <c r="D404" s="121"/>
      <c r="E404" s="121"/>
      <c r="F404" s="121"/>
      <c r="G404" s="120"/>
    </row>
    <row r="405" spans="2:7">
      <c r="B405" s="112"/>
      <c r="C405" s="121"/>
      <c r="D405" s="121"/>
      <c r="E405" s="121"/>
      <c r="F405" s="121"/>
      <c r="G405" s="120"/>
    </row>
    <row r="406" spans="2:7">
      <c r="B406" s="112"/>
      <c r="C406" s="121"/>
      <c r="D406" s="121"/>
      <c r="E406" s="121"/>
      <c r="F406" s="121"/>
      <c r="G406" s="120"/>
    </row>
    <row r="407" spans="2:7">
      <c r="B407" s="112"/>
      <c r="C407" s="121"/>
      <c r="D407" s="121"/>
      <c r="E407" s="121"/>
      <c r="F407" s="121"/>
      <c r="G407" s="120"/>
    </row>
    <row r="408" spans="2:7">
      <c r="B408" s="112"/>
      <c r="C408" s="121"/>
      <c r="D408" s="121"/>
      <c r="E408" s="121"/>
      <c r="F408" s="121"/>
      <c r="G408" s="120"/>
    </row>
    <row r="409" spans="2:7">
      <c r="B409" s="112"/>
      <c r="C409" s="121"/>
      <c r="D409" s="121"/>
      <c r="E409" s="121"/>
      <c r="F409" s="121"/>
      <c r="G409" s="120"/>
    </row>
    <row r="410" spans="2:7">
      <c r="B410" s="112"/>
      <c r="C410" s="121"/>
      <c r="D410" s="121"/>
      <c r="E410" s="121"/>
      <c r="F410" s="121"/>
      <c r="G410" s="120"/>
    </row>
    <row r="411" spans="2:7">
      <c r="B411" s="112"/>
      <c r="C411" s="121"/>
      <c r="D411" s="121"/>
      <c r="E411" s="121"/>
      <c r="F411" s="121"/>
      <c r="G411" s="120"/>
    </row>
    <row r="412" spans="2:7">
      <c r="B412" s="112"/>
      <c r="C412" s="121"/>
      <c r="D412" s="121"/>
      <c r="E412" s="121"/>
      <c r="F412" s="121"/>
      <c r="G412" s="120"/>
    </row>
    <row r="413" spans="2:7">
      <c r="B413" s="112"/>
      <c r="C413" s="121"/>
      <c r="D413" s="121"/>
      <c r="E413" s="121"/>
      <c r="F413" s="121"/>
      <c r="G413" s="120"/>
    </row>
    <row r="414" spans="2:7">
      <c r="B414" s="112"/>
      <c r="C414" s="121"/>
      <c r="D414" s="121"/>
      <c r="E414" s="121"/>
      <c r="F414" s="121"/>
      <c r="G414" s="120"/>
    </row>
    <row r="415" spans="2:7">
      <c r="B415" s="112"/>
      <c r="C415" s="121"/>
      <c r="D415" s="121"/>
      <c r="E415" s="121"/>
      <c r="F415" s="121"/>
      <c r="G415" s="120"/>
    </row>
    <row r="416" spans="2:7">
      <c r="B416" s="112"/>
      <c r="C416" s="121"/>
      <c r="D416" s="121"/>
      <c r="E416" s="121"/>
      <c r="F416" s="121"/>
      <c r="G416" s="120"/>
    </row>
    <row r="417" spans="2:7">
      <c r="B417" s="112"/>
      <c r="C417" s="121"/>
      <c r="D417" s="121"/>
      <c r="E417" s="121"/>
      <c r="F417" s="121"/>
      <c r="G417" s="120"/>
    </row>
    <row r="418" spans="2:7">
      <c r="B418" s="112"/>
      <c r="C418" s="121"/>
      <c r="D418" s="121"/>
      <c r="E418" s="121"/>
      <c r="F418" s="121"/>
      <c r="G418" s="120"/>
    </row>
    <row r="419" spans="2:7">
      <c r="B419" s="112"/>
      <c r="C419" s="121"/>
      <c r="D419" s="121"/>
      <c r="E419" s="121"/>
      <c r="F419" s="121"/>
      <c r="G419" s="120"/>
    </row>
    <row r="420" spans="2:7">
      <c r="B420" s="112"/>
      <c r="C420" s="121"/>
      <c r="D420" s="121"/>
      <c r="E420" s="121"/>
      <c r="F420" s="121"/>
      <c r="G420" s="120"/>
    </row>
    <row r="421" spans="2:7">
      <c r="B421" s="112"/>
      <c r="C421" s="121"/>
      <c r="D421" s="121"/>
      <c r="E421" s="121"/>
      <c r="F421" s="121"/>
      <c r="G421" s="120"/>
    </row>
    <row r="422" spans="2:7">
      <c r="B422" s="112"/>
      <c r="C422" s="121"/>
      <c r="D422" s="121"/>
      <c r="E422" s="121"/>
      <c r="F422" s="121"/>
      <c r="G422" s="120"/>
    </row>
    <row r="423" spans="2:7">
      <c r="B423" s="112"/>
      <c r="C423" s="121"/>
      <c r="D423" s="121"/>
      <c r="E423" s="121"/>
      <c r="F423" s="121"/>
      <c r="G423" s="120"/>
    </row>
    <row r="424" spans="2:7">
      <c r="B424" s="112"/>
      <c r="C424" s="121"/>
      <c r="D424" s="121"/>
      <c r="E424" s="121"/>
      <c r="F424" s="121"/>
      <c r="G424" s="120"/>
    </row>
    <row r="425" spans="2:7">
      <c r="B425" s="112"/>
      <c r="C425" s="121"/>
      <c r="D425" s="121"/>
      <c r="E425" s="121"/>
      <c r="F425" s="121"/>
      <c r="G425" s="120"/>
    </row>
    <row r="426" spans="2:7">
      <c r="B426" s="112"/>
      <c r="C426" s="121"/>
      <c r="D426" s="121"/>
      <c r="E426" s="121"/>
      <c r="F426" s="121"/>
      <c r="G426" s="120"/>
    </row>
    <row r="427" spans="2:7">
      <c r="B427" s="112"/>
      <c r="C427" s="121"/>
      <c r="D427" s="121"/>
      <c r="E427" s="121"/>
      <c r="F427" s="121"/>
      <c r="G427" s="120"/>
    </row>
    <row r="428" spans="2:7">
      <c r="B428" s="112"/>
      <c r="C428" s="121"/>
      <c r="D428" s="121"/>
      <c r="E428" s="121"/>
      <c r="F428" s="121"/>
      <c r="G428" s="120"/>
    </row>
    <row r="429" spans="2:7">
      <c r="B429" s="112"/>
      <c r="C429" s="121"/>
      <c r="D429" s="121"/>
      <c r="E429" s="121"/>
      <c r="F429" s="121"/>
      <c r="G429" s="120"/>
    </row>
    <row r="430" spans="2:7">
      <c r="B430" s="112"/>
      <c r="C430" s="121"/>
      <c r="D430" s="121"/>
      <c r="E430" s="121"/>
      <c r="F430" s="121"/>
      <c r="G430" s="120"/>
    </row>
    <row r="431" spans="2:7">
      <c r="B431" s="112"/>
      <c r="C431" s="121"/>
      <c r="D431" s="121"/>
      <c r="E431" s="121"/>
      <c r="F431" s="121"/>
      <c r="G431" s="120"/>
    </row>
    <row r="432" spans="2:7">
      <c r="B432" s="112"/>
      <c r="C432" s="121"/>
      <c r="D432" s="121"/>
      <c r="E432" s="121"/>
      <c r="F432" s="121"/>
      <c r="G432" s="120"/>
    </row>
    <row r="433" spans="2:7">
      <c r="B433" s="112"/>
      <c r="C433" s="121"/>
      <c r="D433" s="121"/>
      <c r="E433" s="121"/>
      <c r="F433" s="121"/>
      <c r="G433" s="120"/>
    </row>
    <row r="434" spans="2:7">
      <c r="B434" s="112"/>
      <c r="C434" s="121"/>
      <c r="D434" s="121"/>
      <c r="E434" s="121"/>
      <c r="F434" s="121"/>
      <c r="G434" s="120"/>
    </row>
    <row r="435" spans="2:7">
      <c r="B435" s="112"/>
      <c r="C435" s="121"/>
      <c r="D435" s="121"/>
      <c r="E435" s="121"/>
      <c r="F435" s="121"/>
      <c r="G435" s="120"/>
    </row>
    <row r="436" spans="2:7">
      <c r="B436" s="112"/>
      <c r="C436" s="121"/>
      <c r="D436" s="121"/>
      <c r="E436" s="121"/>
      <c r="F436" s="121"/>
      <c r="G436" s="120"/>
    </row>
    <row r="437" spans="2:7">
      <c r="B437" s="112"/>
      <c r="C437" s="121"/>
      <c r="D437" s="121"/>
      <c r="E437" s="121"/>
      <c r="F437" s="121"/>
      <c r="G437" s="120"/>
    </row>
    <row r="438" spans="2:7">
      <c r="B438" s="112"/>
      <c r="C438" s="121"/>
      <c r="D438" s="121"/>
      <c r="E438" s="121"/>
      <c r="F438" s="121"/>
      <c r="G438" s="120"/>
    </row>
    <row r="439" spans="2:7">
      <c r="B439" s="112"/>
      <c r="C439" s="121"/>
      <c r="D439" s="121"/>
      <c r="E439" s="121"/>
      <c r="F439" s="121"/>
      <c r="G439" s="120"/>
    </row>
    <row r="440" spans="2:7">
      <c r="B440" s="112"/>
      <c r="C440" s="121"/>
      <c r="D440" s="121"/>
      <c r="E440" s="121"/>
      <c r="F440" s="121"/>
      <c r="G440" s="120"/>
    </row>
    <row r="441" spans="2:7">
      <c r="B441" s="112"/>
      <c r="C441" s="121"/>
      <c r="D441" s="121"/>
      <c r="E441" s="121"/>
      <c r="F441" s="121"/>
      <c r="G441" s="120"/>
    </row>
    <row r="442" spans="2:7">
      <c r="B442" s="112"/>
      <c r="C442" s="121"/>
      <c r="D442" s="121"/>
      <c r="E442" s="121"/>
      <c r="F442" s="121"/>
      <c r="G442" s="120"/>
    </row>
    <row r="443" spans="2:7">
      <c r="B443" s="112"/>
      <c r="C443" s="121"/>
      <c r="D443" s="121"/>
      <c r="E443" s="121"/>
      <c r="F443" s="121"/>
      <c r="G443" s="120"/>
    </row>
    <row r="444" spans="2:7">
      <c r="B444" s="112"/>
      <c r="C444" s="121"/>
      <c r="D444" s="121"/>
      <c r="E444" s="121"/>
      <c r="F444" s="121"/>
      <c r="G444" s="120"/>
    </row>
    <row r="445" spans="2:7">
      <c r="B445" s="112"/>
      <c r="C445" s="121"/>
      <c r="D445" s="121"/>
      <c r="E445" s="121"/>
      <c r="F445" s="121"/>
      <c r="G445" s="120"/>
    </row>
    <row r="446" spans="2:7">
      <c r="B446" s="112"/>
      <c r="C446" s="121"/>
      <c r="D446" s="121"/>
      <c r="E446" s="121"/>
      <c r="F446" s="121"/>
      <c r="G446" s="120"/>
    </row>
    <row r="447" spans="2:7">
      <c r="B447" s="112"/>
      <c r="C447" s="121"/>
      <c r="D447" s="121"/>
      <c r="E447" s="121"/>
      <c r="F447" s="121"/>
      <c r="G447" s="120"/>
    </row>
    <row r="448" spans="2:7">
      <c r="B448" s="112"/>
      <c r="C448" s="121"/>
      <c r="D448" s="121"/>
      <c r="E448" s="121"/>
      <c r="F448" s="121"/>
      <c r="G448" s="120"/>
    </row>
    <row r="449" spans="2:7">
      <c r="B449" s="112"/>
      <c r="C449" s="121"/>
      <c r="D449" s="121"/>
      <c r="E449" s="121"/>
      <c r="F449" s="121"/>
      <c r="G449" s="120"/>
    </row>
    <row r="450" spans="2:7">
      <c r="B450" s="112"/>
      <c r="C450" s="121"/>
      <c r="D450" s="121"/>
      <c r="E450" s="121"/>
      <c r="F450" s="121"/>
      <c r="G450" s="120"/>
    </row>
    <row r="451" spans="2:7">
      <c r="B451" s="112"/>
      <c r="C451" s="121"/>
      <c r="D451" s="121"/>
      <c r="E451" s="121"/>
      <c r="F451" s="121"/>
      <c r="G451" s="120"/>
    </row>
    <row r="452" spans="2:7">
      <c r="B452" s="112"/>
      <c r="C452" s="121"/>
      <c r="D452" s="121"/>
      <c r="E452" s="121"/>
      <c r="F452" s="121"/>
      <c r="G452" s="120"/>
    </row>
    <row r="453" spans="2:7">
      <c r="B453" s="112"/>
      <c r="C453" s="121"/>
      <c r="D453" s="121"/>
      <c r="E453" s="121"/>
      <c r="F453" s="121"/>
      <c r="G453" s="120"/>
    </row>
    <row r="454" spans="2:7">
      <c r="B454" s="112"/>
      <c r="C454" s="121"/>
      <c r="D454" s="121"/>
      <c r="E454" s="121"/>
      <c r="F454" s="121"/>
      <c r="G454" s="120"/>
    </row>
    <row r="455" spans="2:7">
      <c r="B455" s="112"/>
      <c r="C455" s="121"/>
      <c r="D455" s="121"/>
      <c r="E455" s="121"/>
      <c r="F455" s="121"/>
      <c r="G455" s="120"/>
    </row>
    <row r="456" spans="2:7">
      <c r="B456" s="112"/>
      <c r="C456" s="121"/>
      <c r="D456" s="121"/>
      <c r="E456" s="121"/>
      <c r="F456" s="121"/>
      <c r="G456" s="120"/>
    </row>
    <row r="457" spans="2:7">
      <c r="B457" s="112"/>
      <c r="C457" s="121"/>
      <c r="D457" s="121"/>
      <c r="E457" s="121"/>
      <c r="F457" s="121"/>
      <c r="G457" s="120"/>
    </row>
    <row r="458" spans="2:7">
      <c r="B458" s="112"/>
      <c r="C458" s="121"/>
      <c r="D458" s="121"/>
      <c r="E458" s="121"/>
      <c r="F458" s="121"/>
      <c r="G458" s="120"/>
    </row>
    <row r="459" spans="2:7">
      <c r="B459" s="112"/>
      <c r="C459" s="121"/>
      <c r="D459" s="121"/>
      <c r="E459" s="121"/>
      <c r="F459" s="121"/>
      <c r="G459" s="120"/>
    </row>
    <row r="460" spans="2:7">
      <c r="B460" s="112"/>
      <c r="C460" s="121"/>
      <c r="D460" s="121"/>
      <c r="E460" s="121"/>
      <c r="F460" s="121"/>
      <c r="G460" s="120"/>
    </row>
    <row r="461" spans="2:7">
      <c r="B461" s="112"/>
      <c r="C461" s="121"/>
      <c r="D461" s="121"/>
      <c r="E461" s="121"/>
      <c r="F461" s="121"/>
      <c r="G461" s="120"/>
    </row>
    <row r="462" spans="2:7">
      <c r="B462" s="112"/>
      <c r="C462" s="121"/>
      <c r="D462" s="121"/>
      <c r="E462" s="121"/>
      <c r="F462" s="121"/>
      <c r="G462" s="120"/>
    </row>
    <row r="463" spans="2:7">
      <c r="B463" s="112"/>
      <c r="C463" s="121"/>
      <c r="D463" s="121"/>
      <c r="E463" s="121"/>
      <c r="F463" s="121"/>
      <c r="G463" s="120"/>
    </row>
    <row r="464" spans="2:7">
      <c r="B464" s="112"/>
      <c r="C464" s="121"/>
      <c r="D464" s="121"/>
      <c r="E464" s="121"/>
      <c r="F464" s="121"/>
      <c r="G464" s="120"/>
    </row>
    <row r="465" spans="2:7">
      <c r="B465" s="112"/>
      <c r="C465" s="121"/>
      <c r="D465" s="121"/>
      <c r="E465" s="121"/>
      <c r="F465" s="121"/>
      <c r="G465" s="120"/>
    </row>
    <row r="466" spans="2:7">
      <c r="B466" s="112"/>
      <c r="C466" s="121"/>
      <c r="D466" s="121"/>
      <c r="E466" s="121"/>
      <c r="F466" s="121"/>
      <c r="G466" s="120"/>
    </row>
    <row r="467" spans="2:7">
      <c r="B467" s="112"/>
      <c r="C467" s="121"/>
      <c r="D467" s="121"/>
      <c r="E467" s="121"/>
      <c r="F467" s="121"/>
      <c r="G467" s="120"/>
    </row>
    <row r="468" spans="2:7">
      <c r="B468" s="112"/>
      <c r="C468" s="121"/>
      <c r="D468" s="121"/>
      <c r="E468" s="121"/>
      <c r="F468" s="121"/>
      <c r="G468" s="120"/>
    </row>
    <row r="469" spans="2:7">
      <c r="B469" s="112"/>
      <c r="C469" s="121"/>
      <c r="D469" s="121"/>
      <c r="E469" s="121"/>
      <c r="F469" s="121"/>
      <c r="G469" s="120"/>
    </row>
    <row r="470" spans="2:7">
      <c r="B470" s="112"/>
      <c r="C470" s="121"/>
      <c r="D470" s="121"/>
      <c r="E470" s="121"/>
      <c r="F470" s="121"/>
      <c r="G470" s="120"/>
    </row>
    <row r="471" spans="2:7">
      <c r="B471" s="112"/>
      <c r="C471" s="121"/>
      <c r="D471" s="121"/>
      <c r="E471" s="121"/>
      <c r="F471" s="121"/>
      <c r="G471" s="120"/>
    </row>
    <row r="472" spans="2:7">
      <c r="B472" s="112"/>
      <c r="C472" s="121"/>
      <c r="D472" s="121"/>
      <c r="E472" s="121"/>
      <c r="F472" s="121"/>
      <c r="G472" s="120"/>
    </row>
    <row r="473" spans="2:7">
      <c r="B473" s="112"/>
      <c r="C473" s="121"/>
      <c r="D473" s="121"/>
      <c r="E473" s="121"/>
      <c r="F473" s="121"/>
      <c r="G473" s="120"/>
    </row>
    <row r="474" spans="2:7">
      <c r="B474" s="112"/>
      <c r="C474" s="121"/>
      <c r="D474" s="121"/>
      <c r="E474" s="121"/>
      <c r="F474" s="121"/>
      <c r="G474" s="120"/>
    </row>
    <row r="475" spans="2:7">
      <c r="B475" s="112"/>
      <c r="C475" s="121"/>
      <c r="D475" s="121"/>
      <c r="E475" s="121"/>
      <c r="F475" s="121"/>
      <c r="G475" s="120"/>
    </row>
    <row r="476" spans="2:7">
      <c r="B476" s="112"/>
      <c r="C476" s="121"/>
      <c r="D476" s="121"/>
      <c r="E476" s="121"/>
      <c r="F476" s="121"/>
      <c r="G476" s="120"/>
    </row>
    <row r="477" spans="2:7">
      <c r="B477" s="112"/>
      <c r="C477" s="121"/>
      <c r="D477" s="121"/>
      <c r="E477" s="121"/>
      <c r="F477" s="121"/>
      <c r="G477" s="120"/>
    </row>
    <row r="478" spans="2:7">
      <c r="B478" s="112"/>
      <c r="C478" s="121"/>
      <c r="D478" s="121"/>
      <c r="E478" s="121"/>
      <c r="F478" s="121"/>
      <c r="G478" s="120"/>
    </row>
    <row r="479" spans="2:7">
      <c r="B479" s="112"/>
      <c r="C479" s="121"/>
      <c r="D479" s="121"/>
      <c r="E479" s="121"/>
      <c r="F479" s="121"/>
      <c r="G479" s="120"/>
    </row>
    <row r="480" spans="2:7">
      <c r="B480" s="112"/>
      <c r="C480" s="121"/>
      <c r="D480" s="121"/>
      <c r="E480" s="121"/>
      <c r="F480" s="121"/>
      <c r="G480" s="120"/>
    </row>
    <row r="481" spans="2:7">
      <c r="B481" s="112"/>
      <c r="C481" s="121"/>
      <c r="D481" s="121"/>
      <c r="E481" s="121"/>
      <c r="F481" s="121"/>
      <c r="G481" s="120"/>
    </row>
    <row r="482" spans="2:7">
      <c r="B482" s="112"/>
      <c r="C482" s="121"/>
      <c r="D482" s="121"/>
      <c r="E482" s="121"/>
      <c r="F482" s="121"/>
      <c r="G482" s="120"/>
    </row>
    <row r="483" spans="2:7">
      <c r="B483" s="112"/>
      <c r="C483" s="121"/>
      <c r="D483" s="121"/>
      <c r="E483" s="121"/>
      <c r="F483" s="121"/>
      <c r="G483" s="120"/>
    </row>
    <row r="484" spans="2:7">
      <c r="B484" s="112"/>
      <c r="C484" s="121"/>
      <c r="D484" s="121"/>
      <c r="E484" s="121"/>
      <c r="F484" s="121"/>
      <c r="G484" s="120"/>
    </row>
    <row r="485" spans="2:7">
      <c r="B485" s="112"/>
      <c r="C485" s="121"/>
      <c r="D485" s="121"/>
      <c r="E485" s="121"/>
      <c r="F485" s="121"/>
      <c r="G485" s="120"/>
    </row>
    <row r="486" spans="2:7">
      <c r="B486" s="112"/>
      <c r="C486" s="121"/>
      <c r="D486" s="121"/>
      <c r="E486" s="121"/>
      <c r="F486" s="121"/>
      <c r="G486" s="120"/>
    </row>
    <row r="487" spans="2:7">
      <c r="B487" s="112"/>
      <c r="C487" s="121"/>
      <c r="D487" s="121"/>
      <c r="E487" s="121"/>
      <c r="F487" s="121"/>
      <c r="G487" s="120"/>
    </row>
    <row r="488" spans="2:7">
      <c r="B488" s="112"/>
      <c r="C488" s="121"/>
      <c r="D488" s="121"/>
      <c r="E488" s="121"/>
      <c r="F488" s="121"/>
      <c r="G488" s="120"/>
    </row>
    <row r="489" spans="2:7">
      <c r="B489" s="112"/>
      <c r="C489" s="121"/>
      <c r="D489" s="121"/>
      <c r="E489" s="121"/>
      <c r="F489" s="121"/>
      <c r="G489" s="120"/>
    </row>
    <row r="490" spans="2:7">
      <c r="B490" s="112"/>
      <c r="C490" s="121"/>
      <c r="D490" s="121"/>
      <c r="E490" s="121"/>
      <c r="F490" s="121"/>
      <c r="G490" s="120"/>
    </row>
    <row r="491" spans="2:7">
      <c r="B491" s="112"/>
      <c r="C491" s="121"/>
      <c r="D491" s="121"/>
      <c r="E491" s="121"/>
      <c r="F491" s="121"/>
      <c r="G491" s="120"/>
    </row>
    <row r="492" spans="2:7">
      <c r="B492" s="112"/>
      <c r="C492" s="121"/>
      <c r="D492" s="121"/>
      <c r="E492" s="121"/>
      <c r="F492" s="121"/>
      <c r="G492" s="120"/>
    </row>
    <row r="493" spans="2:7">
      <c r="B493" s="112"/>
      <c r="C493" s="121"/>
      <c r="D493" s="121"/>
      <c r="E493" s="121"/>
      <c r="F493" s="121"/>
      <c r="G493" s="120"/>
    </row>
    <row r="494" spans="2:7">
      <c r="B494" s="112"/>
      <c r="C494" s="121"/>
      <c r="D494" s="121"/>
      <c r="E494" s="121"/>
      <c r="F494" s="121"/>
      <c r="G494" s="120"/>
    </row>
    <row r="495" spans="2:7">
      <c r="B495" s="112"/>
      <c r="C495" s="121"/>
      <c r="D495" s="121"/>
      <c r="E495" s="121"/>
      <c r="F495" s="121"/>
      <c r="G495" s="120"/>
    </row>
    <row r="496" spans="2:7">
      <c r="B496" s="112"/>
      <c r="C496" s="121"/>
      <c r="D496" s="121"/>
      <c r="E496" s="121"/>
      <c r="F496" s="121"/>
      <c r="G496" s="120"/>
    </row>
    <row r="497" spans="2:7">
      <c r="B497" s="112"/>
      <c r="C497" s="121"/>
      <c r="D497" s="121"/>
      <c r="E497" s="121"/>
      <c r="F497" s="121"/>
      <c r="G497" s="120"/>
    </row>
    <row r="498" spans="2:7">
      <c r="B498" s="112"/>
      <c r="C498" s="121"/>
      <c r="D498" s="121"/>
      <c r="E498" s="121"/>
      <c r="F498" s="121"/>
      <c r="G498" s="120"/>
    </row>
    <row r="499" spans="2:7">
      <c r="B499" s="112"/>
      <c r="C499" s="121"/>
      <c r="D499" s="121"/>
      <c r="E499" s="121"/>
      <c r="F499" s="121"/>
      <c r="G499" s="120"/>
    </row>
    <row r="500" spans="2:7">
      <c r="B500" s="112"/>
      <c r="C500" s="121"/>
      <c r="D500" s="121"/>
      <c r="E500" s="121"/>
      <c r="F500" s="121"/>
      <c r="G500" s="120"/>
    </row>
    <row r="501" spans="2:7">
      <c r="B501" s="112"/>
      <c r="C501" s="121"/>
      <c r="D501" s="121"/>
      <c r="E501" s="121"/>
      <c r="F501" s="121"/>
      <c r="G501" s="120"/>
    </row>
    <row r="502" spans="2:7">
      <c r="B502" s="112"/>
      <c r="C502" s="121"/>
      <c r="D502" s="121"/>
      <c r="E502" s="121"/>
      <c r="F502" s="121"/>
      <c r="G502" s="120"/>
    </row>
    <row r="503" spans="2:7">
      <c r="B503" s="112"/>
      <c r="C503" s="121"/>
      <c r="D503" s="121"/>
      <c r="E503" s="121"/>
      <c r="F503" s="121"/>
      <c r="G503" s="120"/>
    </row>
    <row r="504" spans="2:7">
      <c r="B504" s="112"/>
      <c r="C504" s="121"/>
      <c r="D504" s="121"/>
      <c r="E504" s="121"/>
      <c r="F504" s="121"/>
      <c r="G504" s="120"/>
    </row>
    <row r="505" spans="2:7">
      <c r="B505" s="112"/>
      <c r="C505" s="121"/>
      <c r="D505" s="121"/>
      <c r="E505" s="121"/>
      <c r="F505" s="121"/>
      <c r="G505" s="120"/>
    </row>
    <row r="506" spans="2:7">
      <c r="B506" s="112"/>
      <c r="C506" s="121"/>
      <c r="D506" s="121"/>
      <c r="E506" s="121"/>
      <c r="F506" s="121"/>
      <c r="G506" s="120"/>
    </row>
    <row r="507" spans="2:7">
      <c r="B507" s="112"/>
      <c r="C507" s="121"/>
      <c r="D507" s="121"/>
      <c r="E507" s="121"/>
      <c r="F507" s="121"/>
      <c r="G507" s="120"/>
    </row>
    <row r="508" spans="2:7">
      <c r="B508" s="112"/>
      <c r="C508" s="121"/>
      <c r="D508" s="121"/>
      <c r="E508" s="121"/>
      <c r="F508" s="121"/>
      <c r="G508" s="120"/>
    </row>
    <row r="509" spans="2:7">
      <c r="B509" s="112"/>
      <c r="C509" s="121"/>
      <c r="D509" s="121"/>
      <c r="E509" s="121"/>
      <c r="F509" s="121"/>
      <c r="G509" s="120"/>
    </row>
    <row r="510" spans="2:7">
      <c r="B510" s="112"/>
      <c r="C510" s="121"/>
      <c r="D510" s="121"/>
      <c r="E510" s="121"/>
      <c r="F510" s="121"/>
      <c r="G510" s="120"/>
    </row>
    <row r="511" spans="2:7">
      <c r="B511" s="112"/>
      <c r="C511" s="121"/>
      <c r="D511" s="121"/>
      <c r="E511" s="121"/>
      <c r="F511" s="121"/>
      <c r="G511" s="120"/>
    </row>
    <row r="512" spans="2:7">
      <c r="B512" s="112"/>
      <c r="C512" s="121"/>
      <c r="D512" s="121"/>
      <c r="E512" s="121"/>
      <c r="F512" s="121"/>
      <c r="G512" s="120"/>
    </row>
    <row r="513" spans="2:7">
      <c r="B513" s="112"/>
      <c r="C513" s="121"/>
      <c r="D513" s="121"/>
      <c r="E513" s="121"/>
      <c r="F513" s="121"/>
      <c r="G513" s="120"/>
    </row>
    <row r="514" spans="2:7">
      <c r="B514" s="112"/>
      <c r="C514" s="121"/>
      <c r="D514" s="121"/>
      <c r="E514" s="121"/>
      <c r="F514" s="121"/>
      <c r="G514" s="120"/>
    </row>
    <row r="515" spans="2:7">
      <c r="B515" s="112"/>
      <c r="C515" s="121"/>
      <c r="D515" s="121"/>
      <c r="E515" s="121"/>
      <c r="F515" s="121"/>
      <c r="G515" s="120"/>
    </row>
    <row r="516" spans="2:7">
      <c r="B516" s="112"/>
      <c r="C516" s="121"/>
      <c r="D516" s="121"/>
      <c r="E516" s="121"/>
      <c r="F516" s="121"/>
      <c r="G516" s="120"/>
    </row>
    <row r="517" spans="2:7">
      <c r="B517" s="112"/>
      <c r="C517" s="121"/>
      <c r="D517" s="121"/>
      <c r="E517" s="121"/>
      <c r="F517" s="121"/>
      <c r="G517" s="120"/>
    </row>
    <row r="518" spans="2:7">
      <c r="B518" s="112"/>
      <c r="C518" s="121"/>
      <c r="D518" s="121"/>
      <c r="E518" s="121"/>
      <c r="F518" s="121"/>
      <c r="G518" s="120"/>
    </row>
    <row r="519" spans="2:7">
      <c r="B519" s="112"/>
      <c r="C519" s="121"/>
      <c r="D519" s="121"/>
      <c r="E519" s="121"/>
      <c r="F519" s="121"/>
      <c r="G519" s="120"/>
    </row>
    <row r="520" spans="2:7">
      <c r="B520" s="112"/>
      <c r="C520" s="121"/>
      <c r="D520" s="121"/>
      <c r="E520" s="121"/>
      <c r="F520" s="121"/>
      <c r="G520" s="120"/>
    </row>
    <row r="521" spans="2:7">
      <c r="B521" s="112"/>
      <c r="C521" s="121"/>
      <c r="D521" s="121"/>
      <c r="E521" s="121"/>
      <c r="F521" s="121"/>
      <c r="G521" s="120"/>
    </row>
    <row r="522" spans="2:7">
      <c r="B522" s="112"/>
      <c r="C522" s="121"/>
      <c r="D522" s="121"/>
      <c r="E522" s="121"/>
      <c r="F522" s="121"/>
      <c r="G522" s="120"/>
    </row>
    <row r="523" spans="2:7">
      <c r="B523" s="112"/>
      <c r="C523" s="121"/>
      <c r="D523" s="121"/>
      <c r="E523" s="121"/>
      <c r="F523" s="121"/>
      <c r="G523" s="120"/>
    </row>
    <row r="524" spans="2:7">
      <c r="B524" s="112"/>
      <c r="C524" s="121"/>
      <c r="D524" s="121"/>
      <c r="E524" s="121"/>
      <c r="F524" s="121"/>
      <c r="G524" s="120"/>
    </row>
    <row r="525" spans="2:7">
      <c r="B525" s="112"/>
      <c r="C525" s="121"/>
      <c r="D525" s="121"/>
      <c r="E525" s="121"/>
      <c r="F525" s="121"/>
      <c r="G525" s="120"/>
    </row>
    <row r="526" spans="2:7">
      <c r="B526" s="112"/>
      <c r="C526" s="121"/>
      <c r="D526" s="121"/>
      <c r="E526" s="121"/>
      <c r="F526" s="121"/>
      <c r="G526" s="120"/>
    </row>
    <row r="527" spans="2:7">
      <c r="B527" s="112"/>
      <c r="C527" s="121"/>
      <c r="D527" s="121"/>
      <c r="E527" s="121"/>
      <c r="F527" s="121"/>
      <c r="G527" s="120"/>
    </row>
    <row r="528" spans="2:7">
      <c r="B528" s="112"/>
      <c r="C528" s="121"/>
      <c r="D528" s="121"/>
      <c r="E528" s="121"/>
      <c r="F528" s="121"/>
      <c r="G528" s="120"/>
    </row>
    <row r="529" spans="2:7">
      <c r="B529" s="112"/>
      <c r="C529" s="121"/>
      <c r="D529" s="121"/>
      <c r="E529" s="121"/>
      <c r="F529" s="121"/>
      <c r="G529" s="120"/>
    </row>
    <row r="530" spans="2:7">
      <c r="B530" s="112"/>
      <c r="C530" s="121"/>
      <c r="D530" s="121"/>
      <c r="E530" s="121"/>
      <c r="F530" s="121"/>
      <c r="G530" s="120"/>
    </row>
    <row r="531" spans="2:7">
      <c r="B531" s="112"/>
      <c r="C531" s="121"/>
      <c r="D531" s="121"/>
      <c r="E531" s="121"/>
      <c r="F531" s="121"/>
      <c r="G531" s="120"/>
    </row>
    <row r="532" spans="2:7">
      <c r="B532" s="112"/>
      <c r="C532" s="121"/>
      <c r="D532" s="121"/>
      <c r="E532" s="121"/>
      <c r="F532" s="121"/>
      <c r="G532" s="120"/>
    </row>
    <row r="533" spans="2:7">
      <c r="B533" s="112"/>
      <c r="C533" s="121"/>
      <c r="D533" s="121"/>
      <c r="E533" s="121"/>
      <c r="F533" s="121"/>
      <c r="G533" s="120"/>
    </row>
    <row r="534" spans="2:7">
      <c r="B534" s="112"/>
      <c r="C534" s="121"/>
      <c r="D534" s="121"/>
      <c r="E534" s="121"/>
      <c r="F534" s="121"/>
      <c r="G534" s="120"/>
    </row>
    <row r="535" spans="2:7">
      <c r="B535" s="112"/>
      <c r="C535" s="121"/>
      <c r="D535" s="121"/>
      <c r="E535" s="121"/>
      <c r="F535" s="121"/>
      <c r="G535" s="120"/>
    </row>
    <row r="536" spans="2:7">
      <c r="B536" s="112"/>
      <c r="C536" s="121"/>
      <c r="D536" s="121"/>
      <c r="E536" s="121"/>
      <c r="F536" s="121"/>
      <c r="G536" s="120"/>
    </row>
    <row r="537" spans="2:7">
      <c r="B537" s="112"/>
      <c r="C537" s="121"/>
      <c r="D537" s="121"/>
      <c r="E537" s="121"/>
      <c r="F537" s="121"/>
      <c r="G537" s="120"/>
    </row>
    <row r="538" spans="2:7">
      <c r="B538" s="112"/>
      <c r="C538" s="121"/>
      <c r="D538" s="121"/>
      <c r="E538" s="121"/>
      <c r="F538" s="121"/>
      <c r="G538" s="120"/>
    </row>
    <row r="539" spans="2:7">
      <c r="B539" s="112"/>
      <c r="C539" s="121"/>
      <c r="D539" s="121"/>
      <c r="E539" s="121"/>
      <c r="F539" s="121"/>
      <c r="G539" s="120"/>
    </row>
    <row r="540" spans="2:7">
      <c r="B540" s="112"/>
      <c r="C540" s="121"/>
      <c r="D540" s="121"/>
      <c r="E540" s="121"/>
      <c r="F540" s="121"/>
      <c r="G540" s="120"/>
    </row>
    <row r="541" spans="2:7">
      <c r="B541" s="112"/>
      <c r="C541" s="121"/>
      <c r="D541" s="121"/>
      <c r="E541" s="121"/>
      <c r="F541" s="121"/>
      <c r="G541" s="120"/>
    </row>
    <row r="542" spans="2:7">
      <c r="B542" s="112"/>
      <c r="C542" s="121"/>
      <c r="D542" s="121"/>
      <c r="E542" s="121"/>
      <c r="F542" s="121"/>
      <c r="G542" s="120"/>
    </row>
    <row r="543" spans="2:7">
      <c r="B543" s="112"/>
      <c r="C543" s="121"/>
      <c r="D543" s="121"/>
      <c r="E543" s="121"/>
      <c r="F543" s="121"/>
      <c r="G543" s="120"/>
    </row>
    <row r="544" spans="2:7">
      <c r="B544" s="112"/>
      <c r="C544" s="121"/>
      <c r="D544" s="121"/>
      <c r="E544" s="121"/>
      <c r="F544" s="121"/>
      <c r="G544" s="120"/>
    </row>
    <row r="545" spans="2:7">
      <c r="B545" s="112"/>
      <c r="C545" s="121"/>
      <c r="D545" s="121"/>
      <c r="E545" s="121"/>
      <c r="F545" s="121"/>
      <c r="G545" s="120"/>
    </row>
    <row r="546" spans="2:7">
      <c r="B546" s="112"/>
      <c r="C546" s="121"/>
      <c r="D546" s="121"/>
      <c r="E546" s="121"/>
      <c r="F546" s="121"/>
      <c r="G546" s="120"/>
    </row>
    <row r="547" spans="2:7">
      <c r="B547" s="112"/>
      <c r="C547" s="121"/>
      <c r="D547" s="121"/>
      <c r="E547" s="121"/>
      <c r="F547" s="121"/>
      <c r="G547" s="120"/>
    </row>
    <row r="548" spans="2:7">
      <c r="B548" s="112"/>
      <c r="C548" s="121"/>
      <c r="D548" s="121"/>
      <c r="E548" s="121"/>
      <c r="F548" s="121"/>
      <c r="G548" s="120"/>
    </row>
    <row r="549" spans="2:7">
      <c r="B549" s="112"/>
      <c r="C549" s="121"/>
      <c r="D549" s="121"/>
      <c r="E549" s="121"/>
      <c r="F549" s="121"/>
      <c r="G549" s="120"/>
    </row>
    <row r="550" spans="2:7">
      <c r="B550" s="112"/>
    </row>
    <row r="551" spans="2:7">
      <c r="B551" s="112"/>
    </row>
    <row r="552" spans="2:7">
      <c r="B552" s="112"/>
    </row>
  </sheetData>
  <sheetProtection sheet="1" selectLockedCells="1"/>
  <mergeCells count="7">
    <mergeCell ref="B2:G2"/>
    <mergeCell ref="B6:B7"/>
    <mergeCell ref="D6:D7"/>
    <mergeCell ref="E6:E7"/>
    <mergeCell ref="G6:G7"/>
    <mergeCell ref="C6:C7"/>
    <mergeCell ref="F6:F7"/>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53" fitToHeight="2" orientation="portrait" r:id="rId1"/>
  <headerFooter alignWithMargins="0"/>
  <colBreaks count="1" manualBreakCount="1">
    <brk id="7" max="1048575" man="1"/>
  </colBreaks>
</worksheet>
</file>

<file path=xl/worksheets/sheet18.xml><?xml version="1.0" encoding="utf-8"?>
<worksheet xmlns="http://schemas.openxmlformats.org/spreadsheetml/2006/main" xmlns:r="http://schemas.openxmlformats.org/officeDocument/2006/relationships">
  <sheetPr>
    <tabColor indexed="42"/>
  </sheetPr>
  <dimension ref="B1:H552"/>
  <sheetViews>
    <sheetView showGridLines="0" showRowColHeaders="0" zoomScaleNormal="100" workbookViewId="0">
      <selection activeCell="C4" sqref="C4"/>
    </sheetView>
  </sheetViews>
  <sheetFormatPr defaultRowHeight="12.75"/>
  <cols>
    <col min="1" max="1" width="2.7109375" style="101" customWidth="1"/>
    <col min="2" max="2" width="12.5703125" style="101" customWidth="1"/>
    <col min="3" max="3" width="62.28515625" style="105" customWidth="1"/>
    <col min="4" max="4" width="22.140625" style="101" bestFit="1" customWidth="1"/>
    <col min="5" max="5" width="17.85546875" style="101" customWidth="1"/>
    <col min="6" max="6" width="25" style="101" customWidth="1"/>
    <col min="7" max="7" width="21.140625" style="118" bestFit="1" customWidth="1"/>
    <col min="8" max="16384" width="9.140625" style="101"/>
  </cols>
  <sheetData>
    <row r="1" spans="2:8">
      <c r="B1" s="231"/>
      <c r="C1" s="101"/>
    </row>
    <row r="2" spans="2:8">
      <c r="B2" s="370" t="str">
        <f>"Table 5d: Maintained schools removed from notice to improve " &amp; IF($C$4=Dates!E3, "between " &amp; Dates!E3, IF($C$4=Dates!E4, Dates!E4, IF($C$4=Dates!E5, Dates!E5, IF($C$4=Dates!E6, Dates!E6)))) &amp; " (provisional) " &amp; CHAR(185)</f>
        <v>Table 5d: Maintained schools removed from notice to improve between 1 October 2011 and 31 December 2011 (provisional) ¹</v>
      </c>
      <c r="C2" s="370" t="str">
        <f>"Table 3: Number of maintained schools inspection outcomes for select judgements at their most recent inspection as at " &amp; IF('Table 3'!$B$5=Dates!H4, Dates!H4, IF('Table 3'!$B$5=Dates!H5, Dates!H5, IF('Table 3'!$B$5=Dates!H6, Dates!H6))) &amp; " (provisional)"</f>
        <v>Table 3: Number of maintained schools inspection outcomes for select judgements at their most recent inspection as at FALSE (provisional)</v>
      </c>
      <c r="D2" s="370" t="str">
        <f>"Table 3: Number of maintained schools inspection outcomes for select judgements at their most recent inspection as at " &amp; IF('Table 3'!$B$5=Dates!L4, Dates!L4, IF('Table 3'!$B$5=Dates!L5, Dates!L5, IF('Table 3'!$B$5=Dates!L6, Dates!L6))) &amp; " (provisional)"</f>
        <v>Table 3: Number of maintained schools inspection outcomes for select judgements at their most recent inspection as at FALSE (provisional)</v>
      </c>
      <c r="E2" s="370" t="str">
        <f>"Table 3: Number of maintained schools inspection outcomes for select judgements at their most recent inspection as at " &amp; IF('Table 3'!$B$5=Dates!M4, Dates!M4, IF('Table 3'!$B$5=Dates!M5, Dates!M5, IF('Table 3'!$B$5=Dates!M6, Dates!M6))) &amp; " (provisional)"</f>
        <v>Table 3: Number of maintained schools inspection outcomes for select judgements at their most recent inspection as at FALSE (provisional)</v>
      </c>
      <c r="F2" s="370"/>
      <c r="G2" s="370" t="str">
        <f>"Table 3: Number of maintained schools inspection outcomes for select judgements at their most recent inspection as at " &amp; IF('Table 3'!$B$5=Dates!N4, Dates!N4, IF('Table 3'!$B$5=Dates!N5, Dates!N5, IF('Table 3'!$B$5=Dates!N6, Dates!N6))) &amp; " (provisional)"</f>
        <v>Table 3: Number of maintained schools inspection outcomes for select judgements at their most recent inspection as at FALSE (provisional)</v>
      </c>
      <c r="H2" s="6"/>
    </row>
    <row r="3" spans="2:8">
      <c r="B3" s="46"/>
      <c r="C3" s="6"/>
      <c r="D3" s="6"/>
      <c r="E3" s="6"/>
      <c r="F3" s="6"/>
      <c r="G3" s="47"/>
      <c r="H3" s="6"/>
    </row>
    <row r="4" spans="2:8">
      <c r="B4" s="42" t="s">
        <v>57</v>
      </c>
      <c r="C4" s="62" t="s">
        <v>827</v>
      </c>
      <c r="D4" s="6"/>
      <c r="E4" s="6"/>
      <c r="F4" s="6"/>
      <c r="G4" s="47"/>
      <c r="H4" s="6"/>
    </row>
    <row r="5" spans="2:8">
      <c r="B5" s="6"/>
      <c r="C5" s="6"/>
      <c r="D5" s="6"/>
      <c r="E5" s="6"/>
      <c r="F5" s="6"/>
      <c r="G5" s="47"/>
      <c r="H5" s="6"/>
    </row>
    <row r="6" spans="2:8">
      <c r="B6" s="403" t="s">
        <v>262</v>
      </c>
      <c r="C6" s="403" t="s">
        <v>611</v>
      </c>
      <c r="D6" s="403" t="s">
        <v>800</v>
      </c>
      <c r="E6" s="381" t="s">
        <v>612</v>
      </c>
      <c r="F6" s="381" t="s">
        <v>991</v>
      </c>
      <c r="G6" s="411" t="s">
        <v>774</v>
      </c>
      <c r="H6" s="6"/>
    </row>
    <row r="7" spans="2:8">
      <c r="B7" s="404"/>
      <c r="C7" s="404"/>
      <c r="D7" s="404"/>
      <c r="E7" s="382"/>
      <c r="F7" s="382"/>
      <c r="G7" s="412"/>
      <c r="H7" s="6"/>
    </row>
    <row r="8" spans="2:8">
      <c r="B8" s="8">
        <f>IF(IF($C$4=Dates!$E$3, DataPack!BI423, IF($C$4=Dates!$E$4, DataPack!BO423, IF($C$4=Dates!$E$5, DataPack!BU423, IF($C$4=Dates!$E$6, DataPack!CA423))))="", "", IF($C$4=Dates!$E$3, DataPack!BI423, IF($C$4=Dates!$E$4, DataPack!BO423, IF($C$4=Dates!$E$5, DataPack!BU423, IF($C$4=Dates!$E$6, DataPack!CA423)))))</f>
        <v>118274</v>
      </c>
      <c r="C8" s="43" t="str">
        <f>IF(IF($C$4=Dates!$E$3, DataPack!BJ423, IF($C$4=Dates!$E$4, DataPack!BP423, IF($C$4=Dates!$E$5, DataPack!BV423, IF($C$4=Dates!$E$6, DataPack!CB423))))="", "", IF($C$4=Dates!$E$3, DataPack!BJ423, IF($C$4=Dates!$E$4, DataPack!BP423, IF($C$4=Dates!$E$5, DataPack!BV423, IF($C$4=Dates!$E$6, DataPack!CB423)))))</f>
        <v>Halstead Community Primary School</v>
      </c>
      <c r="D8" s="43" t="str">
        <f>IF(IF($C$4=Dates!$E$3, DataPack!BK423, IF($C$4=Dates!$E$4, DataPack!BQ423, IF($C$4=Dates!$E$5, DataPack!BW423, IF($C$4=Dates!$E$6, DataPack!CC423))))="", "", IF($C$4=Dates!$E$3, DataPack!BK423, IF($C$4=Dates!$E$4, DataPack!BQ423, IF($C$4=Dates!$E$5, DataPack!BW423, IF($C$4=Dates!$E$6, DataPack!CC423)))))</f>
        <v>Kent</v>
      </c>
      <c r="E8" s="43" t="str">
        <f>IF(IF($C$4=Dates!$E$3, DataPack!BL423, IF($C$4=Dates!$E$4, DataPack!BR423, IF($C$4=Dates!$E$5, DataPack!BX423, IF($C$4=Dates!$E$6, DataPack!CD423))))="", "", IF($C$4=Dates!$E$3, DataPack!BL423, IF($C$4=Dates!$E$4, DataPack!BR423, IF($C$4=Dates!$E$5, DataPack!BX423, IF($C$4=Dates!$E$6, DataPack!CD423)))))</f>
        <v>Primary</v>
      </c>
      <c r="F8" s="43" t="str">
        <f>IF(IF($C$4=Dates!$E$3, DataPack!BM423, IF($C$4=Dates!$E$4, DataPack!BS423, IF($C$4=Dates!$E$5, DataPack!BY423, IF($C$4=Dates!$E$6, DataPack!CE423))))="", "", IF($C$4=Dates!$E$3, DataPack!BM423, IF($C$4=Dates!$E$4, DataPack!BS423, IF($C$4=Dates!$E$5, DataPack!BY423, IF($C$4=Dates!$E$6, DataPack!CE423)))))</f>
        <v>Community School</v>
      </c>
      <c r="G8" s="49">
        <f>IF(IF($C$4=Dates!$E$3, DataPack!BN423, IF($C$4=Dates!$E$4, DataPack!BT423, IF($C$4=Dates!$E$5, DataPack!BZ423, IF($C$4=Dates!$E$6, DataPack!CF423))))="", "", IF($C$4=Dates!$E$3, DataPack!BN423, IF($C$4=Dates!$E$4, DataPack!BT423, IF($C$4=Dates!$E$5, DataPack!BZ423, IF($C$4=Dates!$E$6, DataPack!CF423)))))</f>
        <v>40829</v>
      </c>
      <c r="H8" s="6"/>
    </row>
    <row r="9" spans="2:8">
      <c r="B9" s="8">
        <f>IF(IF($C$4=Dates!$E$3, DataPack!BI424, IF($C$4=Dates!$E$4, DataPack!BO424, IF($C$4=Dates!$E$5, DataPack!BU424, IF($C$4=Dates!$E$6, DataPack!CA424))))="", "", IF($C$4=Dates!$E$3, DataPack!BI424, IF($C$4=Dates!$E$4, DataPack!BO424, IF($C$4=Dates!$E$5, DataPack!BU424, IF($C$4=Dates!$E$6, DataPack!CA424)))))</f>
        <v>114845</v>
      </c>
      <c r="C9" s="43" t="str">
        <f>IF(IF($C$4=Dates!$E$3, DataPack!BJ424, IF($C$4=Dates!$E$4, DataPack!BP424, IF($C$4=Dates!$E$5, DataPack!BV424, IF($C$4=Dates!$E$6, DataPack!CB424))))="", "", IF($C$4=Dates!$E$3, DataPack!BJ424, IF($C$4=Dates!$E$4, DataPack!BP424, IF($C$4=Dates!$E$5, DataPack!BV424, IF($C$4=Dates!$E$6, DataPack!CB424)))))</f>
        <v>Thameside Junior School</v>
      </c>
      <c r="D9" s="43" t="str">
        <f>IF(IF($C$4=Dates!$E$3, DataPack!BK424, IF($C$4=Dates!$E$4, DataPack!BQ424, IF($C$4=Dates!$E$5, DataPack!BW424, IF($C$4=Dates!$E$6, DataPack!CC424))))="", "", IF($C$4=Dates!$E$3, DataPack!BK424, IF($C$4=Dates!$E$4, DataPack!BQ424, IF($C$4=Dates!$E$5, DataPack!BW424, IF($C$4=Dates!$E$6, DataPack!CC424)))))</f>
        <v>Thurrock</v>
      </c>
      <c r="E9" s="43" t="str">
        <f>IF(IF($C$4=Dates!$E$3, DataPack!BL424, IF($C$4=Dates!$E$4, DataPack!BR424, IF($C$4=Dates!$E$5, DataPack!BX424, IF($C$4=Dates!$E$6, DataPack!CD424))))="", "", IF($C$4=Dates!$E$3, DataPack!BL424, IF($C$4=Dates!$E$4, DataPack!BR424, IF($C$4=Dates!$E$5, DataPack!BX424, IF($C$4=Dates!$E$6, DataPack!CD424)))))</f>
        <v>Primary</v>
      </c>
      <c r="F9" s="43" t="str">
        <f>IF(IF($C$4=Dates!$E$3, DataPack!BM424, IF($C$4=Dates!$E$4, DataPack!BS424, IF($C$4=Dates!$E$5, DataPack!BY424, IF($C$4=Dates!$E$6, DataPack!CE424))))="", "", IF($C$4=Dates!$E$3, DataPack!BM424, IF($C$4=Dates!$E$4, DataPack!BS424, IF($C$4=Dates!$E$5, DataPack!BY424, IF($C$4=Dates!$E$6, DataPack!CE424)))))</f>
        <v>Community School</v>
      </c>
      <c r="G9" s="49">
        <f>IF(IF($C$4=Dates!$E$3, DataPack!BN424, IF($C$4=Dates!$E$4, DataPack!BT424, IF($C$4=Dates!$E$5, DataPack!BZ424, IF($C$4=Dates!$E$6, DataPack!CF424))))="", "", IF($C$4=Dates!$E$3, DataPack!BN424, IF($C$4=Dates!$E$4, DataPack!BT424, IF($C$4=Dates!$E$5, DataPack!BZ424, IF($C$4=Dates!$E$6, DataPack!CF424)))))</f>
        <v>40851</v>
      </c>
      <c r="H9" s="6"/>
    </row>
    <row r="10" spans="2:8">
      <c r="B10" s="8">
        <f>IF(IF($C$4=Dates!$E$3, DataPack!BI425, IF($C$4=Dates!$E$4, DataPack!BO425, IF($C$4=Dates!$E$5, DataPack!BU425, IF($C$4=Dates!$E$6, DataPack!CA425))))="", "", IF($C$4=Dates!$E$3, DataPack!BI425, IF($C$4=Dates!$E$4, DataPack!BO425, IF($C$4=Dates!$E$5, DataPack!BU425, IF($C$4=Dates!$E$6, DataPack!CA425)))))</f>
        <v>115020</v>
      </c>
      <c r="C10" s="43" t="str">
        <f>IF(IF($C$4=Dates!$E$3, DataPack!BJ425, IF($C$4=Dates!$E$4, DataPack!BP425, IF($C$4=Dates!$E$5, DataPack!BV425, IF($C$4=Dates!$E$6, DataPack!CB425))))="", "", IF($C$4=Dates!$E$3, DataPack!BJ425, IF($C$4=Dates!$E$4, DataPack!BP425, IF($C$4=Dates!$E$5, DataPack!BV425, IF($C$4=Dates!$E$6, DataPack!CB425)))))</f>
        <v>Shelley Primary School</v>
      </c>
      <c r="D10" s="43" t="str">
        <f>IF(IF($C$4=Dates!$E$3, DataPack!BK425, IF($C$4=Dates!$E$4, DataPack!BQ425, IF($C$4=Dates!$E$5, DataPack!BW425, IF($C$4=Dates!$E$6, DataPack!CC425))))="", "", IF($C$4=Dates!$E$3, DataPack!BK425, IF($C$4=Dates!$E$4, DataPack!BQ425, IF($C$4=Dates!$E$5, DataPack!BW425, IF($C$4=Dates!$E$6, DataPack!CC425)))))</f>
        <v>Essex</v>
      </c>
      <c r="E10" s="43" t="str">
        <f>IF(IF($C$4=Dates!$E$3, DataPack!BL425, IF($C$4=Dates!$E$4, DataPack!BR425, IF($C$4=Dates!$E$5, DataPack!BX425, IF($C$4=Dates!$E$6, DataPack!CD425))))="", "", IF($C$4=Dates!$E$3, DataPack!BL425, IF($C$4=Dates!$E$4, DataPack!BR425, IF($C$4=Dates!$E$5, DataPack!BX425, IF($C$4=Dates!$E$6, DataPack!CD425)))))</f>
        <v>Primary</v>
      </c>
      <c r="F10" s="43" t="str">
        <f>IF(IF($C$4=Dates!$E$3, DataPack!BM425, IF($C$4=Dates!$E$4, DataPack!BS425, IF($C$4=Dates!$E$5, DataPack!BY425, IF($C$4=Dates!$E$6, DataPack!CE425))))="", "", IF($C$4=Dates!$E$3, DataPack!BM425, IF($C$4=Dates!$E$4, DataPack!BS425, IF($C$4=Dates!$E$5, DataPack!BY425, IF($C$4=Dates!$E$6, DataPack!CE425)))))</f>
        <v>Community School</v>
      </c>
      <c r="G10" s="49">
        <f>IF(IF($C$4=Dates!$E$3, DataPack!BN425, IF($C$4=Dates!$E$4, DataPack!BT425, IF($C$4=Dates!$E$5, DataPack!BZ425, IF($C$4=Dates!$E$6, DataPack!CF425))))="", "", IF($C$4=Dates!$E$3, DataPack!BN425, IF($C$4=Dates!$E$4, DataPack!BT425, IF($C$4=Dates!$E$5, DataPack!BZ425, IF($C$4=Dates!$E$6, DataPack!CF425)))))</f>
        <v>40856</v>
      </c>
      <c r="H10" s="6"/>
    </row>
    <row r="11" spans="2:8">
      <c r="B11" s="8">
        <f>IF(IF($C$4=Dates!$E$3, DataPack!BI426, IF($C$4=Dates!$E$4, DataPack!BO426, IF($C$4=Dates!$E$5, DataPack!BU426, IF($C$4=Dates!$E$6, DataPack!CA426))))="", "", IF($C$4=Dates!$E$3, DataPack!BI426, IF($C$4=Dates!$E$4, DataPack!BO426, IF($C$4=Dates!$E$5, DataPack!BU426, IF($C$4=Dates!$E$6, DataPack!CA426)))))</f>
        <v>114859</v>
      </c>
      <c r="C11" s="43" t="str">
        <f>IF(IF($C$4=Dates!$E$3, DataPack!BJ426, IF($C$4=Dates!$E$4, DataPack!BP426, IF($C$4=Dates!$E$5, DataPack!BV426, IF($C$4=Dates!$E$6, DataPack!CB426))))="", "", IF($C$4=Dates!$E$3, DataPack!BJ426, IF($C$4=Dates!$E$4, DataPack!BP426, IF($C$4=Dates!$E$5, DataPack!BV426, IF($C$4=Dates!$E$6, DataPack!CB426)))))</f>
        <v>Greensted Junior School</v>
      </c>
      <c r="D11" s="43" t="str">
        <f>IF(IF($C$4=Dates!$E$3, DataPack!BK426, IF($C$4=Dates!$E$4, DataPack!BQ426, IF($C$4=Dates!$E$5, DataPack!BW426, IF($C$4=Dates!$E$6, DataPack!CC426))))="", "", IF($C$4=Dates!$E$3, DataPack!BK426, IF($C$4=Dates!$E$4, DataPack!BQ426, IF($C$4=Dates!$E$5, DataPack!BW426, IF($C$4=Dates!$E$6, DataPack!CC426)))))</f>
        <v>Essex</v>
      </c>
      <c r="E11" s="43" t="str">
        <f>IF(IF($C$4=Dates!$E$3, DataPack!BL426, IF($C$4=Dates!$E$4, DataPack!BR426, IF($C$4=Dates!$E$5, DataPack!BX426, IF($C$4=Dates!$E$6, DataPack!CD426))))="", "", IF($C$4=Dates!$E$3, DataPack!BL426, IF($C$4=Dates!$E$4, DataPack!BR426, IF($C$4=Dates!$E$5, DataPack!BX426, IF($C$4=Dates!$E$6, DataPack!CD426)))))</f>
        <v>Primary</v>
      </c>
      <c r="F11" s="43" t="str">
        <f>IF(IF($C$4=Dates!$E$3, DataPack!BM426, IF($C$4=Dates!$E$4, DataPack!BS426, IF($C$4=Dates!$E$5, DataPack!BY426, IF($C$4=Dates!$E$6, DataPack!CE426))))="", "", IF($C$4=Dates!$E$3, DataPack!BM426, IF($C$4=Dates!$E$4, DataPack!BS426, IF($C$4=Dates!$E$5, DataPack!BY426, IF($C$4=Dates!$E$6, DataPack!CE426)))))</f>
        <v>Community School</v>
      </c>
      <c r="G11" s="49">
        <f>IF(IF($C$4=Dates!$E$3, DataPack!BN426, IF($C$4=Dates!$E$4, DataPack!BT426, IF($C$4=Dates!$E$5, DataPack!BZ426, IF($C$4=Dates!$E$6, DataPack!CF426))))="", "", IF($C$4=Dates!$E$3, DataPack!BN426, IF($C$4=Dates!$E$4, DataPack!BT426, IF($C$4=Dates!$E$5, DataPack!BZ426, IF($C$4=Dates!$E$6, DataPack!CF426)))))</f>
        <v>40871</v>
      </c>
      <c r="H11" s="6"/>
    </row>
    <row r="12" spans="2:8">
      <c r="B12" s="8">
        <f>IF(IF($C$4=Dates!$E$3, DataPack!BI427, IF($C$4=Dates!$E$4, DataPack!BO427, IF($C$4=Dates!$E$5, DataPack!BU427, IF($C$4=Dates!$E$6, DataPack!CA427))))="", "", IF($C$4=Dates!$E$3, DataPack!BI427, IF($C$4=Dates!$E$4, DataPack!BO427, IF($C$4=Dates!$E$5, DataPack!BU427, IF($C$4=Dates!$E$6, DataPack!CA427)))))</f>
        <v>108251</v>
      </c>
      <c r="C12" s="43" t="str">
        <f>IF(IF($C$4=Dates!$E$3, DataPack!BJ427, IF($C$4=Dates!$E$4, DataPack!BP427, IF($C$4=Dates!$E$5, DataPack!BV427, IF($C$4=Dates!$E$6, DataPack!CB427))))="", "", IF($C$4=Dates!$E$3, DataPack!BJ427, IF($C$4=Dates!$E$4, DataPack!BP427, IF($C$4=Dates!$E$5, DataPack!BV427, IF($C$4=Dates!$E$6, DataPack!CB427)))))</f>
        <v>Flanshaw St Michaels CofE (Voluntary Controlled) Primary (NIJ) School *</v>
      </c>
      <c r="D12" s="43" t="str">
        <f>IF(IF($C$4=Dates!$E$3, DataPack!BK427, IF($C$4=Dates!$E$4, DataPack!BQ427, IF($C$4=Dates!$E$5, DataPack!BW427, IF($C$4=Dates!$E$6, DataPack!CC427))))="", "", IF($C$4=Dates!$E$3, DataPack!BK427, IF($C$4=Dates!$E$4, DataPack!BQ427, IF($C$4=Dates!$E$5, DataPack!BW427, IF($C$4=Dates!$E$6, DataPack!CC427)))))</f>
        <v>Wakefield</v>
      </c>
      <c r="E12" s="43" t="str">
        <f>IF(IF($C$4=Dates!$E$3, DataPack!BL427, IF($C$4=Dates!$E$4, DataPack!BR427, IF($C$4=Dates!$E$5, DataPack!BX427, IF($C$4=Dates!$E$6, DataPack!CD427))))="", "", IF($C$4=Dates!$E$3, DataPack!BL427, IF($C$4=Dates!$E$4, DataPack!BR427, IF($C$4=Dates!$E$5, DataPack!BX427, IF($C$4=Dates!$E$6, DataPack!CD427)))))</f>
        <v>Primary</v>
      </c>
      <c r="F12" s="43" t="str">
        <f>IF(IF($C$4=Dates!$E$3, DataPack!BM427, IF($C$4=Dates!$E$4, DataPack!BS427, IF($C$4=Dates!$E$5, DataPack!BY427, IF($C$4=Dates!$E$6, DataPack!CE427))))="", "", IF($C$4=Dates!$E$3, DataPack!BM427, IF($C$4=Dates!$E$4, DataPack!BS427, IF($C$4=Dates!$E$5, DataPack!BY427, IF($C$4=Dates!$E$6, DataPack!CE427)))))</f>
        <v>Voluntary Controlled School</v>
      </c>
      <c r="G12" s="49">
        <f>IF(IF($C$4=Dates!$E$3, DataPack!BN427, IF($C$4=Dates!$E$4, DataPack!BT427, IF($C$4=Dates!$E$5, DataPack!BZ427, IF($C$4=Dates!$E$6, DataPack!CF427))))="", "", IF($C$4=Dates!$E$3, DataPack!BN427, IF($C$4=Dates!$E$4, DataPack!BT427, IF($C$4=Dates!$E$5, DataPack!BZ427, IF($C$4=Dates!$E$6, DataPack!CF427)))))</f>
        <v>40879</v>
      </c>
      <c r="H12" s="6"/>
    </row>
    <row r="13" spans="2:8">
      <c r="B13" s="8">
        <f>IF(IF($C$4=Dates!$E$3, DataPack!BI428, IF($C$4=Dates!$E$4, DataPack!BO428, IF($C$4=Dates!$E$5, DataPack!BU428, IF($C$4=Dates!$E$6, DataPack!CA428))))="", "", IF($C$4=Dates!$E$3, DataPack!BI428, IF($C$4=Dates!$E$4, DataPack!BO428, IF($C$4=Dates!$E$5, DataPack!BU428, IF($C$4=Dates!$E$6, DataPack!CA428)))))</f>
        <v>108002</v>
      </c>
      <c r="C13" s="43" t="str">
        <f>IF(IF($C$4=Dates!$E$3, DataPack!BJ428, IF($C$4=Dates!$E$4, DataPack!BP428, IF($C$4=Dates!$E$5, DataPack!BV428, IF($C$4=Dates!$E$6, DataPack!CB428))))="", "", IF($C$4=Dates!$E$3, DataPack!BJ428, IF($C$4=Dates!$E$4, DataPack!BP428, IF($C$4=Dates!$E$5, DataPack!BV428, IF($C$4=Dates!$E$6, DataPack!CB428)))))</f>
        <v>Middleton St Mary's Church of England Voluntary Controlled Primary School</v>
      </c>
      <c r="D13" s="43" t="str">
        <f>IF(IF($C$4=Dates!$E$3, DataPack!BK428, IF($C$4=Dates!$E$4, DataPack!BQ428, IF($C$4=Dates!$E$5, DataPack!BW428, IF($C$4=Dates!$E$6, DataPack!CC428))))="", "", IF($C$4=Dates!$E$3, DataPack!BK428, IF($C$4=Dates!$E$4, DataPack!BQ428, IF($C$4=Dates!$E$5, DataPack!BW428, IF($C$4=Dates!$E$6, DataPack!CC428)))))</f>
        <v>Leeds</v>
      </c>
      <c r="E13" s="43" t="str">
        <f>IF(IF($C$4=Dates!$E$3, DataPack!BL428, IF($C$4=Dates!$E$4, DataPack!BR428, IF($C$4=Dates!$E$5, DataPack!BX428, IF($C$4=Dates!$E$6, DataPack!CD428))))="", "", IF($C$4=Dates!$E$3, DataPack!BL428, IF($C$4=Dates!$E$4, DataPack!BR428, IF($C$4=Dates!$E$5, DataPack!BX428, IF($C$4=Dates!$E$6, DataPack!CD428)))))</f>
        <v>Primary</v>
      </c>
      <c r="F13" s="43" t="str">
        <f>IF(IF($C$4=Dates!$E$3, DataPack!BM428, IF($C$4=Dates!$E$4, DataPack!BS428, IF($C$4=Dates!$E$5, DataPack!BY428, IF($C$4=Dates!$E$6, DataPack!CE428))))="", "", IF($C$4=Dates!$E$3, DataPack!BM428, IF($C$4=Dates!$E$4, DataPack!BS428, IF($C$4=Dates!$E$5, DataPack!BY428, IF($C$4=Dates!$E$6, DataPack!CE428)))))</f>
        <v>Voluntary Controlled School</v>
      </c>
      <c r="G13" s="49">
        <f>IF(IF($C$4=Dates!$E$3, DataPack!BN428, IF($C$4=Dates!$E$4, DataPack!BT428, IF($C$4=Dates!$E$5, DataPack!BZ428, IF($C$4=Dates!$E$6, DataPack!CF428))))="", "", IF($C$4=Dates!$E$3, DataPack!BN428, IF($C$4=Dates!$E$4, DataPack!BT428, IF($C$4=Dates!$E$5, DataPack!BZ428, IF($C$4=Dates!$E$6, DataPack!CF428)))))</f>
        <v>40835</v>
      </c>
      <c r="H13" s="6"/>
    </row>
    <row r="14" spans="2:8">
      <c r="B14" s="8">
        <f>IF(IF($C$4=Dates!$E$3, DataPack!BI429, IF($C$4=Dates!$E$4, DataPack!BO429, IF($C$4=Dates!$E$5, DataPack!BU429, IF($C$4=Dates!$E$6, DataPack!CA429))))="", "", IF($C$4=Dates!$E$3, DataPack!BI429, IF($C$4=Dates!$E$4, DataPack!BO429, IF($C$4=Dates!$E$5, DataPack!BU429, IF($C$4=Dates!$E$6, DataPack!CA429)))))</f>
        <v>123045</v>
      </c>
      <c r="C14" s="43" t="str">
        <f>IF(IF($C$4=Dates!$E$3, DataPack!BJ429, IF($C$4=Dates!$E$4, DataPack!BP429, IF($C$4=Dates!$E$5, DataPack!BV429, IF($C$4=Dates!$E$6, DataPack!CB429))))="", "", IF($C$4=Dates!$E$3, DataPack!BJ429, IF($C$4=Dates!$E$4, DataPack!BP429, IF($C$4=Dates!$E$5, DataPack!BV429, IF($C$4=Dates!$E$6, DataPack!CB429)))))</f>
        <v>Cutteslowe Primary School *</v>
      </c>
      <c r="D14" s="43" t="str">
        <f>IF(IF($C$4=Dates!$E$3, DataPack!BK429, IF($C$4=Dates!$E$4, DataPack!BQ429, IF($C$4=Dates!$E$5, DataPack!BW429, IF($C$4=Dates!$E$6, DataPack!CC429))))="", "", IF($C$4=Dates!$E$3, DataPack!BK429, IF($C$4=Dates!$E$4, DataPack!BQ429, IF($C$4=Dates!$E$5, DataPack!BW429, IF($C$4=Dates!$E$6, DataPack!CC429)))))</f>
        <v>Oxfordshire</v>
      </c>
      <c r="E14" s="43" t="str">
        <f>IF(IF($C$4=Dates!$E$3, DataPack!BL429, IF($C$4=Dates!$E$4, DataPack!BR429, IF($C$4=Dates!$E$5, DataPack!BX429, IF($C$4=Dates!$E$6, DataPack!CD429))))="", "", IF($C$4=Dates!$E$3, DataPack!BL429, IF($C$4=Dates!$E$4, DataPack!BR429, IF($C$4=Dates!$E$5, DataPack!BX429, IF($C$4=Dates!$E$6, DataPack!CD429)))))</f>
        <v>Primary</v>
      </c>
      <c r="F14" s="43" t="str">
        <f>IF(IF($C$4=Dates!$E$3, DataPack!BM429, IF($C$4=Dates!$E$4, DataPack!BS429, IF($C$4=Dates!$E$5, DataPack!BY429, IF($C$4=Dates!$E$6, DataPack!CE429))))="", "", IF($C$4=Dates!$E$3, DataPack!BM429, IF($C$4=Dates!$E$4, DataPack!BS429, IF($C$4=Dates!$E$5, DataPack!BY429, IF($C$4=Dates!$E$6, DataPack!CE429)))))</f>
        <v>Community School</v>
      </c>
      <c r="G14" s="49">
        <f>IF(IF($C$4=Dates!$E$3, DataPack!BN429, IF($C$4=Dates!$E$4, DataPack!BT429, IF($C$4=Dates!$E$5, DataPack!BZ429, IF($C$4=Dates!$E$6, DataPack!CF429))))="", "", IF($C$4=Dates!$E$3, DataPack!BN429, IF($C$4=Dates!$E$4, DataPack!BT429, IF($C$4=Dates!$E$5, DataPack!BZ429, IF($C$4=Dates!$E$6, DataPack!CF429)))))</f>
        <v>40870</v>
      </c>
      <c r="H14" s="6"/>
    </row>
    <row r="15" spans="2:8">
      <c r="B15" s="8">
        <f>IF(IF($C$4=Dates!$E$3, DataPack!BI430, IF($C$4=Dates!$E$4, DataPack!BO430, IF($C$4=Dates!$E$5, DataPack!BU430, IF($C$4=Dates!$E$6, DataPack!CA430))))="", "", IF($C$4=Dates!$E$3, DataPack!BI430, IF($C$4=Dates!$E$4, DataPack!BO430, IF($C$4=Dates!$E$5, DataPack!BU430, IF($C$4=Dates!$E$6, DataPack!CA430)))))</f>
        <v>134943</v>
      </c>
      <c r="C15" s="43" t="str">
        <f>IF(IF($C$4=Dates!$E$3, DataPack!BJ430, IF($C$4=Dates!$E$4, DataPack!BP430, IF($C$4=Dates!$E$5, DataPack!BV430, IF($C$4=Dates!$E$6, DataPack!CB430))))="", "", IF($C$4=Dates!$E$3, DataPack!BJ430, IF($C$4=Dates!$E$4, DataPack!BP430, IF($C$4=Dates!$E$5, DataPack!BV430, IF($C$4=Dates!$E$6, DataPack!CB430)))))</f>
        <v>Larkman Primary School</v>
      </c>
      <c r="D15" s="43" t="str">
        <f>IF(IF($C$4=Dates!$E$3, DataPack!BK430, IF($C$4=Dates!$E$4, DataPack!BQ430, IF($C$4=Dates!$E$5, DataPack!BW430, IF($C$4=Dates!$E$6, DataPack!CC430))))="", "", IF($C$4=Dates!$E$3, DataPack!BK430, IF($C$4=Dates!$E$4, DataPack!BQ430, IF($C$4=Dates!$E$5, DataPack!BW430, IF($C$4=Dates!$E$6, DataPack!CC430)))))</f>
        <v>Norfolk</v>
      </c>
      <c r="E15" s="43" t="str">
        <f>IF(IF($C$4=Dates!$E$3, DataPack!BL430, IF($C$4=Dates!$E$4, DataPack!BR430, IF($C$4=Dates!$E$5, DataPack!BX430, IF($C$4=Dates!$E$6, DataPack!CD430))))="", "", IF($C$4=Dates!$E$3, DataPack!BL430, IF($C$4=Dates!$E$4, DataPack!BR430, IF($C$4=Dates!$E$5, DataPack!BX430, IF($C$4=Dates!$E$6, DataPack!CD430)))))</f>
        <v>Primary</v>
      </c>
      <c r="F15" s="43" t="str">
        <f>IF(IF($C$4=Dates!$E$3, DataPack!BM430, IF($C$4=Dates!$E$4, DataPack!BS430, IF($C$4=Dates!$E$5, DataPack!BY430, IF($C$4=Dates!$E$6, DataPack!CE430))))="", "", IF($C$4=Dates!$E$3, DataPack!BM430, IF($C$4=Dates!$E$4, DataPack!BS430, IF($C$4=Dates!$E$5, DataPack!BY430, IF($C$4=Dates!$E$6, DataPack!CE430)))))</f>
        <v>Community School</v>
      </c>
      <c r="G15" s="49">
        <f>IF(IF($C$4=Dates!$E$3, DataPack!BN430, IF($C$4=Dates!$E$4, DataPack!BT430, IF($C$4=Dates!$E$5, DataPack!BZ430, IF($C$4=Dates!$E$6, DataPack!CF430))))="", "", IF($C$4=Dates!$E$3, DataPack!BN430, IF($C$4=Dates!$E$4, DataPack!BT430, IF($C$4=Dates!$E$5, DataPack!BZ430, IF($C$4=Dates!$E$6, DataPack!CF430)))))</f>
        <v>40835</v>
      </c>
      <c r="H15" s="6"/>
    </row>
    <row r="16" spans="2:8">
      <c r="B16" s="8">
        <f>IF(IF($C$4=Dates!$E$3, DataPack!BI431, IF($C$4=Dates!$E$4, DataPack!BO431, IF($C$4=Dates!$E$5, DataPack!BU431, IF($C$4=Dates!$E$6, DataPack!CA431))))="", "", IF($C$4=Dates!$E$3, DataPack!BI431, IF($C$4=Dates!$E$4, DataPack!BO431, IF($C$4=Dates!$E$5, DataPack!BU431, IF($C$4=Dates!$E$6, DataPack!CA431)))))</f>
        <v>110772</v>
      </c>
      <c r="C16" s="43" t="str">
        <f>IF(IF($C$4=Dates!$E$3, DataPack!BJ431, IF($C$4=Dates!$E$4, DataPack!BP431, IF($C$4=Dates!$E$5, DataPack!BV431, IF($C$4=Dates!$E$6, DataPack!CB431))))="", "", IF($C$4=Dates!$E$3, DataPack!BJ431, IF($C$4=Dates!$E$4, DataPack!BP431, IF($C$4=Dates!$E$5, DataPack!BV431, IF($C$4=Dates!$E$6, DataPack!CB431)))))</f>
        <v>Stukeley Meadows Primary School</v>
      </c>
      <c r="D16" s="43" t="str">
        <f>IF(IF($C$4=Dates!$E$3, DataPack!BK431, IF($C$4=Dates!$E$4, DataPack!BQ431, IF($C$4=Dates!$E$5, DataPack!BW431, IF($C$4=Dates!$E$6, DataPack!CC431))))="", "", IF($C$4=Dates!$E$3, DataPack!BK431, IF($C$4=Dates!$E$4, DataPack!BQ431, IF($C$4=Dates!$E$5, DataPack!BW431, IF($C$4=Dates!$E$6, DataPack!CC431)))))</f>
        <v>Cambridgeshire</v>
      </c>
      <c r="E16" s="43" t="str">
        <f>IF(IF($C$4=Dates!$E$3, DataPack!BL431, IF($C$4=Dates!$E$4, DataPack!BR431, IF($C$4=Dates!$E$5, DataPack!BX431, IF($C$4=Dates!$E$6, DataPack!CD431))))="", "", IF($C$4=Dates!$E$3, DataPack!BL431, IF($C$4=Dates!$E$4, DataPack!BR431, IF($C$4=Dates!$E$5, DataPack!BX431, IF($C$4=Dates!$E$6, DataPack!CD431)))))</f>
        <v>Primary</v>
      </c>
      <c r="F16" s="43" t="str">
        <f>IF(IF($C$4=Dates!$E$3, DataPack!BM431, IF($C$4=Dates!$E$4, DataPack!BS431, IF($C$4=Dates!$E$5, DataPack!BY431, IF($C$4=Dates!$E$6, DataPack!CE431))))="", "", IF($C$4=Dates!$E$3, DataPack!BM431, IF($C$4=Dates!$E$4, DataPack!BS431, IF($C$4=Dates!$E$5, DataPack!BY431, IF($C$4=Dates!$E$6, DataPack!CE431)))))</f>
        <v>Community School</v>
      </c>
      <c r="G16" s="49">
        <f>IF(IF($C$4=Dates!$E$3, DataPack!BN431, IF($C$4=Dates!$E$4, DataPack!BT431, IF($C$4=Dates!$E$5, DataPack!BZ431, IF($C$4=Dates!$E$6, DataPack!CF431))))="", "", IF($C$4=Dates!$E$3, DataPack!BN431, IF($C$4=Dates!$E$4, DataPack!BT431, IF($C$4=Dates!$E$5, DataPack!BZ431, IF($C$4=Dates!$E$6, DataPack!CF431)))))</f>
        <v>40871</v>
      </c>
      <c r="H16" s="6"/>
    </row>
    <row r="17" spans="2:8">
      <c r="B17" s="8">
        <f>IF(IF($C$4=Dates!$E$3, DataPack!BI432, IF($C$4=Dates!$E$4, DataPack!BO432, IF($C$4=Dates!$E$5, DataPack!BU432, IF($C$4=Dates!$E$6, DataPack!CA432))))="", "", IF($C$4=Dates!$E$3, DataPack!BI432, IF($C$4=Dates!$E$4, DataPack!BO432, IF($C$4=Dates!$E$5, DataPack!BU432, IF($C$4=Dates!$E$6, DataPack!CA432)))))</f>
        <v>109872</v>
      </c>
      <c r="C17" s="43" t="str">
        <f>IF(IF($C$4=Dates!$E$3, DataPack!BJ432, IF($C$4=Dates!$E$4, DataPack!BP432, IF($C$4=Dates!$E$5, DataPack!BV432, IF($C$4=Dates!$E$6, DataPack!CB432))))="", "", IF($C$4=Dates!$E$3, DataPack!BJ432, IF($C$4=Dates!$E$4, DataPack!BP432, IF($C$4=Dates!$E$5, DataPack!BV432, IF($C$4=Dates!$E$6, DataPack!CB432)))))</f>
        <v>Fir Tree Primary School and Nursery</v>
      </c>
      <c r="D17" s="43" t="str">
        <f>IF(IF($C$4=Dates!$E$3, DataPack!BK432, IF($C$4=Dates!$E$4, DataPack!BQ432, IF($C$4=Dates!$E$5, DataPack!BW432, IF($C$4=Dates!$E$6, DataPack!CC432))))="", "", IF($C$4=Dates!$E$3, DataPack!BK432, IF($C$4=Dates!$E$4, DataPack!BQ432, IF($C$4=Dates!$E$5, DataPack!BW432, IF($C$4=Dates!$E$6, DataPack!CC432)))))</f>
        <v>West Berkshire</v>
      </c>
      <c r="E17" s="43" t="str">
        <f>IF(IF($C$4=Dates!$E$3, DataPack!BL432, IF($C$4=Dates!$E$4, DataPack!BR432, IF($C$4=Dates!$E$5, DataPack!BX432, IF($C$4=Dates!$E$6, DataPack!CD432))))="", "", IF($C$4=Dates!$E$3, DataPack!BL432, IF($C$4=Dates!$E$4, DataPack!BR432, IF($C$4=Dates!$E$5, DataPack!BX432, IF($C$4=Dates!$E$6, DataPack!CD432)))))</f>
        <v>Primary</v>
      </c>
      <c r="F17" s="43" t="str">
        <f>IF(IF($C$4=Dates!$E$3, DataPack!BM432, IF($C$4=Dates!$E$4, DataPack!BS432, IF($C$4=Dates!$E$5, DataPack!BY432, IF($C$4=Dates!$E$6, DataPack!CE432))))="", "", IF($C$4=Dates!$E$3, DataPack!BM432, IF($C$4=Dates!$E$4, DataPack!BS432, IF($C$4=Dates!$E$5, DataPack!BY432, IF($C$4=Dates!$E$6, DataPack!CE432)))))</f>
        <v>Community School</v>
      </c>
      <c r="G17" s="49">
        <f>IF(IF($C$4=Dates!$E$3, DataPack!BN432, IF($C$4=Dates!$E$4, DataPack!BT432, IF($C$4=Dates!$E$5, DataPack!BZ432, IF($C$4=Dates!$E$6, DataPack!CF432))))="", "", IF($C$4=Dates!$E$3, DataPack!BN432, IF($C$4=Dates!$E$4, DataPack!BT432, IF($C$4=Dates!$E$5, DataPack!BZ432, IF($C$4=Dates!$E$6, DataPack!CF432)))))</f>
        <v>40865</v>
      </c>
      <c r="H17" s="6"/>
    </row>
    <row r="18" spans="2:8">
      <c r="B18" s="8">
        <f>IF(IF($C$4=Dates!$E$3, DataPack!BI433, IF($C$4=Dates!$E$4, DataPack!BO433, IF($C$4=Dates!$E$5, DataPack!BU433, IF($C$4=Dates!$E$6, DataPack!CA433))))="", "", IF($C$4=Dates!$E$3, DataPack!BI433, IF($C$4=Dates!$E$4, DataPack!BO433, IF($C$4=Dates!$E$5, DataPack!BU433, IF($C$4=Dates!$E$6, DataPack!CA433)))))</f>
        <v>126374</v>
      </c>
      <c r="C18" s="43" t="str">
        <f>IF(IF($C$4=Dates!$E$3, DataPack!BJ433, IF($C$4=Dates!$E$4, DataPack!BP433, IF($C$4=Dates!$E$5, DataPack!BV433, IF($C$4=Dates!$E$6, DataPack!CB433))))="", "", IF($C$4=Dates!$E$3, DataPack!BJ433, IF($C$4=Dates!$E$4, DataPack!BP433, IF($C$4=Dates!$E$5, DataPack!BV433, IF($C$4=Dates!$E$6, DataPack!CB433)))))</f>
        <v>Warminster Sambourne Church of England Voluntary Controlled Primary School</v>
      </c>
      <c r="D18" s="43" t="str">
        <f>IF(IF($C$4=Dates!$E$3, DataPack!BK433, IF($C$4=Dates!$E$4, DataPack!BQ433, IF($C$4=Dates!$E$5, DataPack!BW433, IF($C$4=Dates!$E$6, DataPack!CC433))))="", "", IF($C$4=Dates!$E$3, DataPack!BK433, IF($C$4=Dates!$E$4, DataPack!BQ433, IF($C$4=Dates!$E$5, DataPack!BW433, IF($C$4=Dates!$E$6, DataPack!CC433)))))</f>
        <v>Wiltshire</v>
      </c>
      <c r="E18" s="43" t="str">
        <f>IF(IF($C$4=Dates!$E$3, DataPack!BL433, IF($C$4=Dates!$E$4, DataPack!BR433, IF($C$4=Dates!$E$5, DataPack!BX433, IF($C$4=Dates!$E$6, DataPack!CD433))))="", "", IF($C$4=Dates!$E$3, DataPack!BL433, IF($C$4=Dates!$E$4, DataPack!BR433, IF($C$4=Dates!$E$5, DataPack!BX433, IF($C$4=Dates!$E$6, DataPack!CD433)))))</f>
        <v>Primary</v>
      </c>
      <c r="F18" s="43" t="str">
        <f>IF(IF($C$4=Dates!$E$3, DataPack!BM433, IF($C$4=Dates!$E$4, DataPack!BS433, IF($C$4=Dates!$E$5, DataPack!BY433, IF($C$4=Dates!$E$6, DataPack!CE433))))="", "", IF($C$4=Dates!$E$3, DataPack!BM433, IF($C$4=Dates!$E$4, DataPack!BS433, IF($C$4=Dates!$E$5, DataPack!BY433, IF($C$4=Dates!$E$6, DataPack!CE433)))))</f>
        <v>Voluntary Controlled School</v>
      </c>
      <c r="G18" s="49">
        <f>IF(IF($C$4=Dates!$E$3, DataPack!BN433, IF($C$4=Dates!$E$4, DataPack!BT433, IF($C$4=Dates!$E$5, DataPack!BZ433, IF($C$4=Dates!$E$6, DataPack!CF433))))="", "", IF($C$4=Dates!$E$3, DataPack!BN433, IF($C$4=Dates!$E$4, DataPack!BT433, IF($C$4=Dates!$E$5, DataPack!BZ433, IF($C$4=Dates!$E$6, DataPack!CF433)))))</f>
        <v>40870</v>
      </c>
      <c r="H18" s="6"/>
    </row>
    <row r="19" spans="2:8">
      <c r="B19" s="8">
        <f>IF(IF($C$4=Dates!$E$3, DataPack!BI434, IF($C$4=Dates!$E$4, DataPack!BO434, IF($C$4=Dates!$E$5, DataPack!BU434, IF($C$4=Dates!$E$6, DataPack!CA434))))="", "", IF($C$4=Dates!$E$3, DataPack!BI434, IF($C$4=Dates!$E$4, DataPack!BO434, IF($C$4=Dates!$E$5, DataPack!BU434, IF($C$4=Dates!$E$6, DataPack!CA434)))))</f>
        <v>106619</v>
      </c>
      <c r="C19" s="43" t="str">
        <f>IF(IF($C$4=Dates!$E$3, DataPack!BJ434, IF($C$4=Dates!$E$4, DataPack!BP434, IF($C$4=Dates!$E$5, DataPack!BV434, IF($C$4=Dates!$E$6, DataPack!CB434))))="", "", IF($C$4=Dates!$E$3, DataPack!BJ434, IF($C$4=Dates!$E$4, DataPack!BP434, IF($C$4=Dates!$E$5, DataPack!BV434, IF($C$4=Dates!$E$6, DataPack!CB434)))))</f>
        <v>Shafton Primary School *</v>
      </c>
      <c r="D19" s="43" t="str">
        <f>IF(IF($C$4=Dates!$E$3, DataPack!BK434, IF($C$4=Dates!$E$4, DataPack!BQ434, IF($C$4=Dates!$E$5, DataPack!BW434, IF($C$4=Dates!$E$6, DataPack!CC434))))="", "", IF($C$4=Dates!$E$3, DataPack!BK434, IF($C$4=Dates!$E$4, DataPack!BQ434, IF($C$4=Dates!$E$5, DataPack!BW434, IF($C$4=Dates!$E$6, DataPack!CC434)))))</f>
        <v>Barnsley</v>
      </c>
      <c r="E19" s="43" t="str">
        <f>IF(IF($C$4=Dates!$E$3, DataPack!BL434, IF($C$4=Dates!$E$4, DataPack!BR434, IF($C$4=Dates!$E$5, DataPack!BX434, IF($C$4=Dates!$E$6, DataPack!CD434))))="", "", IF($C$4=Dates!$E$3, DataPack!BL434, IF($C$4=Dates!$E$4, DataPack!BR434, IF($C$4=Dates!$E$5, DataPack!BX434, IF($C$4=Dates!$E$6, DataPack!CD434)))))</f>
        <v>Primary</v>
      </c>
      <c r="F19" s="43" t="str">
        <f>IF(IF($C$4=Dates!$E$3, DataPack!BM434, IF($C$4=Dates!$E$4, DataPack!BS434, IF($C$4=Dates!$E$5, DataPack!BY434, IF($C$4=Dates!$E$6, DataPack!CE434))))="", "", IF($C$4=Dates!$E$3, DataPack!BM434, IF($C$4=Dates!$E$4, DataPack!BS434, IF($C$4=Dates!$E$5, DataPack!BY434, IF($C$4=Dates!$E$6, DataPack!CE434)))))</f>
        <v>Community School</v>
      </c>
      <c r="G19" s="49">
        <f>IF(IF($C$4=Dates!$E$3, DataPack!BN434, IF($C$4=Dates!$E$4, DataPack!BT434, IF($C$4=Dates!$E$5, DataPack!BZ434, IF($C$4=Dates!$E$6, DataPack!CF434))))="", "", IF($C$4=Dates!$E$3, DataPack!BN434, IF($C$4=Dates!$E$4, DataPack!BT434, IF($C$4=Dates!$E$5, DataPack!BZ434, IF($C$4=Dates!$E$6, DataPack!CF434)))))</f>
        <v>40851</v>
      </c>
      <c r="H19" s="6"/>
    </row>
    <row r="20" spans="2:8">
      <c r="B20" s="8">
        <f>IF(IF($C$4=Dates!$E$3, DataPack!BI435, IF($C$4=Dates!$E$4, DataPack!BO435, IF($C$4=Dates!$E$5, DataPack!BU435, IF($C$4=Dates!$E$6, DataPack!CA435))))="", "", IF($C$4=Dates!$E$3, DataPack!BI435, IF($C$4=Dates!$E$4, DataPack!BO435, IF($C$4=Dates!$E$5, DataPack!BU435, IF($C$4=Dates!$E$6, DataPack!CA435)))))</f>
        <v>112033</v>
      </c>
      <c r="C20" s="43" t="str">
        <f>IF(IF($C$4=Dates!$E$3, DataPack!BJ435, IF($C$4=Dates!$E$4, DataPack!BP435, IF($C$4=Dates!$E$5, DataPack!BV435, IF($C$4=Dates!$E$6, DataPack!CB435))))="", "", IF($C$4=Dates!$E$3, DataPack!BJ435, IF($C$4=Dates!$E$4, DataPack!BP435, IF($C$4=Dates!$E$5, DataPack!BV435, IF($C$4=Dates!$E$6, DataPack!CB435)))))</f>
        <v>St Martin's CofE VA School</v>
      </c>
      <c r="D20" s="43" t="str">
        <f>IF(IF($C$4=Dates!$E$3, DataPack!BK435, IF($C$4=Dates!$E$4, DataPack!BQ435, IF($C$4=Dates!$E$5, DataPack!BW435, IF($C$4=Dates!$E$6, DataPack!CC435))))="", "", IF($C$4=Dates!$E$3, DataPack!BK435, IF($C$4=Dates!$E$4, DataPack!BQ435, IF($C$4=Dates!$E$5, DataPack!BW435, IF($C$4=Dates!$E$6, DataPack!CC435)))))</f>
        <v>Cornwall</v>
      </c>
      <c r="E20" s="43" t="str">
        <f>IF(IF($C$4=Dates!$E$3, DataPack!BL435, IF($C$4=Dates!$E$4, DataPack!BR435, IF($C$4=Dates!$E$5, DataPack!BX435, IF($C$4=Dates!$E$6, DataPack!CD435))))="", "", IF($C$4=Dates!$E$3, DataPack!BL435, IF($C$4=Dates!$E$4, DataPack!BR435, IF($C$4=Dates!$E$5, DataPack!BX435, IF($C$4=Dates!$E$6, DataPack!CD435)))))</f>
        <v>Primary</v>
      </c>
      <c r="F20" s="43" t="str">
        <f>IF(IF($C$4=Dates!$E$3, DataPack!BM435, IF($C$4=Dates!$E$4, DataPack!BS435, IF($C$4=Dates!$E$5, DataPack!BY435, IF($C$4=Dates!$E$6, DataPack!CE435))))="", "", IF($C$4=Dates!$E$3, DataPack!BM435, IF($C$4=Dates!$E$4, DataPack!BS435, IF($C$4=Dates!$E$5, DataPack!BY435, IF($C$4=Dates!$E$6, DataPack!CE435)))))</f>
        <v>Voluntary Aided School</v>
      </c>
      <c r="G20" s="49">
        <f>IF(IF($C$4=Dates!$E$3, DataPack!BN435, IF($C$4=Dates!$E$4, DataPack!BT435, IF($C$4=Dates!$E$5, DataPack!BZ435, IF($C$4=Dates!$E$6, DataPack!CF435))))="", "", IF($C$4=Dates!$E$3, DataPack!BN435, IF($C$4=Dates!$E$4, DataPack!BT435, IF($C$4=Dates!$E$5, DataPack!BZ435, IF($C$4=Dates!$E$6, DataPack!CF435)))))</f>
        <v>40871</v>
      </c>
      <c r="H20" s="6"/>
    </row>
    <row r="21" spans="2:8">
      <c r="B21" s="8">
        <f>IF(IF($C$4=Dates!$E$3, DataPack!BI436, IF($C$4=Dates!$E$4, DataPack!BO436, IF($C$4=Dates!$E$5, DataPack!BU436, IF($C$4=Dates!$E$6, DataPack!CA436))))="", "", IF($C$4=Dates!$E$3, DataPack!BI436, IF($C$4=Dates!$E$4, DataPack!BO436, IF($C$4=Dates!$E$5, DataPack!BU436, IF($C$4=Dates!$E$6, DataPack!CA436)))))</f>
        <v>111856</v>
      </c>
      <c r="C21" s="43" t="str">
        <f>IF(IF($C$4=Dates!$E$3, DataPack!BJ436, IF($C$4=Dates!$E$4, DataPack!BP436, IF($C$4=Dates!$E$5, DataPack!BV436, IF($C$4=Dates!$E$6, DataPack!CB436))))="", "", IF($C$4=Dates!$E$3, DataPack!BJ436, IF($C$4=Dates!$E$4, DataPack!BP436, IF($C$4=Dates!$E$5, DataPack!BV436, IF($C$4=Dates!$E$6, DataPack!CB436)))))</f>
        <v>Roskear School</v>
      </c>
      <c r="D21" s="43" t="str">
        <f>IF(IF($C$4=Dates!$E$3, DataPack!BK436, IF($C$4=Dates!$E$4, DataPack!BQ436, IF($C$4=Dates!$E$5, DataPack!BW436, IF($C$4=Dates!$E$6, DataPack!CC436))))="", "", IF($C$4=Dates!$E$3, DataPack!BK436, IF($C$4=Dates!$E$4, DataPack!BQ436, IF($C$4=Dates!$E$5, DataPack!BW436, IF($C$4=Dates!$E$6, DataPack!CC436)))))</f>
        <v>Cornwall</v>
      </c>
      <c r="E21" s="43" t="str">
        <f>IF(IF($C$4=Dates!$E$3, DataPack!BL436, IF($C$4=Dates!$E$4, DataPack!BR436, IF($C$4=Dates!$E$5, DataPack!BX436, IF($C$4=Dates!$E$6, DataPack!CD436))))="", "", IF($C$4=Dates!$E$3, DataPack!BL436, IF($C$4=Dates!$E$4, DataPack!BR436, IF($C$4=Dates!$E$5, DataPack!BX436, IF($C$4=Dates!$E$6, DataPack!CD436)))))</f>
        <v>Primary</v>
      </c>
      <c r="F21" s="43" t="str">
        <f>IF(IF($C$4=Dates!$E$3, DataPack!BM436, IF($C$4=Dates!$E$4, DataPack!BS436, IF($C$4=Dates!$E$5, DataPack!BY436, IF($C$4=Dates!$E$6, DataPack!CE436))))="", "", IF($C$4=Dates!$E$3, DataPack!BM436, IF($C$4=Dates!$E$4, DataPack!BS436, IF($C$4=Dates!$E$5, DataPack!BY436, IF($C$4=Dates!$E$6, DataPack!CE436)))))</f>
        <v>Community School</v>
      </c>
      <c r="G21" s="49">
        <f>IF(IF($C$4=Dates!$E$3, DataPack!BN436, IF($C$4=Dates!$E$4, DataPack!BT436, IF($C$4=Dates!$E$5, DataPack!BZ436, IF($C$4=Dates!$E$6, DataPack!CF436))))="", "", IF($C$4=Dates!$E$3, DataPack!BN436, IF($C$4=Dates!$E$4, DataPack!BT436, IF($C$4=Dates!$E$5, DataPack!BZ436, IF($C$4=Dates!$E$6, DataPack!CF436)))))</f>
        <v>40829</v>
      </c>
      <c r="H21" s="6"/>
    </row>
    <row r="22" spans="2:8">
      <c r="B22" s="8">
        <f>IF(IF($C$4=Dates!$E$3, DataPack!BI437, IF($C$4=Dates!$E$4, DataPack!BO437, IF($C$4=Dates!$E$5, DataPack!BU437, IF($C$4=Dates!$E$6, DataPack!CA437))))="", "", IF($C$4=Dates!$E$3, DataPack!BI437, IF($C$4=Dates!$E$4, DataPack!BO437, IF($C$4=Dates!$E$5, DataPack!BU437, IF($C$4=Dates!$E$6, DataPack!CA437)))))</f>
        <v>111235</v>
      </c>
      <c r="C22" s="43" t="str">
        <f>IF(IF($C$4=Dates!$E$3, DataPack!BJ437, IF($C$4=Dates!$E$4, DataPack!BP437, IF($C$4=Dates!$E$5, DataPack!BV437, IF($C$4=Dates!$E$6, DataPack!CB437))))="", "", IF($C$4=Dates!$E$3, DataPack!BJ437, IF($C$4=Dates!$E$4, DataPack!BP437, IF($C$4=Dates!$E$5, DataPack!BV437, IF($C$4=Dates!$E$6, DataPack!CB437)))))</f>
        <v>Meadow Community Primary School</v>
      </c>
      <c r="D22" s="43" t="str">
        <f>IF(IF($C$4=Dates!$E$3, DataPack!BK437, IF($C$4=Dates!$E$4, DataPack!BQ437, IF($C$4=Dates!$E$5, DataPack!BW437, IF($C$4=Dates!$E$6, DataPack!CC437))))="", "", IF($C$4=Dates!$E$3, DataPack!BK437, IF($C$4=Dates!$E$4, DataPack!BQ437, IF($C$4=Dates!$E$5, DataPack!BW437, IF($C$4=Dates!$E$6, DataPack!CC437)))))</f>
        <v>Cheshire West and Chester</v>
      </c>
      <c r="E22" s="43" t="str">
        <f>IF(IF($C$4=Dates!$E$3, DataPack!BL437, IF($C$4=Dates!$E$4, DataPack!BR437, IF($C$4=Dates!$E$5, DataPack!BX437, IF($C$4=Dates!$E$6, DataPack!CD437))))="", "", IF($C$4=Dates!$E$3, DataPack!BL437, IF($C$4=Dates!$E$4, DataPack!BR437, IF($C$4=Dates!$E$5, DataPack!BX437, IF($C$4=Dates!$E$6, DataPack!CD437)))))</f>
        <v>Primary</v>
      </c>
      <c r="F22" s="43" t="str">
        <f>IF(IF($C$4=Dates!$E$3, DataPack!BM437, IF($C$4=Dates!$E$4, DataPack!BS437, IF($C$4=Dates!$E$5, DataPack!BY437, IF($C$4=Dates!$E$6, DataPack!CE437))))="", "", IF($C$4=Dates!$E$3, DataPack!BM437, IF($C$4=Dates!$E$4, DataPack!BS437, IF($C$4=Dates!$E$5, DataPack!BY437, IF($C$4=Dates!$E$6, DataPack!CE437)))))</f>
        <v>Community School</v>
      </c>
      <c r="G22" s="49">
        <f>IF(IF($C$4=Dates!$E$3, DataPack!BN437, IF($C$4=Dates!$E$4, DataPack!BT437, IF($C$4=Dates!$E$5, DataPack!BZ437, IF($C$4=Dates!$E$6, DataPack!CF437))))="", "", IF($C$4=Dates!$E$3, DataPack!BN437, IF($C$4=Dates!$E$4, DataPack!BT437, IF($C$4=Dates!$E$5, DataPack!BZ437, IF($C$4=Dates!$E$6, DataPack!CF437)))))</f>
        <v>40851</v>
      </c>
      <c r="H22" s="6"/>
    </row>
    <row r="23" spans="2:8">
      <c r="B23" s="8">
        <f>IF(IF($C$4=Dates!$E$3, DataPack!BI438, IF($C$4=Dates!$E$4, DataPack!BO438, IF($C$4=Dates!$E$5, DataPack!BU438, IF($C$4=Dates!$E$6, DataPack!CA438))))="", "", IF($C$4=Dates!$E$3, DataPack!BI438, IF($C$4=Dates!$E$4, DataPack!BO438, IF($C$4=Dates!$E$5, DataPack!BU438, IF($C$4=Dates!$E$6, DataPack!CA438)))))</f>
        <v>118347</v>
      </c>
      <c r="C23" s="43" t="str">
        <f>IF(IF($C$4=Dates!$E$3, DataPack!BJ438, IF($C$4=Dates!$E$4, DataPack!BP438, IF($C$4=Dates!$E$5, DataPack!BV438, IF($C$4=Dates!$E$6, DataPack!CB438))))="", "", IF($C$4=Dates!$E$3, DataPack!BJ438, IF($C$4=Dates!$E$4, DataPack!BP438, IF($C$4=Dates!$E$5, DataPack!BV438, IF($C$4=Dates!$E$6, DataPack!CB438)))))</f>
        <v>Richmond Primary School *</v>
      </c>
      <c r="D23" s="43" t="str">
        <f>IF(IF($C$4=Dates!$E$3, DataPack!BK438, IF($C$4=Dates!$E$4, DataPack!BQ438, IF($C$4=Dates!$E$5, DataPack!BW438, IF($C$4=Dates!$E$6, DataPack!CC438))))="", "", IF($C$4=Dates!$E$3, DataPack!BK438, IF($C$4=Dates!$E$4, DataPack!BQ438, IF($C$4=Dates!$E$5, DataPack!BW438, IF($C$4=Dates!$E$6, DataPack!CC438)))))</f>
        <v>Kent</v>
      </c>
      <c r="E23" s="43" t="str">
        <f>IF(IF($C$4=Dates!$E$3, DataPack!BL438, IF($C$4=Dates!$E$4, DataPack!BR438, IF($C$4=Dates!$E$5, DataPack!BX438, IF($C$4=Dates!$E$6, DataPack!CD438))))="", "", IF($C$4=Dates!$E$3, DataPack!BL438, IF($C$4=Dates!$E$4, DataPack!BR438, IF($C$4=Dates!$E$5, DataPack!BX438, IF($C$4=Dates!$E$6, DataPack!CD438)))))</f>
        <v>Primary</v>
      </c>
      <c r="F23" s="43" t="str">
        <f>IF(IF($C$4=Dates!$E$3, DataPack!BM438, IF($C$4=Dates!$E$4, DataPack!BS438, IF($C$4=Dates!$E$5, DataPack!BY438, IF($C$4=Dates!$E$6, DataPack!CE438))))="", "", IF($C$4=Dates!$E$3, DataPack!BM438, IF($C$4=Dates!$E$4, DataPack!BS438, IF($C$4=Dates!$E$5, DataPack!BY438, IF($C$4=Dates!$E$6, DataPack!CE438)))))</f>
        <v>Community School</v>
      </c>
      <c r="G23" s="49">
        <f>IF(IF($C$4=Dates!$E$3, DataPack!BN438, IF($C$4=Dates!$E$4, DataPack!BT438, IF($C$4=Dates!$E$5, DataPack!BZ438, IF($C$4=Dates!$E$6, DataPack!CF438))))="", "", IF($C$4=Dates!$E$3, DataPack!BN438, IF($C$4=Dates!$E$4, DataPack!BT438, IF($C$4=Dates!$E$5, DataPack!BZ438, IF($C$4=Dates!$E$6, DataPack!CF438)))))</f>
        <v>40822</v>
      </c>
      <c r="H23" s="6"/>
    </row>
    <row r="24" spans="2:8">
      <c r="B24" s="8">
        <f>IF(IF($C$4=Dates!$E$3, DataPack!BI439, IF($C$4=Dates!$E$4, DataPack!BO439, IF($C$4=Dates!$E$5, DataPack!BU439, IF($C$4=Dates!$E$6, DataPack!CA439))))="", "", IF($C$4=Dates!$E$3, DataPack!BI439, IF($C$4=Dates!$E$4, DataPack!BO439, IF($C$4=Dates!$E$5, DataPack!BU439, IF($C$4=Dates!$E$6, DataPack!CA439)))))</f>
        <v>115939</v>
      </c>
      <c r="C24" s="43" t="str">
        <f>IF(IF($C$4=Dates!$E$3, DataPack!BJ439, IF($C$4=Dates!$E$4, DataPack!BP439, IF($C$4=Dates!$E$5, DataPack!BV439, IF($C$4=Dates!$E$6, DataPack!CB439))))="", "", IF($C$4=Dates!$E$3, DataPack!BJ439, IF($C$4=Dates!$E$4, DataPack!BP439, IF($C$4=Dates!$E$5, DataPack!BV439, IF($C$4=Dates!$E$6, DataPack!CB439)))))</f>
        <v>Stakes Hill Infant School</v>
      </c>
      <c r="D24" s="43" t="str">
        <f>IF(IF($C$4=Dates!$E$3, DataPack!BK439, IF($C$4=Dates!$E$4, DataPack!BQ439, IF($C$4=Dates!$E$5, DataPack!BW439, IF($C$4=Dates!$E$6, DataPack!CC439))))="", "", IF($C$4=Dates!$E$3, DataPack!BK439, IF($C$4=Dates!$E$4, DataPack!BQ439, IF($C$4=Dates!$E$5, DataPack!BW439, IF($C$4=Dates!$E$6, DataPack!CC439)))))</f>
        <v>Hampshire</v>
      </c>
      <c r="E24" s="43" t="str">
        <f>IF(IF($C$4=Dates!$E$3, DataPack!BL439, IF($C$4=Dates!$E$4, DataPack!BR439, IF($C$4=Dates!$E$5, DataPack!BX439, IF($C$4=Dates!$E$6, DataPack!CD439))))="", "", IF($C$4=Dates!$E$3, DataPack!BL439, IF($C$4=Dates!$E$4, DataPack!BR439, IF($C$4=Dates!$E$5, DataPack!BX439, IF($C$4=Dates!$E$6, DataPack!CD439)))))</f>
        <v>Primary</v>
      </c>
      <c r="F24" s="43" t="str">
        <f>IF(IF($C$4=Dates!$E$3, DataPack!BM439, IF($C$4=Dates!$E$4, DataPack!BS439, IF($C$4=Dates!$E$5, DataPack!BY439, IF($C$4=Dates!$E$6, DataPack!CE439))))="", "", IF($C$4=Dates!$E$3, DataPack!BM439, IF($C$4=Dates!$E$4, DataPack!BS439, IF($C$4=Dates!$E$5, DataPack!BY439, IF($C$4=Dates!$E$6, DataPack!CE439)))))</f>
        <v>Community School</v>
      </c>
      <c r="G24" s="49">
        <f>IF(IF($C$4=Dates!$E$3, DataPack!BN439, IF($C$4=Dates!$E$4, DataPack!BT439, IF($C$4=Dates!$E$5, DataPack!BZ439, IF($C$4=Dates!$E$6, DataPack!CF439))))="", "", IF($C$4=Dates!$E$3, DataPack!BN439, IF($C$4=Dates!$E$4, DataPack!BT439, IF($C$4=Dates!$E$5, DataPack!BZ439, IF($C$4=Dates!$E$6, DataPack!CF439)))))</f>
        <v>40850</v>
      </c>
      <c r="H24" s="6"/>
    </row>
    <row r="25" spans="2:8">
      <c r="B25" s="8">
        <f>IF(IF($C$4=Dates!$E$3, DataPack!BI440, IF($C$4=Dates!$E$4, DataPack!BO440, IF($C$4=Dates!$E$5, DataPack!BU440, IF($C$4=Dates!$E$6, DataPack!CA440))))="", "", IF($C$4=Dates!$E$3, DataPack!BI440, IF($C$4=Dates!$E$4, DataPack!BO440, IF($C$4=Dates!$E$5, DataPack!BU440, IF($C$4=Dates!$E$6, DataPack!CA440)))))</f>
        <v>112702</v>
      </c>
      <c r="C25" s="43" t="str">
        <f>IF(IF($C$4=Dates!$E$3, DataPack!BJ440, IF($C$4=Dates!$E$4, DataPack!BP440, IF($C$4=Dates!$E$5, DataPack!BV440, IF($C$4=Dates!$E$6, DataPack!CB440))))="", "", IF($C$4=Dates!$E$3, DataPack!BJ440, IF($C$4=Dates!$E$4, DataPack!BP440, IF($C$4=Dates!$E$5, DataPack!BV440, IF($C$4=Dates!$E$6, DataPack!CB440)))))</f>
        <v>Sandiacre Cloudside Junior School</v>
      </c>
      <c r="D25" s="43" t="str">
        <f>IF(IF($C$4=Dates!$E$3, DataPack!BK440, IF($C$4=Dates!$E$4, DataPack!BQ440, IF($C$4=Dates!$E$5, DataPack!BW440, IF($C$4=Dates!$E$6, DataPack!CC440))))="", "", IF($C$4=Dates!$E$3, DataPack!BK440, IF($C$4=Dates!$E$4, DataPack!BQ440, IF($C$4=Dates!$E$5, DataPack!BW440, IF($C$4=Dates!$E$6, DataPack!CC440)))))</f>
        <v>Derbyshire</v>
      </c>
      <c r="E25" s="43" t="str">
        <f>IF(IF($C$4=Dates!$E$3, DataPack!BL440, IF($C$4=Dates!$E$4, DataPack!BR440, IF($C$4=Dates!$E$5, DataPack!BX440, IF($C$4=Dates!$E$6, DataPack!CD440))))="", "", IF($C$4=Dates!$E$3, DataPack!BL440, IF($C$4=Dates!$E$4, DataPack!BR440, IF($C$4=Dates!$E$5, DataPack!BX440, IF($C$4=Dates!$E$6, DataPack!CD440)))))</f>
        <v>Primary</v>
      </c>
      <c r="F25" s="43" t="str">
        <f>IF(IF($C$4=Dates!$E$3, DataPack!BM440, IF($C$4=Dates!$E$4, DataPack!BS440, IF($C$4=Dates!$E$5, DataPack!BY440, IF($C$4=Dates!$E$6, DataPack!CE440))))="", "", IF($C$4=Dates!$E$3, DataPack!BM440, IF($C$4=Dates!$E$4, DataPack!BS440, IF($C$4=Dates!$E$5, DataPack!BY440, IF($C$4=Dates!$E$6, DataPack!CE440)))))</f>
        <v>Community School</v>
      </c>
      <c r="G25" s="49">
        <f>IF(IF($C$4=Dates!$E$3, DataPack!BN440, IF($C$4=Dates!$E$4, DataPack!BT440, IF($C$4=Dates!$E$5, DataPack!BZ440, IF($C$4=Dates!$E$6, DataPack!CF440))))="", "", IF($C$4=Dates!$E$3, DataPack!BN440, IF($C$4=Dates!$E$4, DataPack!BT440, IF($C$4=Dates!$E$5, DataPack!BZ440, IF($C$4=Dates!$E$6, DataPack!CF440)))))</f>
        <v>40884</v>
      </c>
      <c r="H25" s="6"/>
    </row>
    <row r="26" spans="2:8">
      <c r="B26" s="8">
        <f>IF(IF($C$4=Dates!$E$3, DataPack!BI441, IF($C$4=Dates!$E$4, DataPack!BO441, IF($C$4=Dates!$E$5, DataPack!BU441, IF($C$4=Dates!$E$6, DataPack!CA441))))="", "", IF($C$4=Dates!$E$3, DataPack!BI441, IF($C$4=Dates!$E$4, DataPack!BO441, IF($C$4=Dates!$E$5, DataPack!BU441, IF($C$4=Dates!$E$6, DataPack!CA441)))))</f>
        <v>103820</v>
      </c>
      <c r="C26" s="43" t="str">
        <f>IF(IF($C$4=Dates!$E$3, DataPack!BJ441, IF($C$4=Dates!$E$4, DataPack!BP441, IF($C$4=Dates!$E$5, DataPack!BV441, IF($C$4=Dates!$E$6, DataPack!CB441))))="", "", IF($C$4=Dates!$E$3, DataPack!BJ441, IF($C$4=Dates!$E$4, DataPack!BP441, IF($C$4=Dates!$E$5, DataPack!BV441, IF($C$4=Dates!$E$6, DataPack!CB441)))))</f>
        <v>Hawbush Primary School</v>
      </c>
      <c r="D26" s="43" t="str">
        <f>IF(IF($C$4=Dates!$E$3, DataPack!BK441, IF($C$4=Dates!$E$4, DataPack!BQ441, IF($C$4=Dates!$E$5, DataPack!BW441, IF($C$4=Dates!$E$6, DataPack!CC441))))="", "", IF($C$4=Dates!$E$3, DataPack!BK441, IF($C$4=Dates!$E$4, DataPack!BQ441, IF($C$4=Dates!$E$5, DataPack!BW441, IF($C$4=Dates!$E$6, DataPack!CC441)))))</f>
        <v>Dudley</v>
      </c>
      <c r="E26" s="43" t="str">
        <f>IF(IF($C$4=Dates!$E$3, DataPack!BL441, IF($C$4=Dates!$E$4, DataPack!BR441, IF($C$4=Dates!$E$5, DataPack!BX441, IF($C$4=Dates!$E$6, DataPack!CD441))))="", "", IF($C$4=Dates!$E$3, DataPack!BL441, IF($C$4=Dates!$E$4, DataPack!BR441, IF($C$4=Dates!$E$5, DataPack!BX441, IF($C$4=Dates!$E$6, DataPack!CD441)))))</f>
        <v>Primary</v>
      </c>
      <c r="F26" s="43" t="str">
        <f>IF(IF($C$4=Dates!$E$3, DataPack!BM441, IF($C$4=Dates!$E$4, DataPack!BS441, IF($C$4=Dates!$E$5, DataPack!BY441, IF($C$4=Dates!$E$6, DataPack!CE441))))="", "", IF($C$4=Dates!$E$3, DataPack!BM441, IF($C$4=Dates!$E$4, DataPack!BS441, IF($C$4=Dates!$E$5, DataPack!BY441, IF($C$4=Dates!$E$6, DataPack!CE441)))))</f>
        <v>Community School</v>
      </c>
      <c r="G26" s="49">
        <f>IF(IF($C$4=Dates!$E$3, DataPack!BN441, IF($C$4=Dates!$E$4, DataPack!BT441, IF($C$4=Dates!$E$5, DataPack!BZ441, IF($C$4=Dates!$E$6, DataPack!CF441))))="", "", IF($C$4=Dates!$E$3, DataPack!BN441, IF($C$4=Dates!$E$4, DataPack!BT441, IF($C$4=Dates!$E$5, DataPack!BZ441, IF($C$4=Dates!$E$6, DataPack!CF441)))))</f>
        <v>40863</v>
      </c>
      <c r="H26" s="6"/>
    </row>
    <row r="27" spans="2:8">
      <c r="B27" s="8">
        <f>IF(IF($C$4=Dates!$E$3, DataPack!BI442, IF($C$4=Dates!$E$4, DataPack!BO442, IF($C$4=Dates!$E$5, DataPack!BU442, IF($C$4=Dates!$E$6, DataPack!CA442))))="", "", IF($C$4=Dates!$E$3, DataPack!BI442, IF($C$4=Dates!$E$4, DataPack!BO442, IF($C$4=Dates!$E$5, DataPack!BU442, IF($C$4=Dates!$E$6, DataPack!CA442)))))</f>
        <v>102579</v>
      </c>
      <c r="C27" s="43" t="str">
        <f>IF(IF($C$4=Dates!$E$3, DataPack!BJ442, IF($C$4=Dates!$E$4, DataPack!BP442, IF($C$4=Dates!$E$5, DataPack!BV442, IF($C$4=Dates!$E$6, DataPack!CB442))))="", "", IF($C$4=Dates!$E$3, DataPack!BJ442, IF($C$4=Dates!$E$4, DataPack!BP442, IF($C$4=Dates!$E$5, DataPack!BV442, IF($C$4=Dates!$E$6, DataPack!CB442)))))</f>
        <v>King Athelstan Primary School</v>
      </c>
      <c r="D27" s="43" t="str">
        <f>IF(IF($C$4=Dates!$E$3, DataPack!BK442, IF($C$4=Dates!$E$4, DataPack!BQ442, IF($C$4=Dates!$E$5, DataPack!BW442, IF($C$4=Dates!$E$6, DataPack!CC442))))="", "", IF($C$4=Dates!$E$3, DataPack!BK442, IF($C$4=Dates!$E$4, DataPack!BQ442, IF($C$4=Dates!$E$5, DataPack!BW442, IF($C$4=Dates!$E$6, DataPack!CC442)))))</f>
        <v>Kingston upon Thames</v>
      </c>
      <c r="E27" s="43" t="str">
        <f>IF(IF($C$4=Dates!$E$3, DataPack!BL442, IF($C$4=Dates!$E$4, DataPack!BR442, IF($C$4=Dates!$E$5, DataPack!BX442, IF($C$4=Dates!$E$6, DataPack!CD442))))="", "", IF($C$4=Dates!$E$3, DataPack!BL442, IF($C$4=Dates!$E$4, DataPack!BR442, IF($C$4=Dates!$E$5, DataPack!BX442, IF($C$4=Dates!$E$6, DataPack!CD442)))))</f>
        <v>Primary</v>
      </c>
      <c r="F27" s="43" t="str">
        <f>IF(IF($C$4=Dates!$E$3, DataPack!BM442, IF($C$4=Dates!$E$4, DataPack!BS442, IF($C$4=Dates!$E$5, DataPack!BY442, IF($C$4=Dates!$E$6, DataPack!CE442))))="", "", IF($C$4=Dates!$E$3, DataPack!BM442, IF($C$4=Dates!$E$4, DataPack!BS442, IF($C$4=Dates!$E$5, DataPack!BY442, IF($C$4=Dates!$E$6, DataPack!CE442)))))</f>
        <v>Community School</v>
      </c>
      <c r="G27" s="49">
        <f>IF(IF($C$4=Dates!$E$3, DataPack!BN442, IF($C$4=Dates!$E$4, DataPack!BT442, IF($C$4=Dates!$E$5, DataPack!BZ442, IF($C$4=Dates!$E$6, DataPack!CF442))))="", "", IF($C$4=Dates!$E$3, DataPack!BN442, IF($C$4=Dates!$E$4, DataPack!BT442, IF($C$4=Dates!$E$5, DataPack!BZ442, IF($C$4=Dates!$E$6, DataPack!CF442)))))</f>
        <v>40822</v>
      </c>
      <c r="H27" s="6"/>
    </row>
    <row r="28" spans="2:8">
      <c r="B28" s="8">
        <f>IF(IF($C$4=Dates!$E$3, DataPack!BI443, IF($C$4=Dates!$E$4, DataPack!BO443, IF($C$4=Dates!$E$5, DataPack!BU443, IF($C$4=Dates!$E$6, DataPack!CA443))))="", "", IF($C$4=Dates!$E$3, DataPack!BI443, IF($C$4=Dates!$E$4, DataPack!BO443, IF($C$4=Dates!$E$5, DataPack!BU443, IF($C$4=Dates!$E$6, DataPack!CA443)))))</f>
        <v>123398</v>
      </c>
      <c r="C28" s="43" t="str">
        <f>IF(IF($C$4=Dates!$E$3, DataPack!BJ443, IF($C$4=Dates!$E$4, DataPack!BP443, IF($C$4=Dates!$E$5, DataPack!BV443, IF($C$4=Dates!$E$6, DataPack!CB443))))="", "", IF($C$4=Dates!$E$3, DataPack!BJ443, IF($C$4=Dates!$E$4, DataPack!BP443, IF($C$4=Dates!$E$5, DataPack!BV443, IF($C$4=Dates!$E$6, DataPack!CB443)))))</f>
        <v>Stokesay Primary School *</v>
      </c>
      <c r="D28" s="43" t="str">
        <f>IF(IF($C$4=Dates!$E$3, DataPack!BK443, IF($C$4=Dates!$E$4, DataPack!BQ443, IF($C$4=Dates!$E$5, DataPack!BW443, IF($C$4=Dates!$E$6, DataPack!CC443))))="", "", IF($C$4=Dates!$E$3, DataPack!BK443, IF($C$4=Dates!$E$4, DataPack!BQ443, IF($C$4=Dates!$E$5, DataPack!BW443, IF($C$4=Dates!$E$6, DataPack!CC443)))))</f>
        <v>Shropshire</v>
      </c>
      <c r="E28" s="43" t="str">
        <f>IF(IF($C$4=Dates!$E$3, DataPack!BL443, IF($C$4=Dates!$E$4, DataPack!BR443, IF($C$4=Dates!$E$5, DataPack!BX443, IF($C$4=Dates!$E$6, DataPack!CD443))))="", "", IF($C$4=Dates!$E$3, DataPack!BL443, IF($C$4=Dates!$E$4, DataPack!BR443, IF($C$4=Dates!$E$5, DataPack!BX443, IF($C$4=Dates!$E$6, DataPack!CD443)))))</f>
        <v>Primary</v>
      </c>
      <c r="F28" s="43" t="str">
        <f>IF(IF($C$4=Dates!$E$3, DataPack!BM443, IF($C$4=Dates!$E$4, DataPack!BS443, IF($C$4=Dates!$E$5, DataPack!BY443, IF($C$4=Dates!$E$6, DataPack!CE443))))="", "", IF($C$4=Dates!$E$3, DataPack!BM443, IF($C$4=Dates!$E$4, DataPack!BS443, IF($C$4=Dates!$E$5, DataPack!BY443, IF($C$4=Dates!$E$6, DataPack!CE443)))))</f>
        <v>Community School</v>
      </c>
      <c r="G28" s="49">
        <f>IF(IF($C$4=Dates!$E$3, DataPack!BN443, IF($C$4=Dates!$E$4, DataPack!BT443, IF($C$4=Dates!$E$5, DataPack!BZ443, IF($C$4=Dates!$E$6, DataPack!CF443))))="", "", IF($C$4=Dates!$E$3, DataPack!BN443, IF($C$4=Dates!$E$4, DataPack!BT443, IF($C$4=Dates!$E$5, DataPack!BZ443, IF($C$4=Dates!$E$6, DataPack!CF443)))))</f>
        <v>40870</v>
      </c>
      <c r="H28" s="6"/>
    </row>
    <row r="29" spans="2:8">
      <c r="B29" s="8">
        <f>IF(IF($C$4=Dates!$E$3, DataPack!BI444, IF($C$4=Dates!$E$4, DataPack!BO444, IF($C$4=Dates!$E$5, DataPack!BU444, IF($C$4=Dates!$E$6, DataPack!CA444))))="", "", IF($C$4=Dates!$E$3, DataPack!BI444, IF($C$4=Dates!$E$4, DataPack!BO444, IF($C$4=Dates!$E$5, DataPack!BU444, IF($C$4=Dates!$E$6, DataPack!CA444)))))</f>
        <v>122736</v>
      </c>
      <c r="C29" s="43" t="str">
        <f>IF(IF($C$4=Dates!$E$3, DataPack!BJ444, IF($C$4=Dates!$E$4, DataPack!BP444, IF($C$4=Dates!$E$5, DataPack!BV444, IF($C$4=Dates!$E$6, DataPack!CB444))))="", "", IF($C$4=Dates!$E$3, DataPack!BJ444, IF($C$4=Dates!$E$4, DataPack!BP444, IF($C$4=Dates!$E$5, DataPack!BV444, IF($C$4=Dates!$E$6, DataPack!CB444)))))</f>
        <v>Glenbrook Primary and Nursery School *</v>
      </c>
      <c r="D29" s="43" t="str">
        <f>IF(IF($C$4=Dates!$E$3, DataPack!BK444, IF($C$4=Dates!$E$4, DataPack!BQ444, IF($C$4=Dates!$E$5, DataPack!BW444, IF($C$4=Dates!$E$6, DataPack!CC444))))="", "", IF($C$4=Dates!$E$3, DataPack!BK444, IF($C$4=Dates!$E$4, DataPack!BQ444, IF($C$4=Dates!$E$5, DataPack!BW444, IF($C$4=Dates!$E$6, DataPack!CC444)))))</f>
        <v>Nottingham</v>
      </c>
      <c r="E29" s="43" t="str">
        <f>IF(IF($C$4=Dates!$E$3, DataPack!BL444, IF($C$4=Dates!$E$4, DataPack!BR444, IF($C$4=Dates!$E$5, DataPack!BX444, IF($C$4=Dates!$E$6, DataPack!CD444))))="", "", IF($C$4=Dates!$E$3, DataPack!BL444, IF($C$4=Dates!$E$4, DataPack!BR444, IF($C$4=Dates!$E$5, DataPack!BX444, IF($C$4=Dates!$E$6, DataPack!CD444)))))</f>
        <v>Primary</v>
      </c>
      <c r="F29" s="43" t="str">
        <f>IF(IF($C$4=Dates!$E$3, DataPack!BM444, IF($C$4=Dates!$E$4, DataPack!BS444, IF($C$4=Dates!$E$5, DataPack!BY444, IF($C$4=Dates!$E$6, DataPack!CE444))))="", "", IF($C$4=Dates!$E$3, DataPack!BM444, IF($C$4=Dates!$E$4, DataPack!BS444, IF($C$4=Dates!$E$5, DataPack!BY444, IF($C$4=Dates!$E$6, DataPack!CE444)))))</f>
        <v>Community School</v>
      </c>
      <c r="G29" s="49">
        <f>IF(IF($C$4=Dates!$E$3, DataPack!BN444, IF($C$4=Dates!$E$4, DataPack!BT444, IF($C$4=Dates!$E$5, DataPack!BZ444, IF($C$4=Dates!$E$6, DataPack!CF444))))="", "", IF($C$4=Dates!$E$3, DataPack!BN444, IF($C$4=Dates!$E$4, DataPack!BT444, IF($C$4=Dates!$E$5, DataPack!BZ444, IF($C$4=Dates!$E$6, DataPack!CF444)))))</f>
        <v>40864</v>
      </c>
      <c r="H29" s="6"/>
    </row>
    <row r="30" spans="2:8">
      <c r="B30" s="8">
        <f>IF(IF($C$4=Dates!$E$3, DataPack!BI445, IF($C$4=Dates!$E$4, DataPack!BO445, IF($C$4=Dates!$E$5, DataPack!BU445, IF($C$4=Dates!$E$6, DataPack!CA445))))="", "", IF($C$4=Dates!$E$3, DataPack!BI445, IF($C$4=Dates!$E$4, DataPack!BO445, IF($C$4=Dates!$E$5, DataPack!BU445, IF($C$4=Dates!$E$6, DataPack!CA445)))))</f>
        <v>122445</v>
      </c>
      <c r="C30" s="43" t="str">
        <f>IF(IF($C$4=Dates!$E$3, DataPack!BJ445, IF($C$4=Dates!$E$4, DataPack!BP445, IF($C$4=Dates!$E$5, DataPack!BV445, IF($C$4=Dates!$E$6, DataPack!CB445))))="", "", IF($C$4=Dates!$E$3, DataPack!BJ445, IF($C$4=Dates!$E$4, DataPack!BP445, IF($C$4=Dates!$E$5, DataPack!BV445, IF($C$4=Dates!$E$6, DataPack!CB445)))))</f>
        <v>Windmill Primary &amp; Nursery School *</v>
      </c>
      <c r="D30" s="43" t="str">
        <f>IF(IF($C$4=Dates!$E$3, DataPack!BK445, IF($C$4=Dates!$E$4, DataPack!BQ445, IF($C$4=Dates!$E$5, DataPack!BW445, IF($C$4=Dates!$E$6, DataPack!CC445))))="", "", IF($C$4=Dates!$E$3, DataPack!BK445, IF($C$4=Dates!$E$4, DataPack!BQ445, IF($C$4=Dates!$E$5, DataPack!BW445, IF($C$4=Dates!$E$6, DataPack!CC445)))))</f>
        <v>Nottingham</v>
      </c>
      <c r="E30" s="43" t="str">
        <f>IF(IF($C$4=Dates!$E$3, DataPack!BL445, IF($C$4=Dates!$E$4, DataPack!BR445, IF($C$4=Dates!$E$5, DataPack!BX445, IF($C$4=Dates!$E$6, DataPack!CD445))))="", "", IF($C$4=Dates!$E$3, DataPack!BL445, IF($C$4=Dates!$E$4, DataPack!BR445, IF($C$4=Dates!$E$5, DataPack!BX445, IF($C$4=Dates!$E$6, DataPack!CD445)))))</f>
        <v>Primary</v>
      </c>
      <c r="F30" s="43" t="str">
        <f>IF(IF($C$4=Dates!$E$3, DataPack!BM445, IF($C$4=Dates!$E$4, DataPack!BS445, IF($C$4=Dates!$E$5, DataPack!BY445, IF($C$4=Dates!$E$6, DataPack!CE445))))="", "", IF($C$4=Dates!$E$3, DataPack!BM445, IF($C$4=Dates!$E$4, DataPack!BS445, IF($C$4=Dates!$E$5, DataPack!BY445, IF($C$4=Dates!$E$6, DataPack!CE445)))))</f>
        <v>Community School</v>
      </c>
      <c r="G30" s="49">
        <f>IF(IF($C$4=Dates!$E$3, DataPack!BN445, IF($C$4=Dates!$E$4, DataPack!BT445, IF($C$4=Dates!$E$5, DataPack!BZ445, IF($C$4=Dates!$E$6, DataPack!CF445))))="", "", IF($C$4=Dates!$E$3, DataPack!BN445, IF($C$4=Dates!$E$4, DataPack!BT445, IF($C$4=Dates!$E$5, DataPack!BZ445, IF($C$4=Dates!$E$6, DataPack!CF445)))))</f>
        <v>40884</v>
      </c>
      <c r="H30" s="6"/>
    </row>
    <row r="31" spans="2:8">
      <c r="B31" s="8">
        <f>IF(IF($C$4=Dates!$E$3, DataPack!BI446, IF($C$4=Dates!$E$4, DataPack!BO446, IF($C$4=Dates!$E$5, DataPack!BU446, IF($C$4=Dates!$E$6, DataPack!CA446))))="", "", IF($C$4=Dates!$E$3, DataPack!BI446, IF($C$4=Dates!$E$4, DataPack!BO446, IF($C$4=Dates!$E$5, DataPack!BU446, IF($C$4=Dates!$E$6, DataPack!CA446)))))</f>
        <v>118322</v>
      </c>
      <c r="C31" s="43" t="str">
        <f>IF(IF($C$4=Dates!$E$3, DataPack!BJ446, IF($C$4=Dates!$E$4, DataPack!BP446, IF($C$4=Dates!$E$5, DataPack!BV446, IF($C$4=Dates!$E$6, DataPack!CB446))))="", "", IF($C$4=Dates!$E$3, DataPack!BJ446, IF($C$4=Dates!$E$4, DataPack!BP446, IF($C$4=Dates!$E$5, DataPack!BV446, IF($C$4=Dates!$E$6, DataPack!CB446)))))</f>
        <v>Oaklands Infant School</v>
      </c>
      <c r="D31" s="43" t="str">
        <f>IF(IF($C$4=Dates!$E$3, DataPack!BK446, IF($C$4=Dates!$E$4, DataPack!BQ446, IF($C$4=Dates!$E$5, DataPack!BW446, IF($C$4=Dates!$E$6, DataPack!CC446))))="", "", IF($C$4=Dates!$E$3, DataPack!BK446, IF($C$4=Dates!$E$4, DataPack!BQ446, IF($C$4=Dates!$E$5, DataPack!BW446, IF($C$4=Dates!$E$6, DataPack!CC446)))))</f>
        <v>Medway</v>
      </c>
      <c r="E31" s="43" t="str">
        <f>IF(IF($C$4=Dates!$E$3, DataPack!BL446, IF($C$4=Dates!$E$4, DataPack!BR446, IF($C$4=Dates!$E$5, DataPack!BX446, IF($C$4=Dates!$E$6, DataPack!CD446))))="", "", IF($C$4=Dates!$E$3, DataPack!BL446, IF($C$4=Dates!$E$4, DataPack!BR446, IF($C$4=Dates!$E$5, DataPack!BX446, IF($C$4=Dates!$E$6, DataPack!CD446)))))</f>
        <v>Primary</v>
      </c>
      <c r="F31" s="43" t="str">
        <f>IF(IF($C$4=Dates!$E$3, DataPack!BM446, IF($C$4=Dates!$E$4, DataPack!BS446, IF($C$4=Dates!$E$5, DataPack!BY446, IF($C$4=Dates!$E$6, DataPack!CE446))))="", "", IF($C$4=Dates!$E$3, DataPack!BM446, IF($C$4=Dates!$E$4, DataPack!BS446, IF($C$4=Dates!$E$5, DataPack!BY446, IF($C$4=Dates!$E$6, DataPack!CE446)))))</f>
        <v>Community School</v>
      </c>
      <c r="G31" s="49">
        <f>IF(IF($C$4=Dates!$E$3, DataPack!BN446, IF($C$4=Dates!$E$4, DataPack!BT446, IF($C$4=Dates!$E$5, DataPack!BZ446, IF($C$4=Dates!$E$6, DataPack!CF446))))="", "", IF($C$4=Dates!$E$3, DataPack!BN446, IF($C$4=Dates!$E$4, DataPack!BT446, IF($C$4=Dates!$E$5, DataPack!BZ446, IF($C$4=Dates!$E$6, DataPack!CF446)))))</f>
        <v>40885</v>
      </c>
      <c r="H31" s="6"/>
    </row>
    <row r="32" spans="2:8">
      <c r="B32" s="8">
        <f>IF(IF($C$4=Dates!$E$3, DataPack!BI447, IF($C$4=Dates!$E$4, DataPack!BO447, IF($C$4=Dates!$E$5, DataPack!BU447, IF($C$4=Dates!$E$6, DataPack!CA447))))="", "", IF($C$4=Dates!$E$3, DataPack!BI447, IF($C$4=Dates!$E$4, DataPack!BO447, IF($C$4=Dates!$E$5, DataPack!BU447, IF($C$4=Dates!$E$6, DataPack!CA447)))))</f>
        <v>112569</v>
      </c>
      <c r="C32" s="43" t="str">
        <f>IF(IF($C$4=Dates!$E$3, DataPack!BJ447, IF($C$4=Dates!$E$4, DataPack!BP447, IF($C$4=Dates!$E$5, DataPack!BV447, IF($C$4=Dates!$E$6, DataPack!CB447))))="", "", IF($C$4=Dates!$E$3, DataPack!BJ447, IF($C$4=Dates!$E$4, DataPack!BP447, IF($C$4=Dates!$E$5, DataPack!BV447, IF($C$4=Dates!$E$6, DataPack!CB447)))))</f>
        <v>Cotmanhay Junior School</v>
      </c>
      <c r="D32" s="43" t="str">
        <f>IF(IF($C$4=Dates!$E$3, DataPack!BK447, IF($C$4=Dates!$E$4, DataPack!BQ447, IF($C$4=Dates!$E$5, DataPack!BW447, IF($C$4=Dates!$E$6, DataPack!CC447))))="", "", IF($C$4=Dates!$E$3, DataPack!BK447, IF($C$4=Dates!$E$4, DataPack!BQ447, IF($C$4=Dates!$E$5, DataPack!BW447, IF($C$4=Dates!$E$6, DataPack!CC447)))))</f>
        <v>Derbyshire</v>
      </c>
      <c r="E32" s="43" t="str">
        <f>IF(IF($C$4=Dates!$E$3, DataPack!BL447, IF($C$4=Dates!$E$4, DataPack!BR447, IF($C$4=Dates!$E$5, DataPack!BX447, IF($C$4=Dates!$E$6, DataPack!CD447))))="", "", IF($C$4=Dates!$E$3, DataPack!BL447, IF($C$4=Dates!$E$4, DataPack!BR447, IF($C$4=Dates!$E$5, DataPack!BX447, IF($C$4=Dates!$E$6, DataPack!CD447)))))</f>
        <v>Primary</v>
      </c>
      <c r="F32" s="43" t="str">
        <f>IF(IF($C$4=Dates!$E$3, DataPack!BM447, IF($C$4=Dates!$E$4, DataPack!BS447, IF($C$4=Dates!$E$5, DataPack!BY447, IF($C$4=Dates!$E$6, DataPack!CE447))))="", "", IF($C$4=Dates!$E$3, DataPack!BM447, IF($C$4=Dates!$E$4, DataPack!BS447, IF($C$4=Dates!$E$5, DataPack!BY447, IF($C$4=Dates!$E$6, DataPack!CE447)))))</f>
        <v>Community School</v>
      </c>
      <c r="G32" s="49">
        <f>IF(IF($C$4=Dates!$E$3, DataPack!BN447, IF($C$4=Dates!$E$4, DataPack!BT447, IF($C$4=Dates!$E$5, DataPack!BZ447, IF($C$4=Dates!$E$6, DataPack!CF447))))="", "", IF($C$4=Dates!$E$3, DataPack!BN447, IF($C$4=Dates!$E$4, DataPack!BT447, IF($C$4=Dates!$E$5, DataPack!BZ447, IF($C$4=Dates!$E$6, DataPack!CF447)))))</f>
        <v>40856</v>
      </c>
      <c r="H32" s="6"/>
    </row>
    <row r="33" spans="2:8">
      <c r="B33" s="8">
        <f>IF(IF($C$4=Dates!$E$3, DataPack!BI448, IF($C$4=Dates!$E$4, DataPack!BO448, IF($C$4=Dates!$E$5, DataPack!BU448, IF($C$4=Dates!$E$6, DataPack!CA448))))="", "", IF($C$4=Dates!$E$3, DataPack!BI448, IF($C$4=Dates!$E$4, DataPack!BO448, IF($C$4=Dates!$E$5, DataPack!BU448, IF($C$4=Dates!$E$6, DataPack!CA448)))))</f>
        <v>121380</v>
      </c>
      <c r="C33" s="43" t="str">
        <f>IF(IF($C$4=Dates!$E$3, DataPack!BJ448, IF($C$4=Dates!$E$4, DataPack!BP448, IF($C$4=Dates!$E$5, DataPack!BV448, IF($C$4=Dates!$E$6, DataPack!CB448))))="", "", IF($C$4=Dates!$E$3, DataPack!BJ448, IF($C$4=Dates!$E$4, DataPack!BP448, IF($C$4=Dates!$E$5, DataPack!BV448, IF($C$4=Dates!$E$6, DataPack!CB448)))))</f>
        <v>High Bentham Community Primary School</v>
      </c>
      <c r="D33" s="43" t="str">
        <f>IF(IF($C$4=Dates!$E$3, DataPack!BK448, IF($C$4=Dates!$E$4, DataPack!BQ448, IF($C$4=Dates!$E$5, DataPack!BW448, IF($C$4=Dates!$E$6, DataPack!CC448))))="", "", IF($C$4=Dates!$E$3, DataPack!BK448, IF($C$4=Dates!$E$4, DataPack!BQ448, IF($C$4=Dates!$E$5, DataPack!BW448, IF($C$4=Dates!$E$6, DataPack!CC448)))))</f>
        <v>North Yorkshire</v>
      </c>
      <c r="E33" s="43" t="str">
        <f>IF(IF($C$4=Dates!$E$3, DataPack!BL448, IF($C$4=Dates!$E$4, DataPack!BR448, IF($C$4=Dates!$E$5, DataPack!BX448, IF($C$4=Dates!$E$6, DataPack!CD448))))="", "", IF($C$4=Dates!$E$3, DataPack!BL448, IF($C$4=Dates!$E$4, DataPack!BR448, IF($C$4=Dates!$E$5, DataPack!BX448, IF($C$4=Dates!$E$6, DataPack!CD448)))))</f>
        <v>Primary</v>
      </c>
      <c r="F33" s="43" t="str">
        <f>IF(IF($C$4=Dates!$E$3, DataPack!BM448, IF($C$4=Dates!$E$4, DataPack!BS448, IF($C$4=Dates!$E$5, DataPack!BY448, IF($C$4=Dates!$E$6, DataPack!CE448))))="", "", IF($C$4=Dates!$E$3, DataPack!BM448, IF($C$4=Dates!$E$4, DataPack!BS448, IF($C$4=Dates!$E$5, DataPack!BY448, IF($C$4=Dates!$E$6, DataPack!CE448)))))</f>
        <v>Community School</v>
      </c>
      <c r="G33" s="49">
        <f>IF(IF($C$4=Dates!$E$3, DataPack!BN448, IF($C$4=Dates!$E$4, DataPack!BT448, IF($C$4=Dates!$E$5, DataPack!BZ448, IF($C$4=Dates!$E$6, DataPack!CF448))))="", "", IF($C$4=Dates!$E$3, DataPack!BN448, IF($C$4=Dates!$E$4, DataPack!BT448, IF($C$4=Dates!$E$5, DataPack!BZ448, IF($C$4=Dates!$E$6, DataPack!CF448)))))</f>
        <v>40864</v>
      </c>
      <c r="H33" s="6"/>
    </row>
    <row r="34" spans="2:8">
      <c r="B34" s="8">
        <f>IF(IF($C$4=Dates!$E$3, DataPack!BI449, IF($C$4=Dates!$E$4, DataPack!BO449, IF($C$4=Dates!$E$5, DataPack!BU449, IF($C$4=Dates!$E$6, DataPack!CA449))))="", "", IF($C$4=Dates!$E$3, DataPack!BI449, IF($C$4=Dates!$E$4, DataPack!BO449, IF($C$4=Dates!$E$5, DataPack!BU449, IF($C$4=Dates!$E$6, DataPack!CA449)))))</f>
        <v>101534</v>
      </c>
      <c r="C34" s="43" t="str">
        <f>IF(IF($C$4=Dates!$E$3, DataPack!BJ449, IF($C$4=Dates!$E$4, DataPack!BP449, IF($C$4=Dates!$E$5, DataPack!BV449, IF($C$4=Dates!$E$6, DataPack!CB449))))="", "", IF($C$4=Dates!$E$3, DataPack!BJ449, IF($C$4=Dates!$E$4, DataPack!BP449, IF($C$4=Dates!$E$5, DataPack!BV449, IF($C$4=Dates!$E$6, DataPack!CB449)))))</f>
        <v>John Keble CofE Primary School</v>
      </c>
      <c r="D34" s="43" t="str">
        <f>IF(IF($C$4=Dates!$E$3, DataPack!BK449, IF($C$4=Dates!$E$4, DataPack!BQ449, IF($C$4=Dates!$E$5, DataPack!BW449, IF($C$4=Dates!$E$6, DataPack!CC449))))="", "", IF($C$4=Dates!$E$3, DataPack!BK449, IF($C$4=Dates!$E$4, DataPack!BQ449, IF($C$4=Dates!$E$5, DataPack!BW449, IF($C$4=Dates!$E$6, DataPack!CC449)))))</f>
        <v>Brent</v>
      </c>
      <c r="E34" s="43" t="str">
        <f>IF(IF($C$4=Dates!$E$3, DataPack!BL449, IF($C$4=Dates!$E$4, DataPack!BR449, IF($C$4=Dates!$E$5, DataPack!BX449, IF($C$4=Dates!$E$6, DataPack!CD449))))="", "", IF($C$4=Dates!$E$3, DataPack!BL449, IF($C$4=Dates!$E$4, DataPack!BR449, IF($C$4=Dates!$E$5, DataPack!BX449, IF($C$4=Dates!$E$6, DataPack!CD449)))))</f>
        <v>Primary</v>
      </c>
      <c r="F34" s="43" t="str">
        <f>IF(IF($C$4=Dates!$E$3, DataPack!BM449, IF($C$4=Dates!$E$4, DataPack!BS449, IF($C$4=Dates!$E$5, DataPack!BY449, IF($C$4=Dates!$E$6, DataPack!CE449))))="", "", IF($C$4=Dates!$E$3, DataPack!BM449, IF($C$4=Dates!$E$4, DataPack!BS449, IF($C$4=Dates!$E$5, DataPack!BY449, IF($C$4=Dates!$E$6, DataPack!CE449)))))</f>
        <v>Voluntary Aided School</v>
      </c>
      <c r="G34" s="49">
        <f>IF(IF($C$4=Dates!$E$3, DataPack!BN449, IF($C$4=Dates!$E$4, DataPack!BT449, IF($C$4=Dates!$E$5, DataPack!BZ449, IF($C$4=Dates!$E$6, DataPack!CF449))))="", "", IF($C$4=Dates!$E$3, DataPack!BN449, IF($C$4=Dates!$E$4, DataPack!BT449, IF($C$4=Dates!$E$5, DataPack!BZ449, IF($C$4=Dates!$E$6, DataPack!CF449)))))</f>
        <v>40821</v>
      </c>
      <c r="H34" s="6"/>
    </row>
    <row r="35" spans="2:8">
      <c r="B35" s="8">
        <f>IF(IF($C$4=Dates!$E$3, DataPack!BI450, IF($C$4=Dates!$E$4, DataPack!BO450, IF($C$4=Dates!$E$5, DataPack!BU450, IF($C$4=Dates!$E$6, DataPack!CA450))))="", "", IF($C$4=Dates!$E$3, DataPack!BI450, IF($C$4=Dates!$E$4, DataPack!BO450, IF($C$4=Dates!$E$5, DataPack!BU450, IF($C$4=Dates!$E$6, DataPack!CA450)))))</f>
        <v>101276</v>
      </c>
      <c r="C35" s="43" t="str">
        <f>IF(IF($C$4=Dates!$E$3, DataPack!BJ450, IF($C$4=Dates!$E$4, DataPack!BP450, IF($C$4=Dates!$E$5, DataPack!BV450, IF($C$4=Dates!$E$6, DataPack!CB450))))="", "", IF($C$4=Dates!$E$3, DataPack!BJ450, IF($C$4=Dates!$E$4, DataPack!BP450, IF($C$4=Dates!$E$5, DataPack!BV450, IF($C$4=Dates!$E$6, DataPack!CB450)))))</f>
        <v>Edgware Junior School</v>
      </c>
      <c r="D35" s="43" t="str">
        <f>IF(IF($C$4=Dates!$E$3, DataPack!BK450, IF($C$4=Dates!$E$4, DataPack!BQ450, IF($C$4=Dates!$E$5, DataPack!BW450, IF($C$4=Dates!$E$6, DataPack!CC450))))="", "", IF($C$4=Dates!$E$3, DataPack!BK450, IF($C$4=Dates!$E$4, DataPack!BQ450, IF($C$4=Dates!$E$5, DataPack!BW450, IF($C$4=Dates!$E$6, DataPack!CC450)))))</f>
        <v>Barnet</v>
      </c>
      <c r="E35" s="43" t="str">
        <f>IF(IF($C$4=Dates!$E$3, DataPack!BL450, IF($C$4=Dates!$E$4, DataPack!BR450, IF($C$4=Dates!$E$5, DataPack!BX450, IF($C$4=Dates!$E$6, DataPack!CD450))))="", "", IF($C$4=Dates!$E$3, DataPack!BL450, IF($C$4=Dates!$E$4, DataPack!BR450, IF($C$4=Dates!$E$5, DataPack!BX450, IF($C$4=Dates!$E$6, DataPack!CD450)))))</f>
        <v>Primary</v>
      </c>
      <c r="F35" s="43" t="str">
        <f>IF(IF($C$4=Dates!$E$3, DataPack!BM450, IF($C$4=Dates!$E$4, DataPack!BS450, IF($C$4=Dates!$E$5, DataPack!BY450, IF($C$4=Dates!$E$6, DataPack!CE450))))="", "", IF($C$4=Dates!$E$3, DataPack!BM450, IF($C$4=Dates!$E$4, DataPack!BS450, IF($C$4=Dates!$E$5, DataPack!BY450, IF($C$4=Dates!$E$6, DataPack!CE450)))))</f>
        <v>Community School</v>
      </c>
      <c r="G35" s="49">
        <f>IF(IF($C$4=Dates!$E$3, DataPack!BN450, IF($C$4=Dates!$E$4, DataPack!BT450, IF($C$4=Dates!$E$5, DataPack!BZ450, IF($C$4=Dates!$E$6, DataPack!CF450))))="", "", IF($C$4=Dates!$E$3, DataPack!BN450, IF($C$4=Dates!$E$4, DataPack!BT450, IF($C$4=Dates!$E$5, DataPack!BZ450, IF($C$4=Dates!$E$6, DataPack!CF450)))))</f>
        <v>40870</v>
      </c>
      <c r="H35" s="6"/>
    </row>
    <row r="36" spans="2:8">
      <c r="B36" s="8">
        <f>IF(IF($C$4=Dates!$E$3, DataPack!BI451, IF($C$4=Dates!$E$4, DataPack!BO451, IF($C$4=Dates!$E$5, DataPack!BU451, IF($C$4=Dates!$E$6, DataPack!CA451))))="", "", IF($C$4=Dates!$E$3, DataPack!BI451, IF($C$4=Dates!$E$4, DataPack!BO451, IF($C$4=Dates!$E$5, DataPack!BU451, IF($C$4=Dates!$E$6, DataPack!CA451)))))</f>
        <v>122354</v>
      </c>
      <c r="C36" s="43" t="str">
        <f>IF(IF($C$4=Dates!$E$3, DataPack!BJ451, IF($C$4=Dates!$E$4, DataPack!BP451, IF($C$4=Dates!$E$5, DataPack!BV451, IF($C$4=Dates!$E$6, DataPack!CB451))))="", "", IF($C$4=Dates!$E$3, DataPack!BJ451, IF($C$4=Dates!$E$4, DataPack!BP451, IF($C$4=Dates!$E$5, DataPack!BV451, IF($C$4=Dates!$E$6, DataPack!CB451)))))</f>
        <v>Berwick Middle School</v>
      </c>
      <c r="D36" s="43" t="str">
        <f>IF(IF($C$4=Dates!$E$3, DataPack!BK451, IF($C$4=Dates!$E$4, DataPack!BQ451, IF($C$4=Dates!$E$5, DataPack!BW451, IF($C$4=Dates!$E$6, DataPack!CC451))))="", "", IF($C$4=Dates!$E$3, DataPack!BK451, IF($C$4=Dates!$E$4, DataPack!BQ451, IF($C$4=Dates!$E$5, DataPack!BW451, IF($C$4=Dates!$E$6, DataPack!CC451)))))</f>
        <v>Northumberland</v>
      </c>
      <c r="E36" s="43" t="str">
        <f>IF(IF($C$4=Dates!$E$3, DataPack!BL451, IF($C$4=Dates!$E$4, DataPack!BR451, IF($C$4=Dates!$E$5, DataPack!BX451, IF($C$4=Dates!$E$6, DataPack!CD451))))="", "", IF($C$4=Dates!$E$3, DataPack!BL451, IF($C$4=Dates!$E$4, DataPack!BR451, IF($C$4=Dates!$E$5, DataPack!BX451, IF($C$4=Dates!$E$6, DataPack!CD451)))))</f>
        <v>Secondary</v>
      </c>
      <c r="F36" s="43" t="str">
        <f>IF(IF($C$4=Dates!$E$3, DataPack!BM451, IF($C$4=Dates!$E$4, DataPack!BS451, IF($C$4=Dates!$E$5, DataPack!BY451, IF($C$4=Dates!$E$6, DataPack!CE451))))="", "", IF($C$4=Dates!$E$3, DataPack!BM451, IF($C$4=Dates!$E$4, DataPack!BS451, IF($C$4=Dates!$E$5, DataPack!BY451, IF($C$4=Dates!$E$6, DataPack!CE451)))))</f>
        <v>Community School</v>
      </c>
      <c r="G36" s="49">
        <f>IF(IF($C$4=Dates!$E$3, DataPack!BN451, IF($C$4=Dates!$E$4, DataPack!BT451, IF($C$4=Dates!$E$5, DataPack!BZ451, IF($C$4=Dates!$E$6, DataPack!CF451))))="", "", IF($C$4=Dates!$E$3, DataPack!BN451, IF($C$4=Dates!$E$4, DataPack!BT451, IF($C$4=Dates!$E$5, DataPack!BZ451, IF($C$4=Dates!$E$6, DataPack!CF451)))))</f>
        <v>40884</v>
      </c>
      <c r="H36" s="6"/>
    </row>
    <row r="37" spans="2:8">
      <c r="B37" s="8">
        <f>IF(IF($C$4=Dates!$E$3, DataPack!BI452, IF($C$4=Dates!$E$4, DataPack!BO452, IF($C$4=Dates!$E$5, DataPack!BU452, IF($C$4=Dates!$E$6, DataPack!CA452))))="", "", IF($C$4=Dates!$E$3, DataPack!BI452, IF($C$4=Dates!$E$4, DataPack!BO452, IF($C$4=Dates!$E$5, DataPack!BU452, IF($C$4=Dates!$E$6, DataPack!CA452)))))</f>
        <v>135650</v>
      </c>
      <c r="C37" s="43" t="str">
        <f>IF(IF($C$4=Dates!$E$3, DataPack!BJ452, IF($C$4=Dates!$E$4, DataPack!BP452, IF($C$4=Dates!$E$5, DataPack!BV452, IF($C$4=Dates!$E$6, DataPack!CB452))))="", "", IF($C$4=Dates!$E$3, DataPack!BJ452, IF($C$4=Dates!$E$4, DataPack!BP452, IF($C$4=Dates!$E$5, DataPack!BV452, IF($C$4=Dates!$E$6, DataPack!CB452)))))</f>
        <v>The Open Academy</v>
      </c>
      <c r="D37" s="43" t="str">
        <f>IF(IF($C$4=Dates!$E$3, DataPack!BK452, IF($C$4=Dates!$E$4, DataPack!BQ452, IF($C$4=Dates!$E$5, DataPack!BW452, IF($C$4=Dates!$E$6, DataPack!CC452))))="", "", IF($C$4=Dates!$E$3, DataPack!BK452, IF($C$4=Dates!$E$4, DataPack!BQ452, IF($C$4=Dates!$E$5, DataPack!BW452, IF($C$4=Dates!$E$6, DataPack!CC452)))))</f>
        <v>Norfolk</v>
      </c>
      <c r="E37" s="43" t="str">
        <f>IF(IF($C$4=Dates!$E$3, DataPack!BL452, IF($C$4=Dates!$E$4, DataPack!BR452, IF($C$4=Dates!$E$5, DataPack!BX452, IF($C$4=Dates!$E$6, DataPack!CD452))))="", "", IF($C$4=Dates!$E$3, DataPack!BL452, IF($C$4=Dates!$E$4, DataPack!BR452, IF($C$4=Dates!$E$5, DataPack!BX452, IF($C$4=Dates!$E$6, DataPack!CD452)))))</f>
        <v>Secondary</v>
      </c>
      <c r="F37" s="43" t="str">
        <f>IF(IF($C$4=Dates!$E$3, DataPack!BM452, IF($C$4=Dates!$E$4, DataPack!BS452, IF($C$4=Dates!$E$5, DataPack!BY452, IF($C$4=Dates!$E$6, DataPack!CE452))))="", "", IF($C$4=Dates!$E$3, DataPack!BM452, IF($C$4=Dates!$E$4, DataPack!BS452, IF($C$4=Dates!$E$5, DataPack!BY452, IF($C$4=Dates!$E$6, DataPack!CE452)))))</f>
        <v>Academy Sponsor Led</v>
      </c>
      <c r="G37" s="49">
        <f>IF(IF($C$4=Dates!$E$3, DataPack!BN452, IF($C$4=Dates!$E$4, DataPack!BT452, IF($C$4=Dates!$E$5, DataPack!BZ452, IF($C$4=Dates!$E$6, DataPack!CF452))))="", "", IF($C$4=Dates!$E$3, DataPack!BN452, IF($C$4=Dates!$E$4, DataPack!BT452, IF($C$4=Dates!$E$5, DataPack!BZ452, IF($C$4=Dates!$E$6, DataPack!CF452)))))</f>
        <v>40884</v>
      </c>
      <c r="H37" s="6"/>
    </row>
    <row r="38" spans="2:8">
      <c r="B38" s="8">
        <f>IF(IF($C$4=Dates!$E$3, DataPack!BI453, IF($C$4=Dates!$E$4, DataPack!BO453, IF($C$4=Dates!$E$5, DataPack!BU453, IF($C$4=Dates!$E$6, DataPack!CA453))))="", "", IF($C$4=Dates!$E$3, DataPack!BI453, IF($C$4=Dates!$E$4, DataPack!BO453, IF($C$4=Dates!$E$5, DataPack!BU453, IF($C$4=Dates!$E$6, DataPack!CA453)))))</f>
        <v>121220</v>
      </c>
      <c r="C38" s="43" t="str">
        <f>IF(IF($C$4=Dates!$E$3, DataPack!BJ453, IF($C$4=Dates!$E$4, DataPack!BP453, IF($C$4=Dates!$E$5, DataPack!BV453, IF($C$4=Dates!$E$6, DataPack!CB453))))="", "", IF($C$4=Dates!$E$3, DataPack!BJ453, IF($C$4=Dates!$E$4, DataPack!BP453, IF($C$4=Dates!$E$5, DataPack!BV453, IF($C$4=Dates!$E$6, DataPack!CB453)))))</f>
        <v>Caister High School</v>
      </c>
      <c r="D38" s="43" t="str">
        <f>IF(IF($C$4=Dates!$E$3, DataPack!BK453, IF($C$4=Dates!$E$4, DataPack!BQ453, IF($C$4=Dates!$E$5, DataPack!BW453, IF($C$4=Dates!$E$6, DataPack!CC453))))="", "", IF($C$4=Dates!$E$3, DataPack!BK453, IF($C$4=Dates!$E$4, DataPack!BQ453, IF($C$4=Dates!$E$5, DataPack!BW453, IF($C$4=Dates!$E$6, DataPack!CC453)))))</f>
        <v>Norfolk</v>
      </c>
      <c r="E38" s="43" t="str">
        <f>IF(IF($C$4=Dates!$E$3, DataPack!BL453, IF($C$4=Dates!$E$4, DataPack!BR453, IF($C$4=Dates!$E$5, DataPack!BX453, IF($C$4=Dates!$E$6, DataPack!CD453))))="", "", IF($C$4=Dates!$E$3, DataPack!BL453, IF($C$4=Dates!$E$4, DataPack!BR453, IF($C$4=Dates!$E$5, DataPack!BX453, IF($C$4=Dates!$E$6, DataPack!CD453)))))</f>
        <v>Secondary</v>
      </c>
      <c r="F38" s="43" t="str">
        <f>IF(IF($C$4=Dates!$E$3, DataPack!BM453, IF($C$4=Dates!$E$4, DataPack!BS453, IF($C$4=Dates!$E$5, DataPack!BY453, IF($C$4=Dates!$E$6, DataPack!CE453))))="", "", IF($C$4=Dates!$E$3, DataPack!BM453, IF($C$4=Dates!$E$4, DataPack!BS453, IF($C$4=Dates!$E$5, DataPack!BY453, IF($C$4=Dates!$E$6, DataPack!CE453)))))</f>
        <v>Foundation School</v>
      </c>
      <c r="G38" s="49">
        <f>IF(IF($C$4=Dates!$E$3, DataPack!BN453, IF($C$4=Dates!$E$4, DataPack!BT453, IF($C$4=Dates!$E$5, DataPack!BZ453, IF($C$4=Dates!$E$6, DataPack!CF453))))="", "", IF($C$4=Dates!$E$3, DataPack!BN453, IF($C$4=Dates!$E$4, DataPack!BT453, IF($C$4=Dates!$E$5, DataPack!BZ453, IF($C$4=Dates!$E$6, DataPack!CF453)))))</f>
        <v>40821</v>
      </c>
      <c r="H38" s="6"/>
    </row>
    <row r="39" spans="2:8">
      <c r="B39" s="8">
        <f>IF(IF($C$4=Dates!$E$3, DataPack!BI454, IF($C$4=Dates!$E$4, DataPack!BO454, IF($C$4=Dates!$E$5, DataPack!BU454, IF($C$4=Dates!$E$6, DataPack!CA454))))="", "", IF($C$4=Dates!$E$3, DataPack!BI454, IF($C$4=Dates!$E$4, DataPack!BO454, IF($C$4=Dates!$E$5, DataPack!BU454, IF($C$4=Dates!$E$6, DataPack!CA454)))))</f>
        <v>135192</v>
      </c>
      <c r="C39" s="43" t="str">
        <f>IF(IF($C$4=Dates!$E$3, DataPack!BJ454, IF($C$4=Dates!$E$4, DataPack!BP454, IF($C$4=Dates!$E$5, DataPack!BV454, IF($C$4=Dates!$E$6, DataPack!CB454))))="", "", IF($C$4=Dates!$E$3, DataPack!BJ454, IF($C$4=Dates!$E$4, DataPack!BP454, IF($C$4=Dates!$E$5, DataPack!BV454, IF($C$4=Dates!$E$6, DataPack!CB454)))))</f>
        <v xml:space="preserve">Thomas Clarkson Community College </v>
      </c>
      <c r="D39" s="43" t="str">
        <f>IF(IF($C$4=Dates!$E$3, DataPack!BK454, IF($C$4=Dates!$E$4, DataPack!BQ454, IF($C$4=Dates!$E$5, DataPack!BW454, IF($C$4=Dates!$E$6, DataPack!CC454))))="", "", IF($C$4=Dates!$E$3, DataPack!BK454, IF($C$4=Dates!$E$4, DataPack!BQ454, IF($C$4=Dates!$E$5, DataPack!BW454, IF($C$4=Dates!$E$6, DataPack!CC454)))))</f>
        <v>Cambridgeshire</v>
      </c>
      <c r="E39" s="43" t="str">
        <f>IF(IF($C$4=Dates!$E$3, DataPack!BL454, IF($C$4=Dates!$E$4, DataPack!BR454, IF($C$4=Dates!$E$5, DataPack!BX454, IF($C$4=Dates!$E$6, DataPack!CD454))))="", "", IF($C$4=Dates!$E$3, DataPack!BL454, IF($C$4=Dates!$E$4, DataPack!BR454, IF($C$4=Dates!$E$5, DataPack!BX454, IF($C$4=Dates!$E$6, DataPack!CD454)))))</f>
        <v>Secondary</v>
      </c>
      <c r="F39" s="43" t="str">
        <f>IF(IF($C$4=Dates!$E$3, DataPack!BM454, IF($C$4=Dates!$E$4, DataPack!BS454, IF($C$4=Dates!$E$5, DataPack!BY454, IF($C$4=Dates!$E$6, DataPack!CE454))))="", "", IF($C$4=Dates!$E$3, DataPack!BM454, IF($C$4=Dates!$E$4, DataPack!BS454, IF($C$4=Dates!$E$5, DataPack!BY454, IF($C$4=Dates!$E$6, DataPack!CE454)))))</f>
        <v>Foundation School</v>
      </c>
      <c r="G39" s="49">
        <f>IF(IF($C$4=Dates!$E$3, DataPack!BN454, IF($C$4=Dates!$E$4, DataPack!BT454, IF($C$4=Dates!$E$5, DataPack!BZ454, IF($C$4=Dates!$E$6, DataPack!CF454))))="", "", IF($C$4=Dates!$E$3, DataPack!BN454, IF($C$4=Dates!$E$4, DataPack!BT454, IF($C$4=Dates!$E$5, DataPack!BZ454, IF($C$4=Dates!$E$6, DataPack!CF454)))))</f>
        <v>40823</v>
      </c>
      <c r="H39" s="6"/>
    </row>
    <row r="40" spans="2:8">
      <c r="B40" s="8">
        <f>IF(IF($C$4=Dates!$E$3, DataPack!BI455, IF($C$4=Dates!$E$4, DataPack!BO455, IF($C$4=Dates!$E$5, DataPack!BU455, IF($C$4=Dates!$E$6, DataPack!CA455))))="", "", IF($C$4=Dates!$E$3, DataPack!BI455, IF($C$4=Dates!$E$4, DataPack!BO455, IF($C$4=Dates!$E$5, DataPack!BU455, IF($C$4=Dates!$E$6, DataPack!CA455)))))</f>
        <v>115774</v>
      </c>
      <c r="C40" s="43" t="str">
        <f>IF(IF($C$4=Dates!$E$3, DataPack!BJ455, IF($C$4=Dates!$E$4, DataPack!BP455, IF($C$4=Dates!$E$5, DataPack!BV455, IF($C$4=Dates!$E$6, DataPack!CB455))))="", "", IF($C$4=Dates!$E$3, DataPack!BJ455, IF($C$4=Dates!$E$4, DataPack!BP455, IF($C$4=Dates!$E$5, DataPack!BV455, IF($C$4=Dates!$E$6, DataPack!CB455)))))</f>
        <v>Lakers School</v>
      </c>
      <c r="D40" s="43" t="str">
        <f>IF(IF($C$4=Dates!$E$3, DataPack!BK455, IF($C$4=Dates!$E$4, DataPack!BQ455, IF($C$4=Dates!$E$5, DataPack!BW455, IF($C$4=Dates!$E$6, DataPack!CC455))))="", "", IF($C$4=Dates!$E$3, DataPack!BK455, IF($C$4=Dates!$E$4, DataPack!BQ455, IF($C$4=Dates!$E$5, DataPack!BW455, IF($C$4=Dates!$E$6, DataPack!CC455)))))</f>
        <v>Gloucestershire</v>
      </c>
      <c r="E40" s="43" t="str">
        <f>IF(IF($C$4=Dates!$E$3, DataPack!BL455, IF($C$4=Dates!$E$4, DataPack!BR455, IF($C$4=Dates!$E$5, DataPack!BX455, IF($C$4=Dates!$E$6, DataPack!CD455))))="", "", IF($C$4=Dates!$E$3, DataPack!BL455, IF($C$4=Dates!$E$4, DataPack!BR455, IF($C$4=Dates!$E$5, DataPack!BX455, IF($C$4=Dates!$E$6, DataPack!CD455)))))</f>
        <v>Secondary</v>
      </c>
      <c r="F40" s="43" t="str">
        <f>IF(IF($C$4=Dates!$E$3, DataPack!BM455, IF($C$4=Dates!$E$4, DataPack!BS455, IF($C$4=Dates!$E$5, DataPack!BY455, IF($C$4=Dates!$E$6, DataPack!CE455))))="", "", IF($C$4=Dates!$E$3, DataPack!BM455, IF($C$4=Dates!$E$4, DataPack!BS455, IF($C$4=Dates!$E$5, DataPack!BY455, IF($C$4=Dates!$E$6, DataPack!CE455)))))</f>
        <v>Foundation School</v>
      </c>
      <c r="G40" s="49">
        <f>IF(IF($C$4=Dates!$E$3, DataPack!BN455, IF($C$4=Dates!$E$4, DataPack!BT455, IF($C$4=Dates!$E$5, DataPack!BZ455, IF($C$4=Dates!$E$6, DataPack!CF455))))="", "", IF($C$4=Dates!$E$3, DataPack!BN455, IF($C$4=Dates!$E$4, DataPack!BT455, IF($C$4=Dates!$E$5, DataPack!BZ455, IF($C$4=Dates!$E$6, DataPack!CF455)))))</f>
        <v>40857</v>
      </c>
      <c r="H40" s="6"/>
    </row>
    <row r="41" spans="2:8">
      <c r="B41" s="8">
        <f>IF(IF($C$4=Dates!$E$3, DataPack!BI456, IF($C$4=Dates!$E$4, DataPack!BO456, IF($C$4=Dates!$E$5, DataPack!BU456, IF($C$4=Dates!$E$6, DataPack!CA456))))="", "", IF($C$4=Dates!$E$3, DataPack!BI456, IF($C$4=Dates!$E$4, DataPack!BO456, IF($C$4=Dates!$E$5, DataPack!BU456, IF($C$4=Dates!$E$6, DataPack!CA456)))))</f>
        <v>113907</v>
      </c>
      <c r="C41" s="43" t="str">
        <f>IF(IF($C$4=Dates!$E$3, DataPack!BJ456, IF($C$4=Dates!$E$4, DataPack!BP456, IF($C$4=Dates!$E$5, DataPack!BV456, IF($C$4=Dates!$E$6, DataPack!CB456))))="", "", IF($C$4=Dates!$E$3, DataPack!BJ456, IF($C$4=Dates!$E$4, DataPack!BP456, IF($C$4=Dates!$E$5, DataPack!BV456, IF($C$4=Dates!$E$6, DataPack!CB456)))))</f>
        <v>Poole High School</v>
      </c>
      <c r="D41" s="43" t="str">
        <f>IF(IF($C$4=Dates!$E$3, DataPack!BK456, IF($C$4=Dates!$E$4, DataPack!BQ456, IF($C$4=Dates!$E$5, DataPack!BW456, IF($C$4=Dates!$E$6, DataPack!CC456))))="", "", IF($C$4=Dates!$E$3, DataPack!BK456, IF($C$4=Dates!$E$4, DataPack!BQ456, IF($C$4=Dates!$E$5, DataPack!BW456, IF($C$4=Dates!$E$6, DataPack!CC456)))))</f>
        <v>Poole</v>
      </c>
      <c r="E41" s="43" t="str">
        <f>IF(IF($C$4=Dates!$E$3, DataPack!BL456, IF($C$4=Dates!$E$4, DataPack!BR456, IF($C$4=Dates!$E$5, DataPack!BX456, IF($C$4=Dates!$E$6, DataPack!CD456))))="", "", IF($C$4=Dates!$E$3, DataPack!BL456, IF($C$4=Dates!$E$4, DataPack!BR456, IF($C$4=Dates!$E$5, DataPack!BX456, IF($C$4=Dates!$E$6, DataPack!CD456)))))</f>
        <v>Secondary</v>
      </c>
      <c r="F41" s="43" t="str">
        <f>IF(IF($C$4=Dates!$E$3, DataPack!BM456, IF($C$4=Dates!$E$4, DataPack!BS456, IF($C$4=Dates!$E$5, DataPack!BY456, IF($C$4=Dates!$E$6, DataPack!CE456))))="", "", IF($C$4=Dates!$E$3, DataPack!BM456, IF($C$4=Dates!$E$4, DataPack!BS456, IF($C$4=Dates!$E$5, DataPack!BY456, IF($C$4=Dates!$E$6, DataPack!CE456)))))</f>
        <v>Foundation School</v>
      </c>
      <c r="G41" s="49">
        <f>IF(IF($C$4=Dates!$E$3, DataPack!BN456, IF($C$4=Dates!$E$4, DataPack!BT456, IF($C$4=Dates!$E$5, DataPack!BZ456, IF($C$4=Dates!$E$6, DataPack!CF456))))="", "", IF($C$4=Dates!$E$3, DataPack!BN456, IF($C$4=Dates!$E$4, DataPack!BT456, IF($C$4=Dates!$E$5, DataPack!BZ456, IF($C$4=Dates!$E$6, DataPack!CF456)))))</f>
        <v>40886</v>
      </c>
      <c r="H41" s="6"/>
    </row>
    <row r="42" spans="2:8">
      <c r="B42" s="8">
        <f>IF(IF($C$4=Dates!$E$3, DataPack!BI457, IF($C$4=Dates!$E$4, DataPack!BO457, IF($C$4=Dates!$E$5, DataPack!BU457, IF($C$4=Dates!$E$6, DataPack!CA457))))="", "", IF($C$4=Dates!$E$3, DataPack!BI457, IF($C$4=Dates!$E$4, DataPack!BO457, IF($C$4=Dates!$E$5, DataPack!BU457, IF($C$4=Dates!$E$6, DataPack!CA457)))))</f>
        <v>109295</v>
      </c>
      <c r="C42" s="43" t="str">
        <f>IF(IF($C$4=Dates!$E$3, DataPack!BJ457, IF($C$4=Dates!$E$4, DataPack!BP457, IF($C$4=Dates!$E$5, DataPack!BV457, IF($C$4=Dates!$E$6, DataPack!CB457))))="", "", IF($C$4=Dates!$E$3, DataPack!BJ457, IF($C$4=Dates!$E$4, DataPack!BP457, IF($C$4=Dates!$E$5, DataPack!BV457, IF($C$4=Dates!$E$6, DataPack!CB457)))))</f>
        <v>Abbeywood Community School *</v>
      </c>
      <c r="D42" s="43" t="str">
        <f>IF(IF($C$4=Dates!$E$3, DataPack!BK457, IF($C$4=Dates!$E$4, DataPack!BQ457, IF($C$4=Dates!$E$5, DataPack!BW457, IF($C$4=Dates!$E$6, DataPack!CC457))))="", "", IF($C$4=Dates!$E$3, DataPack!BK457, IF($C$4=Dates!$E$4, DataPack!BQ457, IF($C$4=Dates!$E$5, DataPack!BW457, IF($C$4=Dates!$E$6, DataPack!CC457)))))</f>
        <v>South Gloucestershire</v>
      </c>
      <c r="E42" s="43" t="str">
        <f>IF(IF($C$4=Dates!$E$3, DataPack!BL457, IF($C$4=Dates!$E$4, DataPack!BR457, IF($C$4=Dates!$E$5, DataPack!BX457, IF($C$4=Dates!$E$6, DataPack!CD457))))="", "", IF($C$4=Dates!$E$3, DataPack!BL457, IF($C$4=Dates!$E$4, DataPack!BR457, IF($C$4=Dates!$E$5, DataPack!BX457, IF($C$4=Dates!$E$6, DataPack!CD457)))))</f>
        <v>Secondary</v>
      </c>
      <c r="F42" s="43" t="str">
        <f>IF(IF($C$4=Dates!$E$3, DataPack!BM457, IF($C$4=Dates!$E$4, DataPack!BS457, IF($C$4=Dates!$E$5, DataPack!BY457, IF($C$4=Dates!$E$6, DataPack!CE457))))="", "", IF($C$4=Dates!$E$3, DataPack!BM457, IF($C$4=Dates!$E$4, DataPack!BS457, IF($C$4=Dates!$E$5, DataPack!BY457, IF($C$4=Dates!$E$6, DataPack!CE457)))))</f>
        <v>Community School</v>
      </c>
      <c r="G42" s="49">
        <f>IF(IF($C$4=Dates!$E$3, DataPack!BN457, IF($C$4=Dates!$E$4, DataPack!BT457, IF($C$4=Dates!$E$5, DataPack!BZ457, IF($C$4=Dates!$E$6, DataPack!CF457))))="", "", IF($C$4=Dates!$E$3, DataPack!BN457, IF($C$4=Dates!$E$4, DataPack!BT457, IF($C$4=Dates!$E$5, DataPack!BZ457, IF($C$4=Dates!$E$6, DataPack!CF457)))))</f>
        <v>40885</v>
      </c>
      <c r="H42" s="6"/>
    </row>
    <row r="43" spans="2:8">
      <c r="B43" s="8">
        <f>IF(IF($C$4=Dates!$E$3, DataPack!BI458, IF($C$4=Dates!$E$4, DataPack!BO458, IF($C$4=Dates!$E$5, DataPack!BU458, IF($C$4=Dates!$E$6, DataPack!CA458))))="", "", IF($C$4=Dates!$E$3, DataPack!BI458, IF($C$4=Dates!$E$4, DataPack!BO458, IF($C$4=Dates!$E$5, DataPack!BU458, IF($C$4=Dates!$E$6, DataPack!CA458)))))</f>
        <v>122848</v>
      </c>
      <c r="C43" s="43" t="str">
        <f>IF(IF($C$4=Dates!$E$3, DataPack!BJ458, IF($C$4=Dates!$E$4, DataPack!BP458, IF($C$4=Dates!$E$5, DataPack!BV458, IF($C$4=Dates!$E$6, DataPack!CB458))))="", "", IF($C$4=Dates!$E$3, DataPack!BJ458, IF($C$4=Dates!$E$4, DataPack!BP458, IF($C$4=Dates!$E$5, DataPack!BV458, IF($C$4=Dates!$E$6, DataPack!CB458)))))</f>
        <v>The Gedling School</v>
      </c>
      <c r="D43" s="43" t="str">
        <f>IF(IF($C$4=Dates!$E$3, DataPack!BK458, IF($C$4=Dates!$E$4, DataPack!BQ458, IF($C$4=Dates!$E$5, DataPack!BW458, IF($C$4=Dates!$E$6, DataPack!CC458))))="", "", IF($C$4=Dates!$E$3, DataPack!BK458, IF($C$4=Dates!$E$4, DataPack!BQ458, IF($C$4=Dates!$E$5, DataPack!BW458, IF($C$4=Dates!$E$6, DataPack!CC458)))))</f>
        <v>Nottinghamshire</v>
      </c>
      <c r="E43" s="43" t="str">
        <f>IF(IF($C$4=Dates!$E$3, DataPack!BL458, IF($C$4=Dates!$E$4, DataPack!BR458, IF($C$4=Dates!$E$5, DataPack!BX458, IF($C$4=Dates!$E$6, DataPack!CD458))))="", "", IF($C$4=Dates!$E$3, DataPack!BL458, IF($C$4=Dates!$E$4, DataPack!BR458, IF($C$4=Dates!$E$5, DataPack!BX458, IF($C$4=Dates!$E$6, DataPack!CD458)))))</f>
        <v>Secondary</v>
      </c>
      <c r="F43" s="43" t="str">
        <f>IF(IF($C$4=Dates!$E$3, DataPack!BM458, IF($C$4=Dates!$E$4, DataPack!BS458, IF($C$4=Dates!$E$5, DataPack!BY458, IF($C$4=Dates!$E$6, DataPack!CE458))))="", "", IF($C$4=Dates!$E$3, DataPack!BM458, IF($C$4=Dates!$E$4, DataPack!BS458, IF($C$4=Dates!$E$5, DataPack!BY458, IF($C$4=Dates!$E$6, DataPack!CE458)))))</f>
        <v>Community School</v>
      </c>
      <c r="G43" s="49">
        <f>IF(IF($C$4=Dates!$E$3, DataPack!BN458, IF($C$4=Dates!$E$4, DataPack!BT458, IF($C$4=Dates!$E$5, DataPack!BZ458, IF($C$4=Dates!$E$6, DataPack!CF458))))="", "", IF($C$4=Dates!$E$3, DataPack!BN458, IF($C$4=Dates!$E$4, DataPack!BT458, IF($C$4=Dates!$E$5, DataPack!BZ458, IF($C$4=Dates!$E$6, DataPack!CF458)))))</f>
        <v>40864</v>
      </c>
      <c r="H43" s="6"/>
    </row>
    <row r="44" spans="2:8">
      <c r="B44" s="8">
        <f>IF(IF($C$4=Dates!$E$3, DataPack!BI459, IF($C$4=Dates!$E$4, DataPack!BO459, IF($C$4=Dates!$E$5, DataPack!BU459, IF($C$4=Dates!$E$6, DataPack!CA459))))="", "", IF($C$4=Dates!$E$3, DataPack!BI459, IF($C$4=Dates!$E$4, DataPack!BO459, IF($C$4=Dates!$E$5, DataPack!BU459, IF($C$4=Dates!$E$6, DataPack!CA459)))))</f>
        <v>119737</v>
      </c>
      <c r="C44" s="43" t="str">
        <f>IF(IF($C$4=Dates!$E$3, DataPack!BJ459, IF($C$4=Dates!$E$4, DataPack!BP459, IF($C$4=Dates!$E$5, DataPack!BV459, IF($C$4=Dates!$E$6, DataPack!CB459))))="", "", IF($C$4=Dates!$E$3, DataPack!BJ459, IF($C$4=Dates!$E$4, DataPack!BP459, IF($C$4=Dates!$E$5, DataPack!BV459, IF($C$4=Dates!$E$6, DataPack!CB459)))))</f>
        <v>Collegiate High School</v>
      </c>
      <c r="D44" s="43" t="str">
        <f>IF(IF($C$4=Dates!$E$3, DataPack!BK459, IF($C$4=Dates!$E$4, DataPack!BQ459, IF($C$4=Dates!$E$5, DataPack!BW459, IF($C$4=Dates!$E$6, DataPack!CC459))))="", "", IF($C$4=Dates!$E$3, DataPack!BK459, IF($C$4=Dates!$E$4, DataPack!BQ459, IF($C$4=Dates!$E$5, DataPack!BW459, IF($C$4=Dates!$E$6, DataPack!CC459)))))</f>
        <v>Blackpool</v>
      </c>
      <c r="E44" s="43" t="str">
        <f>IF(IF($C$4=Dates!$E$3, DataPack!BL459, IF($C$4=Dates!$E$4, DataPack!BR459, IF($C$4=Dates!$E$5, DataPack!BX459, IF($C$4=Dates!$E$6, DataPack!CD459))))="", "", IF($C$4=Dates!$E$3, DataPack!BL459, IF($C$4=Dates!$E$4, DataPack!BR459, IF($C$4=Dates!$E$5, DataPack!BX459, IF($C$4=Dates!$E$6, DataPack!CD459)))))</f>
        <v>Secondary</v>
      </c>
      <c r="F44" s="43" t="str">
        <f>IF(IF($C$4=Dates!$E$3, DataPack!BM459, IF($C$4=Dates!$E$4, DataPack!BS459, IF($C$4=Dates!$E$5, DataPack!BY459, IF($C$4=Dates!$E$6, DataPack!CE459))))="", "", IF($C$4=Dates!$E$3, DataPack!BM459, IF($C$4=Dates!$E$4, DataPack!BS459, IF($C$4=Dates!$E$5, DataPack!BY459, IF($C$4=Dates!$E$6, DataPack!CE459)))))</f>
        <v>Foundation School</v>
      </c>
      <c r="G44" s="49">
        <f>IF(IF($C$4=Dates!$E$3, DataPack!BN459, IF($C$4=Dates!$E$4, DataPack!BT459, IF($C$4=Dates!$E$5, DataPack!BZ459, IF($C$4=Dates!$E$6, DataPack!CF459))))="", "", IF($C$4=Dates!$E$3, DataPack!BN459, IF($C$4=Dates!$E$4, DataPack!BT459, IF($C$4=Dates!$E$5, DataPack!BZ459, IF($C$4=Dates!$E$6, DataPack!CF459)))))</f>
        <v>40822</v>
      </c>
      <c r="H44" s="6"/>
    </row>
    <row r="45" spans="2:8">
      <c r="B45" s="8">
        <f>IF(IF($C$4=Dates!$E$3, DataPack!BI460, IF($C$4=Dates!$E$4, DataPack!BO460, IF($C$4=Dates!$E$5, DataPack!BU460, IF($C$4=Dates!$E$6, DataPack!CA460))))="", "", IF($C$4=Dates!$E$3, DataPack!BI460, IF($C$4=Dates!$E$4, DataPack!BO460, IF($C$4=Dates!$E$5, DataPack!BU460, IF($C$4=Dates!$E$6, DataPack!CA460)))))</f>
        <v>119725</v>
      </c>
      <c r="C45" s="43" t="str">
        <f>IF(IF($C$4=Dates!$E$3, DataPack!BJ460, IF($C$4=Dates!$E$4, DataPack!BP460, IF($C$4=Dates!$E$5, DataPack!BV460, IF($C$4=Dates!$E$6, DataPack!CB460))))="", "", IF($C$4=Dates!$E$3, DataPack!BJ460, IF($C$4=Dates!$E$4, DataPack!BP460, IF($C$4=Dates!$E$5, DataPack!BV460, IF($C$4=Dates!$E$6, DataPack!CB460)))))</f>
        <v>West Craven High Technology College</v>
      </c>
      <c r="D45" s="43" t="str">
        <f>IF(IF($C$4=Dates!$E$3, DataPack!BK460, IF($C$4=Dates!$E$4, DataPack!BQ460, IF($C$4=Dates!$E$5, DataPack!BW460, IF($C$4=Dates!$E$6, DataPack!CC460))))="", "", IF($C$4=Dates!$E$3, DataPack!BK460, IF($C$4=Dates!$E$4, DataPack!BQ460, IF($C$4=Dates!$E$5, DataPack!BW460, IF($C$4=Dates!$E$6, DataPack!CC460)))))</f>
        <v>Lancashire</v>
      </c>
      <c r="E45" s="43" t="str">
        <f>IF(IF($C$4=Dates!$E$3, DataPack!BL460, IF($C$4=Dates!$E$4, DataPack!BR460, IF($C$4=Dates!$E$5, DataPack!BX460, IF($C$4=Dates!$E$6, DataPack!CD460))))="", "", IF($C$4=Dates!$E$3, DataPack!BL460, IF($C$4=Dates!$E$4, DataPack!BR460, IF($C$4=Dates!$E$5, DataPack!BX460, IF($C$4=Dates!$E$6, DataPack!CD460)))))</f>
        <v>Secondary</v>
      </c>
      <c r="F45" s="43" t="str">
        <f>IF(IF($C$4=Dates!$E$3, DataPack!BM460, IF($C$4=Dates!$E$4, DataPack!BS460, IF($C$4=Dates!$E$5, DataPack!BY460, IF($C$4=Dates!$E$6, DataPack!CE460))))="", "", IF($C$4=Dates!$E$3, DataPack!BM460, IF($C$4=Dates!$E$4, DataPack!BS460, IF($C$4=Dates!$E$5, DataPack!BY460, IF($C$4=Dates!$E$6, DataPack!CE460)))))</f>
        <v>Community School</v>
      </c>
      <c r="G45" s="49">
        <f>IF(IF($C$4=Dates!$E$3, DataPack!BN460, IF($C$4=Dates!$E$4, DataPack!BT460, IF($C$4=Dates!$E$5, DataPack!BZ460, IF($C$4=Dates!$E$6, DataPack!CF460))))="", "", IF($C$4=Dates!$E$3, DataPack!BN460, IF($C$4=Dates!$E$4, DataPack!BT460, IF($C$4=Dates!$E$5, DataPack!BZ460, IF($C$4=Dates!$E$6, DataPack!CF460)))))</f>
        <v>40885</v>
      </c>
      <c r="H45" s="6"/>
    </row>
    <row r="46" spans="2:8">
      <c r="B46" s="8">
        <f>IF(IF($C$4=Dates!$E$3, DataPack!BI461, IF($C$4=Dates!$E$4, DataPack!BO461, IF($C$4=Dates!$E$5, DataPack!BU461, IF($C$4=Dates!$E$6, DataPack!CA461))))="", "", IF($C$4=Dates!$E$3, DataPack!BI461, IF($C$4=Dates!$E$4, DataPack!BO461, IF($C$4=Dates!$E$5, DataPack!BU461, IF($C$4=Dates!$E$6, DataPack!CA461)))))</f>
        <v>109660</v>
      </c>
      <c r="C46" s="43" t="str">
        <f>IF(IF($C$4=Dates!$E$3, DataPack!BJ461, IF($C$4=Dates!$E$4, DataPack!BP461, IF($C$4=Dates!$E$5, DataPack!BV461, IF($C$4=Dates!$E$6, DataPack!CB461))))="", "", IF($C$4=Dates!$E$3, DataPack!BJ461, IF($C$4=Dates!$E$4, DataPack!BP461, IF($C$4=Dates!$E$5, DataPack!BV461, IF($C$4=Dates!$E$6, DataPack!CB461)))))</f>
        <v>Robert Bruce Middle School</v>
      </c>
      <c r="D46" s="43" t="str">
        <f>IF(IF($C$4=Dates!$E$3, DataPack!BK461, IF($C$4=Dates!$E$4, DataPack!BQ461, IF($C$4=Dates!$E$5, DataPack!BW461, IF($C$4=Dates!$E$6, DataPack!CC461))))="", "", IF($C$4=Dates!$E$3, DataPack!BK461, IF($C$4=Dates!$E$4, DataPack!BQ461, IF($C$4=Dates!$E$5, DataPack!BW461, IF($C$4=Dates!$E$6, DataPack!CC461)))))</f>
        <v>Bedford</v>
      </c>
      <c r="E46" s="43" t="str">
        <f>IF(IF($C$4=Dates!$E$3, DataPack!BL461, IF($C$4=Dates!$E$4, DataPack!BR461, IF($C$4=Dates!$E$5, DataPack!BX461, IF($C$4=Dates!$E$6, DataPack!CD461))))="", "", IF($C$4=Dates!$E$3, DataPack!BL461, IF($C$4=Dates!$E$4, DataPack!BR461, IF($C$4=Dates!$E$5, DataPack!BX461, IF($C$4=Dates!$E$6, DataPack!CD461)))))</f>
        <v>Secondary</v>
      </c>
      <c r="F46" s="43" t="str">
        <f>IF(IF($C$4=Dates!$E$3, DataPack!BM461, IF($C$4=Dates!$E$4, DataPack!BS461, IF($C$4=Dates!$E$5, DataPack!BY461, IF($C$4=Dates!$E$6, DataPack!CE461))))="", "", IF($C$4=Dates!$E$3, DataPack!BM461, IF($C$4=Dates!$E$4, DataPack!BS461, IF($C$4=Dates!$E$5, DataPack!BY461, IF($C$4=Dates!$E$6, DataPack!CE461)))))</f>
        <v>Foundation School</v>
      </c>
      <c r="G46" s="49">
        <f>IF(IF($C$4=Dates!$E$3, DataPack!BN461, IF($C$4=Dates!$E$4, DataPack!BT461, IF($C$4=Dates!$E$5, DataPack!BZ461, IF($C$4=Dates!$E$6, DataPack!CF461))))="", "", IF($C$4=Dates!$E$3, DataPack!BN461, IF($C$4=Dates!$E$4, DataPack!BT461, IF($C$4=Dates!$E$5, DataPack!BZ461, IF($C$4=Dates!$E$6, DataPack!CF461)))))</f>
        <v>40851</v>
      </c>
      <c r="H46" s="6"/>
    </row>
    <row r="47" spans="2:8">
      <c r="B47" s="8">
        <f>IF(IF($C$4=Dates!$E$3, DataPack!BI462, IF($C$4=Dates!$E$4, DataPack!BO462, IF($C$4=Dates!$E$5, DataPack!BU462, IF($C$4=Dates!$E$6, DataPack!CA462))))="", "", IF($C$4=Dates!$E$3, DataPack!BI462, IF($C$4=Dates!$E$4, DataPack!BO462, IF($C$4=Dates!$E$5, DataPack!BU462, IF($C$4=Dates!$E$6, DataPack!CA462)))))</f>
        <v>118105</v>
      </c>
      <c r="C47" s="43" t="str">
        <f>IF(IF($C$4=Dates!$E$3, DataPack!BJ462, IF($C$4=Dates!$E$4, DataPack!BP462, IF($C$4=Dates!$E$5, DataPack!BV462, IF($C$4=Dates!$E$6, DataPack!CB462))))="", "", IF($C$4=Dates!$E$3, DataPack!BJ462, IF($C$4=Dates!$E$4, DataPack!BP462, IF($C$4=Dates!$E$5, DataPack!BV462, IF($C$4=Dates!$E$6, DataPack!CB462)))))</f>
        <v>Sir Henry Cooper School *</v>
      </c>
      <c r="D47" s="43" t="str">
        <f>IF(IF($C$4=Dates!$E$3, DataPack!BK462, IF($C$4=Dates!$E$4, DataPack!BQ462, IF($C$4=Dates!$E$5, DataPack!BW462, IF($C$4=Dates!$E$6, DataPack!CC462))))="", "", IF($C$4=Dates!$E$3, DataPack!BK462, IF($C$4=Dates!$E$4, DataPack!BQ462, IF($C$4=Dates!$E$5, DataPack!BW462, IF($C$4=Dates!$E$6, DataPack!CC462)))))</f>
        <v>Kingston upon Hull City of</v>
      </c>
      <c r="E47" s="43" t="str">
        <f>IF(IF($C$4=Dates!$E$3, DataPack!BL462, IF($C$4=Dates!$E$4, DataPack!BR462, IF($C$4=Dates!$E$5, DataPack!BX462, IF($C$4=Dates!$E$6, DataPack!CD462))))="", "", IF($C$4=Dates!$E$3, DataPack!BL462, IF($C$4=Dates!$E$4, DataPack!BR462, IF($C$4=Dates!$E$5, DataPack!BX462, IF($C$4=Dates!$E$6, DataPack!CD462)))))</f>
        <v>Secondary</v>
      </c>
      <c r="F47" s="43" t="str">
        <f>IF(IF($C$4=Dates!$E$3, DataPack!BM462, IF($C$4=Dates!$E$4, DataPack!BS462, IF($C$4=Dates!$E$5, DataPack!BY462, IF($C$4=Dates!$E$6, DataPack!CE462))))="", "", IF($C$4=Dates!$E$3, DataPack!BM462, IF($C$4=Dates!$E$4, DataPack!BS462, IF($C$4=Dates!$E$5, DataPack!BY462, IF($C$4=Dates!$E$6, DataPack!CE462)))))</f>
        <v>Community School</v>
      </c>
      <c r="G47" s="49">
        <f>IF(IF($C$4=Dates!$E$3, DataPack!BN462, IF($C$4=Dates!$E$4, DataPack!BT462, IF($C$4=Dates!$E$5, DataPack!BZ462, IF($C$4=Dates!$E$6, DataPack!CF462))))="", "", IF($C$4=Dates!$E$3, DataPack!BN462, IF($C$4=Dates!$E$4, DataPack!BT462, IF($C$4=Dates!$E$5, DataPack!BZ462, IF($C$4=Dates!$E$6, DataPack!CF462)))))</f>
        <v>40829</v>
      </c>
    </row>
    <row r="48" spans="2:8">
      <c r="B48" s="8">
        <f>IF(IF($C$4=Dates!$E$3, DataPack!BI463, IF($C$4=Dates!$E$4, DataPack!BO463, IF($C$4=Dates!$E$5, DataPack!BU463, IF($C$4=Dates!$E$6, DataPack!CA463))))="", "", IF($C$4=Dates!$E$3, DataPack!BI463, IF($C$4=Dates!$E$4, DataPack!BO463, IF($C$4=Dates!$E$5, DataPack!BU463, IF($C$4=Dates!$E$6, DataPack!CA463)))))</f>
        <v>100743</v>
      </c>
      <c r="C48" s="43" t="str">
        <f>IF(IF($C$4=Dates!$E$3, DataPack!BJ463, IF($C$4=Dates!$E$4, DataPack!BP463, IF($C$4=Dates!$E$5, DataPack!BV463, IF($C$4=Dates!$E$6, DataPack!CB463))))="", "", IF($C$4=Dates!$E$3, DataPack!BJ463, IF($C$4=Dates!$E$4, DataPack!BP463, IF($C$4=Dates!$E$5, DataPack!BV463, IF($C$4=Dates!$E$6, DataPack!CB463)))))</f>
        <v>Sedgehill School</v>
      </c>
      <c r="D48" s="43" t="str">
        <f>IF(IF($C$4=Dates!$E$3, DataPack!BK463, IF($C$4=Dates!$E$4, DataPack!BQ463, IF($C$4=Dates!$E$5, DataPack!BW463, IF($C$4=Dates!$E$6, DataPack!CC463))))="", "", IF($C$4=Dates!$E$3, DataPack!BK463, IF($C$4=Dates!$E$4, DataPack!BQ463, IF($C$4=Dates!$E$5, DataPack!BW463, IF($C$4=Dates!$E$6, DataPack!CC463)))))</f>
        <v>Lewisham</v>
      </c>
      <c r="E48" s="43" t="str">
        <f>IF(IF($C$4=Dates!$E$3, DataPack!BL463, IF($C$4=Dates!$E$4, DataPack!BR463, IF($C$4=Dates!$E$5, DataPack!BX463, IF($C$4=Dates!$E$6, DataPack!CD463))))="", "", IF($C$4=Dates!$E$3, DataPack!BL463, IF($C$4=Dates!$E$4, DataPack!BR463, IF($C$4=Dates!$E$5, DataPack!BX463, IF($C$4=Dates!$E$6, DataPack!CD463)))))</f>
        <v>Secondary</v>
      </c>
      <c r="F48" s="43" t="str">
        <f>IF(IF($C$4=Dates!$E$3, DataPack!BM463, IF($C$4=Dates!$E$4, DataPack!BS463, IF($C$4=Dates!$E$5, DataPack!BY463, IF($C$4=Dates!$E$6, DataPack!CE463))))="", "", IF($C$4=Dates!$E$3, DataPack!BM463, IF($C$4=Dates!$E$4, DataPack!BS463, IF($C$4=Dates!$E$5, DataPack!BY463, IF($C$4=Dates!$E$6, DataPack!CE463)))))</f>
        <v>Community School</v>
      </c>
      <c r="G48" s="49">
        <f>IF(IF($C$4=Dates!$E$3, DataPack!BN463, IF($C$4=Dates!$E$4, DataPack!BT463, IF($C$4=Dates!$E$5, DataPack!BZ463, IF($C$4=Dates!$E$6, DataPack!CF463))))="", "", IF($C$4=Dates!$E$3, DataPack!BN463, IF($C$4=Dates!$E$4, DataPack!BT463, IF($C$4=Dates!$E$5, DataPack!BZ463, IF($C$4=Dates!$E$6, DataPack!CF463)))))</f>
        <v>40865</v>
      </c>
    </row>
    <row r="49" spans="2:7">
      <c r="B49" s="8">
        <f>IF(IF($C$4=Dates!$E$3, DataPack!BI464, IF($C$4=Dates!$E$4, DataPack!BO464, IF($C$4=Dates!$E$5, DataPack!BU464, IF($C$4=Dates!$E$6, DataPack!CA464))))="", "", IF($C$4=Dates!$E$3, DataPack!BI464, IF($C$4=Dates!$E$4, DataPack!BO464, IF($C$4=Dates!$E$5, DataPack!BU464, IF($C$4=Dates!$E$6, DataPack!CA464)))))</f>
        <v>134126</v>
      </c>
      <c r="C49" s="43" t="str">
        <f>IF(IF($C$4=Dates!$E$3, DataPack!BJ464, IF($C$4=Dates!$E$4, DataPack!BP464, IF($C$4=Dates!$E$5, DataPack!BV464, IF($C$4=Dates!$E$6, DataPack!CB464))))="", "", IF($C$4=Dates!$E$3, DataPack!BJ464, IF($C$4=Dates!$E$4, DataPack!BP464, IF($C$4=Dates!$E$5, DataPack!BV464, IF($C$4=Dates!$E$6, DataPack!CB464)))))</f>
        <v>Torbay School</v>
      </c>
      <c r="D49" s="43" t="str">
        <f>IF(IF($C$4=Dates!$E$3, DataPack!BK464, IF($C$4=Dates!$E$4, DataPack!BQ464, IF($C$4=Dates!$E$5, DataPack!BW464, IF($C$4=Dates!$E$6, DataPack!CC464))))="", "", IF($C$4=Dates!$E$3, DataPack!BK464, IF($C$4=Dates!$E$4, DataPack!BQ464, IF($C$4=Dates!$E$5, DataPack!BW464, IF($C$4=Dates!$E$6, DataPack!CC464)))))</f>
        <v>Torbay</v>
      </c>
      <c r="E49" s="43" t="str">
        <f>IF(IF($C$4=Dates!$E$3, DataPack!BL464, IF($C$4=Dates!$E$4, DataPack!BR464, IF($C$4=Dates!$E$5, DataPack!BX464, IF($C$4=Dates!$E$6, DataPack!CD464))))="", "", IF($C$4=Dates!$E$3, DataPack!BL464, IF($C$4=Dates!$E$4, DataPack!BR464, IF($C$4=Dates!$E$5, DataPack!BX464, IF($C$4=Dates!$E$6, DataPack!CD464)))))</f>
        <v>Special</v>
      </c>
      <c r="F49" s="43" t="str">
        <f>IF(IF($C$4=Dates!$E$3, DataPack!BM464, IF($C$4=Dates!$E$4, DataPack!BS464, IF($C$4=Dates!$E$5, DataPack!BY464, IF($C$4=Dates!$E$6, DataPack!CE464))))="", "", IF($C$4=Dates!$E$3, DataPack!BM464, IF($C$4=Dates!$E$4, DataPack!BS464, IF($C$4=Dates!$E$5, DataPack!BY464, IF($C$4=Dates!$E$6, DataPack!CE464)))))</f>
        <v>Community Special School</v>
      </c>
      <c r="G49" s="49">
        <f>IF(IF($C$4=Dates!$E$3, DataPack!BN464, IF($C$4=Dates!$E$4, DataPack!BT464, IF($C$4=Dates!$E$5, DataPack!BZ464, IF($C$4=Dates!$E$6, DataPack!CF464))))="", "", IF($C$4=Dates!$E$3, DataPack!BN464, IF($C$4=Dates!$E$4, DataPack!BT464, IF($C$4=Dates!$E$5, DataPack!BZ464, IF($C$4=Dates!$E$6, DataPack!CF464)))))</f>
        <v>40879</v>
      </c>
    </row>
    <row r="50" spans="2:7">
      <c r="B50" s="8">
        <f>IF(IF($C$4=Dates!$E$3, DataPack!BI465, IF($C$4=Dates!$E$4, DataPack!BO465, IF($C$4=Dates!$E$5, DataPack!BU465, IF($C$4=Dates!$E$6, DataPack!CA465))))="", "", IF($C$4=Dates!$E$3, DataPack!BI465, IF($C$4=Dates!$E$4, DataPack!BO465, IF($C$4=Dates!$E$5, DataPack!BU465, IF($C$4=Dates!$E$6, DataPack!CA465)))))</f>
        <v>132205</v>
      </c>
      <c r="C50" s="43" t="str">
        <f>IF(IF($C$4=Dates!$E$3, DataPack!BJ465, IF($C$4=Dates!$E$4, DataPack!BP465, IF($C$4=Dates!$E$5, DataPack!BV465, IF($C$4=Dates!$E$6, DataPack!CB465))))="", "", IF($C$4=Dates!$E$3, DataPack!BJ465, IF($C$4=Dates!$E$4, DataPack!BP465, IF($C$4=Dates!$E$5, DataPack!BV465, IF($C$4=Dates!$E$6, DataPack!CB465)))))</f>
        <v>Childrens Support Centre, Heybridge</v>
      </c>
      <c r="D50" s="43" t="str">
        <f>IF(IF($C$4=Dates!$E$3, DataPack!BK465, IF($C$4=Dates!$E$4, DataPack!BQ465, IF($C$4=Dates!$E$5, DataPack!BW465, IF($C$4=Dates!$E$6, DataPack!CC465))))="", "", IF($C$4=Dates!$E$3, DataPack!BK465, IF($C$4=Dates!$E$4, DataPack!BQ465, IF($C$4=Dates!$E$5, DataPack!BW465, IF($C$4=Dates!$E$6, DataPack!CC465)))))</f>
        <v>Essex</v>
      </c>
      <c r="E50" s="43" t="str">
        <f>IF(IF($C$4=Dates!$E$3, DataPack!BL465, IF($C$4=Dates!$E$4, DataPack!BR465, IF($C$4=Dates!$E$5, DataPack!BX465, IF($C$4=Dates!$E$6, DataPack!CD465))))="", "", IF($C$4=Dates!$E$3, DataPack!BL465, IF($C$4=Dates!$E$4, DataPack!BR465, IF($C$4=Dates!$E$5, DataPack!BX465, IF($C$4=Dates!$E$6, DataPack!CD465)))))</f>
        <v>Pupil Referral Unit</v>
      </c>
      <c r="F50" s="43" t="str">
        <f>IF(IF($C$4=Dates!$E$3, DataPack!BM465, IF($C$4=Dates!$E$4, DataPack!BS465, IF($C$4=Dates!$E$5, DataPack!BY465, IF($C$4=Dates!$E$6, DataPack!CE465))))="", "", IF($C$4=Dates!$E$3, DataPack!BM465, IF($C$4=Dates!$E$4, DataPack!BS465, IF($C$4=Dates!$E$5, DataPack!BY465, IF($C$4=Dates!$E$6, DataPack!CE465)))))</f>
        <v>Pupil Referral Unit</v>
      </c>
      <c r="G50" s="49">
        <f>IF(IF($C$4=Dates!$E$3, DataPack!BN465, IF($C$4=Dates!$E$4, DataPack!BT465, IF($C$4=Dates!$E$5, DataPack!BZ465, IF($C$4=Dates!$E$6, DataPack!CF465))))="", "", IF($C$4=Dates!$E$3, DataPack!BN465, IF($C$4=Dates!$E$4, DataPack!BT465, IF($C$4=Dates!$E$5, DataPack!BZ465, IF($C$4=Dates!$E$6, DataPack!CF465)))))</f>
        <v>40836</v>
      </c>
    </row>
    <row r="51" spans="2:7">
      <c r="B51" s="8">
        <f>IF(IF($C$4=Dates!$E$3, DataPack!BI466, IF($C$4=Dates!$E$4, DataPack!BO466, IF($C$4=Dates!$E$5, DataPack!BU466, IF($C$4=Dates!$E$6, DataPack!CA466))))="", "", IF($C$4=Dates!$E$3, DataPack!BI466, IF($C$4=Dates!$E$4, DataPack!BO466, IF($C$4=Dates!$E$5, DataPack!BU466, IF($C$4=Dates!$E$6, DataPack!CA466)))))</f>
        <v>135950</v>
      </c>
      <c r="C51" s="43" t="str">
        <f>IF(IF($C$4=Dates!$E$3, DataPack!BJ466, IF($C$4=Dates!$E$4, DataPack!BP466, IF($C$4=Dates!$E$5, DataPack!BV466, IF($C$4=Dates!$E$6, DataPack!CB466))))="", "", IF($C$4=Dates!$E$3, DataPack!BJ466, IF($C$4=Dates!$E$4, DataPack!BP466, IF($C$4=Dates!$E$5, DataPack!BV466, IF($C$4=Dates!$E$6, DataPack!CB466)))))</f>
        <v>14-19 King Street Alternative Provision</v>
      </c>
      <c r="D51" s="43" t="str">
        <f>IF(IF($C$4=Dates!$E$3, DataPack!BK466, IF($C$4=Dates!$E$4, DataPack!BQ466, IF($C$4=Dates!$E$5, DataPack!BW466, IF($C$4=Dates!$E$6, DataPack!CC466))))="", "", IF($C$4=Dates!$E$3, DataPack!BK466, IF($C$4=Dates!$E$4, DataPack!BQ466, IF($C$4=Dates!$E$5, DataPack!BW466, IF($C$4=Dates!$E$6, DataPack!CC466)))))</f>
        <v>Telford and Wrekin</v>
      </c>
      <c r="E51" s="43" t="str">
        <f>IF(IF($C$4=Dates!$E$3, DataPack!BL466, IF($C$4=Dates!$E$4, DataPack!BR466, IF($C$4=Dates!$E$5, DataPack!BX466, IF($C$4=Dates!$E$6, DataPack!CD466))))="", "", IF($C$4=Dates!$E$3, DataPack!BL466, IF($C$4=Dates!$E$4, DataPack!BR466, IF($C$4=Dates!$E$5, DataPack!BX466, IF($C$4=Dates!$E$6, DataPack!CD466)))))</f>
        <v>Pupil Referral Unit</v>
      </c>
      <c r="F51" s="43" t="str">
        <f>IF(IF($C$4=Dates!$E$3, DataPack!BM466, IF($C$4=Dates!$E$4, DataPack!BS466, IF($C$4=Dates!$E$5, DataPack!BY466, IF($C$4=Dates!$E$6, DataPack!CE466))))="", "", IF($C$4=Dates!$E$3, DataPack!BM466, IF($C$4=Dates!$E$4, DataPack!BS466, IF($C$4=Dates!$E$5, DataPack!BY466, IF($C$4=Dates!$E$6, DataPack!CE466)))))</f>
        <v>Pupil Referral Unit</v>
      </c>
      <c r="G51" s="49">
        <f>IF(IF($C$4=Dates!$E$3, DataPack!BN466, IF($C$4=Dates!$E$4, DataPack!BT466, IF($C$4=Dates!$E$5, DataPack!BZ466, IF($C$4=Dates!$E$6, DataPack!CF466))))="", "", IF($C$4=Dates!$E$3, DataPack!BN466, IF($C$4=Dates!$E$4, DataPack!BT466, IF($C$4=Dates!$E$5, DataPack!BZ466, IF($C$4=Dates!$E$6, DataPack!CF466)))))</f>
        <v>40884</v>
      </c>
    </row>
    <row r="52" spans="2:7">
      <c r="B52" s="8">
        <f>IF(IF($C$4=Dates!$E$3, DataPack!BI467, IF($C$4=Dates!$E$4, DataPack!BO467, IF($C$4=Dates!$E$5, DataPack!BU467, IF($C$4=Dates!$E$6, DataPack!CA467))))="", "", IF($C$4=Dates!$E$3, DataPack!BI467, IF($C$4=Dates!$E$4, DataPack!BO467, IF($C$4=Dates!$E$5, DataPack!BU467, IF($C$4=Dates!$E$6, DataPack!CA467)))))</f>
        <v>111520</v>
      </c>
      <c r="C52" s="43" t="str">
        <f>IF(IF($C$4=Dates!$E$3, DataPack!BJ467, IF($C$4=Dates!$E$4, DataPack!BP467, IF($C$4=Dates!$E$5, DataPack!BV467, IF($C$4=Dates!$E$6, DataPack!CB467))))="", "", IF($C$4=Dates!$E$3, DataPack!BJ467, IF($C$4=Dates!$E$4, DataPack!BP467, IF($C$4=Dates!$E$5, DataPack!BV467, IF($C$4=Dates!$E$6, DataPack!CB467)))))</f>
        <v>Eston Centre (EOTAS)</v>
      </c>
      <c r="D52" s="43" t="str">
        <f>IF(IF($C$4=Dates!$E$3, DataPack!BK467, IF($C$4=Dates!$E$4, DataPack!BQ467, IF($C$4=Dates!$E$5, DataPack!BW467, IF($C$4=Dates!$E$6, DataPack!CC467))))="", "", IF($C$4=Dates!$E$3, DataPack!BK467, IF($C$4=Dates!$E$4, DataPack!BQ467, IF($C$4=Dates!$E$5, DataPack!BW467, IF($C$4=Dates!$E$6, DataPack!CC467)))))</f>
        <v>Redcar and Cleveland</v>
      </c>
      <c r="E52" s="43" t="str">
        <f>IF(IF($C$4=Dates!$E$3, DataPack!BL467, IF($C$4=Dates!$E$4, DataPack!BR467, IF($C$4=Dates!$E$5, DataPack!BX467, IF($C$4=Dates!$E$6, DataPack!CD467))))="", "", IF($C$4=Dates!$E$3, DataPack!BL467, IF($C$4=Dates!$E$4, DataPack!BR467, IF($C$4=Dates!$E$5, DataPack!BX467, IF($C$4=Dates!$E$6, DataPack!CD467)))))</f>
        <v>Pupil Referral Unit</v>
      </c>
      <c r="F52" s="43" t="str">
        <f>IF(IF($C$4=Dates!$E$3, DataPack!BM467, IF($C$4=Dates!$E$4, DataPack!BS467, IF($C$4=Dates!$E$5, DataPack!BY467, IF($C$4=Dates!$E$6, DataPack!CE467))))="", "", IF($C$4=Dates!$E$3, DataPack!BM467, IF($C$4=Dates!$E$4, DataPack!BS467, IF($C$4=Dates!$E$5, DataPack!BY467, IF($C$4=Dates!$E$6, DataPack!CE467)))))</f>
        <v>Pupil Referral Unit</v>
      </c>
      <c r="G52" s="49">
        <f>IF(IF($C$4=Dates!$E$3, DataPack!BN467, IF($C$4=Dates!$E$4, DataPack!BT467, IF($C$4=Dates!$E$5, DataPack!BZ467, IF($C$4=Dates!$E$6, DataPack!CF467))))="", "", IF($C$4=Dates!$E$3, DataPack!BN467, IF($C$4=Dates!$E$4, DataPack!BT467, IF($C$4=Dates!$E$5, DataPack!BZ467, IF($C$4=Dates!$E$6, DataPack!CF467)))))</f>
        <v>40890</v>
      </c>
    </row>
    <row r="53" spans="2:7">
      <c r="B53" s="8" t="str">
        <f>IF(IF($C$4=Dates!$E$3, DataPack!BI468, IF($C$4=Dates!$E$4, DataPack!BO468, IF($C$4=Dates!$E$5, DataPack!BU468, IF($C$4=Dates!$E$6, DataPack!CA468))))="", "", IF($C$4=Dates!$E$3, DataPack!BI468, IF($C$4=Dates!$E$4, DataPack!BO468, IF($C$4=Dates!$E$5, DataPack!BU468, IF($C$4=Dates!$E$6, DataPack!CA468)))))</f>
        <v/>
      </c>
      <c r="C53" s="43" t="str">
        <f>IF(IF($C$4=Dates!$E$3, DataPack!BJ468, IF($C$4=Dates!$E$4, DataPack!BP468, IF($C$4=Dates!$E$5, DataPack!BV468, IF($C$4=Dates!$E$6, DataPack!CB468))))="", "", IF($C$4=Dates!$E$3, DataPack!BJ468, IF($C$4=Dates!$E$4, DataPack!BP468, IF($C$4=Dates!$E$5, DataPack!BV468, IF($C$4=Dates!$E$6, DataPack!CB468)))))</f>
        <v/>
      </c>
      <c r="D53" s="43" t="str">
        <f>IF(IF($C$4=Dates!$E$3, DataPack!BK468, IF($C$4=Dates!$E$4, DataPack!BQ468, IF($C$4=Dates!$E$5, DataPack!BW468, IF($C$4=Dates!$E$6, DataPack!CC468))))="", "", IF($C$4=Dates!$E$3, DataPack!BK468, IF($C$4=Dates!$E$4, DataPack!BQ468, IF($C$4=Dates!$E$5, DataPack!BW468, IF($C$4=Dates!$E$6, DataPack!CC468)))))</f>
        <v/>
      </c>
      <c r="E53" s="43" t="str">
        <f>IF(IF($C$4=Dates!$E$3, DataPack!BL468, IF($C$4=Dates!$E$4, DataPack!BR468, IF($C$4=Dates!$E$5, DataPack!BX468, IF($C$4=Dates!$E$6, DataPack!CD468))))="", "", IF($C$4=Dates!$E$3, DataPack!BL468, IF($C$4=Dates!$E$4, DataPack!BR468, IF($C$4=Dates!$E$5, DataPack!BX468, IF($C$4=Dates!$E$6, DataPack!CD468)))))</f>
        <v/>
      </c>
      <c r="F53" s="43" t="str">
        <f>IF(IF($C$4=Dates!$E$3, DataPack!BM468, IF($C$4=Dates!$E$4, DataPack!BS468, IF($C$4=Dates!$E$5, DataPack!BY468, IF($C$4=Dates!$E$6, DataPack!CE468))))="", "", IF($C$4=Dates!$E$3, DataPack!BM468, IF($C$4=Dates!$E$4, DataPack!BS468, IF($C$4=Dates!$E$5, DataPack!BY468, IF($C$4=Dates!$E$6, DataPack!CE468)))))</f>
        <v/>
      </c>
      <c r="G53" s="49" t="str">
        <f>IF(IF($C$4=Dates!$E$3, DataPack!BN468, IF($C$4=Dates!$E$4, DataPack!BT468, IF($C$4=Dates!$E$5, DataPack!BZ468, IF($C$4=Dates!$E$6, DataPack!CF468))))="", "", IF($C$4=Dates!$E$3, DataPack!BN468, IF($C$4=Dates!$E$4, DataPack!BT468, IF($C$4=Dates!$E$5, DataPack!BZ468, IF($C$4=Dates!$E$6, DataPack!CF468)))))</f>
        <v/>
      </c>
    </row>
    <row r="54" spans="2:7">
      <c r="B54" s="8" t="str">
        <f>IF(IF($C$4=Dates!$E$3, DataPack!BI469, IF($C$4=Dates!$E$4, DataPack!BO469, IF($C$4=Dates!$E$5, DataPack!BU469, IF($C$4=Dates!$E$6, DataPack!CA469))))="", "", IF($C$4=Dates!$E$3, DataPack!BI469, IF($C$4=Dates!$E$4, DataPack!BO469, IF($C$4=Dates!$E$5, DataPack!BU469, IF($C$4=Dates!$E$6, DataPack!CA469)))))</f>
        <v/>
      </c>
      <c r="C54" s="43" t="str">
        <f>IF(IF($C$4=Dates!$E$3, DataPack!BJ469, IF($C$4=Dates!$E$4, DataPack!BP469, IF($C$4=Dates!$E$5, DataPack!BV469, IF($C$4=Dates!$E$6, DataPack!CB469))))="", "", IF($C$4=Dates!$E$3, DataPack!BJ469, IF($C$4=Dates!$E$4, DataPack!BP469, IF($C$4=Dates!$E$5, DataPack!BV469, IF($C$4=Dates!$E$6, DataPack!CB469)))))</f>
        <v/>
      </c>
      <c r="D54" s="43" t="str">
        <f>IF(IF($C$4=Dates!$E$3, DataPack!BK469, IF($C$4=Dates!$E$4, DataPack!BQ469, IF($C$4=Dates!$E$5, DataPack!BW469, IF($C$4=Dates!$E$6, DataPack!CC469))))="", "", IF($C$4=Dates!$E$3, DataPack!BK469, IF($C$4=Dates!$E$4, DataPack!BQ469, IF($C$4=Dates!$E$5, DataPack!BW469, IF($C$4=Dates!$E$6, DataPack!CC469)))))</f>
        <v/>
      </c>
      <c r="E54" s="43" t="str">
        <f>IF(IF($C$4=Dates!$E$3, DataPack!BL469, IF($C$4=Dates!$E$4, DataPack!BR469, IF($C$4=Dates!$E$5, DataPack!BX469, IF($C$4=Dates!$E$6, DataPack!CD469))))="", "", IF($C$4=Dates!$E$3, DataPack!BL469, IF($C$4=Dates!$E$4, DataPack!BR469, IF($C$4=Dates!$E$5, DataPack!BX469, IF($C$4=Dates!$E$6, DataPack!CD469)))))</f>
        <v/>
      </c>
      <c r="F54" s="43" t="str">
        <f>IF(IF($C$4=Dates!$E$3, DataPack!BM469, IF($C$4=Dates!$E$4, DataPack!BS469, IF($C$4=Dates!$E$5, DataPack!BY469, IF($C$4=Dates!$E$6, DataPack!CE469))))="", "", IF($C$4=Dates!$E$3, DataPack!BM469, IF($C$4=Dates!$E$4, DataPack!BS469, IF($C$4=Dates!$E$5, DataPack!BY469, IF($C$4=Dates!$E$6, DataPack!CE469)))))</f>
        <v/>
      </c>
      <c r="G54" s="49" t="str">
        <f>IF(IF($C$4=Dates!$E$3, DataPack!BN469, IF($C$4=Dates!$E$4, DataPack!BT469, IF($C$4=Dates!$E$5, DataPack!BZ469, IF($C$4=Dates!$E$6, DataPack!CF469))))="", "", IF($C$4=Dates!$E$3, DataPack!BN469, IF($C$4=Dates!$E$4, DataPack!BT469, IF($C$4=Dates!$E$5, DataPack!BZ469, IF($C$4=Dates!$E$6, DataPack!CF469)))))</f>
        <v/>
      </c>
    </row>
    <row r="55" spans="2:7">
      <c r="B55" s="8" t="str">
        <f>IF(IF($C$4=Dates!$E$3, DataPack!BI470, IF($C$4=Dates!$E$4, DataPack!BO470, IF($C$4=Dates!$E$5, DataPack!BU470, IF($C$4=Dates!$E$6, DataPack!CA470))))="", "", IF($C$4=Dates!$E$3, DataPack!BI470, IF($C$4=Dates!$E$4, DataPack!BO470, IF($C$4=Dates!$E$5, DataPack!BU470, IF($C$4=Dates!$E$6, DataPack!CA470)))))</f>
        <v/>
      </c>
      <c r="C55" s="43" t="str">
        <f>IF(IF($C$4=Dates!$E$3, DataPack!BJ470, IF($C$4=Dates!$E$4, DataPack!BP470, IF($C$4=Dates!$E$5, DataPack!BV470, IF($C$4=Dates!$E$6, DataPack!CB470))))="", "", IF($C$4=Dates!$E$3, DataPack!BJ470, IF($C$4=Dates!$E$4, DataPack!BP470, IF($C$4=Dates!$E$5, DataPack!BV470, IF($C$4=Dates!$E$6, DataPack!CB470)))))</f>
        <v/>
      </c>
      <c r="D55" s="43" t="str">
        <f>IF(IF($C$4=Dates!$E$3, DataPack!BK470, IF($C$4=Dates!$E$4, DataPack!BQ470, IF($C$4=Dates!$E$5, DataPack!BW470, IF($C$4=Dates!$E$6, DataPack!CC470))))="", "", IF($C$4=Dates!$E$3, DataPack!BK470, IF($C$4=Dates!$E$4, DataPack!BQ470, IF($C$4=Dates!$E$5, DataPack!BW470, IF($C$4=Dates!$E$6, DataPack!CC470)))))</f>
        <v/>
      </c>
      <c r="E55" s="43" t="str">
        <f>IF(IF($C$4=Dates!$E$3, DataPack!BL470, IF($C$4=Dates!$E$4, DataPack!BR470, IF($C$4=Dates!$E$5, DataPack!BX470, IF($C$4=Dates!$E$6, DataPack!CD470))))="", "", IF($C$4=Dates!$E$3, DataPack!BL470, IF($C$4=Dates!$E$4, DataPack!BR470, IF($C$4=Dates!$E$5, DataPack!BX470, IF($C$4=Dates!$E$6, DataPack!CD470)))))</f>
        <v/>
      </c>
      <c r="F55" s="43" t="str">
        <f>IF(IF($C$4=Dates!$E$3, DataPack!BM470, IF($C$4=Dates!$E$4, DataPack!BS470, IF($C$4=Dates!$E$5, DataPack!BY470, IF($C$4=Dates!$E$6, DataPack!CE470))))="", "", IF($C$4=Dates!$E$3, DataPack!BM470, IF($C$4=Dates!$E$4, DataPack!BS470, IF($C$4=Dates!$E$5, DataPack!BY470, IF($C$4=Dates!$E$6, DataPack!CE470)))))</f>
        <v/>
      </c>
      <c r="G55" s="49" t="str">
        <f>IF(IF($C$4=Dates!$E$3, DataPack!BN470, IF($C$4=Dates!$E$4, DataPack!BT470, IF($C$4=Dates!$E$5, DataPack!BZ470, IF($C$4=Dates!$E$6, DataPack!CF470))))="", "", IF($C$4=Dates!$E$3, DataPack!BN470, IF($C$4=Dates!$E$4, DataPack!BT470, IF($C$4=Dates!$E$5, DataPack!BZ470, IF($C$4=Dates!$E$6, DataPack!CF470)))))</f>
        <v/>
      </c>
    </row>
    <row r="56" spans="2:7">
      <c r="B56" s="112" t="str">
        <f>IF(IF($C$4=Dates!$E$3, DataPack!BB471, IF($C$4=Dates!$E$4, DataPack!BG471, IF($C$4=Dates!$E$5, DataPack!BL471, IF($C$4=Dates!$E$6, DataPack!BQ471))))="", "", IF($C$4=Dates!$E$3, DataPack!BB471, IF($C$4=Dates!$E$4, DataPack!BG471, IF($C$4=Dates!$E$5, DataPack!BL471, IF($C$4=Dates!$E$6, DataPack!BQ471)))))</f>
        <v/>
      </c>
      <c r="C56" s="119" t="str">
        <f>IF(IF($C$4=Dates!$E$3, DataPack!BC471, IF($C$4=Dates!$E$4, DataPack!BH471, IF($C$4=Dates!$E$5, DataPack!BM471, IF($C$4=Dates!$E$6, DataPack!BR471))))="", "", IF($C$4=Dates!$E$3, DataPack!BC471, IF($C$4=Dates!$E$4, DataPack!BH471, IF($C$4=Dates!$E$5, DataPack!BM471, IF($C$4=Dates!$E$6, DataPack!BR471)))))</f>
        <v/>
      </c>
      <c r="D56" s="119" t="str">
        <f>IF(IF($C$4=Dates!$E$3, DataPack!BD471, IF($C$4=Dates!$E$4, DataPack!BI471, IF($C$4=Dates!$E$5, DataPack!BN471, IF($C$4=Dates!$E$6, DataPack!BS471))))="", "", IF($C$4=Dates!$E$3, DataPack!BD471, IF($C$4=Dates!$E$4, DataPack!BI471, IF($C$4=Dates!$E$5, DataPack!BN471, IF($C$4=Dates!$E$6, DataPack!BS471)))))</f>
        <v/>
      </c>
      <c r="E56" s="119" t="str">
        <f>IF(IF($C$4=Dates!$E$3, DataPack!BE471, IF($C$4=Dates!$E$4, DataPack!BJ471, IF($C$4=Dates!$E$5, DataPack!BO471, IF($C$4=Dates!$E$6, DataPack!BT471))))="", "", IF($C$4=Dates!$E$3, DataPack!BE471, IF($C$4=Dates!$E$4, DataPack!BJ471, IF($C$4=Dates!$E$5, DataPack!BO471, IF($C$4=Dates!$E$6, DataPack!BT471)))))</f>
        <v/>
      </c>
      <c r="F56" s="119"/>
      <c r="G56" s="120" t="str">
        <f>IF(IF($C$4=Dates!$E$3, DataPack!BF471, IF($C$4=Dates!$E$4, DataPack!BK471, IF($C$4=Dates!$E$5, DataPack!BP471, IF($C$4=Dates!$E$6, DataPack!BU471))))="", "", IF($C$4=Dates!$E$3, DataPack!BF471, IF($C$4=Dates!$E$4, DataPack!BK471, IF($C$4=Dates!$E$5, DataPack!BP471, IF($C$4=Dates!$E$6, DataPack!BU471)))))</f>
        <v/>
      </c>
    </row>
    <row r="57" spans="2:7">
      <c r="B57" s="95" t="s">
        <v>818</v>
      </c>
      <c r="C57" s="119"/>
      <c r="D57" s="119" t="str">
        <f>IF(IF($C$4=Dates!$E$3, DataPack!BD472, IF($C$4=Dates!$E$4, DataPack!BI472, IF($C$4=Dates!$E$5, DataPack!BN472, IF($C$4=Dates!$E$6, DataPack!BS472))))="", "", IF($C$4=Dates!$E$3, DataPack!BD472, IF($C$4=Dates!$E$4, DataPack!BI472, IF($C$4=Dates!$E$5, DataPack!BN472, IF($C$4=Dates!$E$6, DataPack!BS472)))))</f>
        <v/>
      </c>
      <c r="E57" s="119" t="str">
        <f>IF(IF($C$4=Dates!$E$3, DataPack!BE472, IF($C$4=Dates!$E$4, DataPack!BJ472, IF($C$4=Dates!$E$5, DataPack!BO472, IF($C$4=Dates!$E$6, DataPack!BT472))))="", "", IF($C$4=Dates!$E$3, DataPack!BE472, IF($C$4=Dates!$E$4, DataPack!BJ472, IF($C$4=Dates!$E$5, DataPack!BO472, IF($C$4=Dates!$E$6, DataPack!BT472)))))</f>
        <v/>
      </c>
      <c r="F57" s="119"/>
      <c r="G57" s="120" t="str">
        <f>IF(IF($C$4=Dates!$E$3, DataPack!BF472, IF($C$4=Dates!$E$4, DataPack!BK472, IF($C$4=Dates!$E$5, DataPack!BP472, IF($C$4=Dates!$E$6, DataPack!BU472))))="", "", IF($C$4=Dates!$E$3, DataPack!BF472, IF($C$4=Dates!$E$4, DataPack!BK472, IF($C$4=Dates!$E$5, DataPack!BP472, IF($C$4=Dates!$E$6, DataPack!BU472)))))</f>
        <v/>
      </c>
    </row>
    <row r="58" spans="2:7">
      <c r="B58" s="112" t="str">
        <f>IF(IF($C$4=Dates!$E$3, DataPack!BB473, IF($C$4=Dates!$E$4, DataPack!BG473, IF($C$4=Dates!$E$5, DataPack!BL473, IF($C$4=Dates!$E$6, DataPack!BQ473))))="", "", IF($C$4=Dates!$E$3, DataPack!BB473, IF($C$4=Dates!$E$4, DataPack!BG473, IF($C$4=Dates!$E$5, DataPack!BL473, IF($C$4=Dates!$E$6, DataPack!BQ473)))))</f>
        <v/>
      </c>
      <c r="C58" s="119" t="str">
        <f>IF(IF($C$4=Dates!$E$3, DataPack!BC473, IF($C$4=Dates!$E$4, DataPack!BH473, IF($C$4=Dates!$E$5, DataPack!BM473, IF($C$4=Dates!$E$6, DataPack!BR473))))="", "", IF($C$4=Dates!$E$3, DataPack!BC473, IF($C$4=Dates!$E$4, DataPack!BH473, IF($C$4=Dates!$E$5, DataPack!BM473, IF($C$4=Dates!$E$6, DataPack!BR473)))))</f>
        <v/>
      </c>
      <c r="D58" s="119" t="str">
        <f>IF(IF($C$4=Dates!$E$3, DataPack!BD473, IF($C$4=Dates!$E$4, DataPack!BI473, IF($C$4=Dates!$E$5, DataPack!BN473, IF($C$4=Dates!$E$6, DataPack!BS473))))="", "", IF($C$4=Dates!$E$3, DataPack!BD473, IF($C$4=Dates!$E$4, DataPack!BI473, IF($C$4=Dates!$E$5, DataPack!BN473, IF($C$4=Dates!$E$6, DataPack!BS473)))))</f>
        <v/>
      </c>
      <c r="E58" s="119" t="str">
        <f>IF(IF($C$4=Dates!$E$3, DataPack!BE473, IF($C$4=Dates!$E$4, DataPack!BJ473, IF($C$4=Dates!$E$5, DataPack!BO473, IF($C$4=Dates!$E$6, DataPack!BT473))))="", "", IF($C$4=Dates!$E$3, DataPack!BE473, IF($C$4=Dates!$E$4, DataPack!BJ473, IF($C$4=Dates!$E$5, DataPack!BO473, IF($C$4=Dates!$E$6, DataPack!BT473)))))</f>
        <v/>
      </c>
      <c r="F58" s="119"/>
      <c r="G58" s="120" t="str">
        <f>IF(IF($C$4=Dates!$E$3, DataPack!BF473, IF($C$4=Dates!$E$4, DataPack!BK473, IF($C$4=Dates!$E$5, DataPack!BP473, IF($C$4=Dates!$E$6, DataPack!BU473))))="", "", IF($C$4=Dates!$E$3, DataPack!BF473, IF($C$4=Dates!$E$4, DataPack!BK473, IF($C$4=Dates!$E$5, DataPack!BP473, IF($C$4=Dates!$E$6, DataPack!BU473)))))</f>
        <v/>
      </c>
    </row>
    <row r="59" spans="2:7">
      <c r="B59" s="112" t="str">
        <f>IF(IF($C$4=Dates!$E$3, DataPack!BB474, IF($C$4=Dates!$E$4, DataPack!BG474, IF($C$4=Dates!$E$5, DataPack!BL474, IF($C$4=Dates!$E$6, DataPack!BQ474))))="", "", IF($C$4=Dates!$E$3, DataPack!BB474, IF($C$4=Dates!$E$4, DataPack!BG474, IF($C$4=Dates!$E$5, DataPack!BL474, IF($C$4=Dates!$E$6, DataPack!BQ474)))))</f>
        <v/>
      </c>
      <c r="C59" s="119" t="str">
        <f>IF(IF($C$4=Dates!$E$3, DataPack!BC474, IF($C$4=Dates!$E$4, DataPack!BH474, IF($C$4=Dates!$E$5, DataPack!BM474, IF($C$4=Dates!$E$6, DataPack!BR474))))="", "", IF($C$4=Dates!$E$3, DataPack!BC474, IF($C$4=Dates!$E$4, DataPack!BH474, IF($C$4=Dates!$E$5, DataPack!BM474, IF($C$4=Dates!$E$6, DataPack!BR474)))))</f>
        <v/>
      </c>
      <c r="D59" s="119" t="str">
        <f>IF(IF($C$4=Dates!$E$3, DataPack!BD474, IF($C$4=Dates!$E$4, DataPack!BI474, IF($C$4=Dates!$E$5, DataPack!BN474, IF($C$4=Dates!$E$6, DataPack!BS474))))="", "", IF($C$4=Dates!$E$3, DataPack!BD474, IF($C$4=Dates!$E$4, DataPack!BI474, IF($C$4=Dates!$E$5, DataPack!BN474, IF($C$4=Dates!$E$6, DataPack!BS474)))))</f>
        <v/>
      </c>
      <c r="E59" s="119" t="str">
        <f>IF(IF($C$4=Dates!$E$3, DataPack!BE474, IF($C$4=Dates!$E$4, DataPack!BJ474, IF($C$4=Dates!$E$5, DataPack!BO474, IF($C$4=Dates!$E$6, DataPack!BT474))))="", "", IF($C$4=Dates!$E$3, DataPack!BE474, IF($C$4=Dates!$E$4, DataPack!BJ474, IF($C$4=Dates!$E$5, DataPack!BO474, IF($C$4=Dates!$E$6, DataPack!BT474)))))</f>
        <v/>
      </c>
      <c r="F59" s="119"/>
      <c r="G59" s="120" t="str">
        <f>IF(IF($C$4=Dates!$E$3, DataPack!BF474, IF($C$4=Dates!$E$4, DataPack!BK474, IF($C$4=Dates!$E$5, DataPack!BP474, IF($C$4=Dates!$E$6, DataPack!BU474))))="", "", IF($C$4=Dates!$E$3, DataPack!BF474, IF($C$4=Dates!$E$4, DataPack!BK474, IF($C$4=Dates!$E$5, DataPack!BP474, IF($C$4=Dates!$E$6, DataPack!BU474)))))</f>
        <v/>
      </c>
    </row>
    <row r="60" spans="2:7">
      <c r="B60" s="112" t="str">
        <f>IF(IF($C$4=Dates!$E$3, DataPack!BB475, IF($C$4=Dates!$E$4, DataPack!BG475, IF($C$4=Dates!$E$5, DataPack!BL475, IF($C$4=Dates!$E$6, DataPack!BQ475))))="", "", IF($C$4=Dates!$E$3, DataPack!BB475, IF($C$4=Dates!$E$4, DataPack!BG475, IF($C$4=Dates!$E$5, DataPack!BL475, IF($C$4=Dates!$E$6, DataPack!BQ475)))))</f>
        <v/>
      </c>
      <c r="C60" s="119" t="str">
        <f>IF(IF($C$4=Dates!$E$3, DataPack!BC475, IF($C$4=Dates!$E$4, DataPack!BH475, IF($C$4=Dates!$E$5, DataPack!BM475, IF($C$4=Dates!$E$6, DataPack!BR475))))="", "", IF($C$4=Dates!$E$3, DataPack!BC475, IF($C$4=Dates!$E$4, DataPack!BH475, IF($C$4=Dates!$E$5, DataPack!BM475, IF($C$4=Dates!$E$6, DataPack!BR475)))))</f>
        <v/>
      </c>
      <c r="D60" s="119" t="str">
        <f>IF(IF($C$4=Dates!$E$3, DataPack!BD475, IF($C$4=Dates!$E$4, DataPack!BI475, IF($C$4=Dates!$E$5, DataPack!BN475, IF($C$4=Dates!$E$6, DataPack!BS475))))="", "", IF($C$4=Dates!$E$3, DataPack!BD475, IF($C$4=Dates!$E$4, DataPack!BI475, IF($C$4=Dates!$E$5, DataPack!BN475, IF($C$4=Dates!$E$6, DataPack!BS475)))))</f>
        <v/>
      </c>
      <c r="E60" s="119" t="str">
        <f>IF(IF($C$4=Dates!$E$3, DataPack!BE475, IF($C$4=Dates!$E$4, DataPack!BJ475, IF($C$4=Dates!$E$5, DataPack!BO475, IF($C$4=Dates!$E$6, DataPack!BT475))))="", "", IF($C$4=Dates!$E$3, DataPack!BE475, IF($C$4=Dates!$E$4, DataPack!BJ475, IF($C$4=Dates!$E$5, DataPack!BO475, IF($C$4=Dates!$E$6, DataPack!BT475)))))</f>
        <v/>
      </c>
      <c r="F60" s="119"/>
      <c r="G60" s="120" t="str">
        <f>IF(IF($C$4=Dates!$E$3, DataPack!BF475, IF($C$4=Dates!$E$4, DataPack!BK475, IF($C$4=Dates!$E$5, DataPack!BP475, IF($C$4=Dates!$E$6, DataPack!BU475))))="", "", IF($C$4=Dates!$E$3, DataPack!BF475, IF($C$4=Dates!$E$4, DataPack!BK475, IF($C$4=Dates!$E$5, DataPack!BP475, IF($C$4=Dates!$E$6, DataPack!BU475)))))</f>
        <v/>
      </c>
    </row>
    <row r="61" spans="2:7">
      <c r="B61" s="112" t="str">
        <f>IF(IF($C$4=Dates!$E$3, DataPack!BB476, IF($C$4=Dates!$E$4, DataPack!BG476, IF($C$4=Dates!$E$5, DataPack!BL476, IF($C$4=Dates!$E$6, DataPack!BQ476))))="", "", IF($C$4=Dates!$E$3, DataPack!BB476, IF($C$4=Dates!$E$4, DataPack!BG476, IF($C$4=Dates!$E$5, DataPack!BL476, IF($C$4=Dates!$E$6, DataPack!BQ476)))))</f>
        <v/>
      </c>
      <c r="C61" s="119" t="str">
        <f>IF(IF($C$4=Dates!$E$3, DataPack!BC476, IF($C$4=Dates!$E$4, DataPack!BH476, IF($C$4=Dates!$E$5, DataPack!BM476, IF($C$4=Dates!$E$6, DataPack!BR476))))="", "", IF($C$4=Dates!$E$3, DataPack!BC476, IF($C$4=Dates!$E$4, DataPack!BH476, IF($C$4=Dates!$E$5, DataPack!BM476, IF($C$4=Dates!$E$6, DataPack!BR476)))))</f>
        <v/>
      </c>
      <c r="D61" s="119" t="str">
        <f>IF(IF($C$4=Dates!$E$3, DataPack!BD476, IF($C$4=Dates!$E$4, DataPack!BI476, IF($C$4=Dates!$E$5, DataPack!BN476, IF($C$4=Dates!$E$6, DataPack!BS476))))="", "", IF($C$4=Dates!$E$3, DataPack!BD476, IF($C$4=Dates!$E$4, DataPack!BI476, IF($C$4=Dates!$E$5, DataPack!BN476, IF($C$4=Dates!$E$6, DataPack!BS476)))))</f>
        <v/>
      </c>
      <c r="E61" s="119" t="str">
        <f>IF(IF($C$4=Dates!$E$3, DataPack!BE476, IF($C$4=Dates!$E$4, DataPack!BJ476, IF($C$4=Dates!$E$5, DataPack!BO476, IF($C$4=Dates!$E$6, DataPack!BT476))))="", "", IF($C$4=Dates!$E$3, DataPack!BE476, IF($C$4=Dates!$E$4, DataPack!BJ476, IF($C$4=Dates!$E$5, DataPack!BO476, IF($C$4=Dates!$E$6, DataPack!BT476)))))</f>
        <v/>
      </c>
      <c r="F61" s="119"/>
      <c r="G61" s="120" t="str">
        <f>IF(IF($C$4=Dates!$E$3, DataPack!BF476, IF($C$4=Dates!$E$4, DataPack!BK476, IF($C$4=Dates!$E$5, DataPack!BP476, IF($C$4=Dates!$E$6, DataPack!BU476))))="", "", IF($C$4=Dates!$E$3, DataPack!BF476, IF($C$4=Dates!$E$4, DataPack!BK476, IF($C$4=Dates!$E$5, DataPack!BP476, IF($C$4=Dates!$E$6, DataPack!BU476)))))</f>
        <v/>
      </c>
    </row>
    <row r="62" spans="2:7">
      <c r="B62" s="112" t="str">
        <f>IF(IF($C$4=Dates!$E$3, DataPack!BB477, IF($C$4=Dates!$E$4, DataPack!BG477, IF($C$4=Dates!$E$5, DataPack!BL477, IF($C$4=Dates!$E$6, DataPack!BQ477))))="", "", IF($C$4=Dates!$E$3, DataPack!BB477, IF($C$4=Dates!$E$4, DataPack!BG477, IF($C$4=Dates!$E$5, DataPack!BL477, IF($C$4=Dates!$E$6, DataPack!BQ477)))))</f>
        <v/>
      </c>
      <c r="C62" s="119" t="str">
        <f>IF(IF($C$4=Dates!$E$3, DataPack!BC477, IF($C$4=Dates!$E$4, DataPack!BH477, IF($C$4=Dates!$E$5, DataPack!BM477, IF($C$4=Dates!$E$6, DataPack!BR477))))="", "", IF($C$4=Dates!$E$3, DataPack!BC477, IF($C$4=Dates!$E$4, DataPack!BH477, IF($C$4=Dates!$E$5, DataPack!BM477, IF($C$4=Dates!$E$6, DataPack!BR477)))))</f>
        <v/>
      </c>
      <c r="D62" s="119" t="str">
        <f>IF(IF($C$4=Dates!$E$3, DataPack!BD477, IF($C$4=Dates!$E$4, DataPack!BI477, IF($C$4=Dates!$E$5, DataPack!BN477, IF($C$4=Dates!$E$6, DataPack!BS477))))="", "", IF($C$4=Dates!$E$3, DataPack!BD477, IF($C$4=Dates!$E$4, DataPack!BI477, IF($C$4=Dates!$E$5, DataPack!BN477, IF($C$4=Dates!$E$6, DataPack!BS477)))))</f>
        <v/>
      </c>
      <c r="E62" s="119" t="str">
        <f>IF(IF($C$4=Dates!$E$3, DataPack!BE477, IF($C$4=Dates!$E$4, DataPack!BJ477, IF($C$4=Dates!$E$5, DataPack!BO477, IF($C$4=Dates!$E$6, DataPack!BT477))))="", "", IF($C$4=Dates!$E$3, DataPack!BE477, IF($C$4=Dates!$E$4, DataPack!BJ477, IF($C$4=Dates!$E$5, DataPack!BO477, IF($C$4=Dates!$E$6, DataPack!BT477)))))</f>
        <v/>
      </c>
      <c r="F62" s="119"/>
      <c r="G62" s="120" t="str">
        <f>IF(IF($C$4=Dates!$E$3, DataPack!BF477, IF($C$4=Dates!$E$4, DataPack!BK477, IF($C$4=Dates!$E$5, DataPack!BP477, IF($C$4=Dates!$E$6, DataPack!BU477))))="", "", IF($C$4=Dates!$E$3, DataPack!BF477, IF($C$4=Dates!$E$4, DataPack!BK477, IF($C$4=Dates!$E$5, DataPack!BP477, IF($C$4=Dates!$E$6, DataPack!BU477)))))</f>
        <v/>
      </c>
    </row>
    <row r="63" spans="2:7">
      <c r="B63" s="112" t="str">
        <f>IF(IF($C$4=Dates!$E$3, DataPack!BB478, IF($C$4=Dates!$E$4, DataPack!BG478, IF($C$4=Dates!$E$5, DataPack!BL478, IF($C$4=Dates!$E$6, DataPack!BQ478))))="", "", IF($C$4=Dates!$E$3, DataPack!BB478, IF($C$4=Dates!$E$4, DataPack!BG478, IF($C$4=Dates!$E$5, DataPack!BL478, IF($C$4=Dates!$E$6, DataPack!BQ478)))))</f>
        <v/>
      </c>
      <c r="C63" s="119" t="str">
        <f>IF(IF($C$4=Dates!$E$3, DataPack!BC478, IF($C$4=Dates!$E$4, DataPack!BH478, IF($C$4=Dates!$E$5, DataPack!BM478, IF($C$4=Dates!$E$6, DataPack!BR478))))="", "", IF($C$4=Dates!$E$3, DataPack!BC478, IF($C$4=Dates!$E$4, DataPack!BH478, IF($C$4=Dates!$E$5, DataPack!BM478, IF($C$4=Dates!$E$6, DataPack!BR478)))))</f>
        <v/>
      </c>
      <c r="D63" s="119" t="str">
        <f>IF(IF($C$4=Dates!$E$3, DataPack!BD478, IF($C$4=Dates!$E$4, DataPack!BI478, IF($C$4=Dates!$E$5, DataPack!BN478, IF($C$4=Dates!$E$6, DataPack!BS478))))="", "", IF($C$4=Dates!$E$3, DataPack!BD478, IF($C$4=Dates!$E$4, DataPack!BI478, IF($C$4=Dates!$E$5, DataPack!BN478, IF($C$4=Dates!$E$6, DataPack!BS478)))))</f>
        <v/>
      </c>
      <c r="E63" s="119" t="str">
        <f>IF(IF($C$4=Dates!$E$3, DataPack!BE478, IF($C$4=Dates!$E$4, DataPack!BJ478, IF($C$4=Dates!$E$5, DataPack!BO478, IF($C$4=Dates!$E$6, DataPack!BT478))))="", "", IF($C$4=Dates!$E$3, DataPack!BE478, IF($C$4=Dates!$E$4, DataPack!BJ478, IF($C$4=Dates!$E$5, DataPack!BO478, IF($C$4=Dates!$E$6, DataPack!BT478)))))</f>
        <v/>
      </c>
      <c r="F63" s="119"/>
      <c r="G63" s="120" t="str">
        <f>IF(IF($C$4=Dates!$E$3, DataPack!BF478, IF($C$4=Dates!$E$4, DataPack!BK478, IF($C$4=Dates!$E$5, DataPack!BP478, IF($C$4=Dates!$E$6, DataPack!BU478))))="", "", IF($C$4=Dates!$E$3, DataPack!BF478, IF($C$4=Dates!$E$4, DataPack!BK478, IF($C$4=Dates!$E$5, DataPack!BP478, IF($C$4=Dates!$E$6, DataPack!BU478)))))</f>
        <v/>
      </c>
    </row>
    <row r="64" spans="2:7">
      <c r="B64" s="112" t="str">
        <f>IF(IF($C$4=Dates!$E$3, DataPack!BB479, IF($C$4=Dates!$E$4, DataPack!BG479, IF($C$4=Dates!$E$5, DataPack!BL479, IF($C$4=Dates!$E$6, DataPack!BQ479))))="", "", IF($C$4=Dates!$E$3, DataPack!BB479, IF($C$4=Dates!$E$4, DataPack!BG479, IF($C$4=Dates!$E$5, DataPack!BL479, IF($C$4=Dates!$E$6, DataPack!BQ479)))))</f>
        <v/>
      </c>
      <c r="C64" s="119" t="str">
        <f>IF(IF($C$4=Dates!$E$3, DataPack!BC479, IF($C$4=Dates!$E$4, DataPack!BH479, IF($C$4=Dates!$E$5, DataPack!BM479, IF($C$4=Dates!$E$6, DataPack!BR479))))="", "", IF($C$4=Dates!$E$3, DataPack!BC479, IF($C$4=Dates!$E$4, DataPack!BH479, IF($C$4=Dates!$E$5, DataPack!BM479, IF($C$4=Dates!$E$6, DataPack!BR479)))))</f>
        <v/>
      </c>
      <c r="D64" s="119" t="str">
        <f>IF(IF($C$4=Dates!$E$3, DataPack!BD479, IF($C$4=Dates!$E$4, DataPack!BI479, IF($C$4=Dates!$E$5, DataPack!BN479, IF($C$4=Dates!$E$6, DataPack!BS479))))="", "", IF($C$4=Dates!$E$3, DataPack!BD479, IF($C$4=Dates!$E$4, DataPack!BI479, IF($C$4=Dates!$E$5, DataPack!BN479, IF($C$4=Dates!$E$6, DataPack!BS479)))))</f>
        <v/>
      </c>
      <c r="E64" s="119" t="str">
        <f>IF(IF($C$4=Dates!$E$3, DataPack!BE479, IF($C$4=Dates!$E$4, DataPack!BJ479, IF($C$4=Dates!$E$5, DataPack!BO479, IF($C$4=Dates!$E$6, DataPack!BT479))))="", "", IF($C$4=Dates!$E$3, DataPack!BE479, IF($C$4=Dates!$E$4, DataPack!BJ479, IF($C$4=Dates!$E$5, DataPack!BO479, IF($C$4=Dates!$E$6, DataPack!BT479)))))</f>
        <v/>
      </c>
      <c r="F64" s="119"/>
      <c r="G64" s="120" t="str">
        <f>IF(IF($C$4=Dates!$E$3, DataPack!BF479, IF($C$4=Dates!$E$4, DataPack!BK479, IF($C$4=Dates!$E$5, DataPack!BP479, IF($C$4=Dates!$E$6, DataPack!BU479))))="", "", IF($C$4=Dates!$E$3, DataPack!BF479, IF($C$4=Dates!$E$4, DataPack!BK479, IF($C$4=Dates!$E$5, DataPack!BP479, IF($C$4=Dates!$E$6, DataPack!BU479)))))</f>
        <v/>
      </c>
    </row>
    <row r="65" spans="2:7">
      <c r="B65" s="112" t="str">
        <f>IF(IF($C$4=Dates!$E$3, DataPack!BB480, IF($C$4=Dates!$E$4, DataPack!BG480, IF($C$4=Dates!$E$5, DataPack!BL480, IF($C$4=Dates!$E$6, DataPack!BQ480))))="", "", IF($C$4=Dates!$E$3, DataPack!BB480, IF($C$4=Dates!$E$4, DataPack!BG480, IF($C$4=Dates!$E$5, DataPack!BL480, IF($C$4=Dates!$E$6, DataPack!BQ480)))))</f>
        <v/>
      </c>
      <c r="C65" s="119" t="str">
        <f>IF(IF($C$4=Dates!$E$3, DataPack!BC480, IF($C$4=Dates!$E$4, DataPack!BH480, IF($C$4=Dates!$E$5, DataPack!BM480, IF($C$4=Dates!$E$6, DataPack!BR480))))="", "", IF($C$4=Dates!$E$3, DataPack!BC480, IF($C$4=Dates!$E$4, DataPack!BH480, IF($C$4=Dates!$E$5, DataPack!BM480, IF($C$4=Dates!$E$6, DataPack!BR480)))))</f>
        <v/>
      </c>
      <c r="D65" s="119" t="str">
        <f>IF(IF($C$4=Dates!$E$3, DataPack!BD480, IF($C$4=Dates!$E$4, DataPack!BI480, IF($C$4=Dates!$E$5, DataPack!BN480, IF($C$4=Dates!$E$6, DataPack!BS480))))="", "", IF($C$4=Dates!$E$3, DataPack!BD480, IF($C$4=Dates!$E$4, DataPack!BI480, IF($C$4=Dates!$E$5, DataPack!BN480, IF($C$4=Dates!$E$6, DataPack!BS480)))))</f>
        <v/>
      </c>
      <c r="E65" s="119" t="str">
        <f>IF(IF($C$4=Dates!$E$3, DataPack!BE480, IF($C$4=Dates!$E$4, DataPack!BJ480, IF($C$4=Dates!$E$5, DataPack!BO480, IF($C$4=Dates!$E$6, DataPack!BT480))))="", "", IF($C$4=Dates!$E$3, DataPack!BE480, IF($C$4=Dates!$E$4, DataPack!BJ480, IF($C$4=Dates!$E$5, DataPack!BO480, IF($C$4=Dates!$E$6, DataPack!BT480)))))</f>
        <v/>
      </c>
      <c r="F65" s="119"/>
      <c r="G65" s="120" t="str">
        <f>IF(IF($C$4=Dates!$E$3, DataPack!BF480, IF($C$4=Dates!$E$4, DataPack!BK480, IF($C$4=Dates!$E$5, DataPack!BP480, IF($C$4=Dates!$E$6, DataPack!BU480))))="", "", IF($C$4=Dates!$E$3, DataPack!BF480, IF($C$4=Dates!$E$4, DataPack!BK480, IF($C$4=Dates!$E$5, DataPack!BP480, IF($C$4=Dates!$E$6, DataPack!BU480)))))</f>
        <v/>
      </c>
    </row>
    <row r="66" spans="2:7">
      <c r="B66" s="112" t="str">
        <f>IF(IF($C$4=Dates!$E$3, DataPack!BB481, IF($C$4=Dates!$E$4, DataPack!BG481, IF($C$4=Dates!$E$5, DataPack!BL481, IF($C$4=Dates!$E$6, DataPack!BQ481))))="", "", IF($C$4=Dates!$E$3, DataPack!BB481, IF($C$4=Dates!$E$4, DataPack!BG481, IF($C$4=Dates!$E$5, DataPack!BL481, IF($C$4=Dates!$E$6, DataPack!BQ481)))))</f>
        <v/>
      </c>
      <c r="C66" s="119" t="str">
        <f>IF(IF($C$4=Dates!$E$3, DataPack!BC481, IF($C$4=Dates!$E$4, DataPack!BH481, IF($C$4=Dates!$E$5, DataPack!BM481, IF($C$4=Dates!$E$6, DataPack!BR481))))="", "", IF($C$4=Dates!$E$3, DataPack!BC481, IF($C$4=Dates!$E$4, DataPack!BH481, IF($C$4=Dates!$E$5, DataPack!BM481, IF($C$4=Dates!$E$6, DataPack!BR481)))))</f>
        <v/>
      </c>
      <c r="D66" s="119" t="str">
        <f>IF(IF($C$4=Dates!$E$3, DataPack!BD481, IF($C$4=Dates!$E$4, DataPack!BI481, IF($C$4=Dates!$E$5, DataPack!BN481, IF($C$4=Dates!$E$6, DataPack!BS481))))="", "", IF($C$4=Dates!$E$3, DataPack!BD481, IF($C$4=Dates!$E$4, DataPack!BI481, IF($C$4=Dates!$E$5, DataPack!BN481, IF($C$4=Dates!$E$6, DataPack!BS481)))))</f>
        <v/>
      </c>
      <c r="E66" s="119" t="str">
        <f>IF(IF($C$4=Dates!$E$3, DataPack!BE481, IF($C$4=Dates!$E$4, DataPack!BJ481, IF($C$4=Dates!$E$5, DataPack!BO481, IF($C$4=Dates!$E$6, DataPack!BT481))))="", "", IF($C$4=Dates!$E$3, DataPack!BE481, IF($C$4=Dates!$E$4, DataPack!BJ481, IF($C$4=Dates!$E$5, DataPack!BO481, IF($C$4=Dates!$E$6, DataPack!BT481)))))</f>
        <v/>
      </c>
      <c r="F66" s="119"/>
      <c r="G66" s="120" t="str">
        <f>IF(IF($C$4=Dates!$E$3, DataPack!BF481, IF($C$4=Dates!$E$4, DataPack!BK481, IF($C$4=Dates!$E$5, DataPack!BP481, IF($C$4=Dates!$E$6, DataPack!BU481))))="", "", IF($C$4=Dates!$E$3, DataPack!BF481, IF($C$4=Dates!$E$4, DataPack!BK481, IF($C$4=Dates!$E$5, DataPack!BP481, IF($C$4=Dates!$E$6, DataPack!BU481)))))</f>
        <v/>
      </c>
    </row>
    <row r="67" spans="2:7">
      <c r="B67" s="112" t="str">
        <f>IF(IF($C$4=Dates!$E$3, DataPack!BB482, IF($C$4=Dates!$E$4, DataPack!BG482, IF($C$4=Dates!$E$5, DataPack!BL482, IF($C$4=Dates!$E$6, DataPack!BQ482))))="", "", IF($C$4=Dates!$E$3, DataPack!BB482, IF($C$4=Dates!$E$4, DataPack!BG482, IF($C$4=Dates!$E$5, DataPack!BL482, IF($C$4=Dates!$E$6, DataPack!BQ482)))))</f>
        <v/>
      </c>
      <c r="C67" s="119" t="str">
        <f>IF(IF($C$4=Dates!$E$3, DataPack!BC482, IF($C$4=Dates!$E$4, DataPack!BH482, IF($C$4=Dates!$E$5, DataPack!BM482, IF($C$4=Dates!$E$6, DataPack!BR482))))="", "", IF($C$4=Dates!$E$3, DataPack!BC482, IF($C$4=Dates!$E$4, DataPack!BH482, IF($C$4=Dates!$E$5, DataPack!BM482, IF($C$4=Dates!$E$6, DataPack!BR482)))))</f>
        <v/>
      </c>
      <c r="D67" s="119" t="str">
        <f>IF(IF($C$4=Dates!$E$3, DataPack!BD482, IF($C$4=Dates!$E$4, DataPack!BI482, IF($C$4=Dates!$E$5, DataPack!BN482, IF($C$4=Dates!$E$6, DataPack!BS482))))="", "", IF($C$4=Dates!$E$3, DataPack!BD482, IF($C$4=Dates!$E$4, DataPack!BI482, IF($C$4=Dates!$E$5, DataPack!BN482, IF($C$4=Dates!$E$6, DataPack!BS482)))))</f>
        <v/>
      </c>
      <c r="E67" s="119" t="str">
        <f>IF(IF($C$4=Dates!$E$3, DataPack!BE482, IF($C$4=Dates!$E$4, DataPack!BJ482, IF($C$4=Dates!$E$5, DataPack!BO482, IF($C$4=Dates!$E$6, DataPack!BT482))))="", "", IF($C$4=Dates!$E$3, DataPack!BE482, IF($C$4=Dates!$E$4, DataPack!BJ482, IF($C$4=Dates!$E$5, DataPack!BO482, IF($C$4=Dates!$E$6, DataPack!BT482)))))</f>
        <v/>
      </c>
      <c r="F67" s="119"/>
      <c r="G67" s="120" t="str">
        <f>IF(IF($C$4=Dates!$E$3, DataPack!BF482, IF($C$4=Dates!$E$4, DataPack!BK482, IF($C$4=Dates!$E$5, DataPack!BP482, IF($C$4=Dates!$E$6, DataPack!BU482))))="", "", IF($C$4=Dates!$E$3, DataPack!BF482, IF($C$4=Dates!$E$4, DataPack!BK482, IF($C$4=Dates!$E$5, DataPack!BP482, IF($C$4=Dates!$E$6, DataPack!BU482)))))</f>
        <v/>
      </c>
    </row>
    <row r="68" spans="2:7">
      <c r="B68" s="112" t="str">
        <f>IF(IF($C$4=Dates!$E$3, DataPack!BB483, IF($C$4=Dates!$E$4, DataPack!BG483, IF($C$4=Dates!$E$5, DataPack!BL483, IF($C$4=Dates!$E$6, DataPack!BQ483))))="", "", IF($C$4=Dates!$E$3, DataPack!BB483, IF($C$4=Dates!$E$4, DataPack!BG483, IF($C$4=Dates!$E$5, DataPack!BL483, IF($C$4=Dates!$E$6, DataPack!BQ483)))))</f>
        <v/>
      </c>
      <c r="C68" s="119" t="str">
        <f>IF(IF($C$4=Dates!$E$3, DataPack!BC483, IF($C$4=Dates!$E$4, DataPack!BH483, IF($C$4=Dates!$E$5, DataPack!BM483, IF($C$4=Dates!$E$6, DataPack!BR483))))="", "", IF($C$4=Dates!$E$3, DataPack!BC483, IF($C$4=Dates!$E$4, DataPack!BH483, IF($C$4=Dates!$E$5, DataPack!BM483, IF($C$4=Dates!$E$6, DataPack!BR483)))))</f>
        <v/>
      </c>
      <c r="D68" s="119" t="str">
        <f>IF(IF($C$4=Dates!$E$3, DataPack!BD483, IF($C$4=Dates!$E$4, DataPack!BI483, IF($C$4=Dates!$E$5, DataPack!BN483, IF($C$4=Dates!$E$6, DataPack!BS483))))="", "", IF($C$4=Dates!$E$3, DataPack!BD483, IF($C$4=Dates!$E$4, DataPack!BI483, IF($C$4=Dates!$E$5, DataPack!BN483, IF($C$4=Dates!$E$6, DataPack!BS483)))))</f>
        <v/>
      </c>
      <c r="E68" s="119" t="str">
        <f>IF(IF($C$4=Dates!$E$3, DataPack!BE483, IF($C$4=Dates!$E$4, DataPack!BJ483, IF($C$4=Dates!$E$5, DataPack!BO483, IF($C$4=Dates!$E$6, DataPack!BT483))))="", "", IF($C$4=Dates!$E$3, DataPack!BE483, IF($C$4=Dates!$E$4, DataPack!BJ483, IF($C$4=Dates!$E$5, DataPack!BO483, IF($C$4=Dates!$E$6, DataPack!BT483)))))</f>
        <v/>
      </c>
      <c r="F68" s="119"/>
      <c r="G68" s="120" t="str">
        <f>IF(IF($C$4=Dates!$E$3, DataPack!BF483, IF($C$4=Dates!$E$4, DataPack!BK483, IF($C$4=Dates!$E$5, DataPack!BP483, IF($C$4=Dates!$E$6, DataPack!BU483))))="", "", IF($C$4=Dates!$E$3, DataPack!BF483, IF($C$4=Dates!$E$4, DataPack!BK483, IF($C$4=Dates!$E$5, DataPack!BP483, IF($C$4=Dates!$E$6, DataPack!BU483)))))</f>
        <v/>
      </c>
    </row>
    <row r="69" spans="2:7">
      <c r="B69" s="112" t="str">
        <f>IF(IF($C$4=Dates!$E$3, DataPack!BB484, IF($C$4=Dates!$E$4, DataPack!BG484, IF($C$4=Dates!$E$5, DataPack!BL484, IF($C$4=Dates!$E$6, DataPack!BQ484))))="", "", IF($C$4=Dates!$E$3, DataPack!BB484, IF($C$4=Dates!$E$4, DataPack!BG484, IF($C$4=Dates!$E$5, DataPack!BL484, IF($C$4=Dates!$E$6, DataPack!BQ484)))))</f>
        <v/>
      </c>
      <c r="C69" s="119" t="str">
        <f>IF(IF($C$4=Dates!$E$3, DataPack!BC484, IF($C$4=Dates!$E$4, DataPack!BH484, IF($C$4=Dates!$E$5, DataPack!BM484, IF($C$4=Dates!$E$6, DataPack!BR484))))="", "", IF($C$4=Dates!$E$3, DataPack!BC484, IF($C$4=Dates!$E$4, DataPack!BH484, IF($C$4=Dates!$E$5, DataPack!BM484, IF($C$4=Dates!$E$6, DataPack!BR484)))))</f>
        <v/>
      </c>
      <c r="D69" s="119" t="str">
        <f>IF(IF($C$4=Dates!$E$3, DataPack!BD484, IF($C$4=Dates!$E$4, DataPack!BI484, IF($C$4=Dates!$E$5, DataPack!BN484, IF($C$4=Dates!$E$6, DataPack!BS484))))="", "", IF($C$4=Dates!$E$3, DataPack!BD484, IF($C$4=Dates!$E$4, DataPack!BI484, IF($C$4=Dates!$E$5, DataPack!BN484, IF($C$4=Dates!$E$6, DataPack!BS484)))))</f>
        <v/>
      </c>
      <c r="E69" s="119" t="str">
        <f>IF(IF($C$4=Dates!$E$3, DataPack!BE484, IF($C$4=Dates!$E$4, DataPack!BJ484, IF($C$4=Dates!$E$5, DataPack!BO484, IF($C$4=Dates!$E$6, DataPack!BT484))))="", "", IF($C$4=Dates!$E$3, DataPack!BE484, IF($C$4=Dates!$E$4, DataPack!BJ484, IF($C$4=Dates!$E$5, DataPack!BO484, IF($C$4=Dates!$E$6, DataPack!BT484)))))</f>
        <v/>
      </c>
      <c r="F69" s="119"/>
      <c r="G69" s="120" t="str">
        <f>IF(IF($C$4=Dates!$E$3, DataPack!BF484, IF($C$4=Dates!$E$4, DataPack!BK484, IF($C$4=Dates!$E$5, DataPack!BP484, IF($C$4=Dates!$E$6, DataPack!BU484))))="", "", IF($C$4=Dates!$E$3, DataPack!BF484, IF($C$4=Dates!$E$4, DataPack!BK484, IF($C$4=Dates!$E$5, DataPack!BP484, IF($C$4=Dates!$E$6, DataPack!BU484)))))</f>
        <v/>
      </c>
    </row>
    <row r="70" spans="2:7">
      <c r="B70" s="112" t="str">
        <f>IF(IF($C$4=Dates!$E$3, DataPack!BB485, IF($C$4=Dates!$E$4, DataPack!BG485, IF($C$4=Dates!$E$5, DataPack!BL485, IF($C$4=Dates!$E$6, DataPack!BQ485))))="", "", IF($C$4=Dates!$E$3, DataPack!BB485, IF($C$4=Dates!$E$4, DataPack!BG485, IF($C$4=Dates!$E$5, DataPack!BL485, IF($C$4=Dates!$E$6, DataPack!BQ485)))))</f>
        <v/>
      </c>
      <c r="C70" s="119" t="str">
        <f>IF(IF($C$4=Dates!$E$3, DataPack!BC485, IF($C$4=Dates!$E$4, DataPack!BH485, IF($C$4=Dates!$E$5, DataPack!BM485, IF($C$4=Dates!$E$6, DataPack!BR485))))="", "", IF($C$4=Dates!$E$3, DataPack!BC485, IF($C$4=Dates!$E$4, DataPack!BH485, IF($C$4=Dates!$E$5, DataPack!BM485, IF($C$4=Dates!$E$6, DataPack!BR485)))))</f>
        <v/>
      </c>
      <c r="D70" s="119" t="str">
        <f>IF(IF($C$4=Dates!$E$3, DataPack!BD485, IF($C$4=Dates!$E$4, DataPack!BI485, IF($C$4=Dates!$E$5, DataPack!BN485, IF($C$4=Dates!$E$6, DataPack!BS485))))="", "", IF($C$4=Dates!$E$3, DataPack!BD485, IF($C$4=Dates!$E$4, DataPack!BI485, IF($C$4=Dates!$E$5, DataPack!BN485, IF($C$4=Dates!$E$6, DataPack!BS485)))))</f>
        <v/>
      </c>
      <c r="E70" s="119" t="str">
        <f>IF(IF($C$4=Dates!$E$3, DataPack!BE485, IF($C$4=Dates!$E$4, DataPack!BJ485, IF($C$4=Dates!$E$5, DataPack!BO485, IF($C$4=Dates!$E$6, DataPack!BT485))))="", "", IF($C$4=Dates!$E$3, DataPack!BE485, IF($C$4=Dates!$E$4, DataPack!BJ485, IF($C$4=Dates!$E$5, DataPack!BO485, IF($C$4=Dates!$E$6, DataPack!BT485)))))</f>
        <v/>
      </c>
      <c r="F70" s="119"/>
      <c r="G70" s="120" t="str">
        <f>IF(IF($C$4=Dates!$E$3, DataPack!BF485, IF($C$4=Dates!$E$4, DataPack!BK485, IF($C$4=Dates!$E$5, DataPack!BP485, IF($C$4=Dates!$E$6, DataPack!BU485))))="", "", IF($C$4=Dates!$E$3, DataPack!BF485, IF($C$4=Dates!$E$4, DataPack!BK485, IF($C$4=Dates!$E$5, DataPack!BP485, IF($C$4=Dates!$E$6, DataPack!BU485)))))</f>
        <v/>
      </c>
    </row>
    <row r="71" spans="2:7">
      <c r="B71" s="112" t="str">
        <f>IF(IF($C$4=Dates!$E$3, DataPack!BB486, IF($C$4=Dates!$E$4, DataPack!BG486, IF($C$4=Dates!$E$5, DataPack!BL486, IF($C$4=Dates!$E$6, DataPack!BQ486))))="", "", IF($C$4=Dates!$E$3, DataPack!BB486, IF($C$4=Dates!$E$4, DataPack!BG486, IF($C$4=Dates!$E$5, DataPack!BL486, IF($C$4=Dates!$E$6, DataPack!BQ486)))))</f>
        <v/>
      </c>
      <c r="C71" s="119" t="str">
        <f>IF(IF($C$4=Dates!$E$3, DataPack!BC486, IF($C$4=Dates!$E$4, DataPack!BH486, IF($C$4=Dates!$E$5, DataPack!BM486, IF($C$4=Dates!$E$6, DataPack!BR486))))="", "", IF($C$4=Dates!$E$3, DataPack!BC486, IF($C$4=Dates!$E$4, DataPack!BH486, IF($C$4=Dates!$E$5, DataPack!BM486, IF($C$4=Dates!$E$6, DataPack!BR486)))))</f>
        <v/>
      </c>
      <c r="D71" s="119" t="str">
        <f>IF(IF($C$4=Dates!$E$3, DataPack!BD486, IF($C$4=Dates!$E$4, DataPack!BI486, IF($C$4=Dates!$E$5, DataPack!BN486, IF($C$4=Dates!$E$6, DataPack!BS486))))="", "", IF($C$4=Dates!$E$3, DataPack!BD486, IF($C$4=Dates!$E$4, DataPack!BI486, IF($C$4=Dates!$E$5, DataPack!BN486, IF($C$4=Dates!$E$6, DataPack!BS486)))))</f>
        <v/>
      </c>
      <c r="E71" s="119" t="str">
        <f>IF(IF($C$4=Dates!$E$3, DataPack!BE486, IF($C$4=Dates!$E$4, DataPack!BJ486, IF($C$4=Dates!$E$5, DataPack!BO486, IF($C$4=Dates!$E$6, DataPack!BT486))))="", "", IF($C$4=Dates!$E$3, DataPack!BE486, IF($C$4=Dates!$E$4, DataPack!BJ486, IF($C$4=Dates!$E$5, DataPack!BO486, IF($C$4=Dates!$E$6, DataPack!BT486)))))</f>
        <v/>
      </c>
      <c r="F71" s="119"/>
      <c r="G71" s="120" t="str">
        <f>IF(IF($C$4=Dates!$E$3, DataPack!BF486, IF($C$4=Dates!$E$4, DataPack!BK486, IF($C$4=Dates!$E$5, DataPack!BP486, IF($C$4=Dates!$E$6, DataPack!BU486))))="", "", IF($C$4=Dates!$E$3, DataPack!BF486, IF($C$4=Dates!$E$4, DataPack!BK486, IF($C$4=Dates!$E$5, DataPack!BP486, IF($C$4=Dates!$E$6, DataPack!BU486)))))</f>
        <v/>
      </c>
    </row>
    <row r="72" spans="2:7">
      <c r="B72" s="112" t="str">
        <f>IF(IF($C$4=Dates!$E$3, DataPack!BB487, IF($C$4=Dates!$E$4, DataPack!BG487, IF($C$4=Dates!$E$5, DataPack!BL487, IF($C$4=Dates!$E$6, DataPack!BQ487))))="", "", IF($C$4=Dates!$E$3, DataPack!BB487, IF($C$4=Dates!$E$4, DataPack!BG487, IF($C$4=Dates!$E$5, DataPack!BL487, IF($C$4=Dates!$E$6, DataPack!BQ487)))))</f>
        <v/>
      </c>
      <c r="C72" s="119" t="str">
        <f>IF(IF($C$4=Dates!$E$3, DataPack!BC487, IF($C$4=Dates!$E$4, DataPack!BH487, IF($C$4=Dates!$E$5, DataPack!BM487, IF($C$4=Dates!$E$6, DataPack!BR487))))="", "", IF($C$4=Dates!$E$3, DataPack!BC487, IF($C$4=Dates!$E$4, DataPack!BH487, IF($C$4=Dates!$E$5, DataPack!BM487, IF($C$4=Dates!$E$6, DataPack!BR487)))))</f>
        <v/>
      </c>
      <c r="D72" s="119" t="str">
        <f>IF(IF($C$4=Dates!$E$3, DataPack!BD487, IF($C$4=Dates!$E$4, DataPack!BI487, IF($C$4=Dates!$E$5, DataPack!BN487, IF($C$4=Dates!$E$6, DataPack!BS487))))="", "", IF($C$4=Dates!$E$3, DataPack!BD487, IF($C$4=Dates!$E$4, DataPack!BI487, IF($C$4=Dates!$E$5, DataPack!BN487, IF($C$4=Dates!$E$6, DataPack!BS487)))))</f>
        <v/>
      </c>
      <c r="E72" s="119" t="str">
        <f>IF(IF($C$4=Dates!$E$3, DataPack!BE487, IF($C$4=Dates!$E$4, DataPack!BJ487, IF($C$4=Dates!$E$5, DataPack!BO487, IF($C$4=Dates!$E$6, DataPack!BT487))))="", "", IF($C$4=Dates!$E$3, DataPack!BE487, IF($C$4=Dates!$E$4, DataPack!BJ487, IF($C$4=Dates!$E$5, DataPack!BO487, IF($C$4=Dates!$E$6, DataPack!BT487)))))</f>
        <v/>
      </c>
      <c r="F72" s="119"/>
      <c r="G72" s="120" t="str">
        <f>IF(IF($C$4=Dates!$E$3, DataPack!BF487, IF($C$4=Dates!$E$4, DataPack!BK487, IF($C$4=Dates!$E$5, DataPack!BP487, IF($C$4=Dates!$E$6, DataPack!BU487))))="", "", IF($C$4=Dates!$E$3, DataPack!BF487, IF($C$4=Dates!$E$4, DataPack!BK487, IF($C$4=Dates!$E$5, DataPack!BP487, IF($C$4=Dates!$E$6, DataPack!BU487)))))</f>
        <v/>
      </c>
    </row>
    <row r="73" spans="2:7">
      <c r="B73" s="112" t="str">
        <f>IF(IF($C$4=Dates!$E$3, DataPack!BB488, IF($C$4=Dates!$E$4, DataPack!BG488, IF($C$4=Dates!$E$5, DataPack!BL488, IF($C$4=Dates!$E$6, DataPack!BQ488))))="", "", IF($C$4=Dates!$E$3, DataPack!BB488, IF($C$4=Dates!$E$4, DataPack!BG488, IF($C$4=Dates!$E$5, DataPack!BL488, IF($C$4=Dates!$E$6, DataPack!BQ488)))))</f>
        <v/>
      </c>
      <c r="C73" s="119" t="str">
        <f>IF(IF($C$4=Dates!$E$3, DataPack!BC488, IF($C$4=Dates!$E$4, DataPack!BH488, IF($C$4=Dates!$E$5, DataPack!BM488, IF($C$4=Dates!$E$6, DataPack!BR488))))="", "", IF($C$4=Dates!$E$3, DataPack!BC488, IF($C$4=Dates!$E$4, DataPack!BH488, IF($C$4=Dates!$E$5, DataPack!BM488, IF($C$4=Dates!$E$6, DataPack!BR488)))))</f>
        <v/>
      </c>
      <c r="D73" s="119" t="str">
        <f>IF(IF($C$4=Dates!$E$3, DataPack!BD488, IF($C$4=Dates!$E$4, DataPack!BI488, IF($C$4=Dates!$E$5, DataPack!BN488, IF($C$4=Dates!$E$6, DataPack!BS488))))="", "", IF($C$4=Dates!$E$3, DataPack!BD488, IF($C$4=Dates!$E$4, DataPack!BI488, IF($C$4=Dates!$E$5, DataPack!BN488, IF($C$4=Dates!$E$6, DataPack!BS488)))))</f>
        <v/>
      </c>
      <c r="E73" s="119" t="str">
        <f>IF(IF($C$4=Dates!$E$3, DataPack!BE488, IF($C$4=Dates!$E$4, DataPack!BJ488, IF($C$4=Dates!$E$5, DataPack!BO488, IF($C$4=Dates!$E$6, DataPack!BT488))))="", "", IF($C$4=Dates!$E$3, DataPack!BE488, IF($C$4=Dates!$E$4, DataPack!BJ488, IF($C$4=Dates!$E$5, DataPack!BO488, IF($C$4=Dates!$E$6, DataPack!BT488)))))</f>
        <v/>
      </c>
      <c r="F73" s="119"/>
      <c r="G73" s="120" t="str">
        <f>IF(IF($C$4=Dates!$E$3, DataPack!BF488, IF($C$4=Dates!$E$4, DataPack!BK488, IF($C$4=Dates!$E$5, DataPack!BP488, IF($C$4=Dates!$E$6, DataPack!BU488))))="", "", IF($C$4=Dates!$E$3, DataPack!BF488, IF($C$4=Dates!$E$4, DataPack!BK488, IF($C$4=Dates!$E$5, DataPack!BP488, IF($C$4=Dates!$E$6, DataPack!BU488)))))</f>
        <v/>
      </c>
    </row>
    <row r="74" spans="2:7">
      <c r="B74" s="112" t="str">
        <f>IF(IF($C$4=Dates!$E$3, DataPack!BB489, IF($C$4=Dates!$E$4, DataPack!BG489, IF($C$4=Dates!$E$5, DataPack!BL489, IF($C$4=Dates!$E$6, DataPack!BQ489))))="", "", IF($C$4=Dates!$E$3, DataPack!BB489, IF($C$4=Dates!$E$4, DataPack!BG489, IF($C$4=Dates!$E$5, DataPack!BL489, IF($C$4=Dates!$E$6, DataPack!BQ489)))))</f>
        <v/>
      </c>
      <c r="C74" s="119" t="str">
        <f>IF(IF($C$4=Dates!$E$3, DataPack!BC489, IF($C$4=Dates!$E$4, DataPack!BH489, IF($C$4=Dates!$E$5, DataPack!BM489, IF($C$4=Dates!$E$6, DataPack!BR489))))="", "", IF($C$4=Dates!$E$3, DataPack!BC489, IF($C$4=Dates!$E$4, DataPack!BH489, IF($C$4=Dates!$E$5, DataPack!BM489, IF($C$4=Dates!$E$6, DataPack!BR489)))))</f>
        <v/>
      </c>
      <c r="D74" s="119" t="str">
        <f>IF(IF($C$4=Dates!$E$3, DataPack!BD489, IF($C$4=Dates!$E$4, DataPack!BI489, IF($C$4=Dates!$E$5, DataPack!BN489, IF($C$4=Dates!$E$6, DataPack!BS489))))="", "", IF($C$4=Dates!$E$3, DataPack!BD489, IF($C$4=Dates!$E$4, DataPack!BI489, IF($C$4=Dates!$E$5, DataPack!BN489, IF($C$4=Dates!$E$6, DataPack!BS489)))))</f>
        <v/>
      </c>
      <c r="E74" s="119" t="str">
        <f>IF(IF($C$4=Dates!$E$3, DataPack!BE489, IF($C$4=Dates!$E$4, DataPack!BJ489, IF($C$4=Dates!$E$5, DataPack!BO489, IF($C$4=Dates!$E$6, DataPack!BT489))))="", "", IF($C$4=Dates!$E$3, DataPack!BE489, IF($C$4=Dates!$E$4, DataPack!BJ489, IF($C$4=Dates!$E$5, DataPack!BO489, IF($C$4=Dates!$E$6, DataPack!BT489)))))</f>
        <v/>
      </c>
      <c r="F74" s="119"/>
      <c r="G74" s="120" t="str">
        <f>IF(IF($C$4=Dates!$E$3, DataPack!BF489, IF($C$4=Dates!$E$4, DataPack!BK489, IF($C$4=Dates!$E$5, DataPack!BP489, IF($C$4=Dates!$E$6, DataPack!BU489))))="", "", IF($C$4=Dates!$E$3, DataPack!BF489, IF($C$4=Dates!$E$4, DataPack!BK489, IF($C$4=Dates!$E$5, DataPack!BP489, IF($C$4=Dates!$E$6, DataPack!BU489)))))</f>
        <v/>
      </c>
    </row>
    <row r="75" spans="2:7">
      <c r="B75" s="112" t="str">
        <f>IF(IF($C$4=Dates!$E$3, DataPack!BB490, IF($C$4=Dates!$E$4, DataPack!BG490, IF($C$4=Dates!$E$5, DataPack!BL490, IF($C$4=Dates!$E$6, DataPack!BQ490))))="", "", IF($C$4=Dates!$E$3, DataPack!BB490, IF($C$4=Dates!$E$4, DataPack!BG490, IF($C$4=Dates!$E$5, DataPack!BL490, IF($C$4=Dates!$E$6, DataPack!BQ490)))))</f>
        <v/>
      </c>
      <c r="C75" s="119" t="str">
        <f>IF(IF($C$4=Dates!$E$3, DataPack!BC490, IF($C$4=Dates!$E$4, DataPack!BH490, IF($C$4=Dates!$E$5, DataPack!BM490, IF($C$4=Dates!$E$6, DataPack!BR490))))="", "", IF($C$4=Dates!$E$3, DataPack!BC490, IF($C$4=Dates!$E$4, DataPack!BH490, IF($C$4=Dates!$E$5, DataPack!BM490, IF($C$4=Dates!$E$6, DataPack!BR490)))))</f>
        <v/>
      </c>
      <c r="D75" s="119" t="str">
        <f>IF(IF($C$4=Dates!$E$3, DataPack!BD490, IF($C$4=Dates!$E$4, DataPack!BI490, IF($C$4=Dates!$E$5, DataPack!BN490, IF($C$4=Dates!$E$6, DataPack!BS490))))="", "", IF($C$4=Dates!$E$3, DataPack!BD490, IF($C$4=Dates!$E$4, DataPack!BI490, IF($C$4=Dates!$E$5, DataPack!BN490, IF($C$4=Dates!$E$6, DataPack!BS490)))))</f>
        <v/>
      </c>
      <c r="E75" s="119" t="str">
        <f>IF(IF($C$4=Dates!$E$3, DataPack!BE490, IF($C$4=Dates!$E$4, DataPack!BJ490, IF($C$4=Dates!$E$5, DataPack!BO490, IF($C$4=Dates!$E$6, DataPack!BT490))))="", "", IF($C$4=Dates!$E$3, DataPack!BE490, IF($C$4=Dates!$E$4, DataPack!BJ490, IF($C$4=Dates!$E$5, DataPack!BO490, IF($C$4=Dates!$E$6, DataPack!BT490)))))</f>
        <v/>
      </c>
      <c r="F75" s="119"/>
      <c r="G75" s="120" t="str">
        <f>IF(IF($C$4=Dates!$E$3, DataPack!BF490, IF($C$4=Dates!$E$4, DataPack!BK490, IF($C$4=Dates!$E$5, DataPack!BP490, IF($C$4=Dates!$E$6, DataPack!BU490))))="", "", IF($C$4=Dates!$E$3, DataPack!BF490, IF($C$4=Dates!$E$4, DataPack!BK490, IF($C$4=Dates!$E$5, DataPack!BP490, IF($C$4=Dates!$E$6, DataPack!BU490)))))</f>
        <v/>
      </c>
    </row>
    <row r="76" spans="2:7">
      <c r="B76" s="112" t="str">
        <f>IF(IF($C$4=Dates!$E$3, DataPack!BB491, IF($C$4=Dates!$E$4, DataPack!BG491, IF($C$4=Dates!$E$5, DataPack!BL491, IF($C$4=Dates!$E$6, DataPack!BQ491))))="", "", IF($C$4=Dates!$E$3, DataPack!BB491, IF($C$4=Dates!$E$4, DataPack!BG491, IF($C$4=Dates!$E$5, DataPack!BL491, IF($C$4=Dates!$E$6, DataPack!BQ491)))))</f>
        <v/>
      </c>
      <c r="C76" s="119" t="str">
        <f>IF(IF($C$4=Dates!$E$3, DataPack!BC491, IF($C$4=Dates!$E$4, DataPack!BH491, IF($C$4=Dates!$E$5, DataPack!BM491, IF($C$4=Dates!$E$6, DataPack!BR491))))="", "", IF($C$4=Dates!$E$3, DataPack!BC491, IF($C$4=Dates!$E$4, DataPack!BH491, IF($C$4=Dates!$E$5, DataPack!BM491, IF($C$4=Dates!$E$6, DataPack!BR491)))))</f>
        <v/>
      </c>
      <c r="D76" s="119" t="str">
        <f>IF(IF($C$4=Dates!$E$3, DataPack!BD491, IF($C$4=Dates!$E$4, DataPack!BI491, IF($C$4=Dates!$E$5, DataPack!BN491, IF($C$4=Dates!$E$6, DataPack!BS491))))="", "", IF($C$4=Dates!$E$3, DataPack!BD491, IF($C$4=Dates!$E$4, DataPack!BI491, IF($C$4=Dates!$E$5, DataPack!BN491, IF($C$4=Dates!$E$6, DataPack!BS491)))))</f>
        <v/>
      </c>
      <c r="E76" s="119" t="str">
        <f>IF(IF($C$4=Dates!$E$3, DataPack!BE491, IF($C$4=Dates!$E$4, DataPack!BJ491, IF($C$4=Dates!$E$5, DataPack!BO491, IF($C$4=Dates!$E$6, DataPack!BT491))))="", "", IF($C$4=Dates!$E$3, DataPack!BE491, IF($C$4=Dates!$E$4, DataPack!BJ491, IF($C$4=Dates!$E$5, DataPack!BO491, IF($C$4=Dates!$E$6, DataPack!BT491)))))</f>
        <v/>
      </c>
      <c r="F76" s="119"/>
      <c r="G76" s="120" t="str">
        <f>IF(IF($C$4=Dates!$E$3, DataPack!BF491, IF($C$4=Dates!$E$4, DataPack!BK491, IF($C$4=Dates!$E$5, DataPack!BP491, IF($C$4=Dates!$E$6, DataPack!BU491))))="", "", IF($C$4=Dates!$E$3, DataPack!BF491, IF($C$4=Dates!$E$4, DataPack!BK491, IF($C$4=Dates!$E$5, DataPack!BP491, IF($C$4=Dates!$E$6, DataPack!BU491)))))</f>
        <v/>
      </c>
    </row>
    <row r="77" spans="2:7">
      <c r="B77" s="112" t="str">
        <f>IF(IF($C$4=Dates!$E$3, DataPack!BB492, IF($C$4=Dates!$E$4, DataPack!BG492, IF($C$4=Dates!$E$5, DataPack!BL492, IF($C$4=Dates!$E$6, DataPack!BQ492))))="", "", IF($C$4=Dates!$E$3, DataPack!BB492, IF($C$4=Dates!$E$4, DataPack!BG492, IF($C$4=Dates!$E$5, DataPack!BL492, IF($C$4=Dates!$E$6, DataPack!BQ492)))))</f>
        <v/>
      </c>
      <c r="C77" s="119" t="str">
        <f>IF(IF($C$4=Dates!$E$3, DataPack!BC492, IF($C$4=Dates!$E$4, DataPack!BH492, IF($C$4=Dates!$E$5, DataPack!BM492, IF($C$4=Dates!$E$6, DataPack!BR492))))="", "", IF($C$4=Dates!$E$3, DataPack!BC492, IF($C$4=Dates!$E$4, DataPack!BH492, IF($C$4=Dates!$E$5, DataPack!BM492, IF($C$4=Dates!$E$6, DataPack!BR492)))))</f>
        <v/>
      </c>
      <c r="D77" s="119" t="str">
        <f>IF(IF($C$4=Dates!$E$3, DataPack!BD492, IF($C$4=Dates!$E$4, DataPack!BI492, IF($C$4=Dates!$E$5, DataPack!BN492, IF($C$4=Dates!$E$6, DataPack!BS492))))="", "", IF($C$4=Dates!$E$3, DataPack!BD492, IF($C$4=Dates!$E$4, DataPack!BI492, IF($C$4=Dates!$E$5, DataPack!BN492, IF($C$4=Dates!$E$6, DataPack!BS492)))))</f>
        <v/>
      </c>
      <c r="E77" s="119" t="str">
        <f>IF(IF($C$4=Dates!$E$3, DataPack!BE492, IF($C$4=Dates!$E$4, DataPack!BJ492, IF($C$4=Dates!$E$5, DataPack!BO492, IF($C$4=Dates!$E$6, DataPack!BT492))))="", "", IF($C$4=Dates!$E$3, DataPack!BE492, IF($C$4=Dates!$E$4, DataPack!BJ492, IF($C$4=Dates!$E$5, DataPack!BO492, IF($C$4=Dates!$E$6, DataPack!BT492)))))</f>
        <v/>
      </c>
      <c r="F77" s="119"/>
      <c r="G77" s="120" t="str">
        <f>IF(IF($C$4=Dates!$E$3, DataPack!BF492, IF($C$4=Dates!$E$4, DataPack!BK492, IF($C$4=Dates!$E$5, DataPack!BP492, IF($C$4=Dates!$E$6, DataPack!BU492))))="", "", IF($C$4=Dates!$E$3, DataPack!BF492, IF($C$4=Dates!$E$4, DataPack!BK492, IF($C$4=Dates!$E$5, DataPack!BP492, IF($C$4=Dates!$E$6, DataPack!BU492)))))</f>
        <v/>
      </c>
    </row>
    <row r="78" spans="2:7">
      <c r="B78" s="112" t="str">
        <f>IF(IF($C$4=Dates!$E$3, DataPack!BB493, IF($C$4=Dates!$E$4, DataPack!BG493, IF($C$4=Dates!$E$5, DataPack!BL493, IF($C$4=Dates!$E$6, DataPack!BQ493))))="", "", IF($C$4=Dates!$E$3, DataPack!BB493, IF($C$4=Dates!$E$4, DataPack!BG493, IF($C$4=Dates!$E$5, DataPack!BL493, IF($C$4=Dates!$E$6, DataPack!BQ493)))))</f>
        <v/>
      </c>
      <c r="C78" s="119" t="str">
        <f>IF(IF($C$4=Dates!$E$3, DataPack!BC493, IF($C$4=Dates!$E$4, DataPack!BH493, IF($C$4=Dates!$E$5, DataPack!BM493, IF($C$4=Dates!$E$6, DataPack!BR493))))="", "", IF($C$4=Dates!$E$3, DataPack!BC493, IF($C$4=Dates!$E$4, DataPack!BH493, IF($C$4=Dates!$E$5, DataPack!BM493, IF($C$4=Dates!$E$6, DataPack!BR493)))))</f>
        <v/>
      </c>
      <c r="D78" s="119" t="str">
        <f>IF(IF($C$4=Dates!$E$3, DataPack!BD493, IF($C$4=Dates!$E$4, DataPack!BI493, IF($C$4=Dates!$E$5, DataPack!BN493, IF($C$4=Dates!$E$6, DataPack!BS493))))="", "", IF($C$4=Dates!$E$3, DataPack!BD493, IF($C$4=Dates!$E$4, DataPack!BI493, IF($C$4=Dates!$E$5, DataPack!BN493, IF($C$4=Dates!$E$6, DataPack!BS493)))))</f>
        <v/>
      </c>
      <c r="E78" s="119" t="str">
        <f>IF(IF($C$4=Dates!$E$3, DataPack!BE493, IF($C$4=Dates!$E$4, DataPack!BJ493, IF($C$4=Dates!$E$5, DataPack!BO493, IF($C$4=Dates!$E$6, DataPack!BT493))))="", "", IF($C$4=Dates!$E$3, DataPack!BE493, IF($C$4=Dates!$E$4, DataPack!BJ493, IF($C$4=Dates!$E$5, DataPack!BO493, IF($C$4=Dates!$E$6, DataPack!BT493)))))</f>
        <v/>
      </c>
      <c r="F78" s="119"/>
      <c r="G78" s="120" t="str">
        <f>IF(IF($C$4=Dates!$E$3, DataPack!BF493, IF($C$4=Dates!$E$4, DataPack!BK493, IF($C$4=Dates!$E$5, DataPack!BP493, IF($C$4=Dates!$E$6, DataPack!BU493))))="", "", IF($C$4=Dates!$E$3, DataPack!BF493, IF($C$4=Dates!$E$4, DataPack!BK493, IF($C$4=Dates!$E$5, DataPack!BP493, IF($C$4=Dates!$E$6, DataPack!BU493)))))</f>
        <v/>
      </c>
    </row>
    <row r="79" spans="2:7">
      <c r="B79" s="112" t="str">
        <f>IF(IF($C$4=Dates!$E$3, DataPack!BB494, IF($C$4=Dates!$E$4, DataPack!BG494, IF($C$4=Dates!$E$5, DataPack!BL494, IF($C$4=Dates!$E$6, DataPack!BQ494))))="", "", IF($C$4=Dates!$E$3, DataPack!BB494, IF($C$4=Dates!$E$4, DataPack!BG494, IF($C$4=Dates!$E$5, DataPack!BL494, IF($C$4=Dates!$E$6, DataPack!BQ494)))))</f>
        <v/>
      </c>
      <c r="C79" s="119" t="str">
        <f>IF(IF($C$4=Dates!$E$3, DataPack!BC494, IF($C$4=Dates!$E$4, DataPack!BH494, IF($C$4=Dates!$E$5, DataPack!BM494, IF($C$4=Dates!$E$6, DataPack!BR494))))="", "", IF($C$4=Dates!$E$3, DataPack!BC494, IF($C$4=Dates!$E$4, DataPack!BH494, IF($C$4=Dates!$E$5, DataPack!BM494, IF($C$4=Dates!$E$6, DataPack!BR494)))))</f>
        <v/>
      </c>
      <c r="D79" s="119" t="str">
        <f>IF(IF($C$4=Dates!$E$3, DataPack!BD494, IF($C$4=Dates!$E$4, DataPack!BI494, IF($C$4=Dates!$E$5, DataPack!BN494, IF($C$4=Dates!$E$6, DataPack!BS494))))="", "", IF($C$4=Dates!$E$3, DataPack!BD494, IF($C$4=Dates!$E$4, DataPack!BI494, IF($C$4=Dates!$E$5, DataPack!BN494, IF($C$4=Dates!$E$6, DataPack!BS494)))))</f>
        <v/>
      </c>
      <c r="E79" s="119" t="str">
        <f>IF(IF($C$4=Dates!$E$3, DataPack!BE494, IF($C$4=Dates!$E$4, DataPack!BJ494, IF($C$4=Dates!$E$5, DataPack!BO494, IF($C$4=Dates!$E$6, DataPack!BT494))))="", "", IF($C$4=Dates!$E$3, DataPack!BE494, IF($C$4=Dates!$E$4, DataPack!BJ494, IF($C$4=Dates!$E$5, DataPack!BO494, IF($C$4=Dates!$E$6, DataPack!BT494)))))</f>
        <v/>
      </c>
      <c r="F79" s="119"/>
      <c r="G79" s="120" t="str">
        <f>IF(IF($C$4=Dates!$E$3, DataPack!BF494, IF($C$4=Dates!$E$4, DataPack!BK494, IF($C$4=Dates!$E$5, DataPack!BP494, IF($C$4=Dates!$E$6, DataPack!BU494))))="", "", IF($C$4=Dates!$E$3, DataPack!BF494, IF($C$4=Dates!$E$4, DataPack!BK494, IF($C$4=Dates!$E$5, DataPack!BP494, IF($C$4=Dates!$E$6, DataPack!BU494)))))</f>
        <v/>
      </c>
    </row>
    <row r="80" spans="2:7">
      <c r="B80" s="112" t="str">
        <f>IF(IF($C$4=Dates!$E$3, DataPack!BB495, IF($C$4=Dates!$E$4, DataPack!BG495, IF($C$4=Dates!$E$5, DataPack!BL495, IF($C$4=Dates!$E$6, DataPack!BQ495))))="", "", IF($C$4=Dates!$E$3, DataPack!BB495, IF($C$4=Dates!$E$4, DataPack!BG495, IF($C$4=Dates!$E$5, DataPack!BL495, IF($C$4=Dates!$E$6, DataPack!BQ495)))))</f>
        <v/>
      </c>
      <c r="C80" s="119" t="str">
        <f>IF(IF($C$4=Dates!$E$3, DataPack!BC495, IF($C$4=Dates!$E$4, DataPack!BH495, IF($C$4=Dates!$E$5, DataPack!BM495, IF($C$4=Dates!$E$6, DataPack!BR495))))="", "", IF($C$4=Dates!$E$3, DataPack!BC495, IF($C$4=Dates!$E$4, DataPack!BH495, IF($C$4=Dates!$E$5, DataPack!BM495, IF($C$4=Dates!$E$6, DataPack!BR495)))))</f>
        <v/>
      </c>
      <c r="D80" s="119" t="str">
        <f>IF(IF($C$4=Dates!$E$3, DataPack!BD495, IF($C$4=Dates!$E$4, DataPack!BI495, IF($C$4=Dates!$E$5, DataPack!BN495, IF($C$4=Dates!$E$6, DataPack!BS495))))="", "", IF($C$4=Dates!$E$3, DataPack!BD495, IF($C$4=Dates!$E$4, DataPack!BI495, IF($C$4=Dates!$E$5, DataPack!BN495, IF($C$4=Dates!$E$6, DataPack!BS495)))))</f>
        <v/>
      </c>
      <c r="E80" s="119" t="str">
        <f>IF(IF($C$4=Dates!$E$3, DataPack!BE495, IF($C$4=Dates!$E$4, DataPack!BJ495, IF($C$4=Dates!$E$5, DataPack!BO495, IF($C$4=Dates!$E$6, DataPack!BT495))))="", "", IF($C$4=Dates!$E$3, DataPack!BE495, IF($C$4=Dates!$E$4, DataPack!BJ495, IF($C$4=Dates!$E$5, DataPack!BO495, IF($C$4=Dates!$E$6, DataPack!BT495)))))</f>
        <v/>
      </c>
      <c r="F80" s="119"/>
      <c r="G80" s="120" t="str">
        <f>IF(IF($C$4=Dates!$E$3, DataPack!BF495, IF($C$4=Dates!$E$4, DataPack!BK495, IF($C$4=Dates!$E$5, DataPack!BP495, IF($C$4=Dates!$E$6, DataPack!BU495))))="", "", IF($C$4=Dates!$E$3, DataPack!BF495, IF($C$4=Dates!$E$4, DataPack!BK495, IF($C$4=Dates!$E$5, DataPack!BP495, IF($C$4=Dates!$E$6, DataPack!BU495)))))</f>
        <v/>
      </c>
    </row>
    <row r="81" spans="2:7">
      <c r="B81" s="112" t="str">
        <f>IF(IF($C$4=Dates!$E$3, DataPack!BB496, IF($C$4=Dates!$E$4, DataPack!BG496, IF($C$4=Dates!$E$5, DataPack!BL496, IF($C$4=Dates!$E$6, DataPack!BQ496))))="", "", IF($C$4=Dates!$E$3, DataPack!BB496, IF($C$4=Dates!$E$4, DataPack!BG496, IF($C$4=Dates!$E$5, DataPack!BL496, IF($C$4=Dates!$E$6, DataPack!BQ496)))))</f>
        <v/>
      </c>
      <c r="C81" s="119" t="str">
        <f>IF(IF($C$4=Dates!$E$3, DataPack!BC496, IF($C$4=Dates!$E$4, DataPack!BH496, IF($C$4=Dates!$E$5, DataPack!BM496, IF($C$4=Dates!$E$6, DataPack!BR496))))="", "", IF($C$4=Dates!$E$3, DataPack!BC496, IF($C$4=Dates!$E$4, DataPack!BH496, IF($C$4=Dates!$E$5, DataPack!BM496, IF($C$4=Dates!$E$6, DataPack!BR496)))))</f>
        <v/>
      </c>
      <c r="D81" s="119" t="str">
        <f>IF(IF($C$4=Dates!$E$3, DataPack!BD496, IF($C$4=Dates!$E$4, DataPack!BI496, IF($C$4=Dates!$E$5, DataPack!BN496, IF($C$4=Dates!$E$6, DataPack!BS496))))="", "", IF($C$4=Dates!$E$3, DataPack!BD496, IF($C$4=Dates!$E$4, DataPack!BI496, IF($C$4=Dates!$E$5, DataPack!BN496, IF($C$4=Dates!$E$6, DataPack!BS496)))))</f>
        <v/>
      </c>
      <c r="E81" s="119" t="str">
        <f>IF(IF($C$4=Dates!$E$3, DataPack!BE496, IF($C$4=Dates!$E$4, DataPack!BJ496, IF($C$4=Dates!$E$5, DataPack!BO496, IF($C$4=Dates!$E$6, DataPack!BT496))))="", "", IF($C$4=Dates!$E$3, DataPack!BE496, IF($C$4=Dates!$E$4, DataPack!BJ496, IF($C$4=Dates!$E$5, DataPack!BO496, IF($C$4=Dates!$E$6, DataPack!BT496)))))</f>
        <v/>
      </c>
      <c r="F81" s="119"/>
      <c r="G81" s="120" t="str">
        <f>IF(IF($C$4=Dates!$E$3, DataPack!BF496, IF($C$4=Dates!$E$4, DataPack!BK496, IF($C$4=Dates!$E$5, DataPack!BP496, IF($C$4=Dates!$E$6, DataPack!BU496))))="", "", IF($C$4=Dates!$E$3, DataPack!BF496, IF($C$4=Dates!$E$4, DataPack!BK496, IF($C$4=Dates!$E$5, DataPack!BP496, IF($C$4=Dates!$E$6, DataPack!BU496)))))</f>
        <v/>
      </c>
    </row>
    <row r="82" spans="2:7">
      <c r="B82" s="112" t="str">
        <f>IF(IF($C$4=Dates!$E$3, DataPack!BB497, IF($C$4=Dates!$E$4, DataPack!BG497, IF($C$4=Dates!$E$5, DataPack!BL497, IF($C$4=Dates!$E$6, DataPack!BQ497))))="", "", IF($C$4=Dates!$E$3, DataPack!BB497, IF($C$4=Dates!$E$4, DataPack!BG497, IF($C$4=Dates!$E$5, DataPack!BL497, IF($C$4=Dates!$E$6, DataPack!BQ497)))))</f>
        <v/>
      </c>
      <c r="C82" s="119" t="str">
        <f>IF(IF($C$4=Dates!$E$3, DataPack!BC497, IF($C$4=Dates!$E$4, DataPack!BH497, IF($C$4=Dates!$E$5, DataPack!BM497, IF($C$4=Dates!$E$6, DataPack!BR497))))="", "", IF($C$4=Dates!$E$3, DataPack!BC497, IF($C$4=Dates!$E$4, DataPack!BH497, IF($C$4=Dates!$E$5, DataPack!BM497, IF($C$4=Dates!$E$6, DataPack!BR497)))))</f>
        <v/>
      </c>
      <c r="D82" s="119" t="str">
        <f>IF(IF($C$4=Dates!$E$3, DataPack!BD497, IF($C$4=Dates!$E$4, DataPack!BI497, IF($C$4=Dates!$E$5, DataPack!BN497, IF($C$4=Dates!$E$6, DataPack!BS497))))="", "", IF($C$4=Dates!$E$3, DataPack!BD497, IF($C$4=Dates!$E$4, DataPack!BI497, IF($C$4=Dates!$E$5, DataPack!BN497, IF($C$4=Dates!$E$6, DataPack!BS497)))))</f>
        <v/>
      </c>
      <c r="E82" s="119" t="str">
        <f>IF(IF($C$4=Dates!$E$3, DataPack!BE497, IF($C$4=Dates!$E$4, DataPack!BJ497, IF($C$4=Dates!$E$5, DataPack!BO497, IF($C$4=Dates!$E$6, DataPack!BT497))))="", "", IF($C$4=Dates!$E$3, DataPack!BE497, IF($C$4=Dates!$E$4, DataPack!BJ497, IF($C$4=Dates!$E$5, DataPack!BO497, IF($C$4=Dates!$E$6, DataPack!BT497)))))</f>
        <v/>
      </c>
      <c r="F82" s="119"/>
      <c r="G82" s="120" t="str">
        <f>IF(IF($C$4=Dates!$E$3, DataPack!BF497, IF($C$4=Dates!$E$4, DataPack!BK497, IF($C$4=Dates!$E$5, DataPack!BP497, IF($C$4=Dates!$E$6, DataPack!BU497))))="", "", IF($C$4=Dates!$E$3, DataPack!BF497, IF($C$4=Dates!$E$4, DataPack!BK497, IF($C$4=Dates!$E$5, DataPack!BP497, IF($C$4=Dates!$E$6, DataPack!BU497)))))</f>
        <v/>
      </c>
    </row>
    <row r="83" spans="2:7">
      <c r="B83" s="112" t="str">
        <f>IF(IF($C$4=Dates!$E$3, DataPack!BB498, IF($C$4=Dates!$E$4, DataPack!BG498, IF($C$4=Dates!$E$5, DataPack!BL498, IF($C$4=Dates!$E$6, DataPack!BQ498))))="", "", IF($C$4=Dates!$E$3, DataPack!BB498, IF($C$4=Dates!$E$4, DataPack!BG498, IF($C$4=Dates!$E$5, DataPack!BL498, IF($C$4=Dates!$E$6, DataPack!BQ498)))))</f>
        <v/>
      </c>
      <c r="C83" s="119" t="str">
        <f>IF(IF($C$4=Dates!$E$3, DataPack!BC498, IF($C$4=Dates!$E$4, DataPack!BH498, IF($C$4=Dates!$E$5, DataPack!BM498, IF($C$4=Dates!$E$6, DataPack!BR498))))="", "", IF($C$4=Dates!$E$3, DataPack!BC498, IF($C$4=Dates!$E$4, DataPack!BH498, IF($C$4=Dates!$E$5, DataPack!BM498, IF($C$4=Dates!$E$6, DataPack!BR498)))))</f>
        <v/>
      </c>
      <c r="D83" s="119" t="str">
        <f>IF(IF($C$4=Dates!$E$3, DataPack!BD498, IF($C$4=Dates!$E$4, DataPack!BI498, IF($C$4=Dates!$E$5, DataPack!BN498, IF($C$4=Dates!$E$6, DataPack!BS498))))="", "", IF($C$4=Dates!$E$3, DataPack!BD498, IF($C$4=Dates!$E$4, DataPack!BI498, IF($C$4=Dates!$E$5, DataPack!BN498, IF($C$4=Dates!$E$6, DataPack!BS498)))))</f>
        <v/>
      </c>
      <c r="E83" s="119" t="str">
        <f>IF(IF($C$4=Dates!$E$3, DataPack!BE498, IF($C$4=Dates!$E$4, DataPack!BJ498, IF($C$4=Dates!$E$5, DataPack!BO498, IF($C$4=Dates!$E$6, DataPack!BT498))))="", "", IF($C$4=Dates!$E$3, DataPack!BE498, IF($C$4=Dates!$E$4, DataPack!BJ498, IF($C$4=Dates!$E$5, DataPack!BO498, IF($C$4=Dates!$E$6, DataPack!BT498)))))</f>
        <v/>
      </c>
      <c r="F83" s="119"/>
      <c r="G83" s="120" t="str">
        <f>IF(IF($C$4=Dates!$E$3, DataPack!BF498, IF($C$4=Dates!$E$4, DataPack!BK498, IF($C$4=Dates!$E$5, DataPack!BP498, IF($C$4=Dates!$E$6, DataPack!BU498))))="", "", IF($C$4=Dates!$E$3, DataPack!BF498, IF($C$4=Dates!$E$4, DataPack!BK498, IF($C$4=Dates!$E$5, DataPack!BP498, IF($C$4=Dates!$E$6, DataPack!BU498)))))</f>
        <v/>
      </c>
    </row>
    <row r="84" spans="2:7">
      <c r="B84" s="112" t="str">
        <f>IF(IF($C$4=Dates!$E$3, DataPack!BB499, IF($C$4=Dates!$E$4, DataPack!BG499, IF($C$4=Dates!$E$5, DataPack!BL499, IF($C$4=Dates!$E$6, DataPack!BQ499))))="", "", IF($C$4=Dates!$E$3, DataPack!BB499, IF($C$4=Dates!$E$4, DataPack!BG499, IF($C$4=Dates!$E$5, DataPack!BL499, IF($C$4=Dates!$E$6, DataPack!BQ499)))))</f>
        <v/>
      </c>
      <c r="C84" s="119" t="str">
        <f>IF(IF($C$4=Dates!$E$3, DataPack!BC499, IF($C$4=Dates!$E$4, DataPack!BH499, IF($C$4=Dates!$E$5, DataPack!BM499, IF($C$4=Dates!$E$6, DataPack!BR499))))="", "", IF($C$4=Dates!$E$3, DataPack!BC499, IF($C$4=Dates!$E$4, DataPack!BH499, IF($C$4=Dates!$E$5, DataPack!BM499, IF($C$4=Dates!$E$6, DataPack!BR499)))))</f>
        <v/>
      </c>
      <c r="D84" s="119" t="str">
        <f>IF(IF($C$4=Dates!$E$3, DataPack!BD499, IF($C$4=Dates!$E$4, DataPack!BI499, IF($C$4=Dates!$E$5, DataPack!BN499, IF($C$4=Dates!$E$6, DataPack!BS499))))="", "", IF($C$4=Dates!$E$3, DataPack!BD499, IF($C$4=Dates!$E$4, DataPack!BI499, IF($C$4=Dates!$E$5, DataPack!BN499, IF($C$4=Dates!$E$6, DataPack!BS499)))))</f>
        <v/>
      </c>
      <c r="E84" s="119" t="str">
        <f>IF(IF($C$4=Dates!$E$3, DataPack!BE499, IF($C$4=Dates!$E$4, DataPack!BJ499, IF($C$4=Dates!$E$5, DataPack!BO499, IF($C$4=Dates!$E$6, DataPack!BT499))))="", "", IF($C$4=Dates!$E$3, DataPack!BE499, IF($C$4=Dates!$E$4, DataPack!BJ499, IF($C$4=Dates!$E$5, DataPack!BO499, IF($C$4=Dates!$E$6, DataPack!BT499)))))</f>
        <v/>
      </c>
      <c r="F84" s="119"/>
      <c r="G84" s="120" t="str">
        <f>IF(IF($C$4=Dates!$E$3, DataPack!BF499, IF($C$4=Dates!$E$4, DataPack!BK499, IF($C$4=Dates!$E$5, DataPack!BP499, IF($C$4=Dates!$E$6, DataPack!BU499))))="", "", IF($C$4=Dates!$E$3, DataPack!BF499, IF($C$4=Dates!$E$4, DataPack!BK499, IF($C$4=Dates!$E$5, DataPack!BP499, IF($C$4=Dates!$E$6, DataPack!BU499)))))</f>
        <v/>
      </c>
    </row>
    <row r="85" spans="2:7">
      <c r="B85" s="112" t="str">
        <f>IF(IF($C$4=Dates!$E$3, DataPack!BB500, IF($C$4=Dates!$E$4, DataPack!BG500, IF($C$4=Dates!$E$5, DataPack!BL500, IF($C$4=Dates!$E$6, DataPack!BQ500))))="", "", IF($C$4=Dates!$E$3, DataPack!BB500, IF($C$4=Dates!$E$4, DataPack!BG500, IF($C$4=Dates!$E$5, DataPack!BL500, IF($C$4=Dates!$E$6, DataPack!BQ500)))))</f>
        <v/>
      </c>
      <c r="C85" s="119" t="str">
        <f>IF(IF($C$4=Dates!$E$3, DataPack!BC500, IF($C$4=Dates!$E$4, DataPack!BH500, IF($C$4=Dates!$E$5, DataPack!BM500, IF($C$4=Dates!$E$6, DataPack!BR500))))="", "", IF($C$4=Dates!$E$3, DataPack!BC500, IF($C$4=Dates!$E$4, DataPack!BH500, IF($C$4=Dates!$E$5, DataPack!BM500, IF($C$4=Dates!$E$6, DataPack!BR500)))))</f>
        <v/>
      </c>
      <c r="D85" s="119" t="str">
        <f>IF(IF($C$4=Dates!$E$3, DataPack!BD500, IF($C$4=Dates!$E$4, DataPack!BI500, IF($C$4=Dates!$E$5, DataPack!BN500, IF($C$4=Dates!$E$6, DataPack!BS500))))="", "", IF($C$4=Dates!$E$3, DataPack!BD500, IF($C$4=Dates!$E$4, DataPack!BI500, IF($C$4=Dates!$E$5, DataPack!BN500, IF($C$4=Dates!$E$6, DataPack!BS500)))))</f>
        <v/>
      </c>
      <c r="E85" s="119" t="str">
        <f>IF(IF($C$4=Dates!$E$3, DataPack!BE500, IF($C$4=Dates!$E$4, DataPack!BJ500, IF($C$4=Dates!$E$5, DataPack!BO500, IF($C$4=Dates!$E$6, DataPack!BT500))))="", "", IF($C$4=Dates!$E$3, DataPack!BE500, IF($C$4=Dates!$E$4, DataPack!BJ500, IF($C$4=Dates!$E$5, DataPack!BO500, IF($C$4=Dates!$E$6, DataPack!BT500)))))</f>
        <v/>
      </c>
      <c r="F85" s="119"/>
      <c r="G85" s="120" t="str">
        <f>IF(IF($C$4=Dates!$E$3, DataPack!BF500, IF($C$4=Dates!$E$4, DataPack!BK500, IF($C$4=Dates!$E$5, DataPack!BP500, IF($C$4=Dates!$E$6, DataPack!BU500))))="", "", IF($C$4=Dates!$E$3, DataPack!BF500, IF($C$4=Dates!$E$4, DataPack!BK500, IF($C$4=Dates!$E$5, DataPack!BP500, IF($C$4=Dates!$E$6, DataPack!BU500)))))</f>
        <v/>
      </c>
    </row>
    <row r="86" spans="2:7">
      <c r="B86" s="112" t="str">
        <f>IF(IF($C$4=Dates!$E$3, DataPack!BB501, IF($C$4=Dates!$E$4, DataPack!BG501, IF($C$4=Dates!$E$5, DataPack!BL501, IF($C$4=Dates!$E$6, DataPack!BQ501))))="", "", IF($C$4=Dates!$E$3, DataPack!BB501, IF($C$4=Dates!$E$4, DataPack!BG501, IF($C$4=Dates!$E$5, DataPack!BL501, IF($C$4=Dates!$E$6, DataPack!BQ501)))))</f>
        <v/>
      </c>
      <c r="C86" s="119" t="str">
        <f>IF(IF($C$4=Dates!$E$3, DataPack!BC501, IF($C$4=Dates!$E$4, DataPack!BH501, IF($C$4=Dates!$E$5, DataPack!BM501, IF($C$4=Dates!$E$6, DataPack!BR501))))="", "", IF($C$4=Dates!$E$3, DataPack!BC501, IF($C$4=Dates!$E$4, DataPack!BH501, IF($C$4=Dates!$E$5, DataPack!BM501, IF($C$4=Dates!$E$6, DataPack!BR501)))))</f>
        <v/>
      </c>
      <c r="D86" s="119" t="str">
        <f>IF(IF($C$4=Dates!$E$3, DataPack!BD501, IF($C$4=Dates!$E$4, DataPack!BI501, IF($C$4=Dates!$E$5, DataPack!BN501, IF($C$4=Dates!$E$6, DataPack!BS501))))="", "", IF($C$4=Dates!$E$3, DataPack!BD501, IF($C$4=Dates!$E$4, DataPack!BI501, IF($C$4=Dates!$E$5, DataPack!BN501, IF($C$4=Dates!$E$6, DataPack!BS501)))))</f>
        <v/>
      </c>
      <c r="E86" s="119" t="str">
        <f>IF(IF($C$4=Dates!$E$3, DataPack!BE501, IF($C$4=Dates!$E$4, DataPack!BJ501, IF($C$4=Dates!$E$5, DataPack!BO501, IF($C$4=Dates!$E$6, DataPack!BT501))))="", "", IF($C$4=Dates!$E$3, DataPack!BE501, IF($C$4=Dates!$E$4, DataPack!BJ501, IF($C$4=Dates!$E$5, DataPack!BO501, IF($C$4=Dates!$E$6, DataPack!BT501)))))</f>
        <v/>
      </c>
      <c r="F86" s="119"/>
      <c r="G86" s="120" t="str">
        <f>IF(IF($C$4=Dates!$E$3, DataPack!BF501, IF($C$4=Dates!$E$4, DataPack!BK501, IF($C$4=Dates!$E$5, DataPack!BP501, IF($C$4=Dates!$E$6, DataPack!BU501))))="", "", IF($C$4=Dates!$E$3, DataPack!BF501, IF($C$4=Dates!$E$4, DataPack!BK501, IF($C$4=Dates!$E$5, DataPack!BP501, IF($C$4=Dates!$E$6, DataPack!BU501)))))</f>
        <v/>
      </c>
    </row>
    <row r="87" spans="2:7">
      <c r="B87" s="112" t="str">
        <f>IF(IF($C$4=Dates!$E$3, DataPack!BB502, IF($C$4=Dates!$E$4, DataPack!BG502, IF($C$4=Dates!$E$5, DataPack!BL502, IF($C$4=Dates!$E$6, DataPack!BQ502))))="", "", IF($C$4=Dates!$E$3, DataPack!BB502, IF($C$4=Dates!$E$4, DataPack!BG502, IF($C$4=Dates!$E$5, DataPack!BL502, IF($C$4=Dates!$E$6, DataPack!BQ502)))))</f>
        <v/>
      </c>
      <c r="C87" s="119" t="str">
        <f>IF(IF($C$4=Dates!$E$3, DataPack!BC502, IF($C$4=Dates!$E$4, DataPack!BH502, IF($C$4=Dates!$E$5, DataPack!BM502, IF($C$4=Dates!$E$6, DataPack!BR502))))="", "", IF($C$4=Dates!$E$3, DataPack!BC502, IF($C$4=Dates!$E$4, DataPack!BH502, IF($C$4=Dates!$E$5, DataPack!BM502, IF($C$4=Dates!$E$6, DataPack!BR502)))))</f>
        <v/>
      </c>
      <c r="D87" s="119" t="str">
        <f>IF(IF($C$4=Dates!$E$3, DataPack!BD502, IF($C$4=Dates!$E$4, DataPack!BI502, IF($C$4=Dates!$E$5, DataPack!BN502, IF($C$4=Dates!$E$6, DataPack!BS502))))="", "", IF($C$4=Dates!$E$3, DataPack!BD502, IF($C$4=Dates!$E$4, DataPack!BI502, IF($C$4=Dates!$E$5, DataPack!BN502, IF($C$4=Dates!$E$6, DataPack!BS502)))))</f>
        <v/>
      </c>
      <c r="E87" s="119" t="str">
        <f>IF(IF($C$4=Dates!$E$3, DataPack!BE502, IF($C$4=Dates!$E$4, DataPack!BJ502, IF($C$4=Dates!$E$5, DataPack!BO502, IF($C$4=Dates!$E$6, DataPack!BT502))))="", "", IF($C$4=Dates!$E$3, DataPack!BE502, IF($C$4=Dates!$E$4, DataPack!BJ502, IF($C$4=Dates!$E$5, DataPack!BO502, IF($C$4=Dates!$E$6, DataPack!BT502)))))</f>
        <v/>
      </c>
      <c r="F87" s="119"/>
      <c r="G87" s="120" t="str">
        <f>IF(IF($C$4=Dates!$E$3, DataPack!BF502, IF($C$4=Dates!$E$4, DataPack!BK502, IF($C$4=Dates!$E$5, DataPack!BP502, IF($C$4=Dates!$E$6, DataPack!BU502))))="", "", IF($C$4=Dates!$E$3, DataPack!BF502, IF($C$4=Dates!$E$4, DataPack!BK502, IF($C$4=Dates!$E$5, DataPack!BP502, IF($C$4=Dates!$E$6, DataPack!BU502)))))</f>
        <v/>
      </c>
    </row>
    <row r="88" spans="2:7">
      <c r="B88" s="112" t="str">
        <f>IF(IF($C$4=Dates!$E$3, DataPack!BB503, IF($C$4=Dates!$E$4, DataPack!BG503, IF($C$4=Dates!$E$5, DataPack!BL503, IF($C$4=Dates!$E$6, DataPack!BQ503))))="", "", IF($C$4=Dates!$E$3, DataPack!BB503, IF($C$4=Dates!$E$4, DataPack!BG503, IF($C$4=Dates!$E$5, DataPack!BL503, IF($C$4=Dates!$E$6, DataPack!BQ503)))))</f>
        <v/>
      </c>
      <c r="C88" s="119" t="str">
        <f>IF(IF($C$4=Dates!$E$3, DataPack!BC503, IF($C$4=Dates!$E$4, DataPack!BH503, IF($C$4=Dates!$E$5, DataPack!BM503, IF($C$4=Dates!$E$6, DataPack!BR503))))="", "", IF($C$4=Dates!$E$3, DataPack!BC503, IF($C$4=Dates!$E$4, DataPack!BH503, IF($C$4=Dates!$E$5, DataPack!BM503, IF($C$4=Dates!$E$6, DataPack!BR503)))))</f>
        <v/>
      </c>
      <c r="D88" s="119" t="str">
        <f>IF(IF($C$4=Dates!$E$3, DataPack!BD503, IF($C$4=Dates!$E$4, DataPack!BI503, IF($C$4=Dates!$E$5, DataPack!BN503, IF($C$4=Dates!$E$6, DataPack!BS503))))="", "", IF($C$4=Dates!$E$3, DataPack!BD503, IF($C$4=Dates!$E$4, DataPack!BI503, IF($C$4=Dates!$E$5, DataPack!BN503, IF($C$4=Dates!$E$6, DataPack!BS503)))))</f>
        <v/>
      </c>
      <c r="E88" s="119" t="str">
        <f>IF(IF($C$4=Dates!$E$3, DataPack!BE503, IF($C$4=Dates!$E$4, DataPack!BJ503, IF($C$4=Dates!$E$5, DataPack!BO503, IF($C$4=Dates!$E$6, DataPack!BT503))))="", "", IF($C$4=Dates!$E$3, DataPack!BE503, IF($C$4=Dates!$E$4, DataPack!BJ503, IF($C$4=Dates!$E$5, DataPack!BO503, IF($C$4=Dates!$E$6, DataPack!BT503)))))</f>
        <v/>
      </c>
      <c r="F88" s="119"/>
      <c r="G88" s="120" t="str">
        <f>IF(IF($C$4=Dates!$E$3, DataPack!BF503, IF($C$4=Dates!$E$4, DataPack!BK503, IF($C$4=Dates!$E$5, DataPack!BP503, IF($C$4=Dates!$E$6, DataPack!BU503))))="", "", IF($C$4=Dates!$E$3, DataPack!BF503, IF($C$4=Dates!$E$4, DataPack!BK503, IF($C$4=Dates!$E$5, DataPack!BP503, IF($C$4=Dates!$E$6, DataPack!BU503)))))</f>
        <v/>
      </c>
    </row>
    <row r="89" spans="2:7">
      <c r="B89" s="112" t="str">
        <f>IF(IF($C$4=Dates!$E$3, DataPack!BB504, IF($C$4=Dates!$E$4, DataPack!BG504, IF($C$4=Dates!$E$5, DataPack!BL504, IF($C$4=Dates!$E$6, DataPack!BQ504))))="", "", IF($C$4=Dates!$E$3, DataPack!BB504, IF($C$4=Dates!$E$4, DataPack!BG504, IF($C$4=Dates!$E$5, DataPack!BL504, IF($C$4=Dates!$E$6, DataPack!BQ504)))))</f>
        <v/>
      </c>
      <c r="C89" s="119" t="str">
        <f>IF(IF($C$4=Dates!$E$3, DataPack!BC504, IF($C$4=Dates!$E$4, DataPack!BH504, IF($C$4=Dates!$E$5, DataPack!BM504, IF($C$4=Dates!$E$6, DataPack!BR504))))="", "", IF($C$4=Dates!$E$3, DataPack!BC504, IF($C$4=Dates!$E$4, DataPack!BH504, IF($C$4=Dates!$E$5, DataPack!BM504, IF($C$4=Dates!$E$6, DataPack!BR504)))))</f>
        <v/>
      </c>
      <c r="D89" s="119" t="str">
        <f>IF(IF($C$4=Dates!$E$3, DataPack!BD504, IF($C$4=Dates!$E$4, DataPack!BI504, IF($C$4=Dates!$E$5, DataPack!BN504, IF($C$4=Dates!$E$6, DataPack!BS504))))="", "", IF($C$4=Dates!$E$3, DataPack!BD504, IF($C$4=Dates!$E$4, DataPack!BI504, IF($C$4=Dates!$E$5, DataPack!BN504, IF($C$4=Dates!$E$6, DataPack!BS504)))))</f>
        <v/>
      </c>
      <c r="E89" s="119" t="str">
        <f>IF(IF($C$4=Dates!$E$3, DataPack!BE504, IF($C$4=Dates!$E$4, DataPack!BJ504, IF($C$4=Dates!$E$5, DataPack!BO504, IF($C$4=Dates!$E$6, DataPack!BT504))))="", "", IF($C$4=Dates!$E$3, DataPack!BE504, IF($C$4=Dates!$E$4, DataPack!BJ504, IF($C$4=Dates!$E$5, DataPack!BO504, IF($C$4=Dates!$E$6, DataPack!BT504)))))</f>
        <v/>
      </c>
      <c r="F89" s="119"/>
      <c r="G89" s="120" t="str">
        <f>IF(IF($C$4=Dates!$E$3, DataPack!BF504, IF($C$4=Dates!$E$4, DataPack!BK504, IF($C$4=Dates!$E$5, DataPack!BP504, IF($C$4=Dates!$E$6, DataPack!BU504))))="", "", IF($C$4=Dates!$E$3, DataPack!BF504, IF($C$4=Dates!$E$4, DataPack!BK504, IF($C$4=Dates!$E$5, DataPack!BP504, IF($C$4=Dates!$E$6, DataPack!BU504)))))</f>
        <v/>
      </c>
    </row>
    <row r="90" spans="2:7">
      <c r="B90" s="112" t="str">
        <f>IF(IF($C$4=Dates!$E$3, DataPack!BB505, IF($C$4=Dates!$E$4, DataPack!BG505, IF($C$4=Dates!$E$5, DataPack!BL505, IF($C$4=Dates!$E$6, DataPack!BQ505))))="", "", IF($C$4=Dates!$E$3, DataPack!BB505, IF($C$4=Dates!$E$4, DataPack!BG505, IF($C$4=Dates!$E$5, DataPack!BL505, IF($C$4=Dates!$E$6, DataPack!BQ505)))))</f>
        <v/>
      </c>
      <c r="C90" s="119" t="str">
        <f>IF(IF($C$4=Dates!$E$3, DataPack!BC505, IF($C$4=Dates!$E$4, DataPack!BH505, IF($C$4=Dates!$E$5, DataPack!BM505, IF($C$4=Dates!$E$6, DataPack!BR505))))="", "", IF($C$4=Dates!$E$3, DataPack!BC505, IF($C$4=Dates!$E$4, DataPack!BH505, IF($C$4=Dates!$E$5, DataPack!BM505, IF($C$4=Dates!$E$6, DataPack!BR505)))))</f>
        <v/>
      </c>
      <c r="D90" s="119" t="str">
        <f>IF(IF($C$4=Dates!$E$3, DataPack!BD505, IF($C$4=Dates!$E$4, DataPack!BI505, IF($C$4=Dates!$E$5, DataPack!BN505, IF($C$4=Dates!$E$6, DataPack!BS505))))="", "", IF($C$4=Dates!$E$3, DataPack!BD505, IF($C$4=Dates!$E$4, DataPack!BI505, IF($C$4=Dates!$E$5, DataPack!BN505, IF($C$4=Dates!$E$6, DataPack!BS505)))))</f>
        <v/>
      </c>
      <c r="E90" s="119" t="str">
        <f>IF(IF($C$4=Dates!$E$3, DataPack!BE505, IF($C$4=Dates!$E$4, DataPack!BJ505, IF($C$4=Dates!$E$5, DataPack!BO505, IF($C$4=Dates!$E$6, DataPack!BT505))))="", "", IF($C$4=Dates!$E$3, DataPack!BE505, IF($C$4=Dates!$E$4, DataPack!BJ505, IF($C$4=Dates!$E$5, DataPack!BO505, IF($C$4=Dates!$E$6, DataPack!BT505)))))</f>
        <v/>
      </c>
      <c r="F90" s="119"/>
      <c r="G90" s="120" t="str">
        <f>IF(IF($C$4=Dates!$E$3, DataPack!BF505, IF($C$4=Dates!$E$4, DataPack!BK505, IF($C$4=Dates!$E$5, DataPack!BP505, IF($C$4=Dates!$E$6, DataPack!BU505))))="", "", IF($C$4=Dates!$E$3, DataPack!BF505, IF($C$4=Dates!$E$4, DataPack!BK505, IF($C$4=Dates!$E$5, DataPack!BP505, IF($C$4=Dates!$E$6, DataPack!BU505)))))</f>
        <v/>
      </c>
    </row>
    <row r="91" spans="2:7">
      <c r="B91" s="112" t="str">
        <f>IF(IF($C$4=Dates!$E$3, DataPack!BB506, IF($C$4=Dates!$E$4, DataPack!BG506, IF($C$4=Dates!$E$5, DataPack!BL506, IF($C$4=Dates!$E$6, DataPack!BQ506))))="", "", IF($C$4=Dates!$E$3, DataPack!BB506, IF($C$4=Dates!$E$4, DataPack!BG506, IF($C$4=Dates!$E$5, DataPack!BL506, IF($C$4=Dates!$E$6, DataPack!BQ506)))))</f>
        <v/>
      </c>
      <c r="C91" s="119" t="str">
        <f>IF(IF($C$4=Dates!$E$3, DataPack!BC506, IF($C$4=Dates!$E$4, DataPack!BH506, IF($C$4=Dates!$E$5, DataPack!BM506, IF($C$4=Dates!$E$6, DataPack!BR506))))="", "", IF($C$4=Dates!$E$3, DataPack!BC506, IF($C$4=Dates!$E$4, DataPack!BH506, IF($C$4=Dates!$E$5, DataPack!BM506, IF($C$4=Dates!$E$6, DataPack!BR506)))))</f>
        <v/>
      </c>
      <c r="D91" s="119" t="str">
        <f>IF(IF($C$4=Dates!$E$3, DataPack!BD506, IF($C$4=Dates!$E$4, DataPack!BI506, IF($C$4=Dates!$E$5, DataPack!BN506, IF($C$4=Dates!$E$6, DataPack!BS506))))="", "", IF($C$4=Dates!$E$3, DataPack!BD506, IF($C$4=Dates!$E$4, DataPack!BI506, IF($C$4=Dates!$E$5, DataPack!BN506, IF($C$4=Dates!$E$6, DataPack!BS506)))))</f>
        <v/>
      </c>
      <c r="E91" s="119" t="str">
        <f>IF(IF($C$4=Dates!$E$3, DataPack!BE506, IF($C$4=Dates!$E$4, DataPack!BJ506, IF($C$4=Dates!$E$5, DataPack!BO506, IF($C$4=Dates!$E$6, DataPack!BT506))))="", "", IF($C$4=Dates!$E$3, DataPack!BE506, IF($C$4=Dates!$E$4, DataPack!BJ506, IF($C$4=Dates!$E$5, DataPack!BO506, IF($C$4=Dates!$E$6, DataPack!BT506)))))</f>
        <v/>
      </c>
      <c r="F91" s="119"/>
      <c r="G91" s="120" t="str">
        <f>IF(IF($C$4=Dates!$E$3, DataPack!BF506, IF($C$4=Dates!$E$4, DataPack!BK506, IF($C$4=Dates!$E$5, DataPack!BP506, IF($C$4=Dates!$E$6, DataPack!BU506))))="", "", IF($C$4=Dates!$E$3, DataPack!BF506, IF($C$4=Dates!$E$4, DataPack!BK506, IF($C$4=Dates!$E$5, DataPack!BP506, IF($C$4=Dates!$E$6, DataPack!BU506)))))</f>
        <v/>
      </c>
    </row>
    <row r="92" spans="2:7">
      <c r="B92" s="112" t="str">
        <f>IF(IF($C$4=Dates!$E$3, DataPack!BB507, IF($C$4=Dates!$E$4, DataPack!BG507, IF($C$4=Dates!$E$5, DataPack!BL507, IF($C$4=Dates!$E$6, DataPack!BQ507))))="", "", IF($C$4=Dates!$E$3, DataPack!BB507, IF($C$4=Dates!$E$4, DataPack!BG507, IF($C$4=Dates!$E$5, DataPack!BL507, IF($C$4=Dates!$E$6, DataPack!BQ507)))))</f>
        <v/>
      </c>
      <c r="C92" s="119" t="str">
        <f>IF(IF($C$4=Dates!$E$3, DataPack!BC507, IF($C$4=Dates!$E$4, DataPack!BH507, IF($C$4=Dates!$E$5, DataPack!BM507, IF($C$4=Dates!$E$6, DataPack!BR507))))="", "", IF($C$4=Dates!$E$3, DataPack!BC507, IF($C$4=Dates!$E$4, DataPack!BH507, IF($C$4=Dates!$E$5, DataPack!BM507, IF($C$4=Dates!$E$6, DataPack!BR507)))))</f>
        <v/>
      </c>
      <c r="D92" s="119" t="str">
        <f>IF(IF($C$4=Dates!$E$3, DataPack!BD507, IF($C$4=Dates!$E$4, DataPack!BI507, IF($C$4=Dates!$E$5, DataPack!BN507, IF($C$4=Dates!$E$6, DataPack!BS507))))="", "", IF($C$4=Dates!$E$3, DataPack!BD507, IF($C$4=Dates!$E$4, DataPack!BI507, IF($C$4=Dates!$E$5, DataPack!BN507, IF($C$4=Dates!$E$6, DataPack!BS507)))))</f>
        <v/>
      </c>
      <c r="E92" s="119" t="str">
        <f>IF(IF($C$4=Dates!$E$3, DataPack!BE507, IF($C$4=Dates!$E$4, DataPack!BJ507, IF($C$4=Dates!$E$5, DataPack!BO507, IF($C$4=Dates!$E$6, DataPack!BT507))))="", "", IF($C$4=Dates!$E$3, DataPack!BE507, IF($C$4=Dates!$E$4, DataPack!BJ507, IF($C$4=Dates!$E$5, DataPack!BO507, IF($C$4=Dates!$E$6, DataPack!BT507)))))</f>
        <v/>
      </c>
      <c r="F92" s="119"/>
      <c r="G92" s="120" t="str">
        <f>IF(IF($C$4=Dates!$E$3, DataPack!BF507, IF($C$4=Dates!$E$4, DataPack!BK507, IF($C$4=Dates!$E$5, DataPack!BP507, IF($C$4=Dates!$E$6, DataPack!BU507))))="", "", IF($C$4=Dates!$E$3, DataPack!BF507, IF($C$4=Dates!$E$4, DataPack!BK507, IF($C$4=Dates!$E$5, DataPack!BP507, IF($C$4=Dates!$E$6, DataPack!BU507)))))</f>
        <v/>
      </c>
    </row>
    <row r="93" spans="2:7">
      <c r="B93" s="112" t="str">
        <f>IF(IF($C$4=Dates!$E$3, DataPack!BB508, IF($C$4=Dates!$E$4, DataPack!BG508, IF($C$4=Dates!$E$5, DataPack!BL508, IF($C$4=Dates!$E$6, DataPack!BQ508))))="", "", IF($C$4=Dates!$E$3, DataPack!BB508, IF($C$4=Dates!$E$4, DataPack!BG508, IF($C$4=Dates!$E$5, DataPack!BL508, IF($C$4=Dates!$E$6, DataPack!BQ508)))))</f>
        <v/>
      </c>
      <c r="C93" s="119" t="str">
        <f>IF(IF($C$4=Dates!$E$3, DataPack!BC508, IF($C$4=Dates!$E$4, DataPack!BH508, IF($C$4=Dates!$E$5, DataPack!BM508, IF($C$4=Dates!$E$6, DataPack!BR508))))="", "", IF($C$4=Dates!$E$3, DataPack!BC508, IF($C$4=Dates!$E$4, DataPack!BH508, IF($C$4=Dates!$E$5, DataPack!BM508, IF($C$4=Dates!$E$6, DataPack!BR508)))))</f>
        <v/>
      </c>
      <c r="D93" s="119" t="str">
        <f>IF(IF($C$4=Dates!$E$3, DataPack!BD508, IF($C$4=Dates!$E$4, DataPack!BI508, IF($C$4=Dates!$E$5, DataPack!BN508, IF($C$4=Dates!$E$6, DataPack!BS508))))="", "", IF($C$4=Dates!$E$3, DataPack!BD508, IF($C$4=Dates!$E$4, DataPack!BI508, IF($C$4=Dates!$E$5, DataPack!BN508, IF($C$4=Dates!$E$6, DataPack!BS508)))))</f>
        <v/>
      </c>
      <c r="E93" s="119" t="str">
        <f>IF(IF($C$4=Dates!$E$3, DataPack!BE508, IF($C$4=Dates!$E$4, DataPack!BJ508, IF($C$4=Dates!$E$5, DataPack!BO508, IF($C$4=Dates!$E$6, DataPack!BT508))))="", "", IF($C$4=Dates!$E$3, DataPack!BE508, IF($C$4=Dates!$E$4, DataPack!BJ508, IF($C$4=Dates!$E$5, DataPack!BO508, IF($C$4=Dates!$E$6, DataPack!BT508)))))</f>
        <v/>
      </c>
      <c r="F93" s="119"/>
      <c r="G93" s="120" t="str">
        <f>IF(IF($C$4=Dates!$E$3, DataPack!BF508, IF($C$4=Dates!$E$4, DataPack!BK508, IF($C$4=Dates!$E$5, DataPack!BP508, IF($C$4=Dates!$E$6, DataPack!BU508))))="", "", IF($C$4=Dates!$E$3, DataPack!BF508, IF($C$4=Dates!$E$4, DataPack!BK508, IF($C$4=Dates!$E$5, DataPack!BP508, IF($C$4=Dates!$E$6, DataPack!BU508)))))</f>
        <v/>
      </c>
    </row>
    <row r="94" spans="2:7">
      <c r="B94" s="112" t="str">
        <f>IF(IF($C$4=Dates!$E$3, DataPack!BB509, IF($C$4=Dates!$E$4, DataPack!BG509, IF($C$4=Dates!$E$5, DataPack!BL509, IF($C$4=Dates!$E$6, DataPack!BQ509))))="", "", IF($C$4=Dates!$E$3, DataPack!BB509, IF($C$4=Dates!$E$4, DataPack!BG509, IF($C$4=Dates!$E$5, DataPack!BL509, IF($C$4=Dates!$E$6, DataPack!BQ509)))))</f>
        <v/>
      </c>
      <c r="C94" s="119" t="str">
        <f>IF(IF($C$4=Dates!$E$3, DataPack!BC509, IF($C$4=Dates!$E$4, DataPack!BH509, IF($C$4=Dates!$E$5, DataPack!BM509, IF($C$4=Dates!$E$6, DataPack!BR509))))="", "", IF($C$4=Dates!$E$3, DataPack!BC509, IF($C$4=Dates!$E$4, DataPack!BH509, IF($C$4=Dates!$E$5, DataPack!BM509, IF($C$4=Dates!$E$6, DataPack!BR509)))))</f>
        <v/>
      </c>
      <c r="D94" s="119" t="str">
        <f>IF(IF($C$4=Dates!$E$3, DataPack!BD509, IF($C$4=Dates!$E$4, DataPack!BI509, IF($C$4=Dates!$E$5, DataPack!BN509, IF($C$4=Dates!$E$6, DataPack!BS509))))="", "", IF($C$4=Dates!$E$3, DataPack!BD509, IF($C$4=Dates!$E$4, DataPack!BI509, IF($C$4=Dates!$E$5, DataPack!BN509, IF($C$4=Dates!$E$6, DataPack!BS509)))))</f>
        <v/>
      </c>
      <c r="E94" s="119" t="str">
        <f>IF(IF($C$4=Dates!$E$3, DataPack!BE509, IF($C$4=Dates!$E$4, DataPack!BJ509, IF($C$4=Dates!$E$5, DataPack!BO509, IF($C$4=Dates!$E$6, DataPack!BT509))))="", "", IF($C$4=Dates!$E$3, DataPack!BE509, IF($C$4=Dates!$E$4, DataPack!BJ509, IF($C$4=Dates!$E$5, DataPack!BO509, IF($C$4=Dates!$E$6, DataPack!BT509)))))</f>
        <v/>
      </c>
      <c r="F94" s="119"/>
      <c r="G94" s="120" t="str">
        <f>IF(IF($C$4=Dates!$E$3, DataPack!BF509, IF($C$4=Dates!$E$4, DataPack!BK509, IF($C$4=Dates!$E$5, DataPack!BP509, IF($C$4=Dates!$E$6, DataPack!BU509))))="", "", IF($C$4=Dates!$E$3, DataPack!BF509, IF($C$4=Dates!$E$4, DataPack!BK509, IF($C$4=Dates!$E$5, DataPack!BP509, IF($C$4=Dates!$E$6, DataPack!BU509)))))</f>
        <v/>
      </c>
    </row>
    <row r="95" spans="2:7">
      <c r="B95" s="112" t="str">
        <f>IF(IF($C$4=Dates!$E$3, DataPack!BB510, IF($C$4=Dates!$E$4, DataPack!BG510, IF($C$4=Dates!$E$5, DataPack!BL510, IF($C$4=Dates!$E$6, DataPack!BQ510))))="", "", IF($C$4=Dates!$E$3, DataPack!BB510, IF($C$4=Dates!$E$4, DataPack!BG510, IF($C$4=Dates!$E$5, DataPack!BL510, IF($C$4=Dates!$E$6, DataPack!BQ510)))))</f>
        <v/>
      </c>
      <c r="C95" s="119" t="str">
        <f>IF(IF($C$4=Dates!$E$3, DataPack!BC510, IF($C$4=Dates!$E$4, DataPack!BH510, IF($C$4=Dates!$E$5, DataPack!BM510, IF($C$4=Dates!$E$6, DataPack!BR510))))="", "", IF($C$4=Dates!$E$3, DataPack!BC510, IF($C$4=Dates!$E$4, DataPack!BH510, IF($C$4=Dates!$E$5, DataPack!BM510, IF($C$4=Dates!$E$6, DataPack!BR510)))))</f>
        <v/>
      </c>
      <c r="D95" s="119" t="str">
        <f>IF(IF($C$4=Dates!$E$3, DataPack!BD510, IF($C$4=Dates!$E$4, DataPack!BI510, IF($C$4=Dates!$E$5, DataPack!BN510, IF($C$4=Dates!$E$6, DataPack!BS510))))="", "", IF($C$4=Dates!$E$3, DataPack!BD510, IF($C$4=Dates!$E$4, DataPack!BI510, IF($C$4=Dates!$E$5, DataPack!BN510, IF($C$4=Dates!$E$6, DataPack!BS510)))))</f>
        <v/>
      </c>
      <c r="E95" s="119" t="str">
        <f>IF(IF($C$4=Dates!$E$3, DataPack!BE510, IF($C$4=Dates!$E$4, DataPack!BJ510, IF($C$4=Dates!$E$5, DataPack!BO510, IF($C$4=Dates!$E$6, DataPack!BT510))))="", "", IF($C$4=Dates!$E$3, DataPack!BE510, IF($C$4=Dates!$E$4, DataPack!BJ510, IF($C$4=Dates!$E$5, DataPack!BO510, IF($C$4=Dates!$E$6, DataPack!BT510)))))</f>
        <v/>
      </c>
      <c r="F95" s="119"/>
      <c r="G95" s="120" t="str">
        <f>IF(IF($C$4=Dates!$E$3, DataPack!BF510, IF($C$4=Dates!$E$4, DataPack!BK510, IF($C$4=Dates!$E$5, DataPack!BP510, IF($C$4=Dates!$E$6, DataPack!BU510))))="", "", IF($C$4=Dates!$E$3, DataPack!BF510, IF($C$4=Dates!$E$4, DataPack!BK510, IF($C$4=Dates!$E$5, DataPack!BP510, IF($C$4=Dates!$E$6, DataPack!BU510)))))</f>
        <v/>
      </c>
    </row>
    <row r="96" spans="2:7">
      <c r="B96" s="112" t="str">
        <f>IF(IF($C$4=Dates!$E$3, DataPack!BB511, IF($C$4=Dates!$E$4, DataPack!BG511, IF($C$4=Dates!$E$5, DataPack!BL511, IF($C$4=Dates!$E$6, DataPack!BQ511))))="", "", IF($C$4=Dates!$E$3, DataPack!BB511, IF($C$4=Dates!$E$4, DataPack!BG511, IF($C$4=Dates!$E$5, DataPack!BL511, IF($C$4=Dates!$E$6, DataPack!BQ511)))))</f>
        <v/>
      </c>
      <c r="C96" s="119" t="str">
        <f>IF(IF($C$4=Dates!$E$3, DataPack!BC511, IF($C$4=Dates!$E$4, DataPack!BH511, IF($C$4=Dates!$E$5, DataPack!BM511, IF($C$4=Dates!$E$6, DataPack!BR511))))="", "", IF($C$4=Dates!$E$3, DataPack!BC511, IF($C$4=Dates!$E$4, DataPack!BH511, IF($C$4=Dates!$E$5, DataPack!BM511, IF($C$4=Dates!$E$6, DataPack!BR511)))))</f>
        <v/>
      </c>
      <c r="D96" s="119" t="str">
        <f>IF(IF($C$4=Dates!$E$3, DataPack!BD511, IF($C$4=Dates!$E$4, DataPack!BI511, IF($C$4=Dates!$E$5, DataPack!BN511, IF($C$4=Dates!$E$6, DataPack!BS511))))="", "", IF($C$4=Dates!$E$3, DataPack!BD511, IF($C$4=Dates!$E$4, DataPack!BI511, IF($C$4=Dates!$E$5, DataPack!BN511, IF($C$4=Dates!$E$6, DataPack!BS511)))))</f>
        <v/>
      </c>
      <c r="E96" s="119" t="str">
        <f>IF(IF($C$4=Dates!$E$3, DataPack!BE511, IF($C$4=Dates!$E$4, DataPack!BJ511, IF($C$4=Dates!$E$5, DataPack!BO511, IF($C$4=Dates!$E$6, DataPack!BT511))))="", "", IF($C$4=Dates!$E$3, DataPack!BE511, IF($C$4=Dates!$E$4, DataPack!BJ511, IF($C$4=Dates!$E$5, DataPack!BO511, IF($C$4=Dates!$E$6, DataPack!BT511)))))</f>
        <v/>
      </c>
      <c r="F96" s="119"/>
      <c r="G96" s="120" t="str">
        <f>IF(IF($C$4=Dates!$E$3, DataPack!BF511, IF($C$4=Dates!$E$4, DataPack!BK511, IF($C$4=Dates!$E$5, DataPack!BP511, IF($C$4=Dates!$E$6, DataPack!BU511))))="", "", IF($C$4=Dates!$E$3, DataPack!BF511, IF($C$4=Dates!$E$4, DataPack!BK511, IF($C$4=Dates!$E$5, DataPack!BP511, IF($C$4=Dates!$E$6, DataPack!BU511)))))</f>
        <v/>
      </c>
    </row>
    <row r="97" spans="2:7">
      <c r="B97" s="112" t="str">
        <f>IF(IF($C$4=Dates!$E$3, DataPack!BB512, IF($C$4=Dates!$E$4, DataPack!BG512, IF($C$4=Dates!$E$5, DataPack!BL512, IF($C$4=Dates!$E$6, DataPack!BQ512))))="", "", IF($C$4=Dates!$E$3, DataPack!BB512, IF($C$4=Dates!$E$4, DataPack!BG512, IF($C$4=Dates!$E$5, DataPack!BL512, IF($C$4=Dates!$E$6, DataPack!BQ512)))))</f>
        <v/>
      </c>
      <c r="C97" s="119" t="str">
        <f>IF(IF($C$4=Dates!$E$3, DataPack!BC512, IF($C$4=Dates!$E$4, DataPack!BH512, IF($C$4=Dates!$E$5, DataPack!BM512, IF($C$4=Dates!$E$6, DataPack!BR512))))="", "", IF($C$4=Dates!$E$3, DataPack!BC512, IF($C$4=Dates!$E$4, DataPack!BH512, IF($C$4=Dates!$E$5, DataPack!BM512, IF($C$4=Dates!$E$6, DataPack!BR512)))))</f>
        <v/>
      </c>
      <c r="D97" s="119" t="str">
        <f>IF(IF($C$4=Dates!$E$3, DataPack!BD512, IF($C$4=Dates!$E$4, DataPack!BI512, IF($C$4=Dates!$E$5, DataPack!BN512, IF($C$4=Dates!$E$6, DataPack!BS512))))="", "", IF($C$4=Dates!$E$3, DataPack!BD512, IF($C$4=Dates!$E$4, DataPack!BI512, IF($C$4=Dates!$E$5, DataPack!BN512, IF($C$4=Dates!$E$6, DataPack!BS512)))))</f>
        <v/>
      </c>
      <c r="E97" s="119" t="str">
        <f>IF(IF($C$4=Dates!$E$3, DataPack!BE512, IF($C$4=Dates!$E$4, DataPack!BJ512, IF($C$4=Dates!$E$5, DataPack!BO512, IF($C$4=Dates!$E$6, DataPack!BT512))))="", "", IF($C$4=Dates!$E$3, DataPack!BE512, IF($C$4=Dates!$E$4, DataPack!BJ512, IF($C$4=Dates!$E$5, DataPack!BO512, IF($C$4=Dates!$E$6, DataPack!BT512)))))</f>
        <v/>
      </c>
      <c r="F97" s="119"/>
      <c r="G97" s="120" t="str">
        <f>IF(IF($C$4=Dates!$E$3, DataPack!BF512, IF($C$4=Dates!$E$4, DataPack!BK512, IF($C$4=Dates!$E$5, DataPack!BP512, IF($C$4=Dates!$E$6, DataPack!BU512))))="", "", IF($C$4=Dates!$E$3, DataPack!BF512, IF($C$4=Dates!$E$4, DataPack!BK512, IF($C$4=Dates!$E$5, DataPack!BP512, IF($C$4=Dates!$E$6, DataPack!BU512)))))</f>
        <v/>
      </c>
    </row>
    <row r="98" spans="2:7">
      <c r="B98" s="112" t="str">
        <f>IF(IF($C$4=Dates!$E$3, DataPack!BB513, IF($C$4=Dates!$E$4, DataPack!BG513, IF($C$4=Dates!$E$5, DataPack!BL513, IF($C$4=Dates!$E$6, DataPack!BQ513))))="", "", IF($C$4=Dates!$E$3, DataPack!BB513, IF($C$4=Dates!$E$4, DataPack!BG513, IF($C$4=Dates!$E$5, DataPack!BL513, IF($C$4=Dates!$E$6, DataPack!BQ513)))))</f>
        <v/>
      </c>
      <c r="C98" s="119" t="str">
        <f>IF(IF($C$4=Dates!$E$3, DataPack!BC513, IF($C$4=Dates!$E$4, DataPack!BH513, IF($C$4=Dates!$E$5, DataPack!BM513, IF($C$4=Dates!$E$6, DataPack!BR513))))="", "", IF($C$4=Dates!$E$3, DataPack!BC513, IF($C$4=Dates!$E$4, DataPack!BH513, IF($C$4=Dates!$E$5, DataPack!BM513, IF($C$4=Dates!$E$6, DataPack!BR513)))))</f>
        <v/>
      </c>
      <c r="D98" s="119" t="str">
        <f>IF(IF($C$4=Dates!$E$3, DataPack!BD513, IF($C$4=Dates!$E$4, DataPack!BI513, IF($C$4=Dates!$E$5, DataPack!BN513, IF($C$4=Dates!$E$6, DataPack!BS513))))="", "", IF($C$4=Dates!$E$3, DataPack!BD513, IF($C$4=Dates!$E$4, DataPack!BI513, IF($C$4=Dates!$E$5, DataPack!BN513, IF($C$4=Dates!$E$6, DataPack!BS513)))))</f>
        <v/>
      </c>
      <c r="E98" s="119" t="str">
        <f>IF(IF($C$4=Dates!$E$3, DataPack!BE513, IF($C$4=Dates!$E$4, DataPack!BJ513, IF($C$4=Dates!$E$5, DataPack!BO513, IF($C$4=Dates!$E$6, DataPack!BT513))))="", "", IF($C$4=Dates!$E$3, DataPack!BE513, IF($C$4=Dates!$E$4, DataPack!BJ513, IF($C$4=Dates!$E$5, DataPack!BO513, IF($C$4=Dates!$E$6, DataPack!BT513)))))</f>
        <v/>
      </c>
      <c r="F98" s="119"/>
      <c r="G98" s="120" t="str">
        <f>IF(IF($C$4=Dates!$E$3, DataPack!BF513, IF($C$4=Dates!$E$4, DataPack!BK513, IF($C$4=Dates!$E$5, DataPack!BP513, IF($C$4=Dates!$E$6, DataPack!BU513))))="", "", IF($C$4=Dates!$E$3, DataPack!BF513, IF($C$4=Dates!$E$4, DataPack!BK513, IF($C$4=Dates!$E$5, DataPack!BP513, IF($C$4=Dates!$E$6, DataPack!BU513)))))</f>
        <v/>
      </c>
    </row>
    <row r="99" spans="2:7">
      <c r="B99" s="112" t="str">
        <f>IF(IF($C$4=Dates!$E$3, DataPack!BB514, IF($C$4=Dates!$E$4, DataPack!BG514, IF($C$4=Dates!$E$5, DataPack!BL514, IF($C$4=Dates!$E$6, DataPack!BQ514))))="", "", IF($C$4=Dates!$E$3, DataPack!BB514, IF($C$4=Dates!$E$4, DataPack!BG514, IF($C$4=Dates!$E$5, DataPack!BL514, IF($C$4=Dates!$E$6, DataPack!BQ514)))))</f>
        <v/>
      </c>
      <c r="C99" s="119" t="str">
        <f>IF(IF($C$4=Dates!$E$3, DataPack!BC514, IF($C$4=Dates!$E$4, DataPack!BH514, IF($C$4=Dates!$E$5, DataPack!BM514, IF($C$4=Dates!$E$6, DataPack!BR514))))="", "", IF($C$4=Dates!$E$3, DataPack!BC514, IF($C$4=Dates!$E$4, DataPack!BH514, IF($C$4=Dates!$E$5, DataPack!BM514, IF($C$4=Dates!$E$6, DataPack!BR514)))))</f>
        <v/>
      </c>
      <c r="D99" s="119" t="str">
        <f>IF(IF($C$4=Dates!$E$3, DataPack!BD514, IF($C$4=Dates!$E$4, DataPack!BI514, IF($C$4=Dates!$E$5, DataPack!BN514, IF($C$4=Dates!$E$6, DataPack!BS514))))="", "", IF($C$4=Dates!$E$3, DataPack!BD514, IF($C$4=Dates!$E$4, DataPack!BI514, IF($C$4=Dates!$E$5, DataPack!BN514, IF($C$4=Dates!$E$6, DataPack!BS514)))))</f>
        <v/>
      </c>
      <c r="E99" s="119" t="str">
        <f>IF(IF($C$4=Dates!$E$3, DataPack!BE514, IF($C$4=Dates!$E$4, DataPack!BJ514, IF($C$4=Dates!$E$5, DataPack!BO514, IF($C$4=Dates!$E$6, DataPack!BT514))))="", "", IF($C$4=Dates!$E$3, DataPack!BE514, IF($C$4=Dates!$E$4, DataPack!BJ514, IF($C$4=Dates!$E$5, DataPack!BO514, IF($C$4=Dates!$E$6, DataPack!BT514)))))</f>
        <v/>
      </c>
      <c r="F99" s="119"/>
      <c r="G99" s="120" t="str">
        <f>IF(IF($C$4=Dates!$E$3, DataPack!BF514, IF($C$4=Dates!$E$4, DataPack!BK514, IF($C$4=Dates!$E$5, DataPack!BP514, IF($C$4=Dates!$E$6, DataPack!BU514))))="", "", IF($C$4=Dates!$E$3, DataPack!BF514, IF($C$4=Dates!$E$4, DataPack!BK514, IF($C$4=Dates!$E$5, DataPack!BP514, IF($C$4=Dates!$E$6, DataPack!BU514)))))</f>
        <v/>
      </c>
    </row>
    <row r="100" spans="2:7">
      <c r="B100" s="112" t="str">
        <f>IF(IF($C$4=Dates!$E$3, DataPack!BB515, IF($C$4=Dates!$E$4, DataPack!BG515, IF($C$4=Dates!$E$5, DataPack!BL515, IF($C$4=Dates!$E$6, DataPack!BQ515))))="", "", IF($C$4=Dates!$E$3, DataPack!BB515, IF($C$4=Dates!$E$4, DataPack!BG515, IF($C$4=Dates!$E$5, DataPack!BL515, IF($C$4=Dates!$E$6, DataPack!BQ515)))))</f>
        <v/>
      </c>
      <c r="C100" s="119" t="str">
        <f>IF(IF($C$4=Dates!$E$3, DataPack!BC515, IF($C$4=Dates!$E$4, DataPack!BH515, IF($C$4=Dates!$E$5, DataPack!BM515, IF($C$4=Dates!$E$6, DataPack!BR515))))="", "", IF($C$4=Dates!$E$3, DataPack!BC515, IF($C$4=Dates!$E$4, DataPack!BH515, IF($C$4=Dates!$E$5, DataPack!BM515, IF($C$4=Dates!$E$6, DataPack!BR515)))))</f>
        <v/>
      </c>
      <c r="D100" s="119" t="str">
        <f>IF(IF($C$4=Dates!$E$3, DataPack!BD515, IF($C$4=Dates!$E$4, DataPack!BI515, IF($C$4=Dates!$E$5, DataPack!BN515, IF($C$4=Dates!$E$6, DataPack!BS515))))="", "", IF($C$4=Dates!$E$3, DataPack!BD515, IF($C$4=Dates!$E$4, DataPack!BI515, IF($C$4=Dates!$E$5, DataPack!BN515, IF($C$4=Dates!$E$6, DataPack!BS515)))))</f>
        <v/>
      </c>
      <c r="E100" s="119" t="str">
        <f>IF(IF($C$4=Dates!$E$3, DataPack!BE515, IF($C$4=Dates!$E$4, DataPack!BJ515, IF($C$4=Dates!$E$5, DataPack!BO515, IF($C$4=Dates!$E$6, DataPack!BT515))))="", "", IF($C$4=Dates!$E$3, DataPack!BE515, IF($C$4=Dates!$E$4, DataPack!BJ515, IF($C$4=Dates!$E$5, DataPack!BO515, IF($C$4=Dates!$E$6, DataPack!BT515)))))</f>
        <v/>
      </c>
      <c r="F100" s="119"/>
      <c r="G100" s="120" t="str">
        <f>IF(IF($C$4=Dates!$E$3, DataPack!BF515, IF($C$4=Dates!$E$4, DataPack!BK515, IF($C$4=Dates!$E$5, DataPack!BP515, IF($C$4=Dates!$E$6, DataPack!BU515))))="", "", IF($C$4=Dates!$E$3, DataPack!BF515, IF($C$4=Dates!$E$4, DataPack!BK515, IF($C$4=Dates!$E$5, DataPack!BP515, IF($C$4=Dates!$E$6, DataPack!BU515)))))</f>
        <v/>
      </c>
    </row>
    <row r="101" spans="2:7">
      <c r="B101" s="112" t="str">
        <f>IF(IF($C$4=Dates!$E$3, DataPack!BB516, IF($C$4=Dates!$E$4, DataPack!BG516, IF($C$4=Dates!$E$5, DataPack!BL516, IF($C$4=Dates!$E$6, DataPack!BQ516))))="", "", IF($C$4=Dates!$E$3, DataPack!BB516, IF($C$4=Dates!$E$4, DataPack!BG516, IF($C$4=Dates!$E$5, DataPack!BL516, IF($C$4=Dates!$E$6, DataPack!BQ516)))))</f>
        <v/>
      </c>
      <c r="C101" s="119" t="str">
        <f>IF(IF($C$4=Dates!$E$3, DataPack!BC516, IF($C$4=Dates!$E$4, DataPack!BH516, IF($C$4=Dates!$E$5, DataPack!BM516, IF($C$4=Dates!$E$6, DataPack!BR516))))="", "", IF($C$4=Dates!$E$3, DataPack!BC516, IF($C$4=Dates!$E$4, DataPack!BH516, IF($C$4=Dates!$E$5, DataPack!BM516, IF($C$4=Dates!$E$6, DataPack!BR516)))))</f>
        <v/>
      </c>
      <c r="D101" s="119" t="str">
        <f>IF(IF($C$4=Dates!$E$3, DataPack!BD516, IF($C$4=Dates!$E$4, DataPack!BI516, IF($C$4=Dates!$E$5, DataPack!BN516, IF($C$4=Dates!$E$6, DataPack!BS516))))="", "", IF($C$4=Dates!$E$3, DataPack!BD516, IF($C$4=Dates!$E$4, DataPack!BI516, IF($C$4=Dates!$E$5, DataPack!BN516, IF($C$4=Dates!$E$6, DataPack!BS516)))))</f>
        <v/>
      </c>
      <c r="E101" s="119" t="str">
        <f>IF(IF($C$4=Dates!$E$3, DataPack!BE516, IF($C$4=Dates!$E$4, DataPack!BJ516, IF($C$4=Dates!$E$5, DataPack!BO516, IF($C$4=Dates!$E$6, DataPack!BT516))))="", "", IF($C$4=Dates!$E$3, DataPack!BE516, IF($C$4=Dates!$E$4, DataPack!BJ516, IF($C$4=Dates!$E$5, DataPack!BO516, IF($C$4=Dates!$E$6, DataPack!BT516)))))</f>
        <v/>
      </c>
      <c r="F101" s="119"/>
      <c r="G101" s="120" t="str">
        <f>IF(IF($C$4=Dates!$E$3, DataPack!BF516, IF($C$4=Dates!$E$4, DataPack!BK516, IF($C$4=Dates!$E$5, DataPack!BP516, IF($C$4=Dates!$E$6, DataPack!BU516))))="", "", IF($C$4=Dates!$E$3, DataPack!BF516, IF($C$4=Dates!$E$4, DataPack!BK516, IF($C$4=Dates!$E$5, DataPack!BP516, IF($C$4=Dates!$E$6, DataPack!BU516)))))</f>
        <v/>
      </c>
    </row>
    <row r="102" spans="2:7">
      <c r="B102" s="112" t="str">
        <f>IF(IF($C$4=Dates!$E$3, DataPack!BB517, IF($C$4=Dates!$E$4, DataPack!BG517, IF($C$4=Dates!$E$5, DataPack!BL517, IF($C$4=Dates!$E$6, DataPack!BQ517))))="", "", IF($C$4=Dates!$E$3, DataPack!BB517, IF($C$4=Dates!$E$4, DataPack!BG517, IF($C$4=Dates!$E$5, DataPack!BL517, IF($C$4=Dates!$E$6, DataPack!BQ517)))))</f>
        <v/>
      </c>
      <c r="C102" s="119" t="str">
        <f>IF(IF($C$4=Dates!$E$3, DataPack!BC517, IF($C$4=Dates!$E$4, DataPack!BH517, IF($C$4=Dates!$E$5, DataPack!BM517, IF($C$4=Dates!$E$6, DataPack!BR517))))="", "", IF($C$4=Dates!$E$3, DataPack!BC517, IF($C$4=Dates!$E$4, DataPack!BH517, IF($C$4=Dates!$E$5, DataPack!BM517, IF($C$4=Dates!$E$6, DataPack!BR517)))))</f>
        <v/>
      </c>
      <c r="D102" s="119" t="str">
        <f>IF(IF($C$4=Dates!$E$3, DataPack!BD517, IF($C$4=Dates!$E$4, DataPack!BI517, IF($C$4=Dates!$E$5, DataPack!BN517, IF($C$4=Dates!$E$6, DataPack!BS517))))="", "", IF($C$4=Dates!$E$3, DataPack!BD517, IF($C$4=Dates!$E$4, DataPack!BI517, IF($C$4=Dates!$E$5, DataPack!BN517, IF($C$4=Dates!$E$6, DataPack!BS517)))))</f>
        <v/>
      </c>
      <c r="E102" s="119" t="str">
        <f>IF(IF($C$4=Dates!$E$3, DataPack!BE517, IF($C$4=Dates!$E$4, DataPack!BJ517, IF($C$4=Dates!$E$5, DataPack!BO517, IF($C$4=Dates!$E$6, DataPack!BT517))))="", "", IF($C$4=Dates!$E$3, DataPack!BE517, IF($C$4=Dates!$E$4, DataPack!BJ517, IF($C$4=Dates!$E$5, DataPack!BO517, IF($C$4=Dates!$E$6, DataPack!BT517)))))</f>
        <v/>
      </c>
      <c r="F102" s="119"/>
      <c r="G102" s="120" t="str">
        <f>IF(IF($C$4=Dates!$E$3, DataPack!BF517, IF($C$4=Dates!$E$4, DataPack!BK517, IF($C$4=Dates!$E$5, DataPack!BP517, IF($C$4=Dates!$E$6, DataPack!BU517))))="", "", IF($C$4=Dates!$E$3, DataPack!BF517, IF($C$4=Dates!$E$4, DataPack!BK517, IF($C$4=Dates!$E$5, DataPack!BP517, IF($C$4=Dates!$E$6, DataPack!BU517)))))</f>
        <v/>
      </c>
    </row>
    <row r="103" spans="2:7">
      <c r="B103" s="112" t="str">
        <f>IF(IF($C$4=Dates!$E$3, DataPack!BB518, IF($C$4=Dates!$E$4, DataPack!BG518, IF($C$4=Dates!$E$5, DataPack!BL518, IF($C$4=Dates!$E$6, DataPack!BQ518))))="", "", IF($C$4=Dates!$E$3, DataPack!BB518, IF($C$4=Dates!$E$4, DataPack!BG518, IF($C$4=Dates!$E$5, DataPack!BL518, IF($C$4=Dates!$E$6, DataPack!BQ518)))))</f>
        <v/>
      </c>
      <c r="C103" s="119" t="str">
        <f>IF(IF($C$4=Dates!$E$3, DataPack!BC518, IF($C$4=Dates!$E$4, DataPack!BH518, IF($C$4=Dates!$E$5, DataPack!BM518, IF($C$4=Dates!$E$6, DataPack!BR518))))="", "", IF($C$4=Dates!$E$3, DataPack!BC518, IF($C$4=Dates!$E$4, DataPack!BH518, IF($C$4=Dates!$E$5, DataPack!BM518, IF($C$4=Dates!$E$6, DataPack!BR518)))))</f>
        <v/>
      </c>
      <c r="D103" s="119" t="str">
        <f>IF(IF($C$4=Dates!$E$3, DataPack!BD518, IF($C$4=Dates!$E$4, DataPack!BI518, IF($C$4=Dates!$E$5, DataPack!BN518, IF($C$4=Dates!$E$6, DataPack!BS518))))="", "", IF($C$4=Dates!$E$3, DataPack!BD518, IF($C$4=Dates!$E$4, DataPack!BI518, IF($C$4=Dates!$E$5, DataPack!BN518, IF($C$4=Dates!$E$6, DataPack!BS518)))))</f>
        <v/>
      </c>
      <c r="E103" s="119" t="str">
        <f>IF(IF($C$4=Dates!$E$3, DataPack!BE518, IF($C$4=Dates!$E$4, DataPack!BJ518, IF($C$4=Dates!$E$5, DataPack!BO518, IF($C$4=Dates!$E$6, DataPack!BT518))))="", "", IF($C$4=Dates!$E$3, DataPack!BE518, IF($C$4=Dates!$E$4, DataPack!BJ518, IF($C$4=Dates!$E$5, DataPack!BO518, IF($C$4=Dates!$E$6, DataPack!BT518)))))</f>
        <v/>
      </c>
      <c r="F103" s="119"/>
      <c r="G103" s="120" t="str">
        <f>IF(IF($C$4=Dates!$E$3, DataPack!BF518, IF($C$4=Dates!$E$4, DataPack!BK518, IF($C$4=Dates!$E$5, DataPack!BP518, IF($C$4=Dates!$E$6, DataPack!BU518))))="", "", IF($C$4=Dates!$E$3, DataPack!BF518, IF($C$4=Dates!$E$4, DataPack!BK518, IF($C$4=Dates!$E$5, DataPack!BP518, IF($C$4=Dates!$E$6, DataPack!BU518)))))</f>
        <v/>
      </c>
    </row>
    <row r="104" spans="2:7">
      <c r="B104" s="112" t="str">
        <f>IF(IF($C$4=Dates!$E$3, DataPack!BB519, IF($C$4=Dates!$E$4, DataPack!BG519, IF($C$4=Dates!$E$5, DataPack!BL519, IF($C$4=Dates!$E$6, DataPack!BQ519))))="", "", IF($C$4=Dates!$E$3, DataPack!BB519, IF($C$4=Dates!$E$4, DataPack!BG519, IF($C$4=Dates!$E$5, DataPack!BL519, IF($C$4=Dates!$E$6, DataPack!BQ519)))))</f>
        <v/>
      </c>
      <c r="C104" s="119" t="str">
        <f>IF(IF($C$4=Dates!$E$3, DataPack!BC519, IF($C$4=Dates!$E$4, DataPack!BH519, IF($C$4=Dates!$E$5, DataPack!BM519, IF($C$4=Dates!$E$6, DataPack!BR519))))="", "", IF($C$4=Dates!$E$3, DataPack!BC519, IF($C$4=Dates!$E$4, DataPack!BH519, IF($C$4=Dates!$E$5, DataPack!BM519, IF($C$4=Dates!$E$6, DataPack!BR519)))))</f>
        <v/>
      </c>
      <c r="D104" s="119" t="str">
        <f>IF(IF($C$4=Dates!$E$3, DataPack!BD519, IF($C$4=Dates!$E$4, DataPack!BI519, IF($C$4=Dates!$E$5, DataPack!BN519, IF($C$4=Dates!$E$6, DataPack!BS519))))="", "", IF($C$4=Dates!$E$3, DataPack!BD519, IF($C$4=Dates!$E$4, DataPack!BI519, IF($C$4=Dates!$E$5, DataPack!BN519, IF($C$4=Dates!$E$6, DataPack!BS519)))))</f>
        <v/>
      </c>
      <c r="E104" s="119" t="str">
        <f>IF(IF($C$4=Dates!$E$3, DataPack!BE519, IF($C$4=Dates!$E$4, DataPack!BJ519, IF($C$4=Dates!$E$5, DataPack!BO519, IF($C$4=Dates!$E$6, DataPack!BT519))))="", "", IF($C$4=Dates!$E$3, DataPack!BE519, IF($C$4=Dates!$E$4, DataPack!BJ519, IF($C$4=Dates!$E$5, DataPack!BO519, IF($C$4=Dates!$E$6, DataPack!BT519)))))</f>
        <v/>
      </c>
      <c r="F104" s="119"/>
      <c r="G104" s="120" t="str">
        <f>IF(IF($C$4=Dates!$E$3, DataPack!BF519, IF($C$4=Dates!$E$4, DataPack!BK519, IF($C$4=Dates!$E$5, DataPack!BP519, IF($C$4=Dates!$E$6, DataPack!BU519))))="", "", IF($C$4=Dates!$E$3, DataPack!BF519, IF($C$4=Dates!$E$4, DataPack!BK519, IF($C$4=Dates!$E$5, DataPack!BP519, IF($C$4=Dates!$E$6, DataPack!BU519)))))</f>
        <v/>
      </c>
    </row>
    <row r="105" spans="2:7">
      <c r="B105" s="112" t="str">
        <f>IF(IF($C$4=Dates!$E$3, DataPack!BB520, IF($C$4=Dates!$E$4, DataPack!BG520, IF($C$4=Dates!$E$5, DataPack!BL520, IF($C$4=Dates!$E$6, DataPack!BQ520))))="", "", IF($C$4=Dates!$E$3, DataPack!BB520, IF($C$4=Dates!$E$4, DataPack!BG520, IF($C$4=Dates!$E$5, DataPack!BL520, IF($C$4=Dates!$E$6, DataPack!BQ520)))))</f>
        <v/>
      </c>
      <c r="C105" s="119" t="str">
        <f>IF(IF($C$4=Dates!$E$3, DataPack!BC520, IF($C$4=Dates!$E$4, DataPack!BH520, IF($C$4=Dates!$E$5, DataPack!BM520, IF($C$4=Dates!$E$6, DataPack!BR520))))="", "", IF($C$4=Dates!$E$3, DataPack!BC520, IF($C$4=Dates!$E$4, DataPack!BH520, IF($C$4=Dates!$E$5, DataPack!BM520, IF($C$4=Dates!$E$6, DataPack!BR520)))))</f>
        <v/>
      </c>
      <c r="D105" s="119" t="str">
        <f>IF(IF($C$4=Dates!$E$3, DataPack!BD520, IF($C$4=Dates!$E$4, DataPack!BI520, IF($C$4=Dates!$E$5, DataPack!BN520, IF($C$4=Dates!$E$6, DataPack!BS520))))="", "", IF($C$4=Dates!$E$3, DataPack!BD520, IF($C$4=Dates!$E$4, DataPack!BI520, IF($C$4=Dates!$E$5, DataPack!BN520, IF($C$4=Dates!$E$6, DataPack!BS520)))))</f>
        <v/>
      </c>
      <c r="E105" s="119" t="str">
        <f>IF(IF($C$4=Dates!$E$3, DataPack!BE520, IF($C$4=Dates!$E$4, DataPack!BJ520, IF($C$4=Dates!$E$5, DataPack!BO520, IF($C$4=Dates!$E$6, DataPack!BT520))))="", "", IF($C$4=Dates!$E$3, DataPack!BE520, IF($C$4=Dates!$E$4, DataPack!BJ520, IF($C$4=Dates!$E$5, DataPack!BO520, IF($C$4=Dates!$E$6, DataPack!BT520)))))</f>
        <v/>
      </c>
      <c r="F105" s="119"/>
      <c r="G105" s="120" t="str">
        <f>IF(IF($C$4=Dates!$E$3, DataPack!BF520, IF($C$4=Dates!$E$4, DataPack!BK520, IF($C$4=Dates!$E$5, DataPack!BP520, IF($C$4=Dates!$E$6, DataPack!BU520))))="", "", IF($C$4=Dates!$E$3, DataPack!BF520, IF($C$4=Dates!$E$4, DataPack!BK520, IF($C$4=Dates!$E$5, DataPack!BP520, IF($C$4=Dates!$E$6, DataPack!BU520)))))</f>
        <v/>
      </c>
    </row>
    <row r="106" spans="2:7">
      <c r="B106" s="112" t="str">
        <f>IF(IF($C$4=Dates!$E$3, DataPack!BB521, IF($C$4=Dates!$E$4, DataPack!BG521, IF($C$4=Dates!$E$5, DataPack!BL521, IF($C$4=Dates!$E$6, DataPack!BQ521))))="", "", IF($C$4=Dates!$E$3, DataPack!BB521, IF($C$4=Dates!$E$4, DataPack!BG521, IF($C$4=Dates!$E$5, DataPack!BL521, IF($C$4=Dates!$E$6, DataPack!BQ521)))))</f>
        <v/>
      </c>
      <c r="C106" s="119" t="str">
        <f>IF(IF($C$4=Dates!$E$3, DataPack!BC521, IF($C$4=Dates!$E$4, DataPack!BH521, IF($C$4=Dates!$E$5, DataPack!BM521, IF($C$4=Dates!$E$6, DataPack!BR521))))="", "", IF($C$4=Dates!$E$3, DataPack!BC521, IF($C$4=Dates!$E$4, DataPack!BH521, IF($C$4=Dates!$E$5, DataPack!BM521, IF($C$4=Dates!$E$6, DataPack!BR521)))))</f>
        <v/>
      </c>
      <c r="D106" s="119" t="str">
        <f>IF(IF($C$4=Dates!$E$3, DataPack!BD521, IF($C$4=Dates!$E$4, DataPack!BI521, IF($C$4=Dates!$E$5, DataPack!BN521, IF($C$4=Dates!$E$6, DataPack!BS521))))="", "", IF($C$4=Dates!$E$3, DataPack!BD521, IF($C$4=Dates!$E$4, DataPack!BI521, IF($C$4=Dates!$E$5, DataPack!BN521, IF($C$4=Dates!$E$6, DataPack!BS521)))))</f>
        <v/>
      </c>
      <c r="E106" s="119" t="str">
        <f>IF(IF($C$4=Dates!$E$3, DataPack!BE521, IF($C$4=Dates!$E$4, DataPack!BJ521, IF($C$4=Dates!$E$5, DataPack!BO521, IF($C$4=Dates!$E$6, DataPack!BT521))))="", "", IF($C$4=Dates!$E$3, DataPack!BE521, IF($C$4=Dates!$E$4, DataPack!BJ521, IF($C$4=Dates!$E$5, DataPack!BO521, IF($C$4=Dates!$E$6, DataPack!BT521)))))</f>
        <v/>
      </c>
      <c r="F106" s="119"/>
      <c r="G106" s="120" t="str">
        <f>IF(IF($C$4=Dates!$E$3, DataPack!BF521, IF($C$4=Dates!$E$4, DataPack!BK521, IF($C$4=Dates!$E$5, DataPack!BP521, IF($C$4=Dates!$E$6, DataPack!BU521))))="", "", IF($C$4=Dates!$E$3, DataPack!BF521, IF($C$4=Dates!$E$4, DataPack!BK521, IF($C$4=Dates!$E$5, DataPack!BP521, IF($C$4=Dates!$E$6, DataPack!BU521)))))</f>
        <v/>
      </c>
    </row>
    <row r="107" spans="2:7">
      <c r="B107" s="112" t="str">
        <f>IF(IF($C$4=Dates!$E$3, DataPack!BB522, IF($C$4=Dates!$E$4, DataPack!BG522, IF($C$4=Dates!$E$5, DataPack!BL522, IF($C$4=Dates!$E$6, DataPack!BQ522))))="", "", IF($C$4=Dates!$E$3, DataPack!BB522, IF($C$4=Dates!$E$4, DataPack!BG522, IF($C$4=Dates!$E$5, DataPack!BL522, IF($C$4=Dates!$E$6, DataPack!BQ522)))))</f>
        <v/>
      </c>
      <c r="C107" s="119" t="str">
        <f>IF(IF($C$4=Dates!$E$3, DataPack!BC522, IF($C$4=Dates!$E$4, DataPack!BH522, IF($C$4=Dates!$E$5, DataPack!BM522, IF($C$4=Dates!$E$6, DataPack!BR522))))="", "", IF($C$4=Dates!$E$3, DataPack!BC522, IF($C$4=Dates!$E$4, DataPack!BH522, IF($C$4=Dates!$E$5, DataPack!BM522, IF($C$4=Dates!$E$6, DataPack!BR522)))))</f>
        <v/>
      </c>
      <c r="D107" s="119" t="str">
        <f>IF(IF($C$4=Dates!$E$3, DataPack!BD522, IF($C$4=Dates!$E$4, DataPack!BI522, IF($C$4=Dates!$E$5, DataPack!BN522, IF($C$4=Dates!$E$6, DataPack!BS522))))="", "", IF($C$4=Dates!$E$3, DataPack!BD522, IF($C$4=Dates!$E$4, DataPack!BI522, IF($C$4=Dates!$E$5, DataPack!BN522, IF($C$4=Dates!$E$6, DataPack!BS522)))))</f>
        <v/>
      </c>
      <c r="E107" s="119" t="str">
        <f>IF(IF($C$4=Dates!$E$3, DataPack!BE522, IF($C$4=Dates!$E$4, DataPack!BJ522, IF($C$4=Dates!$E$5, DataPack!BO522, IF($C$4=Dates!$E$6, DataPack!BT522))))="", "", IF($C$4=Dates!$E$3, DataPack!BE522, IF($C$4=Dates!$E$4, DataPack!BJ522, IF($C$4=Dates!$E$5, DataPack!BO522, IF($C$4=Dates!$E$6, DataPack!BT522)))))</f>
        <v/>
      </c>
      <c r="F107" s="119"/>
      <c r="G107" s="120" t="str">
        <f>IF(IF($C$4=Dates!$E$3, DataPack!BF522, IF($C$4=Dates!$E$4, DataPack!BK522, IF($C$4=Dates!$E$5, DataPack!BP522, IF($C$4=Dates!$E$6, DataPack!BU522))))="", "", IF($C$4=Dates!$E$3, DataPack!BF522, IF($C$4=Dates!$E$4, DataPack!BK522, IF($C$4=Dates!$E$5, DataPack!BP522, IF($C$4=Dates!$E$6, DataPack!BU522)))))</f>
        <v/>
      </c>
    </row>
    <row r="108" spans="2:7">
      <c r="B108" s="112" t="str">
        <f>IF(IF($C$4=Dates!$E$3, DataPack!BB523, IF($C$4=Dates!$E$4, DataPack!BG523, IF($C$4=Dates!$E$5, DataPack!BL523, IF($C$4=Dates!$E$6, DataPack!BQ523))))="", "", IF($C$4=Dates!$E$3, DataPack!BB523, IF($C$4=Dates!$E$4, DataPack!BG523, IF($C$4=Dates!$E$5, DataPack!BL523, IF($C$4=Dates!$E$6, DataPack!BQ523)))))</f>
        <v/>
      </c>
      <c r="C108" s="119" t="str">
        <f>IF(IF($C$4=Dates!$E$3, DataPack!BC523, IF($C$4=Dates!$E$4, DataPack!BH523, IF($C$4=Dates!$E$5, DataPack!BM523, IF($C$4=Dates!$E$6, DataPack!BR523))))="", "", IF($C$4=Dates!$E$3, DataPack!BC523, IF($C$4=Dates!$E$4, DataPack!BH523, IF($C$4=Dates!$E$5, DataPack!BM523, IF($C$4=Dates!$E$6, DataPack!BR523)))))</f>
        <v/>
      </c>
      <c r="D108" s="119" t="str">
        <f>IF(IF($C$4=Dates!$E$3, DataPack!BD523, IF($C$4=Dates!$E$4, DataPack!BI523, IF($C$4=Dates!$E$5, DataPack!BN523, IF($C$4=Dates!$E$6, DataPack!BS523))))="", "", IF($C$4=Dates!$E$3, DataPack!BD523, IF($C$4=Dates!$E$4, DataPack!BI523, IF($C$4=Dates!$E$5, DataPack!BN523, IF($C$4=Dates!$E$6, DataPack!BS523)))))</f>
        <v/>
      </c>
      <c r="E108" s="119" t="str">
        <f>IF(IF($C$4=Dates!$E$3, DataPack!BE523, IF($C$4=Dates!$E$4, DataPack!BJ523, IF($C$4=Dates!$E$5, DataPack!BO523, IF($C$4=Dates!$E$6, DataPack!BT523))))="", "", IF($C$4=Dates!$E$3, DataPack!BE523, IF($C$4=Dates!$E$4, DataPack!BJ523, IF($C$4=Dates!$E$5, DataPack!BO523, IF($C$4=Dates!$E$6, DataPack!BT523)))))</f>
        <v/>
      </c>
      <c r="F108" s="119"/>
      <c r="G108" s="120" t="str">
        <f>IF(IF($C$4=Dates!$E$3, DataPack!BF523, IF($C$4=Dates!$E$4, DataPack!BK523, IF($C$4=Dates!$E$5, DataPack!BP523, IF($C$4=Dates!$E$6, DataPack!BU523))))="", "", IF($C$4=Dates!$E$3, DataPack!BF523, IF($C$4=Dates!$E$4, DataPack!BK523, IF($C$4=Dates!$E$5, DataPack!BP523, IF($C$4=Dates!$E$6, DataPack!BU523)))))</f>
        <v/>
      </c>
    </row>
    <row r="109" spans="2:7">
      <c r="B109" s="112" t="str">
        <f>IF(IF($C$4=Dates!$E$3, DataPack!BB524, IF($C$4=Dates!$E$4, DataPack!BG524, IF($C$4=Dates!$E$5, DataPack!BL524, IF($C$4=Dates!$E$6, DataPack!BQ524))))="", "", IF($C$4=Dates!$E$3, DataPack!BB524, IF($C$4=Dates!$E$4, DataPack!BG524, IF($C$4=Dates!$E$5, DataPack!BL524, IF($C$4=Dates!$E$6, DataPack!BQ524)))))</f>
        <v/>
      </c>
      <c r="C109" s="119" t="str">
        <f>IF(IF($C$4=Dates!$E$3, DataPack!BC524, IF($C$4=Dates!$E$4, DataPack!BH524, IF($C$4=Dates!$E$5, DataPack!BM524, IF($C$4=Dates!$E$6, DataPack!BR524))))="", "", IF($C$4=Dates!$E$3, DataPack!BC524, IF($C$4=Dates!$E$4, DataPack!BH524, IF($C$4=Dates!$E$5, DataPack!BM524, IF($C$4=Dates!$E$6, DataPack!BR524)))))</f>
        <v/>
      </c>
      <c r="D109" s="119" t="str">
        <f>IF(IF($C$4=Dates!$E$3, DataPack!BD524, IF($C$4=Dates!$E$4, DataPack!BI524, IF($C$4=Dates!$E$5, DataPack!BN524, IF($C$4=Dates!$E$6, DataPack!BS524))))="", "", IF($C$4=Dates!$E$3, DataPack!BD524, IF($C$4=Dates!$E$4, DataPack!BI524, IF($C$4=Dates!$E$5, DataPack!BN524, IF($C$4=Dates!$E$6, DataPack!BS524)))))</f>
        <v/>
      </c>
      <c r="E109" s="119" t="str">
        <f>IF(IF($C$4=Dates!$E$3, DataPack!BE524, IF($C$4=Dates!$E$4, DataPack!BJ524, IF($C$4=Dates!$E$5, DataPack!BO524, IF($C$4=Dates!$E$6, DataPack!BT524))))="", "", IF($C$4=Dates!$E$3, DataPack!BE524, IF($C$4=Dates!$E$4, DataPack!BJ524, IF($C$4=Dates!$E$5, DataPack!BO524, IF($C$4=Dates!$E$6, DataPack!BT524)))))</f>
        <v/>
      </c>
      <c r="F109" s="119"/>
      <c r="G109" s="120" t="str">
        <f>IF(IF($C$4=Dates!$E$3, DataPack!BF524, IF($C$4=Dates!$E$4, DataPack!BK524, IF($C$4=Dates!$E$5, DataPack!BP524, IF($C$4=Dates!$E$6, DataPack!BU524))))="", "", IF($C$4=Dates!$E$3, DataPack!BF524, IF($C$4=Dates!$E$4, DataPack!BK524, IF($C$4=Dates!$E$5, DataPack!BP524, IF($C$4=Dates!$E$6, DataPack!BU524)))))</f>
        <v/>
      </c>
    </row>
    <row r="110" spans="2:7">
      <c r="B110" s="112" t="str">
        <f>IF(IF($C$4=Dates!$E$3, DataPack!BB525, IF($C$4=Dates!$E$4, DataPack!BG525, IF($C$4=Dates!$E$5, DataPack!BL525, IF($C$4=Dates!$E$6, DataPack!BQ525))))="", "", IF($C$4=Dates!$E$3, DataPack!BB525, IF($C$4=Dates!$E$4, DataPack!BG525, IF($C$4=Dates!$E$5, DataPack!BL525, IF($C$4=Dates!$E$6, DataPack!BQ525)))))</f>
        <v/>
      </c>
      <c r="C110" s="119" t="str">
        <f>IF(IF($C$4=Dates!$E$3, DataPack!BC525, IF($C$4=Dates!$E$4, DataPack!BH525, IF($C$4=Dates!$E$5, DataPack!BM525, IF($C$4=Dates!$E$6, DataPack!BR525))))="", "", IF($C$4=Dates!$E$3, DataPack!BC525, IF($C$4=Dates!$E$4, DataPack!BH525, IF($C$4=Dates!$E$5, DataPack!BM525, IF($C$4=Dates!$E$6, DataPack!BR525)))))</f>
        <v/>
      </c>
      <c r="D110" s="119" t="str">
        <f>IF(IF($C$4=Dates!$E$3, DataPack!BD525, IF($C$4=Dates!$E$4, DataPack!BI525, IF($C$4=Dates!$E$5, DataPack!BN525, IF($C$4=Dates!$E$6, DataPack!BS525))))="", "", IF($C$4=Dates!$E$3, DataPack!BD525, IF($C$4=Dates!$E$4, DataPack!BI525, IF($C$4=Dates!$E$5, DataPack!BN525, IF($C$4=Dates!$E$6, DataPack!BS525)))))</f>
        <v/>
      </c>
      <c r="E110" s="119" t="str">
        <f>IF(IF($C$4=Dates!$E$3, DataPack!BE525, IF($C$4=Dates!$E$4, DataPack!BJ525, IF($C$4=Dates!$E$5, DataPack!BO525, IF($C$4=Dates!$E$6, DataPack!BT525))))="", "", IF($C$4=Dates!$E$3, DataPack!BE525, IF($C$4=Dates!$E$4, DataPack!BJ525, IF($C$4=Dates!$E$5, DataPack!BO525, IF($C$4=Dates!$E$6, DataPack!BT525)))))</f>
        <v/>
      </c>
      <c r="F110" s="119"/>
      <c r="G110" s="120" t="str">
        <f>IF(IF($C$4=Dates!$E$3, DataPack!BF525, IF($C$4=Dates!$E$4, DataPack!BK525, IF($C$4=Dates!$E$5, DataPack!BP525, IF($C$4=Dates!$E$6, DataPack!BU525))))="", "", IF($C$4=Dates!$E$3, DataPack!BF525, IF($C$4=Dates!$E$4, DataPack!BK525, IF($C$4=Dates!$E$5, DataPack!BP525, IF($C$4=Dates!$E$6, DataPack!BU525)))))</f>
        <v/>
      </c>
    </row>
    <row r="111" spans="2:7">
      <c r="B111" s="112" t="str">
        <f>IF(IF($C$4=Dates!$E$3, DataPack!BB526, IF($C$4=Dates!$E$4, DataPack!BG526, IF($C$4=Dates!$E$5, DataPack!BL526, IF($C$4=Dates!$E$6, DataPack!BQ526))))="", "", IF($C$4=Dates!$E$3, DataPack!BB526, IF($C$4=Dates!$E$4, DataPack!BG526, IF($C$4=Dates!$E$5, DataPack!BL526, IF($C$4=Dates!$E$6, DataPack!BQ526)))))</f>
        <v/>
      </c>
      <c r="C111" s="119" t="str">
        <f>IF(IF($C$4=Dates!$E$3, DataPack!BC526, IF($C$4=Dates!$E$4, DataPack!BH526, IF($C$4=Dates!$E$5, DataPack!BM526, IF($C$4=Dates!$E$6, DataPack!BR526))))="", "", IF($C$4=Dates!$E$3, DataPack!BC526, IF($C$4=Dates!$E$4, DataPack!BH526, IF($C$4=Dates!$E$5, DataPack!BM526, IF($C$4=Dates!$E$6, DataPack!BR526)))))</f>
        <v/>
      </c>
      <c r="D111" s="119" t="str">
        <f>IF(IF($C$4=Dates!$E$3, DataPack!BD526, IF($C$4=Dates!$E$4, DataPack!BI526, IF($C$4=Dates!$E$5, DataPack!BN526, IF($C$4=Dates!$E$6, DataPack!BS526))))="", "", IF($C$4=Dates!$E$3, DataPack!BD526, IF($C$4=Dates!$E$4, DataPack!BI526, IF($C$4=Dates!$E$5, DataPack!BN526, IF($C$4=Dates!$E$6, DataPack!BS526)))))</f>
        <v/>
      </c>
      <c r="E111" s="119" t="str">
        <f>IF(IF($C$4=Dates!$E$3, DataPack!BE526, IF($C$4=Dates!$E$4, DataPack!BJ526, IF($C$4=Dates!$E$5, DataPack!BO526, IF($C$4=Dates!$E$6, DataPack!BT526))))="", "", IF($C$4=Dates!$E$3, DataPack!BE526, IF($C$4=Dates!$E$4, DataPack!BJ526, IF($C$4=Dates!$E$5, DataPack!BO526, IF($C$4=Dates!$E$6, DataPack!BT526)))))</f>
        <v/>
      </c>
      <c r="F111" s="119"/>
      <c r="G111" s="120" t="str">
        <f>IF(IF($C$4=Dates!$E$3, DataPack!BF526, IF($C$4=Dates!$E$4, DataPack!BK526, IF($C$4=Dates!$E$5, DataPack!BP526, IF($C$4=Dates!$E$6, DataPack!BU526))))="", "", IF($C$4=Dates!$E$3, DataPack!BF526, IF($C$4=Dates!$E$4, DataPack!BK526, IF($C$4=Dates!$E$5, DataPack!BP526, IF($C$4=Dates!$E$6, DataPack!BU526)))))</f>
        <v/>
      </c>
    </row>
    <row r="112" spans="2:7">
      <c r="B112" s="112" t="str">
        <f>IF(IF($C$4=Dates!$E$3, DataPack!BB527, IF($C$4=Dates!$E$4, DataPack!BG527, IF($C$4=Dates!$E$5, DataPack!BL527, IF($C$4=Dates!$E$6, DataPack!BQ527))))="", "", IF($C$4=Dates!$E$3, DataPack!BB527, IF($C$4=Dates!$E$4, DataPack!BG527, IF($C$4=Dates!$E$5, DataPack!BL527, IF($C$4=Dates!$E$6, DataPack!BQ527)))))</f>
        <v/>
      </c>
      <c r="C112" s="119" t="str">
        <f>IF(IF($C$4=Dates!$E$3, DataPack!BC527, IF($C$4=Dates!$E$4, DataPack!BH527, IF($C$4=Dates!$E$5, DataPack!BM527, IF($C$4=Dates!$E$6, DataPack!BR527))))="", "", IF($C$4=Dates!$E$3, DataPack!BC527, IF($C$4=Dates!$E$4, DataPack!BH527, IF($C$4=Dates!$E$5, DataPack!BM527, IF($C$4=Dates!$E$6, DataPack!BR527)))))</f>
        <v/>
      </c>
      <c r="D112" s="119" t="str">
        <f>IF(IF($C$4=Dates!$E$3, DataPack!BD527, IF($C$4=Dates!$E$4, DataPack!BI527, IF($C$4=Dates!$E$5, DataPack!BN527, IF($C$4=Dates!$E$6, DataPack!BS527))))="", "", IF($C$4=Dates!$E$3, DataPack!BD527, IF($C$4=Dates!$E$4, DataPack!BI527, IF($C$4=Dates!$E$5, DataPack!BN527, IF($C$4=Dates!$E$6, DataPack!BS527)))))</f>
        <v/>
      </c>
      <c r="E112" s="119" t="str">
        <f>IF(IF($C$4=Dates!$E$3, DataPack!BE527, IF($C$4=Dates!$E$4, DataPack!BJ527, IF($C$4=Dates!$E$5, DataPack!BO527, IF($C$4=Dates!$E$6, DataPack!BT527))))="", "", IF($C$4=Dates!$E$3, DataPack!BE527, IF($C$4=Dates!$E$4, DataPack!BJ527, IF($C$4=Dates!$E$5, DataPack!BO527, IF($C$4=Dates!$E$6, DataPack!BT527)))))</f>
        <v/>
      </c>
      <c r="F112" s="119"/>
      <c r="G112" s="120" t="str">
        <f>IF(IF($C$4=Dates!$E$3, DataPack!BF527, IF($C$4=Dates!$E$4, DataPack!BK527, IF($C$4=Dates!$E$5, DataPack!BP527, IF($C$4=Dates!$E$6, DataPack!BU527))))="", "", IF($C$4=Dates!$E$3, DataPack!BF527, IF($C$4=Dates!$E$4, DataPack!BK527, IF($C$4=Dates!$E$5, DataPack!BP527, IF($C$4=Dates!$E$6, DataPack!BU527)))))</f>
        <v/>
      </c>
    </row>
    <row r="113" spans="2:7">
      <c r="B113" s="112" t="str">
        <f>IF(IF($C$4=Dates!$E$3, DataPack!BB528, IF($C$4=Dates!$E$4, DataPack!BG528, IF($C$4=Dates!$E$5, DataPack!BL528, IF($C$4=Dates!$E$6, DataPack!BQ528))))="", "", IF($C$4=Dates!$E$3, DataPack!BB528, IF($C$4=Dates!$E$4, DataPack!BG528, IF($C$4=Dates!$E$5, DataPack!BL528, IF($C$4=Dates!$E$6, DataPack!BQ528)))))</f>
        <v/>
      </c>
      <c r="C113" s="119" t="str">
        <f>IF(IF($C$4=Dates!$E$3, DataPack!BC528, IF($C$4=Dates!$E$4, DataPack!BH528, IF($C$4=Dates!$E$5, DataPack!BM528, IF($C$4=Dates!$E$6, DataPack!BR528))))="", "", IF($C$4=Dates!$E$3, DataPack!BC528, IF($C$4=Dates!$E$4, DataPack!BH528, IF($C$4=Dates!$E$5, DataPack!BM528, IF($C$4=Dates!$E$6, DataPack!BR528)))))</f>
        <v/>
      </c>
      <c r="D113" s="119" t="str">
        <f>IF(IF($C$4=Dates!$E$3, DataPack!BD528, IF($C$4=Dates!$E$4, DataPack!BI528, IF($C$4=Dates!$E$5, DataPack!BN528, IF($C$4=Dates!$E$6, DataPack!BS528))))="", "", IF($C$4=Dates!$E$3, DataPack!BD528, IF($C$4=Dates!$E$4, DataPack!BI528, IF($C$4=Dates!$E$5, DataPack!BN528, IF($C$4=Dates!$E$6, DataPack!BS528)))))</f>
        <v/>
      </c>
      <c r="E113" s="119" t="str">
        <f>IF(IF($C$4=Dates!$E$3, DataPack!BE528, IF($C$4=Dates!$E$4, DataPack!BJ528, IF($C$4=Dates!$E$5, DataPack!BO528, IF($C$4=Dates!$E$6, DataPack!BT528))))="", "", IF($C$4=Dates!$E$3, DataPack!BE528, IF($C$4=Dates!$E$4, DataPack!BJ528, IF($C$4=Dates!$E$5, DataPack!BO528, IF($C$4=Dates!$E$6, DataPack!BT528)))))</f>
        <v/>
      </c>
      <c r="F113" s="119"/>
      <c r="G113" s="120" t="str">
        <f>IF(IF($C$4=Dates!$E$3, DataPack!BF528, IF($C$4=Dates!$E$4, DataPack!BK528, IF($C$4=Dates!$E$5, DataPack!BP528, IF($C$4=Dates!$E$6, DataPack!BU528))))="", "", IF($C$4=Dates!$E$3, DataPack!BF528, IF($C$4=Dates!$E$4, DataPack!BK528, IF($C$4=Dates!$E$5, DataPack!BP528, IF($C$4=Dates!$E$6, DataPack!BU528)))))</f>
        <v/>
      </c>
    </row>
    <row r="114" spans="2:7">
      <c r="B114" s="112" t="str">
        <f>IF(IF($C$4=Dates!$E$3, DataPack!BB529, IF($C$4=Dates!$E$4, DataPack!BG529, IF($C$4=Dates!$E$5, DataPack!BL529, IF($C$4=Dates!$E$6, DataPack!BQ529))))="", "", IF($C$4=Dates!$E$3, DataPack!BB529, IF($C$4=Dates!$E$4, DataPack!BG529, IF($C$4=Dates!$E$5, DataPack!BL529, IF($C$4=Dates!$E$6, DataPack!BQ529)))))</f>
        <v/>
      </c>
      <c r="C114" s="119" t="str">
        <f>IF(IF($C$4=Dates!$E$3, DataPack!BC529, IF($C$4=Dates!$E$4, DataPack!BH529, IF($C$4=Dates!$E$5, DataPack!BM529, IF($C$4=Dates!$E$6, DataPack!BR529))))="", "", IF($C$4=Dates!$E$3, DataPack!BC529, IF($C$4=Dates!$E$4, DataPack!BH529, IF($C$4=Dates!$E$5, DataPack!BM529, IF($C$4=Dates!$E$6, DataPack!BR529)))))</f>
        <v/>
      </c>
      <c r="D114" s="119" t="str">
        <f>IF(IF($C$4=Dates!$E$3, DataPack!BD529, IF($C$4=Dates!$E$4, DataPack!BI529, IF($C$4=Dates!$E$5, DataPack!BN529, IF($C$4=Dates!$E$6, DataPack!BS529))))="", "", IF($C$4=Dates!$E$3, DataPack!BD529, IF($C$4=Dates!$E$4, DataPack!BI529, IF($C$4=Dates!$E$5, DataPack!BN529, IF($C$4=Dates!$E$6, DataPack!BS529)))))</f>
        <v/>
      </c>
      <c r="E114" s="119" t="str">
        <f>IF(IF($C$4=Dates!$E$3, DataPack!BE529, IF($C$4=Dates!$E$4, DataPack!BJ529, IF($C$4=Dates!$E$5, DataPack!BO529, IF($C$4=Dates!$E$6, DataPack!BT529))))="", "", IF($C$4=Dates!$E$3, DataPack!BE529, IF($C$4=Dates!$E$4, DataPack!BJ529, IF($C$4=Dates!$E$5, DataPack!BO529, IF($C$4=Dates!$E$6, DataPack!BT529)))))</f>
        <v/>
      </c>
      <c r="F114" s="119"/>
      <c r="G114" s="120" t="str">
        <f>IF(IF($C$4=Dates!$E$3, DataPack!BF529, IF($C$4=Dates!$E$4, DataPack!BK529, IF($C$4=Dates!$E$5, DataPack!BP529, IF($C$4=Dates!$E$6, DataPack!BU529))))="", "", IF($C$4=Dates!$E$3, DataPack!BF529, IF($C$4=Dates!$E$4, DataPack!BK529, IF($C$4=Dates!$E$5, DataPack!BP529, IF($C$4=Dates!$E$6, DataPack!BU529)))))</f>
        <v/>
      </c>
    </row>
    <row r="115" spans="2:7">
      <c r="B115" s="112" t="str">
        <f>IF(IF($C$4=Dates!$E$3, DataPack!BB530, IF($C$4=Dates!$E$4, DataPack!BG530, IF($C$4=Dates!$E$5, DataPack!BL530, IF($C$4=Dates!$E$6, DataPack!BQ530))))="", "", IF($C$4=Dates!$E$3, DataPack!BB530, IF($C$4=Dates!$E$4, DataPack!BG530, IF($C$4=Dates!$E$5, DataPack!BL530, IF($C$4=Dates!$E$6, DataPack!BQ530)))))</f>
        <v/>
      </c>
      <c r="C115" s="119" t="str">
        <f>IF(IF($C$4=Dates!$E$3, DataPack!BC530, IF($C$4=Dates!$E$4, DataPack!BH530, IF($C$4=Dates!$E$5, DataPack!BM530, IF($C$4=Dates!$E$6, DataPack!BR530))))="", "", IF($C$4=Dates!$E$3, DataPack!BC530, IF($C$4=Dates!$E$4, DataPack!BH530, IF($C$4=Dates!$E$5, DataPack!BM530, IF($C$4=Dates!$E$6, DataPack!BR530)))))</f>
        <v/>
      </c>
      <c r="D115" s="119" t="str">
        <f>IF(IF($C$4=Dates!$E$3, DataPack!BD530, IF($C$4=Dates!$E$4, DataPack!BI530, IF($C$4=Dates!$E$5, DataPack!BN530, IF($C$4=Dates!$E$6, DataPack!BS530))))="", "", IF($C$4=Dates!$E$3, DataPack!BD530, IF($C$4=Dates!$E$4, DataPack!BI530, IF($C$4=Dates!$E$5, DataPack!BN530, IF($C$4=Dates!$E$6, DataPack!BS530)))))</f>
        <v/>
      </c>
      <c r="E115" s="119" t="str">
        <f>IF(IF($C$4=Dates!$E$3, DataPack!BE530, IF($C$4=Dates!$E$4, DataPack!BJ530, IF($C$4=Dates!$E$5, DataPack!BO530, IF($C$4=Dates!$E$6, DataPack!BT530))))="", "", IF($C$4=Dates!$E$3, DataPack!BE530, IF($C$4=Dates!$E$4, DataPack!BJ530, IF($C$4=Dates!$E$5, DataPack!BO530, IF($C$4=Dates!$E$6, DataPack!BT530)))))</f>
        <v/>
      </c>
      <c r="F115" s="119"/>
      <c r="G115" s="120" t="str">
        <f>IF(IF($C$4=Dates!$E$3, DataPack!BF530, IF($C$4=Dates!$E$4, DataPack!BK530, IF($C$4=Dates!$E$5, DataPack!BP530, IF($C$4=Dates!$E$6, DataPack!BU530))))="", "", IF($C$4=Dates!$E$3, DataPack!BF530, IF($C$4=Dates!$E$4, DataPack!BK530, IF($C$4=Dates!$E$5, DataPack!BP530, IF($C$4=Dates!$E$6, DataPack!BU530)))))</f>
        <v/>
      </c>
    </row>
    <row r="116" spans="2:7">
      <c r="B116" s="112" t="str">
        <f>IF(IF($C$4=Dates!$E$3, DataPack!BB531, IF($C$4=Dates!$E$4, DataPack!BG531, IF($C$4=Dates!$E$5, DataPack!BL531, IF($C$4=Dates!$E$6, DataPack!BQ531))))="", "", IF($C$4=Dates!$E$3, DataPack!BB531, IF($C$4=Dates!$E$4, DataPack!BG531, IF($C$4=Dates!$E$5, DataPack!BL531, IF($C$4=Dates!$E$6, DataPack!BQ531)))))</f>
        <v/>
      </c>
      <c r="C116" s="119" t="str">
        <f>IF(IF($C$4=Dates!$E$3, DataPack!BC531, IF($C$4=Dates!$E$4, DataPack!BH531, IF($C$4=Dates!$E$5, DataPack!BM531, IF($C$4=Dates!$E$6, DataPack!BR531))))="", "", IF($C$4=Dates!$E$3, DataPack!BC531, IF($C$4=Dates!$E$4, DataPack!BH531, IF($C$4=Dates!$E$5, DataPack!BM531, IF($C$4=Dates!$E$6, DataPack!BR531)))))</f>
        <v/>
      </c>
      <c r="D116" s="119" t="str">
        <f>IF(IF($C$4=Dates!$E$3, DataPack!BD531, IF($C$4=Dates!$E$4, DataPack!BI531, IF($C$4=Dates!$E$5, DataPack!BN531, IF($C$4=Dates!$E$6, DataPack!BS531))))="", "", IF($C$4=Dates!$E$3, DataPack!BD531, IF($C$4=Dates!$E$4, DataPack!BI531, IF($C$4=Dates!$E$5, DataPack!BN531, IF($C$4=Dates!$E$6, DataPack!BS531)))))</f>
        <v/>
      </c>
      <c r="E116" s="119" t="str">
        <f>IF(IF($C$4=Dates!$E$3, DataPack!BE531, IF($C$4=Dates!$E$4, DataPack!BJ531, IF($C$4=Dates!$E$5, DataPack!BO531, IF($C$4=Dates!$E$6, DataPack!BT531))))="", "", IF($C$4=Dates!$E$3, DataPack!BE531, IF($C$4=Dates!$E$4, DataPack!BJ531, IF($C$4=Dates!$E$5, DataPack!BO531, IF($C$4=Dates!$E$6, DataPack!BT531)))))</f>
        <v/>
      </c>
      <c r="F116" s="119"/>
      <c r="G116" s="120" t="str">
        <f>IF(IF($C$4=Dates!$E$3, DataPack!BF531, IF($C$4=Dates!$E$4, DataPack!BK531, IF($C$4=Dates!$E$5, DataPack!BP531, IF($C$4=Dates!$E$6, DataPack!BU531))))="", "", IF($C$4=Dates!$E$3, DataPack!BF531, IF($C$4=Dates!$E$4, DataPack!BK531, IF($C$4=Dates!$E$5, DataPack!BP531, IF($C$4=Dates!$E$6, DataPack!BU531)))))</f>
        <v/>
      </c>
    </row>
    <row r="117" spans="2:7">
      <c r="B117" s="112" t="str">
        <f>IF(IF($C$4=Dates!$E$3, DataPack!BB532, IF($C$4=Dates!$E$4, DataPack!BG532, IF($C$4=Dates!$E$5, DataPack!BL532, IF($C$4=Dates!$E$6, DataPack!BQ532))))="", "", IF($C$4=Dates!$E$3, DataPack!BB532, IF($C$4=Dates!$E$4, DataPack!BG532, IF($C$4=Dates!$E$5, DataPack!BL532, IF($C$4=Dates!$E$6, DataPack!BQ532)))))</f>
        <v/>
      </c>
      <c r="C117" s="119" t="str">
        <f>IF(IF($C$4=Dates!$E$3, DataPack!BC532, IF($C$4=Dates!$E$4, DataPack!BH532, IF($C$4=Dates!$E$5, DataPack!BM532, IF($C$4=Dates!$E$6, DataPack!BR532))))="", "", IF($C$4=Dates!$E$3, DataPack!BC532, IF($C$4=Dates!$E$4, DataPack!BH532, IF($C$4=Dates!$E$5, DataPack!BM532, IF($C$4=Dates!$E$6, DataPack!BR532)))))</f>
        <v/>
      </c>
      <c r="D117" s="119" t="str">
        <f>IF(IF($C$4=Dates!$E$3, DataPack!BD532, IF($C$4=Dates!$E$4, DataPack!BI532, IF($C$4=Dates!$E$5, DataPack!BN532, IF($C$4=Dates!$E$6, DataPack!BS532))))="", "", IF($C$4=Dates!$E$3, DataPack!BD532, IF($C$4=Dates!$E$4, DataPack!BI532, IF($C$4=Dates!$E$5, DataPack!BN532, IF($C$4=Dates!$E$6, DataPack!BS532)))))</f>
        <v/>
      </c>
      <c r="E117" s="119" t="str">
        <f>IF(IF($C$4=Dates!$E$3, DataPack!BE532, IF($C$4=Dates!$E$4, DataPack!BJ532, IF($C$4=Dates!$E$5, DataPack!BO532, IF($C$4=Dates!$E$6, DataPack!BT532))))="", "", IF($C$4=Dates!$E$3, DataPack!BE532, IF($C$4=Dates!$E$4, DataPack!BJ532, IF($C$4=Dates!$E$5, DataPack!BO532, IF($C$4=Dates!$E$6, DataPack!BT532)))))</f>
        <v/>
      </c>
      <c r="F117" s="119"/>
      <c r="G117" s="120" t="str">
        <f>IF(IF($C$4=Dates!$E$3, DataPack!BF532, IF($C$4=Dates!$E$4, DataPack!BK532, IF($C$4=Dates!$E$5, DataPack!BP532, IF($C$4=Dates!$E$6, DataPack!BU532))))="", "", IF($C$4=Dates!$E$3, DataPack!BF532, IF($C$4=Dates!$E$4, DataPack!BK532, IF($C$4=Dates!$E$5, DataPack!BP532, IF($C$4=Dates!$E$6, DataPack!BU532)))))</f>
        <v/>
      </c>
    </row>
    <row r="118" spans="2:7">
      <c r="B118" s="112" t="str">
        <f>IF(IF($C$4=Dates!$E$3, DataPack!BB533, IF($C$4=Dates!$E$4, DataPack!BG533, IF($C$4=Dates!$E$5, DataPack!BL533, IF($C$4=Dates!$E$6, DataPack!BQ533))))="", "", IF($C$4=Dates!$E$3, DataPack!BB533, IF($C$4=Dates!$E$4, DataPack!BG533, IF($C$4=Dates!$E$5, DataPack!BL533, IF($C$4=Dates!$E$6, DataPack!BQ533)))))</f>
        <v/>
      </c>
      <c r="C118" s="119" t="str">
        <f>IF(IF($C$4=Dates!$E$3, DataPack!BC533, IF($C$4=Dates!$E$4, DataPack!BH533, IF($C$4=Dates!$E$5, DataPack!BM533, IF($C$4=Dates!$E$6, DataPack!BR533))))="", "", IF($C$4=Dates!$E$3, DataPack!BC533, IF($C$4=Dates!$E$4, DataPack!BH533, IF($C$4=Dates!$E$5, DataPack!BM533, IF($C$4=Dates!$E$6, DataPack!BR533)))))</f>
        <v/>
      </c>
      <c r="D118" s="119" t="str">
        <f>IF(IF($C$4=Dates!$E$3, DataPack!BD533, IF($C$4=Dates!$E$4, DataPack!BI533, IF($C$4=Dates!$E$5, DataPack!BN533, IF($C$4=Dates!$E$6, DataPack!BS533))))="", "", IF($C$4=Dates!$E$3, DataPack!BD533, IF($C$4=Dates!$E$4, DataPack!BI533, IF($C$4=Dates!$E$5, DataPack!BN533, IF($C$4=Dates!$E$6, DataPack!BS533)))))</f>
        <v/>
      </c>
      <c r="E118" s="119" t="str">
        <f>IF(IF($C$4=Dates!$E$3, DataPack!BE533, IF($C$4=Dates!$E$4, DataPack!BJ533, IF($C$4=Dates!$E$5, DataPack!BO533, IF($C$4=Dates!$E$6, DataPack!BT533))))="", "", IF($C$4=Dates!$E$3, DataPack!BE533, IF($C$4=Dates!$E$4, DataPack!BJ533, IF($C$4=Dates!$E$5, DataPack!BO533, IF($C$4=Dates!$E$6, DataPack!BT533)))))</f>
        <v/>
      </c>
      <c r="F118" s="119"/>
      <c r="G118" s="120" t="str">
        <f>IF(IF($C$4=Dates!$E$3, DataPack!BF533, IF($C$4=Dates!$E$4, DataPack!BK533, IF($C$4=Dates!$E$5, DataPack!BP533, IF($C$4=Dates!$E$6, DataPack!BU533))))="", "", IF($C$4=Dates!$E$3, DataPack!BF533, IF($C$4=Dates!$E$4, DataPack!BK533, IF($C$4=Dates!$E$5, DataPack!BP533, IF($C$4=Dates!$E$6, DataPack!BU533)))))</f>
        <v/>
      </c>
    </row>
    <row r="119" spans="2:7">
      <c r="B119" s="112" t="str">
        <f>IF(IF($C$4=Dates!$E$3, DataPack!BB534, IF($C$4=Dates!$E$4, DataPack!BG534, IF($C$4=Dates!$E$5, DataPack!BL534, IF($C$4=Dates!$E$6, DataPack!BQ534))))="", "", IF($C$4=Dates!$E$3, DataPack!BB534, IF($C$4=Dates!$E$4, DataPack!BG534, IF($C$4=Dates!$E$5, DataPack!BL534, IF($C$4=Dates!$E$6, DataPack!BQ534)))))</f>
        <v/>
      </c>
      <c r="C119" s="119" t="str">
        <f>IF(IF($C$4=Dates!$E$3, DataPack!BC534, IF($C$4=Dates!$E$4, DataPack!BH534, IF($C$4=Dates!$E$5, DataPack!BM534, IF($C$4=Dates!$E$6, DataPack!BR534))))="", "", IF($C$4=Dates!$E$3, DataPack!BC534, IF($C$4=Dates!$E$4, DataPack!BH534, IF($C$4=Dates!$E$5, DataPack!BM534, IF($C$4=Dates!$E$6, DataPack!BR534)))))</f>
        <v/>
      </c>
      <c r="D119" s="119" t="str">
        <f>IF(IF($C$4=Dates!$E$3, DataPack!BD534, IF($C$4=Dates!$E$4, DataPack!BI534, IF($C$4=Dates!$E$5, DataPack!BN534, IF($C$4=Dates!$E$6, DataPack!BS534))))="", "", IF($C$4=Dates!$E$3, DataPack!BD534, IF($C$4=Dates!$E$4, DataPack!BI534, IF($C$4=Dates!$E$5, DataPack!BN534, IF($C$4=Dates!$E$6, DataPack!BS534)))))</f>
        <v/>
      </c>
      <c r="E119" s="119" t="str">
        <f>IF(IF($C$4=Dates!$E$3, DataPack!BE534, IF($C$4=Dates!$E$4, DataPack!BJ534, IF($C$4=Dates!$E$5, DataPack!BO534, IF($C$4=Dates!$E$6, DataPack!BT534))))="", "", IF($C$4=Dates!$E$3, DataPack!BE534, IF($C$4=Dates!$E$4, DataPack!BJ534, IF($C$4=Dates!$E$5, DataPack!BO534, IF($C$4=Dates!$E$6, DataPack!BT534)))))</f>
        <v/>
      </c>
      <c r="F119" s="119"/>
      <c r="G119" s="120" t="str">
        <f>IF(IF($C$4=Dates!$E$3, DataPack!BF534, IF($C$4=Dates!$E$4, DataPack!BK534, IF($C$4=Dates!$E$5, DataPack!BP534, IF($C$4=Dates!$E$6, DataPack!BU534))))="", "", IF($C$4=Dates!$E$3, DataPack!BF534, IF($C$4=Dates!$E$4, DataPack!BK534, IF($C$4=Dates!$E$5, DataPack!BP534, IF($C$4=Dates!$E$6, DataPack!BU534)))))</f>
        <v/>
      </c>
    </row>
    <row r="120" spans="2:7">
      <c r="B120" s="112" t="str">
        <f>IF(IF($C$4=Dates!$E$3, DataPack!BB535, IF($C$4=Dates!$E$4, DataPack!BG535, IF($C$4=Dates!$E$5, DataPack!BL535, IF($C$4=Dates!$E$6, DataPack!BQ535))))="", "", IF($C$4=Dates!$E$3, DataPack!BB535, IF($C$4=Dates!$E$4, DataPack!BG535, IF($C$4=Dates!$E$5, DataPack!BL535, IF($C$4=Dates!$E$6, DataPack!BQ535)))))</f>
        <v/>
      </c>
      <c r="C120" s="119" t="str">
        <f>IF(IF($C$4=Dates!$E$3, DataPack!BC535, IF($C$4=Dates!$E$4, DataPack!BH535, IF($C$4=Dates!$E$5, DataPack!BM535, IF($C$4=Dates!$E$6, DataPack!BR535))))="", "", IF($C$4=Dates!$E$3, DataPack!BC535, IF($C$4=Dates!$E$4, DataPack!BH535, IF($C$4=Dates!$E$5, DataPack!BM535, IF($C$4=Dates!$E$6, DataPack!BR535)))))</f>
        <v/>
      </c>
      <c r="D120" s="119" t="str">
        <f>IF(IF($C$4=Dates!$E$3, DataPack!BD535, IF($C$4=Dates!$E$4, DataPack!BI535, IF($C$4=Dates!$E$5, DataPack!BN535, IF($C$4=Dates!$E$6, DataPack!BS535))))="", "", IF($C$4=Dates!$E$3, DataPack!BD535, IF($C$4=Dates!$E$4, DataPack!BI535, IF($C$4=Dates!$E$5, DataPack!BN535, IF($C$4=Dates!$E$6, DataPack!BS535)))))</f>
        <v/>
      </c>
      <c r="E120" s="119" t="str">
        <f>IF(IF($C$4=Dates!$E$3, DataPack!BE535, IF($C$4=Dates!$E$4, DataPack!BJ535, IF($C$4=Dates!$E$5, DataPack!BO535, IF($C$4=Dates!$E$6, DataPack!BT535))))="", "", IF($C$4=Dates!$E$3, DataPack!BE535, IF($C$4=Dates!$E$4, DataPack!BJ535, IF($C$4=Dates!$E$5, DataPack!BO535, IF($C$4=Dates!$E$6, DataPack!BT535)))))</f>
        <v/>
      </c>
      <c r="F120" s="119"/>
      <c r="G120" s="120" t="str">
        <f>IF(IF($C$4=Dates!$E$3, DataPack!BF535, IF($C$4=Dates!$E$4, DataPack!BK535, IF($C$4=Dates!$E$5, DataPack!BP535, IF($C$4=Dates!$E$6, DataPack!BU535))))="", "", IF($C$4=Dates!$E$3, DataPack!BF535, IF($C$4=Dates!$E$4, DataPack!BK535, IF($C$4=Dates!$E$5, DataPack!BP535, IF($C$4=Dates!$E$6, DataPack!BU535)))))</f>
        <v/>
      </c>
    </row>
    <row r="121" spans="2:7">
      <c r="B121" s="112" t="str">
        <f>IF(IF($C$4=Dates!$E$3, DataPack!BB536, IF($C$4=Dates!$E$4, DataPack!BG536, IF($C$4=Dates!$E$5, DataPack!BL536, IF($C$4=Dates!$E$6, DataPack!BQ536))))="", "", IF($C$4=Dates!$E$3, DataPack!BB536, IF($C$4=Dates!$E$4, DataPack!BG536, IF($C$4=Dates!$E$5, DataPack!BL536, IF($C$4=Dates!$E$6, DataPack!BQ536)))))</f>
        <v/>
      </c>
      <c r="C121" s="119" t="str">
        <f>IF(IF($C$4=Dates!$E$3, DataPack!BC536, IF($C$4=Dates!$E$4, DataPack!BH536, IF($C$4=Dates!$E$5, DataPack!BM536, IF($C$4=Dates!$E$6, DataPack!BR536))))="", "", IF($C$4=Dates!$E$3, DataPack!BC536, IF($C$4=Dates!$E$4, DataPack!BH536, IF($C$4=Dates!$E$5, DataPack!BM536, IF($C$4=Dates!$E$6, DataPack!BR536)))))</f>
        <v/>
      </c>
      <c r="D121" s="119" t="str">
        <f>IF(IF($C$4=Dates!$E$3, DataPack!BD536, IF($C$4=Dates!$E$4, DataPack!BI536, IF($C$4=Dates!$E$5, DataPack!BN536, IF($C$4=Dates!$E$6, DataPack!BS536))))="", "", IF($C$4=Dates!$E$3, DataPack!BD536, IF($C$4=Dates!$E$4, DataPack!BI536, IF($C$4=Dates!$E$5, DataPack!BN536, IF($C$4=Dates!$E$6, DataPack!BS536)))))</f>
        <v/>
      </c>
      <c r="E121" s="119" t="str">
        <f>IF(IF($C$4=Dates!$E$3, DataPack!BE536, IF($C$4=Dates!$E$4, DataPack!BJ536, IF($C$4=Dates!$E$5, DataPack!BO536, IF($C$4=Dates!$E$6, DataPack!BT536))))="", "", IF($C$4=Dates!$E$3, DataPack!BE536, IF($C$4=Dates!$E$4, DataPack!BJ536, IF($C$4=Dates!$E$5, DataPack!BO536, IF($C$4=Dates!$E$6, DataPack!BT536)))))</f>
        <v/>
      </c>
      <c r="F121" s="119"/>
      <c r="G121" s="120" t="str">
        <f>IF(IF($C$4=Dates!$E$3, DataPack!BF536, IF($C$4=Dates!$E$4, DataPack!BK536, IF($C$4=Dates!$E$5, DataPack!BP536, IF($C$4=Dates!$E$6, DataPack!BU536))))="", "", IF($C$4=Dates!$E$3, DataPack!BF536, IF($C$4=Dates!$E$4, DataPack!BK536, IF($C$4=Dates!$E$5, DataPack!BP536, IF($C$4=Dates!$E$6, DataPack!BU536)))))</f>
        <v/>
      </c>
    </row>
    <row r="122" spans="2:7">
      <c r="B122" s="112" t="str">
        <f>IF(IF($C$4=Dates!$E$3, DataPack!BB537, IF($C$4=Dates!$E$4, DataPack!BG537, IF($C$4=Dates!$E$5, DataPack!BL537, IF($C$4=Dates!$E$6, DataPack!BQ537))))="", "", IF($C$4=Dates!$E$3, DataPack!BB537, IF($C$4=Dates!$E$4, DataPack!BG537, IF($C$4=Dates!$E$5, DataPack!BL537, IF($C$4=Dates!$E$6, DataPack!BQ537)))))</f>
        <v/>
      </c>
      <c r="C122" s="119" t="str">
        <f>IF(IF($C$4=Dates!$E$3, DataPack!BC537, IF($C$4=Dates!$E$4, DataPack!BH537, IF($C$4=Dates!$E$5, DataPack!BM537, IF($C$4=Dates!$E$6, DataPack!BR537))))="", "", IF($C$4=Dates!$E$3, DataPack!BC537, IF($C$4=Dates!$E$4, DataPack!BH537, IF($C$4=Dates!$E$5, DataPack!BM537, IF($C$4=Dates!$E$6, DataPack!BR537)))))</f>
        <v/>
      </c>
      <c r="D122" s="119" t="str">
        <f>IF(IF($C$4=Dates!$E$3, DataPack!BD537, IF($C$4=Dates!$E$4, DataPack!BI537, IF($C$4=Dates!$E$5, DataPack!BN537, IF($C$4=Dates!$E$6, DataPack!BS537))))="", "", IF($C$4=Dates!$E$3, DataPack!BD537, IF($C$4=Dates!$E$4, DataPack!BI537, IF($C$4=Dates!$E$5, DataPack!BN537, IF($C$4=Dates!$E$6, DataPack!BS537)))))</f>
        <v/>
      </c>
      <c r="E122" s="119" t="str">
        <f>IF(IF($C$4=Dates!$E$3, DataPack!BE537, IF($C$4=Dates!$E$4, DataPack!BJ537, IF($C$4=Dates!$E$5, DataPack!BO537, IF($C$4=Dates!$E$6, DataPack!BT537))))="", "", IF($C$4=Dates!$E$3, DataPack!BE537, IF($C$4=Dates!$E$4, DataPack!BJ537, IF($C$4=Dates!$E$5, DataPack!BO537, IF($C$4=Dates!$E$6, DataPack!BT537)))))</f>
        <v/>
      </c>
      <c r="F122" s="119"/>
      <c r="G122" s="120" t="str">
        <f>IF(IF($C$4=Dates!$E$3, DataPack!BF537, IF($C$4=Dates!$E$4, DataPack!BK537, IF($C$4=Dates!$E$5, DataPack!BP537, IF($C$4=Dates!$E$6, DataPack!BU537))))="", "", IF($C$4=Dates!$E$3, DataPack!BF537, IF($C$4=Dates!$E$4, DataPack!BK537, IF($C$4=Dates!$E$5, DataPack!BP537, IF($C$4=Dates!$E$6, DataPack!BU537)))))</f>
        <v/>
      </c>
    </row>
    <row r="123" spans="2:7">
      <c r="B123" s="112" t="str">
        <f>IF(IF($C$4=Dates!$E$3, DataPack!BB538, IF($C$4=Dates!$E$4, DataPack!BG538, IF($C$4=Dates!$E$5, DataPack!BL538, IF($C$4=Dates!$E$6, DataPack!BQ538))))="", "", IF($C$4=Dates!$E$3, DataPack!BB538, IF($C$4=Dates!$E$4, DataPack!BG538, IF($C$4=Dates!$E$5, DataPack!BL538, IF($C$4=Dates!$E$6, DataPack!BQ538)))))</f>
        <v/>
      </c>
      <c r="C123" s="119" t="str">
        <f>IF(IF($C$4=Dates!$E$3, DataPack!BC538, IF($C$4=Dates!$E$4, DataPack!BH538, IF($C$4=Dates!$E$5, DataPack!BM538, IF($C$4=Dates!$E$6, DataPack!BR538))))="", "", IF($C$4=Dates!$E$3, DataPack!BC538, IF($C$4=Dates!$E$4, DataPack!BH538, IF($C$4=Dates!$E$5, DataPack!BM538, IF($C$4=Dates!$E$6, DataPack!BR538)))))</f>
        <v/>
      </c>
      <c r="D123" s="119" t="str">
        <f>IF(IF($C$4=Dates!$E$3, DataPack!BD538, IF($C$4=Dates!$E$4, DataPack!BI538, IF($C$4=Dates!$E$5, DataPack!BN538, IF($C$4=Dates!$E$6, DataPack!BS538))))="", "", IF($C$4=Dates!$E$3, DataPack!BD538, IF($C$4=Dates!$E$4, DataPack!BI538, IF($C$4=Dates!$E$5, DataPack!BN538, IF($C$4=Dates!$E$6, DataPack!BS538)))))</f>
        <v/>
      </c>
      <c r="E123" s="119" t="str">
        <f>IF(IF($C$4=Dates!$E$3, DataPack!BE538, IF($C$4=Dates!$E$4, DataPack!BJ538, IF($C$4=Dates!$E$5, DataPack!BO538, IF($C$4=Dates!$E$6, DataPack!BT538))))="", "", IF($C$4=Dates!$E$3, DataPack!BE538, IF($C$4=Dates!$E$4, DataPack!BJ538, IF($C$4=Dates!$E$5, DataPack!BO538, IF($C$4=Dates!$E$6, DataPack!BT538)))))</f>
        <v/>
      </c>
      <c r="F123" s="119"/>
      <c r="G123" s="120" t="str">
        <f>IF(IF($C$4=Dates!$E$3, DataPack!BF538, IF($C$4=Dates!$E$4, DataPack!BK538, IF($C$4=Dates!$E$5, DataPack!BP538, IF($C$4=Dates!$E$6, DataPack!BU538))))="", "", IF($C$4=Dates!$E$3, DataPack!BF538, IF($C$4=Dates!$E$4, DataPack!BK538, IF($C$4=Dates!$E$5, DataPack!BP538, IF($C$4=Dates!$E$6, DataPack!BU538)))))</f>
        <v/>
      </c>
    </row>
    <row r="124" spans="2:7">
      <c r="B124" s="112" t="str">
        <f>IF(IF($C$4=Dates!$E$3, DataPack!BB539, IF($C$4=Dates!$E$4, DataPack!BG539, IF($C$4=Dates!$E$5, DataPack!BL539, IF($C$4=Dates!$E$6, DataPack!BQ539))))="", "", IF($C$4=Dates!$E$3, DataPack!BB539, IF($C$4=Dates!$E$4, DataPack!BG539, IF($C$4=Dates!$E$5, DataPack!BL539, IF($C$4=Dates!$E$6, DataPack!BQ539)))))</f>
        <v/>
      </c>
      <c r="C124" s="119" t="str">
        <f>IF(IF($C$4=Dates!$E$3, DataPack!BC539, IF($C$4=Dates!$E$4, DataPack!BH539, IF($C$4=Dates!$E$5, DataPack!BM539, IF($C$4=Dates!$E$6, DataPack!BR539))))="", "", IF($C$4=Dates!$E$3, DataPack!BC539, IF($C$4=Dates!$E$4, DataPack!BH539, IF($C$4=Dates!$E$5, DataPack!BM539, IF($C$4=Dates!$E$6, DataPack!BR539)))))</f>
        <v/>
      </c>
      <c r="D124" s="119" t="str">
        <f>IF(IF($C$4=Dates!$E$3, DataPack!BD539, IF($C$4=Dates!$E$4, DataPack!BI539, IF($C$4=Dates!$E$5, DataPack!BN539, IF($C$4=Dates!$E$6, DataPack!BS539))))="", "", IF($C$4=Dates!$E$3, DataPack!BD539, IF($C$4=Dates!$E$4, DataPack!BI539, IF($C$4=Dates!$E$5, DataPack!BN539, IF($C$4=Dates!$E$6, DataPack!BS539)))))</f>
        <v/>
      </c>
      <c r="E124" s="119" t="str">
        <f>IF(IF($C$4=Dates!$E$3, DataPack!BE539, IF($C$4=Dates!$E$4, DataPack!BJ539, IF($C$4=Dates!$E$5, DataPack!BO539, IF($C$4=Dates!$E$6, DataPack!BT539))))="", "", IF($C$4=Dates!$E$3, DataPack!BE539, IF($C$4=Dates!$E$4, DataPack!BJ539, IF($C$4=Dates!$E$5, DataPack!BO539, IF($C$4=Dates!$E$6, DataPack!BT539)))))</f>
        <v/>
      </c>
      <c r="F124" s="119"/>
      <c r="G124" s="120" t="str">
        <f>IF(IF($C$4=Dates!$E$3, DataPack!BF539, IF($C$4=Dates!$E$4, DataPack!BK539, IF($C$4=Dates!$E$5, DataPack!BP539, IF($C$4=Dates!$E$6, DataPack!BU539))))="", "", IF($C$4=Dates!$E$3, DataPack!BF539, IF($C$4=Dates!$E$4, DataPack!BK539, IF($C$4=Dates!$E$5, DataPack!BP539, IF($C$4=Dates!$E$6, DataPack!BU539)))))</f>
        <v/>
      </c>
    </row>
    <row r="125" spans="2:7">
      <c r="B125" s="112" t="str">
        <f>IF(IF($C$4=Dates!$E$3, DataPack!BB540, IF($C$4=Dates!$E$4, DataPack!BG540, IF($C$4=Dates!$E$5, DataPack!BL540, IF($C$4=Dates!$E$6, DataPack!BQ540))))="", "", IF($C$4=Dates!$E$3, DataPack!BB540, IF($C$4=Dates!$E$4, DataPack!BG540, IF($C$4=Dates!$E$5, DataPack!BL540, IF($C$4=Dates!$E$6, DataPack!BQ540)))))</f>
        <v/>
      </c>
      <c r="C125" s="119" t="str">
        <f>IF(IF($C$4=Dates!$E$3, DataPack!BC540, IF($C$4=Dates!$E$4, DataPack!BH540, IF($C$4=Dates!$E$5, DataPack!BM540, IF($C$4=Dates!$E$6, DataPack!BR540))))="", "", IF($C$4=Dates!$E$3, DataPack!BC540, IF($C$4=Dates!$E$4, DataPack!BH540, IF($C$4=Dates!$E$5, DataPack!BM540, IF($C$4=Dates!$E$6, DataPack!BR540)))))</f>
        <v/>
      </c>
      <c r="D125" s="119" t="str">
        <f>IF(IF($C$4=Dates!$E$3, DataPack!BD540, IF($C$4=Dates!$E$4, DataPack!BI540, IF($C$4=Dates!$E$5, DataPack!BN540, IF($C$4=Dates!$E$6, DataPack!BS540))))="", "", IF($C$4=Dates!$E$3, DataPack!BD540, IF($C$4=Dates!$E$4, DataPack!BI540, IF($C$4=Dates!$E$5, DataPack!BN540, IF($C$4=Dates!$E$6, DataPack!BS540)))))</f>
        <v/>
      </c>
      <c r="E125" s="119" t="str">
        <f>IF(IF($C$4=Dates!$E$3, DataPack!BE540, IF($C$4=Dates!$E$4, DataPack!BJ540, IF($C$4=Dates!$E$5, DataPack!BO540, IF($C$4=Dates!$E$6, DataPack!BT540))))="", "", IF($C$4=Dates!$E$3, DataPack!BE540, IF($C$4=Dates!$E$4, DataPack!BJ540, IF($C$4=Dates!$E$5, DataPack!BO540, IF($C$4=Dates!$E$6, DataPack!BT540)))))</f>
        <v/>
      </c>
      <c r="F125" s="119"/>
      <c r="G125" s="120" t="str">
        <f>IF(IF($C$4=Dates!$E$3, DataPack!BF540, IF($C$4=Dates!$E$4, DataPack!BK540, IF($C$4=Dates!$E$5, DataPack!BP540, IF($C$4=Dates!$E$6, DataPack!BU540))))="", "", IF($C$4=Dates!$E$3, DataPack!BF540, IF($C$4=Dates!$E$4, DataPack!BK540, IF($C$4=Dates!$E$5, DataPack!BP540, IF($C$4=Dates!$E$6, DataPack!BU540)))))</f>
        <v/>
      </c>
    </row>
    <row r="126" spans="2:7">
      <c r="B126" s="112" t="str">
        <f>IF(IF($C$4=Dates!$E$3, DataPack!BB541, IF($C$4=Dates!$E$4, DataPack!BG541, IF($C$4=Dates!$E$5, DataPack!BL541, IF($C$4=Dates!$E$6, DataPack!BQ541))))="", "", IF($C$4=Dates!$E$3, DataPack!BB541, IF($C$4=Dates!$E$4, DataPack!BG541, IF($C$4=Dates!$E$5, DataPack!BL541, IF($C$4=Dates!$E$6, DataPack!BQ541)))))</f>
        <v/>
      </c>
      <c r="C126" s="119" t="str">
        <f>IF(IF($C$4=Dates!$E$3, DataPack!BC541, IF($C$4=Dates!$E$4, DataPack!BH541, IF($C$4=Dates!$E$5, DataPack!BM541, IF($C$4=Dates!$E$6, DataPack!BR541))))="", "", IF($C$4=Dates!$E$3, DataPack!BC541, IF($C$4=Dates!$E$4, DataPack!BH541, IF($C$4=Dates!$E$5, DataPack!BM541, IF($C$4=Dates!$E$6, DataPack!BR541)))))</f>
        <v/>
      </c>
      <c r="D126" s="119" t="str">
        <f>IF(IF($C$4=Dates!$E$3, DataPack!BD541, IF($C$4=Dates!$E$4, DataPack!BI541, IF($C$4=Dates!$E$5, DataPack!BN541, IF($C$4=Dates!$E$6, DataPack!BS541))))="", "", IF($C$4=Dates!$E$3, DataPack!BD541, IF($C$4=Dates!$E$4, DataPack!BI541, IF($C$4=Dates!$E$5, DataPack!BN541, IF($C$4=Dates!$E$6, DataPack!BS541)))))</f>
        <v/>
      </c>
      <c r="E126" s="119" t="str">
        <f>IF(IF($C$4=Dates!$E$3, DataPack!BE541, IF($C$4=Dates!$E$4, DataPack!BJ541, IF($C$4=Dates!$E$5, DataPack!BO541, IF($C$4=Dates!$E$6, DataPack!BT541))))="", "", IF($C$4=Dates!$E$3, DataPack!BE541, IF($C$4=Dates!$E$4, DataPack!BJ541, IF($C$4=Dates!$E$5, DataPack!BO541, IF($C$4=Dates!$E$6, DataPack!BT541)))))</f>
        <v/>
      </c>
      <c r="F126" s="119"/>
      <c r="G126" s="120" t="str">
        <f>IF(IF($C$4=Dates!$E$3, DataPack!BF541, IF($C$4=Dates!$E$4, DataPack!BK541, IF($C$4=Dates!$E$5, DataPack!BP541, IF($C$4=Dates!$E$6, DataPack!BU541))))="", "", IF($C$4=Dates!$E$3, DataPack!BF541, IF($C$4=Dates!$E$4, DataPack!BK541, IF($C$4=Dates!$E$5, DataPack!BP541, IF($C$4=Dates!$E$6, DataPack!BU541)))))</f>
        <v/>
      </c>
    </row>
    <row r="127" spans="2:7">
      <c r="B127" s="112" t="str">
        <f>IF(IF($C$4=Dates!$E$3, DataPack!BB542, IF($C$4=Dates!$E$4, DataPack!BG542, IF($C$4=Dates!$E$5, DataPack!BL542, IF($C$4=Dates!$E$6, DataPack!BQ542))))="", "", IF($C$4=Dates!$E$3, DataPack!BB542, IF($C$4=Dates!$E$4, DataPack!BG542, IF($C$4=Dates!$E$5, DataPack!BL542, IF($C$4=Dates!$E$6, DataPack!BQ542)))))</f>
        <v/>
      </c>
      <c r="C127" s="119" t="str">
        <f>IF(IF($C$4=Dates!$E$3, DataPack!BC542, IF($C$4=Dates!$E$4, DataPack!BH542, IF($C$4=Dates!$E$5, DataPack!BM542, IF($C$4=Dates!$E$6, DataPack!BR542))))="", "", IF($C$4=Dates!$E$3, DataPack!BC542, IF($C$4=Dates!$E$4, DataPack!BH542, IF($C$4=Dates!$E$5, DataPack!BM542, IF($C$4=Dates!$E$6, DataPack!BR542)))))</f>
        <v/>
      </c>
      <c r="D127" s="119" t="str">
        <f>IF(IF($C$4=Dates!$E$3, DataPack!BD542, IF($C$4=Dates!$E$4, DataPack!BI542, IF($C$4=Dates!$E$5, DataPack!BN542, IF($C$4=Dates!$E$6, DataPack!BS542))))="", "", IF($C$4=Dates!$E$3, DataPack!BD542, IF($C$4=Dates!$E$4, DataPack!BI542, IF($C$4=Dates!$E$5, DataPack!BN542, IF($C$4=Dates!$E$6, DataPack!BS542)))))</f>
        <v/>
      </c>
      <c r="E127" s="119" t="str">
        <f>IF(IF($C$4=Dates!$E$3, DataPack!BE542, IF($C$4=Dates!$E$4, DataPack!BJ542, IF($C$4=Dates!$E$5, DataPack!BO542, IF($C$4=Dates!$E$6, DataPack!BT542))))="", "", IF($C$4=Dates!$E$3, DataPack!BE542, IF($C$4=Dates!$E$4, DataPack!BJ542, IF($C$4=Dates!$E$5, DataPack!BO542, IF($C$4=Dates!$E$6, DataPack!BT542)))))</f>
        <v/>
      </c>
      <c r="F127" s="119"/>
      <c r="G127" s="120" t="str">
        <f>IF(IF($C$4=Dates!$E$3, DataPack!BF542, IF($C$4=Dates!$E$4, DataPack!BK542, IF($C$4=Dates!$E$5, DataPack!BP542, IF($C$4=Dates!$E$6, DataPack!BU542))))="", "", IF($C$4=Dates!$E$3, DataPack!BF542, IF($C$4=Dates!$E$4, DataPack!BK542, IF($C$4=Dates!$E$5, DataPack!BP542, IF($C$4=Dates!$E$6, DataPack!BU542)))))</f>
        <v/>
      </c>
    </row>
    <row r="128" spans="2:7">
      <c r="B128" s="112" t="str">
        <f>IF(IF($C$4=Dates!$E$3, DataPack!BB543, IF($C$4=Dates!$E$4, DataPack!BG543, IF($C$4=Dates!$E$5, DataPack!BL543, IF($C$4=Dates!$E$6, DataPack!BQ543))))="", "", IF($C$4=Dates!$E$3, DataPack!BB543, IF($C$4=Dates!$E$4, DataPack!BG543, IF($C$4=Dates!$E$5, DataPack!BL543, IF($C$4=Dates!$E$6, DataPack!BQ543)))))</f>
        <v/>
      </c>
      <c r="C128" s="119" t="str">
        <f>IF(IF($C$4=Dates!$E$3, DataPack!BC543, IF($C$4=Dates!$E$4, DataPack!BH543, IF($C$4=Dates!$E$5, DataPack!BM543, IF($C$4=Dates!$E$6, DataPack!BR543))))="", "", IF($C$4=Dates!$E$3, DataPack!BC543, IF($C$4=Dates!$E$4, DataPack!BH543, IF($C$4=Dates!$E$5, DataPack!BM543, IF($C$4=Dates!$E$6, DataPack!BR543)))))</f>
        <v/>
      </c>
      <c r="D128" s="119" t="str">
        <f>IF(IF($C$4=Dates!$E$3, DataPack!BD543, IF($C$4=Dates!$E$4, DataPack!BI543, IF($C$4=Dates!$E$5, DataPack!BN543, IF($C$4=Dates!$E$6, DataPack!BS543))))="", "", IF($C$4=Dates!$E$3, DataPack!BD543, IF($C$4=Dates!$E$4, DataPack!BI543, IF($C$4=Dates!$E$5, DataPack!BN543, IF($C$4=Dates!$E$6, DataPack!BS543)))))</f>
        <v/>
      </c>
      <c r="E128" s="119" t="str">
        <f>IF(IF($C$4=Dates!$E$3, DataPack!BE543, IF($C$4=Dates!$E$4, DataPack!BJ543, IF($C$4=Dates!$E$5, DataPack!BO543, IF($C$4=Dates!$E$6, DataPack!BT543))))="", "", IF($C$4=Dates!$E$3, DataPack!BE543, IF($C$4=Dates!$E$4, DataPack!BJ543, IF($C$4=Dates!$E$5, DataPack!BO543, IF($C$4=Dates!$E$6, DataPack!BT543)))))</f>
        <v/>
      </c>
      <c r="F128" s="119"/>
      <c r="G128" s="120" t="str">
        <f>IF(IF($C$4=Dates!$E$3, DataPack!BF543, IF($C$4=Dates!$E$4, DataPack!BK543, IF($C$4=Dates!$E$5, DataPack!BP543, IF($C$4=Dates!$E$6, DataPack!BU543))))="", "", IF($C$4=Dates!$E$3, DataPack!BF543, IF($C$4=Dates!$E$4, DataPack!BK543, IF($C$4=Dates!$E$5, DataPack!BP543, IF($C$4=Dates!$E$6, DataPack!BU543)))))</f>
        <v/>
      </c>
    </row>
    <row r="129" spans="2:7">
      <c r="B129" s="112" t="str">
        <f>IF(IF($C$4=Dates!$E$3, DataPack!BB544, IF($C$4=Dates!$E$4, DataPack!BG544, IF($C$4=Dates!$E$5, DataPack!BL544, IF($C$4=Dates!$E$6, DataPack!BQ544))))="", "", IF($C$4=Dates!$E$3, DataPack!BB544, IF($C$4=Dates!$E$4, DataPack!BG544, IF($C$4=Dates!$E$5, DataPack!BL544, IF($C$4=Dates!$E$6, DataPack!BQ544)))))</f>
        <v/>
      </c>
      <c r="C129" s="119" t="str">
        <f>IF(IF($C$4=Dates!$E$3, DataPack!BC544, IF($C$4=Dates!$E$4, DataPack!BH544, IF($C$4=Dates!$E$5, DataPack!BM544, IF($C$4=Dates!$E$6, DataPack!BR544))))="", "", IF($C$4=Dates!$E$3, DataPack!BC544, IF($C$4=Dates!$E$4, DataPack!BH544, IF($C$4=Dates!$E$5, DataPack!BM544, IF($C$4=Dates!$E$6, DataPack!BR544)))))</f>
        <v/>
      </c>
      <c r="D129" s="119" t="str">
        <f>IF(IF($C$4=Dates!$E$3, DataPack!BD544, IF($C$4=Dates!$E$4, DataPack!BI544, IF($C$4=Dates!$E$5, DataPack!BN544, IF($C$4=Dates!$E$6, DataPack!BS544))))="", "", IF($C$4=Dates!$E$3, DataPack!BD544, IF($C$4=Dates!$E$4, DataPack!BI544, IF($C$4=Dates!$E$5, DataPack!BN544, IF($C$4=Dates!$E$6, DataPack!BS544)))))</f>
        <v/>
      </c>
      <c r="E129" s="119" t="str">
        <f>IF(IF($C$4=Dates!$E$3, DataPack!BE544, IF($C$4=Dates!$E$4, DataPack!BJ544, IF($C$4=Dates!$E$5, DataPack!BO544, IF($C$4=Dates!$E$6, DataPack!BT544))))="", "", IF($C$4=Dates!$E$3, DataPack!BE544, IF($C$4=Dates!$E$4, DataPack!BJ544, IF($C$4=Dates!$E$5, DataPack!BO544, IF($C$4=Dates!$E$6, DataPack!BT544)))))</f>
        <v/>
      </c>
      <c r="F129" s="119"/>
      <c r="G129" s="120" t="str">
        <f>IF(IF($C$4=Dates!$E$3, DataPack!BF544, IF($C$4=Dates!$E$4, DataPack!BK544, IF($C$4=Dates!$E$5, DataPack!BP544, IF($C$4=Dates!$E$6, DataPack!BU544))))="", "", IF($C$4=Dates!$E$3, DataPack!BF544, IF($C$4=Dates!$E$4, DataPack!BK544, IF($C$4=Dates!$E$5, DataPack!BP544, IF($C$4=Dates!$E$6, DataPack!BU544)))))</f>
        <v/>
      </c>
    </row>
    <row r="130" spans="2:7">
      <c r="B130" s="112" t="str">
        <f>IF(IF($C$4=Dates!$E$3, DataPack!BB545, IF($C$4=Dates!$E$4, DataPack!BG545, IF($C$4=Dates!$E$5, DataPack!BL545, IF($C$4=Dates!$E$6, DataPack!BQ545))))="", "", IF($C$4=Dates!$E$3, DataPack!BB545, IF($C$4=Dates!$E$4, DataPack!BG545, IF($C$4=Dates!$E$5, DataPack!BL545, IF($C$4=Dates!$E$6, DataPack!BQ545)))))</f>
        <v/>
      </c>
      <c r="C130" s="119" t="str">
        <f>IF(IF($C$4=Dates!$E$3, DataPack!BC545, IF($C$4=Dates!$E$4, DataPack!BH545, IF($C$4=Dates!$E$5, DataPack!BM545, IF($C$4=Dates!$E$6, DataPack!BR545))))="", "", IF($C$4=Dates!$E$3, DataPack!BC545, IF($C$4=Dates!$E$4, DataPack!BH545, IF($C$4=Dates!$E$5, DataPack!BM545, IF($C$4=Dates!$E$6, DataPack!BR545)))))</f>
        <v/>
      </c>
      <c r="D130" s="119" t="str">
        <f>IF(IF($C$4=Dates!$E$3, DataPack!BD545, IF($C$4=Dates!$E$4, DataPack!BI545, IF($C$4=Dates!$E$5, DataPack!BN545, IF($C$4=Dates!$E$6, DataPack!BS545))))="", "", IF($C$4=Dates!$E$3, DataPack!BD545, IF($C$4=Dates!$E$4, DataPack!BI545, IF($C$4=Dates!$E$5, DataPack!BN545, IF($C$4=Dates!$E$6, DataPack!BS545)))))</f>
        <v/>
      </c>
      <c r="E130" s="119" t="str">
        <f>IF(IF($C$4=Dates!$E$3, DataPack!BE545, IF($C$4=Dates!$E$4, DataPack!BJ545, IF($C$4=Dates!$E$5, DataPack!BO545, IF($C$4=Dates!$E$6, DataPack!BT545))))="", "", IF($C$4=Dates!$E$3, DataPack!BE545, IF($C$4=Dates!$E$4, DataPack!BJ545, IF($C$4=Dates!$E$5, DataPack!BO545, IF($C$4=Dates!$E$6, DataPack!BT545)))))</f>
        <v/>
      </c>
      <c r="F130" s="119"/>
      <c r="G130" s="120" t="str">
        <f>IF(IF($C$4=Dates!$E$3, DataPack!BF545, IF($C$4=Dates!$E$4, DataPack!BK545, IF($C$4=Dates!$E$5, DataPack!BP545, IF($C$4=Dates!$E$6, DataPack!BU545))))="", "", IF($C$4=Dates!$E$3, DataPack!BF545, IF($C$4=Dates!$E$4, DataPack!BK545, IF($C$4=Dates!$E$5, DataPack!BP545, IF($C$4=Dates!$E$6, DataPack!BU545)))))</f>
        <v/>
      </c>
    </row>
    <row r="131" spans="2:7">
      <c r="B131" s="112" t="str">
        <f>IF(IF($C$4=Dates!$E$3, DataPack!BB546, IF($C$4=Dates!$E$4, DataPack!BG546, IF($C$4=Dates!$E$5, DataPack!BL546, IF($C$4=Dates!$E$6, DataPack!BQ546))))="", "", IF($C$4=Dates!$E$3, DataPack!BB546, IF($C$4=Dates!$E$4, DataPack!BG546, IF($C$4=Dates!$E$5, DataPack!BL546, IF($C$4=Dates!$E$6, DataPack!BQ546)))))</f>
        <v/>
      </c>
      <c r="C131" s="119" t="str">
        <f>IF(IF($C$4=Dates!$E$3, DataPack!BC546, IF($C$4=Dates!$E$4, DataPack!BH546, IF($C$4=Dates!$E$5, DataPack!BM546, IF($C$4=Dates!$E$6, DataPack!BR546))))="", "", IF($C$4=Dates!$E$3, DataPack!BC546, IF($C$4=Dates!$E$4, DataPack!BH546, IF($C$4=Dates!$E$5, DataPack!BM546, IF($C$4=Dates!$E$6, DataPack!BR546)))))</f>
        <v/>
      </c>
      <c r="D131" s="119" t="str">
        <f>IF(IF($C$4=Dates!$E$3, DataPack!BD546, IF($C$4=Dates!$E$4, DataPack!BI546, IF($C$4=Dates!$E$5, DataPack!BN546, IF($C$4=Dates!$E$6, DataPack!BS546))))="", "", IF($C$4=Dates!$E$3, DataPack!BD546, IF($C$4=Dates!$E$4, DataPack!BI546, IF($C$4=Dates!$E$5, DataPack!BN546, IF($C$4=Dates!$E$6, DataPack!BS546)))))</f>
        <v/>
      </c>
      <c r="E131" s="119" t="str">
        <f>IF(IF($C$4=Dates!$E$3, DataPack!BE546, IF($C$4=Dates!$E$4, DataPack!BJ546, IF($C$4=Dates!$E$5, DataPack!BO546, IF($C$4=Dates!$E$6, DataPack!BT546))))="", "", IF($C$4=Dates!$E$3, DataPack!BE546, IF($C$4=Dates!$E$4, DataPack!BJ546, IF($C$4=Dates!$E$5, DataPack!BO546, IF($C$4=Dates!$E$6, DataPack!BT546)))))</f>
        <v/>
      </c>
      <c r="F131" s="119"/>
      <c r="G131" s="120" t="str">
        <f>IF(IF($C$4=Dates!$E$3, DataPack!BF546, IF($C$4=Dates!$E$4, DataPack!BK546, IF($C$4=Dates!$E$5, DataPack!BP546, IF($C$4=Dates!$E$6, DataPack!BU546))))="", "", IF($C$4=Dates!$E$3, DataPack!BF546, IF($C$4=Dates!$E$4, DataPack!BK546, IF($C$4=Dates!$E$5, DataPack!BP546, IF($C$4=Dates!$E$6, DataPack!BU546)))))</f>
        <v/>
      </c>
    </row>
    <row r="132" spans="2:7">
      <c r="B132" s="112" t="str">
        <f>IF(IF($C$4=Dates!$E$3, DataPack!BB547, IF($C$4=Dates!$E$4, DataPack!BG547, IF($C$4=Dates!$E$5, DataPack!BL547, IF($C$4=Dates!$E$6, DataPack!BQ547))))="", "", IF($C$4=Dates!$E$3, DataPack!BB547, IF($C$4=Dates!$E$4, DataPack!BG547, IF($C$4=Dates!$E$5, DataPack!BL547, IF($C$4=Dates!$E$6, DataPack!BQ547)))))</f>
        <v/>
      </c>
      <c r="C132" s="119" t="str">
        <f>IF(IF($C$4=Dates!$E$3, DataPack!BC547, IF($C$4=Dates!$E$4, DataPack!BH547, IF($C$4=Dates!$E$5, DataPack!BM547, IF($C$4=Dates!$E$6, DataPack!BR547))))="", "", IF($C$4=Dates!$E$3, DataPack!BC547, IF($C$4=Dates!$E$4, DataPack!BH547, IF($C$4=Dates!$E$5, DataPack!BM547, IF($C$4=Dates!$E$6, DataPack!BR547)))))</f>
        <v/>
      </c>
      <c r="D132" s="119" t="str">
        <f>IF(IF($C$4=Dates!$E$3, DataPack!BD547, IF($C$4=Dates!$E$4, DataPack!BI547, IF($C$4=Dates!$E$5, DataPack!BN547, IF($C$4=Dates!$E$6, DataPack!BS547))))="", "", IF($C$4=Dates!$E$3, DataPack!BD547, IF($C$4=Dates!$E$4, DataPack!BI547, IF($C$4=Dates!$E$5, DataPack!BN547, IF($C$4=Dates!$E$6, DataPack!BS547)))))</f>
        <v/>
      </c>
      <c r="E132" s="119" t="str">
        <f>IF(IF($C$4=Dates!$E$3, DataPack!BE547, IF($C$4=Dates!$E$4, DataPack!BJ547, IF($C$4=Dates!$E$5, DataPack!BO547, IF($C$4=Dates!$E$6, DataPack!BT547))))="", "", IF($C$4=Dates!$E$3, DataPack!BE547, IF($C$4=Dates!$E$4, DataPack!BJ547, IF($C$4=Dates!$E$5, DataPack!BO547, IF($C$4=Dates!$E$6, DataPack!BT547)))))</f>
        <v/>
      </c>
      <c r="F132" s="119"/>
      <c r="G132" s="120" t="str">
        <f>IF(IF($C$4=Dates!$E$3, DataPack!BF547, IF($C$4=Dates!$E$4, DataPack!BK547, IF($C$4=Dates!$E$5, DataPack!BP547, IF($C$4=Dates!$E$6, DataPack!BU547))))="", "", IF($C$4=Dates!$E$3, DataPack!BF547, IF($C$4=Dates!$E$4, DataPack!BK547, IF($C$4=Dates!$E$5, DataPack!BP547, IF($C$4=Dates!$E$6, DataPack!BU547)))))</f>
        <v/>
      </c>
    </row>
    <row r="133" spans="2:7">
      <c r="B133" s="112" t="str">
        <f>IF(IF($C$4=Dates!$E$3, DataPack!BB548, IF($C$4=Dates!$E$4, DataPack!BG548, IF($C$4=Dates!$E$5, DataPack!BL548, IF($C$4=Dates!$E$6, DataPack!BQ548))))="", "", IF($C$4=Dates!$E$3, DataPack!BB548, IF($C$4=Dates!$E$4, DataPack!BG548, IF($C$4=Dates!$E$5, DataPack!BL548, IF($C$4=Dates!$E$6, DataPack!BQ548)))))</f>
        <v/>
      </c>
      <c r="C133" s="119" t="str">
        <f>IF(IF($C$4=Dates!$E$3, DataPack!BC548, IF($C$4=Dates!$E$4, DataPack!BH548, IF($C$4=Dates!$E$5, DataPack!BM548, IF($C$4=Dates!$E$6, DataPack!BR548))))="", "", IF($C$4=Dates!$E$3, DataPack!BC548, IF($C$4=Dates!$E$4, DataPack!BH548, IF($C$4=Dates!$E$5, DataPack!BM548, IF($C$4=Dates!$E$6, DataPack!BR548)))))</f>
        <v/>
      </c>
      <c r="D133" s="119" t="str">
        <f>IF(IF($C$4=Dates!$E$3, DataPack!BD548, IF($C$4=Dates!$E$4, DataPack!BI548, IF($C$4=Dates!$E$5, DataPack!BN548, IF($C$4=Dates!$E$6, DataPack!BS548))))="", "", IF($C$4=Dates!$E$3, DataPack!BD548, IF($C$4=Dates!$E$4, DataPack!BI548, IF($C$4=Dates!$E$5, DataPack!BN548, IF($C$4=Dates!$E$6, DataPack!BS548)))))</f>
        <v/>
      </c>
      <c r="E133" s="119" t="str">
        <f>IF(IF($C$4=Dates!$E$3, DataPack!BE548, IF($C$4=Dates!$E$4, DataPack!BJ548, IF($C$4=Dates!$E$5, DataPack!BO548, IF($C$4=Dates!$E$6, DataPack!BT548))))="", "", IF($C$4=Dates!$E$3, DataPack!BE548, IF($C$4=Dates!$E$4, DataPack!BJ548, IF($C$4=Dates!$E$5, DataPack!BO548, IF($C$4=Dates!$E$6, DataPack!BT548)))))</f>
        <v/>
      </c>
      <c r="F133" s="119"/>
      <c r="G133" s="120" t="str">
        <f>IF(IF($C$4=Dates!$E$3, DataPack!BF548, IF($C$4=Dates!$E$4, DataPack!BK548, IF($C$4=Dates!$E$5, DataPack!BP548, IF($C$4=Dates!$E$6, DataPack!BU548))))="", "", IF($C$4=Dates!$E$3, DataPack!BF548, IF($C$4=Dates!$E$4, DataPack!BK548, IF($C$4=Dates!$E$5, DataPack!BP548, IF($C$4=Dates!$E$6, DataPack!BU548)))))</f>
        <v/>
      </c>
    </row>
    <row r="134" spans="2:7">
      <c r="B134" s="112" t="str">
        <f>IF(IF($C$4=Dates!$E$3, DataPack!BB549, IF($C$4=Dates!$E$4, DataPack!BG549, IF($C$4=Dates!$E$5, DataPack!BL549, IF($C$4=Dates!$E$6, DataPack!BQ549))))="", "", IF($C$4=Dates!$E$3, DataPack!BB549, IF($C$4=Dates!$E$4, DataPack!BG549, IF($C$4=Dates!$E$5, DataPack!BL549, IF($C$4=Dates!$E$6, DataPack!BQ549)))))</f>
        <v/>
      </c>
      <c r="C134" s="119" t="str">
        <f>IF(IF($C$4=Dates!$E$3, DataPack!BC549, IF($C$4=Dates!$E$4, DataPack!BH549, IF($C$4=Dates!$E$5, DataPack!BM549, IF($C$4=Dates!$E$6, DataPack!BR549))))="", "", IF($C$4=Dates!$E$3, DataPack!BC549, IF($C$4=Dates!$E$4, DataPack!BH549, IF($C$4=Dates!$E$5, DataPack!BM549, IF($C$4=Dates!$E$6, DataPack!BR549)))))</f>
        <v/>
      </c>
      <c r="D134" s="119" t="str">
        <f>IF(IF($C$4=Dates!$E$3, DataPack!BD549, IF($C$4=Dates!$E$4, DataPack!BI549, IF($C$4=Dates!$E$5, DataPack!BN549, IF($C$4=Dates!$E$6, DataPack!BS549))))="", "", IF($C$4=Dates!$E$3, DataPack!BD549, IF($C$4=Dates!$E$4, DataPack!BI549, IF($C$4=Dates!$E$5, DataPack!BN549, IF($C$4=Dates!$E$6, DataPack!BS549)))))</f>
        <v/>
      </c>
      <c r="E134" s="119" t="str">
        <f>IF(IF($C$4=Dates!$E$3, DataPack!BE549, IF($C$4=Dates!$E$4, DataPack!BJ549, IF($C$4=Dates!$E$5, DataPack!BO549, IF($C$4=Dates!$E$6, DataPack!BT549))))="", "", IF($C$4=Dates!$E$3, DataPack!BE549, IF($C$4=Dates!$E$4, DataPack!BJ549, IF($C$4=Dates!$E$5, DataPack!BO549, IF($C$4=Dates!$E$6, DataPack!BT549)))))</f>
        <v/>
      </c>
      <c r="F134" s="119"/>
      <c r="G134" s="120" t="str">
        <f>IF(IF($C$4=Dates!$E$3, DataPack!BF549, IF($C$4=Dates!$E$4, DataPack!BK549, IF($C$4=Dates!$E$5, DataPack!BP549, IF($C$4=Dates!$E$6, DataPack!BU549))))="", "", IF($C$4=Dates!$E$3, DataPack!BF549, IF($C$4=Dates!$E$4, DataPack!BK549, IF($C$4=Dates!$E$5, DataPack!BP549, IF($C$4=Dates!$E$6, DataPack!BU549)))))</f>
        <v/>
      </c>
    </row>
    <row r="135" spans="2:7">
      <c r="B135" s="112" t="str">
        <f>IF(IF($C$4=Dates!$E$3, DataPack!BB550, IF($C$4=Dates!$E$4, DataPack!BG550, IF($C$4=Dates!$E$5, DataPack!BL550, IF($C$4=Dates!$E$6, DataPack!BQ550))))="", "", IF($C$4=Dates!$E$3, DataPack!BB550, IF($C$4=Dates!$E$4, DataPack!BG550, IF($C$4=Dates!$E$5, DataPack!BL550, IF($C$4=Dates!$E$6, DataPack!BQ550)))))</f>
        <v/>
      </c>
      <c r="C135" s="119" t="str">
        <f>IF(IF($C$4=Dates!$E$3, DataPack!BC550, IF($C$4=Dates!$E$4, DataPack!BH550, IF($C$4=Dates!$E$5, DataPack!BM550, IF($C$4=Dates!$E$6, DataPack!BR550))))="", "", IF($C$4=Dates!$E$3, DataPack!BC550, IF($C$4=Dates!$E$4, DataPack!BH550, IF($C$4=Dates!$E$5, DataPack!BM550, IF($C$4=Dates!$E$6, DataPack!BR550)))))</f>
        <v/>
      </c>
      <c r="D135" s="119" t="str">
        <f>IF(IF($C$4=Dates!$E$3, DataPack!BD550, IF($C$4=Dates!$E$4, DataPack!BI550, IF($C$4=Dates!$E$5, DataPack!BN550, IF($C$4=Dates!$E$6, DataPack!BS550))))="", "", IF($C$4=Dates!$E$3, DataPack!BD550, IF($C$4=Dates!$E$4, DataPack!BI550, IF($C$4=Dates!$E$5, DataPack!BN550, IF($C$4=Dates!$E$6, DataPack!BS550)))))</f>
        <v/>
      </c>
      <c r="E135" s="119" t="str">
        <f>IF(IF($C$4=Dates!$E$3, DataPack!BE550, IF($C$4=Dates!$E$4, DataPack!BJ550, IF($C$4=Dates!$E$5, DataPack!BO550, IF($C$4=Dates!$E$6, DataPack!BT550))))="", "", IF($C$4=Dates!$E$3, DataPack!BE550, IF($C$4=Dates!$E$4, DataPack!BJ550, IF($C$4=Dates!$E$5, DataPack!BO550, IF($C$4=Dates!$E$6, DataPack!BT550)))))</f>
        <v/>
      </c>
      <c r="F135" s="119"/>
      <c r="G135" s="120" t="str">
        <f>IF(IF($C$4=Dates!$E$3, DataPack!BF550, IF($C$4=Dates!$E$4, DataPack!BK550, IF($C$4=Dates!$E$5, DataPack!BP550, IF($C$4=Dates!$E$6, DataPack!BU550))))="", "", IF($C$4=Dates!$E$3, DataPack!BF550, IF($C$4=Dates!$E$4, DataPack!BK550, IF($C$4=Dates!$E$5, DataPack!BP550, IF($C$4=Dates!$E$6, DataPack!BU550)))))</f>
        <v/>
      </c>
    </row>
    <row r="136" spans="2:7">
      <c r="B136" s="112" t="str">
        <f>IF(IF($C$4=Dates!$E$3, DataPack!BB551, IF($C$4=Dates!$E$4, DataPack!BG551, IF($C$4=Dates!$E$5, DataPack!BL551, IF($C$4=Dates!$E$6, DataPack!BQ551))))="", "", IF($C$4=Dates!$E$3, DataPack!BB551, IF($C$4=Dates!$E$4, DataPack!BG551, IF($C$4=Dates!$E$5, DataPack!BL551, IF($C$4=Dates!$E$6, DataPack!BQ551)))))</f>
        <v/>
      </c>
      <c r="C136" s="119" t="str">
        <f>IF(IF($C$4=Dates!$E$3, DataPack!BC551, IF($C$4=Dates!$E$4, DataPack!BH551, IF($C$4=Dates!$E$5, DataPack!BM551, IF($C$4=Dates!$E$6, DataPack!BR551))))="", "", IF($C$4=Dates!$E$3, DataPack!BC551, IF($C$4=Dates!$E$4, DataPack!BH551, IF($C$4=Dates!$E$5, DataPack!BM551, IF($C$4=Dates!$E$6, DataPack!BR551)))))</f>
        <v/>
      </c>
      <c r="D136" s="119" t="str">
        <f>IF(IF($C$4=Dates!$E$3, DataPack!BD551, IF($C$4=Dates!$E$4, DataPack!BI551, IF($C$4=Dates!$E$5, DataPack!BN551, IF($C$4=Dates!$E$6, DataPack!BS551))))="", "", IF($C$4=Dates!$E$3, DataPack!BD551, IF($C$4=Dates!$E$4, DataPack!BI551, IF($C$4=Dates!$E$5, DataPack!BN551, IF($C$4=Dates!$E$6, DataPack!BS551)))))</f>
        <v/>
      </c>
      <c r="E136" s="119" t="str">
        <f>IF(IF($C$4=Dates!$E$3, DataPack!BE551, IF($C$4=Dates!$E$4, DataPack!BJ551, IF($C$4=Dates!$E$5, DataPack!BO551, IF($C$4=Dates!$E$6, DataPack!BT551))))="", "", IF($C$4=Dates!$E$3, DataPack!BE551, IF($C$4=Dates!$E$4, DataPack!BJ551, IF($C$4=Dates!$E$5, DataPack!BO551, IF($C$4=Dates!$E$6, DataPack!BT551)))))</f>
        <v/>
      </c>
      <c r="F136" s="119"/>
      <c r="G136" s="120" t="str">
        <f>IF(IF($C$4=Dates!$E$3, DataPack!BF551, IF($C$4=Dates!$E$4, DataPack!BK551, IF($C$4=Dates!$E$5, DataPack!BP551, IF($C$4=Dates!$E$6, DataPack!BU551))))="", "", IF($C$4=Dates!$E$3, DataPack!BF551, IF($C$4=Dates!$E$4, DataPack!BK551, IF($C$4=Dates!$E$5, DataPack!BP551, IF($C$4=Dates!$E$6, DataPack!BU551)))))</f>
        <v/>
      </c>
    </row>
    <row r="137" spans="2:7">
      <c r="B137" s="112" t="str">
        <f>IF(IF($C$4=Dates!$E$3, DataPack!BB552, IF($C$4=Dates!$E$4, DataPack!BG552, IF($C$4=Dates!$E$5, DataPack!BL552, IF($C$4=Dates!$E$6, DataPack!BQ552))))="", "", IF($C$4=Dates!$E$3, DataPack!BB552, IF($C$4=Dates!$E$4, DataPack!BG552, IF($C$4=Dates!$E$5, DataPack!BL552, IF($C$4=Dates!$E$6, DataPack!BQ552)))))</f>
        <v/>
      </c>
      <c r="C137" s="119" t="str">
        <f>IF(IF($C$4=Dates!$E$3, DataPack!BC552, IF($C$4=Dates!$E$4, DataPack!BH552, IF($C$4=Dates!$E$5, DataPack!BM552, IF($C$4=Dates!$E$6, DataPack!BR552))))="", "", IF($C$4=Dates!$E$3, DataPack!BC552, IF($C$4=Dates!$E$4, DataPack!BH552, IF($C$4=Dates!$E$5, DataPack!BM552, IF($C$4=Dates!$E$6, DataPack!BR552)))))</f>
        <v/>
      </c>
      <c r="D137" s="119" t="str">
        <f>IF(IF($C$4=Dates!$E$3, DataPack!BD552, IF($C$4=Dates!$E$4, DataPack!BI552, IF($C$4=Dates!$E$5, DataPack!BN552, IF($C$4=Dates!$E$6, DataPack!BS552))))="", "", IF($C$4=Dates!$E$3, DataPack!BD552, IF($C$4=Dates!$E$4, DataPack!BI552, IF($C$4=Dates!$E$5, DataPack!BN552, IF($C$4=Dates!$E$6, DataPack!BS552)))))</f>
        <v/>
      </c>
      <c r="E137" s="119" t="str">
        <f>IF(IF($C$4=Dates!$E$3, DataPack!BE552, IF($C$4=Dates!$E$4, DataPack!BJ552, IF($C$4=Dates!$E$5, DataPack!BO552, IF($C$4=Dates!$E$6, DataPack!BT552))))="", "", IF($C$4=Dates!$E$3, DataPack!BE552, IF($C$4=Dates!$E$4, DataPack!BJ552, IF($C$4=Dates!$E$5, DataPack!BO552, IF($C$4=Dates!$E$6, DataPack!BT552)))))</f>
        <v/>
      </c>
      <c r="F137" s="119"/>
      <c r="G137" s="120" t="str">
        <f>IF(IF($C$4=Dates!$E$3, DataPack!BF552, IF($C$4=Dates!$E$4, DataPack!BK552, IF($C$4=Dates!$E$5, DataPack!BP552, IF($C$4=Dates!$E$6, DataPack!BU552))))="", "", IF($C$4=Dates!$E$3, DataPack!BF552, IF($C$4=Dates!$E$4, DataPack!BK552, IF($C$4=Dates!$E$5, DataPack!BP552, IF($C$4=Dates!$E$6, DataPack!BU552)))))</f>
        <v/>
      </c>
    </row>
    <row r="138" spans="2:7">
      <c r="B138" s="112" t="str">
        <f>IF(IF($C$4=Dates!$E$3, DataPack!BB553, IF($C$4=Dates!$E$4, DataPack!BG553, IF($C$4=Dates!$E$5, DataPack!BL553, IF($C$4=Dates!$E$6, DataPack!BQ553))))="", "", IF($C$4=Dates!$E$3, DataPack!BB553, IF($C$4=Dates!$E$4, DataPack!BG553, IF($C$4=Dates!$E$5, DataPack!BL553, IF($C$4=Dates!$E$6, DataPack!BQ553)))))</f>
        <v/>
      </c>
      <c r="C138" s="119" t="str">
        <f>IF(IF($C$4=Dates!$E$3, DataPack!BC553, IF($C$4=Dates!$E$4, DataPack!BH553, IF($C$4=Dates!$E$5, DataPack!BM553, IF($C$4=Dates!$E$6, DataPack!BR553))))="", "", IF($C$4=Dates!$E$3, DataPack!BC553, IF($C$4=Dates!$E$4, DataPack!BH553, IF($C$4=Dates!$E$5, DataPack!BM553, IF($C$4=Dates!$E$6, DataPack!BR553)))))</f>
        <v/>
      </c>
      <c r="D138" s="119" t="str">
        <f>IF(IF($C$4=Dates!$E$3, DataPack!BD553, IF($C$4=Dates!$E$4, DataPack!BI553, IF($C$4=Dates!$E$5, DataPack!BN553, IF($C$4=Dates!$E$6, DataPack!BS553))))="", "", IF($C$4=Dates!$E$3, DataPack!BD553, IF($C$4=Dates!$E$4, DataPack!BI553, IF($C$4=Dates!$E$5, DataPack!BN553, IF($C$4=Dates!$E$6, DataPack!BS553)))))</f>
        <v/>
      </c>
      <c r="E138" s="119" t="str">
        <f>IF(IF($C$4=Dates!$E$3, DataPack!BE553, IF($C$4=Dates!$E$4, DataPack!BJ553, IF($C$4=Dates!$E$5, DataPack!BO553, IF($C$4=Dates!$E$6, DataPack!BT553))))="", "", IF($C$4=Dates!$E$3, DataPack!BE553, IF($C$4=Dates!$E$4, DataPack!BJ553, IF($C$4=Dates!$E$5, DataPack!BO553, IF($C$4=Dates!$E$6, DataPack!BT553)))))</f>
        <v/>
      </c>
      <c r="F138" s="119"/>
      <c r="G138" s="120" t="str">
        <f>IF(IF($C$4=Dates!$E$3, DataPack!BF553, IF($C$4=Dates!$E$4, DataPack!BK553, IF($C$4=Dates!$E$5, DataPack!BP553, IF($C$4=Dates!$E$6, DataPack!BU553))))="", "", IF($C$4=Dates!$E$3, DataPack!BF553, IF($C$4=Dates!$E$4, DataPack!BK553, IF($C$4=Dates!$E$5, DataPack!BP553, IF($C$4=Dates!$E$6, DataPack!BU553)))))</f>
        <v/>
      </c>
    </row>
    <row r="139" spans="2:7">
      <c r="B139" s="112" t="str">
        <f>IF(IF($C$4=Dates!$E$3, DataPack!BB554, IF($C$4=Dates!$E$4, DataPack!BG554, IF($C$4=Dates!$E$5, DataPack!BL554, IF($C$4=Dates!$E$6, DataPack!BQ554))))="", "", IF($C$4=Dates!$E$3, DataPack!BB554, IF($C$4=Dates!$E$4, DataPack!BG554, IF($C$4=Dates!$E$5, DataPack!BL554, IF($C$4=Dates!$E$6, DataPack!BQ554)))))</f>
        <v/>
      </c>
      <c r="C139" s="119" t="str">
        <f>IF(IF($C$4=Dates!$E$3, DataPack!BC554, IF($C$4=Dates!$E$4, DataPack!BH554, IF($C$4=Dates!$E$5, DataPack!BM554, IF($C$4=Dates!$E$6, DataPack!BR554))))="", "", IF($C$4=Dates!$E$3, DataPack!BC554, IF($C$4=Dates!$E$4, DataPack!BH554, IF($C$4=Dates!$E$5, DataPack!BM554, IF($C$4=Dates!$E$6, DataPack!BR554)))))</f>
        <v/>
      </c>
      <c r="D139" s="119" t="str">
        <f>IF(IF($C$4=Dates!$E$3, DataPack!BD554, IF($C$4=Dates!$E$4, DataPack!BI554, IF($C$4=Dates!$E$5, DataPack!BN554, IF($C$4=Dates!$E$6, DataPack!BS554))))="", "", IF($C$4=Dates!$E$3, DataPack!BD554, IF($C$4=Dates!$E$4, DataPack!BI554, IF($C$4=Dates!$E$5, DataPack!BN554, IF($C$4=Dates!$E$6, DataPack!BS554)))))</f>
        <v/>
      </c>
      <c r="E139" s="119" t="str">
        <f>IF(IF($C$4=Dates!$E$3, DataPack!BE554, IF($C$4=Dates!$E$4, DataPack!BJ554, IF($C$4=Dates!$E$5, DataPack!BO554, IF($C$4=Dates!$E$6, DataPack!BT554))))="", "", IF($C$4=Dates!$E$3, DataPack!BE554, IF($C$4=Dates!$E$4, DataPack!BJ554, IF($C$4=Dates!$E$5, DataPack!BO554, IF($C$4=Dates!$E$6, DataPack!BT554)))))</f>
        <v/>
      </c>
      <c r="F139" s="119"/>
      <c r="G139" s="120" t="str">
        <f>IF(IF($C$4=Dates!$E$3, DataPack!BF554, IF($C$4=Dates!$E$4, DataPack!BK554, IF($C$4=Dates!$E$5, DataPack!BP554, IF($C$4=Dates!$E$6, DataPack!BU554))))="", "", IF($C$4=Dates!$E$3, DataPack!BF554, IF($C$4=Dates!$E$4, DataPack!BK554, IF($C$4=Dates!$E$5, DataPack!BP554, IF($C$4=Dates!$E$6, DataPack!BU554)))))</f>
        <v/>
      </c>
    </row>
    <row r="140" spans="2:7">
      <c r="B140" s="112" t="str">
        <f>IF(IF($C$4=Dates!$E$3, DataPack!BB555, IF($C$4=Dates!$E$4, DataPack!BG555, IF($C$4=Dates!$E$5, DataPack!BL555, IF($C$4=Dates!$E$6, DataPack!BQ555))))="", "", IF($C$4=Dates!$E$3, DataPack!BB555, IF($C$4=Dates!$E$4, DataPack!BG555, IF($C$4=Dates!$E$5, DataPack!BL555, IF($C$4=Dates!$E$6, DataPack!BQ555)))))</f>
        <v/>
      </c>
      <c r="C140" s="119" t="str">
        <f>IF(IF($C$4=Dates!$E$3, DataPack!BC555, IF($C$4=Dates!$E$4, DataPack!BH555, IF($C$4=Dates!$E$5, DataPack!BM555, IF($C$4=Dates!$E$6, DataPack!BR555))))="", "", IF($C$4=Dates!$E$3, DataPack!BC555, IF($C$4=Dates!$E$4, DataPack!BH555, IF($C$4=Dates!$E$5, DataPack!BM555, IF($C$4=Dates!$E$6, DataPack!BR555)))))</f>
        <v/>
      </c>
      <c r="D140" s="119" t="str">
        <f>IF(IF($C$4=Dates!$E$3, DataPack!BD555, IF($C$4=Dates!$E$4, DataPack!BI555, IF($C$4=Dates!$E$5, DataPack!BN555, IF($C$4=Dates!$E$6, DataPack!BS555))))="", "", IF($C$4=Dates!$E$3, DataPack!BD555, IF($C$4=Dates!$E$4, DataPack!BI555, IF($C$4=Dates!$E$5, DataPack!BN555, IF($C$4=Dates!$E$6, DataPack!BS555)))))</f>
        <v/>
      </c>
      <c r="E140" s="119" t="str">
        <f>IF(IF($C$4=Dates!$E$3, DataPack!BE555, IF($C$4=Dates!$E$4, DataPack!BJ555, IF($C$4=Dates!$E$5, DataPack!BO555, IF($C$4=Dates!$E$6, DataPack!BT555))))="", "", IF($C$4=Dates!$E$3, DataPack!BE555, IF($C$4=Dates!$E$4, DataPack!BJ555, IF($C$4=Dates!$E$5, DataPack!BO555, IF($C$4=Dates!$E$6, DataPack!BT555)))))</f>
        <v/>
      </c>
      <c r="F140" s="119"/>
      <c r="G140" s="120" t="str">
        <f>IF(IF($C$4=Dates!$E$3, DataPack!BF555, IF($C$4=Dates!$E$4, DataPack!BK555, IF($C$4=Dates!$E$5, DataPack!BP555, IF($C$4=Dates!$E$6, DataPack!BU555))))="", "", IF($C$4=Dates!$E$3, DataPack!BF555, IF($C$4=Dates!$E$4, DataPack!BK555, IF($C$4=Dates!$E$5, DataPack!BP555, IF($C$4=Dates!$E$6, DataPack!BU555)))))</f>
        <v/>
      </c>
    </row>
    <row r="141" spans="2:7">
      <c r="B141" s="112" t="str">
        <f>IF(IF($C$4=Dates!$E$3, DataPack!BB556, IF($C$4=Dates!$E$4, DataPack!BG556, IF($C$4=Dates!$E$5, DataPack!BL556, IF($C$4=Dates!$E$6, DataPack!BQ556))))="", "", IF($C$4=Dates!$E$3, DataPack!BB556, IF($C$4=Dates!$E$4, DataPack!BG556, IF($C$4=Dates!$E$5, DataPack!BL556, IF($C$4=Dates!$E$6, DataPack!BQ556)))))</f>
        <v/>
      </c>
      <c r="C141" s="119" t="str">
        <f>IF(IF($C$4=Dates!$E$3, DataPack!BC556, IF($C$4=Dates!$E$4, DataPack!BH556, IF($C$4=Dates!$E$5, DataPack!BM556, IF($C$4=Dates!$E$6, DataPack!BR556))))="", "", IF($C$4=Dates!$E$3, DataPack!BC556, IF($C$4=Dates!$E$4, DataPack!BH556, IF($C$4=Dates!$E$5, DataPack!BM556, IF($C$4=Dates!$E$6, DataPack!BR556)))))</f>
        <v/>
      </c>
      <c r="D141" s="119" t="str">
        <f>IF(IF($C$4=Dates!$E$3, DataPack!BD556, IF($C$4=Dates!$E$4, DataPack!BI556, IF($C$4=Dates!$E$5, DataPack!BN556, IF($C$4=Dates!$E$6, DataPack!BS556))))="", "", IF($C$4=Dates!$E$3, DataPack!BD556, IF($C$4=Dates!$E$4, DataPack!BI556, IF($C$4=Dates!$E$5, DataPack!BN556, IF($C$4=Dates!$E$6, DataPack!BS556)))))</f>
        <v/>
      </c>
      <c r="E141" s="119" t="str">
        <f>IF(IF($C$4=Dates!$E$3, DataPack!BE556, IF($C$4=Dates!$E$4, DataPack!BJ556, IF($C$4=Dates!$E$5, DataPack!BO556, IF($C$4=Dates!$E$6, DataPack!BT556))))="", "", IF($C$4=Dates!$E$3, DataPack!BE556, IF($C$4=Dates!$E$4, DataPack!BJ556, IF($C$4=Dates!$E$5, DataPack!BO556, IF($C$4=Dates!$E$6, DataPack!BT556)))))</f>
        <v/>
      </c>
      <c r="F141" s="119"/>
      <c r="G141" s="120" t="str">
        <f>IF(IF($C$4=Dates!$E$3, DataPack!BF556, IF($C$4=Dates!$E$4, DataPack!BK556, IF($C$4=Dates!$E$5, DataPack!BP556, IF($C$4=Dates!$E$6, DataPack!BU556))))="", "", IF($C$4=Dates!$E$3, DataPack!BF556, IF($C$4=Dates!$E$4, DataPack!BK556, IF($C$4=Dates!$E$5, DataPack!BP556, IF($C$4=Dates!$E$6, DataPack!BU556)))))</f>
        <v/>
      </c>
    </row>
    <row r="142" spans="2:7">
      <c r="B142" s="112" t="str">
        <f>IF(IF($C$4=Dates!$E$3, DataPack!BB557, IF($C$4=Dates!$E$4, DataPack!BG557, IF($C$4=Dates!$E$5, DataPack!BL557, IF($C$4=Dates!$E$6, DataPack!BQ557))))="", "", IF($C$4=Dates!$E$3, DataPack!BB557, IF($C$4=Dates!$E$4, DataPack!BG557, IF($C$4=Dates!$E$5, DataPack!BL557, IF($C$4=Dates!$E$6, DataPack!BQ557)))))</f>
        <v/>
      </c>
      <c r="C142" s="119" t="str">
        <f>IF(IF($C$4=Dates!$E$3, DataPack!BC557, IF($C$4=Dates!$E$4, DataPack!BH557, IF($C$4=Dates!$E$5, DataPack!BM557, IF($C$4=Dates!$E$6, DataPack!BR557))))="", "", IF($C$4=Dates!$E$3, DataPack!BC557, IF($C$4=Dates!$E$4, DataPack!BH557, IF($C$4=Dates!$E$5, DataPack!BM557, IF($C$4=Dates!$E$6, DataPack!BR557)))))</f>
        <v/>
      </c>
      <c r="D142" s="119" t="str">
        <f>IF(IF($C$4=Dates!$E$3, DataPack!BD557, IF($C$4=Dates!$E$4, DataPack!BI557, IF($C$4=Dates!$E$5, DataPack!BN557, IF($C$4=Dates!$E$6, DataPack!BS557))))="", "", IF($C$4=Dates!$E$3, DataPack!BD557, IF($C$4=Dates!$E$4, DataPack!BI557, IF($C$4=Dates!$E$5, DataPack!BN557, IF($C$4=Dates!$E$6, DataPack!BS557)))))</f>
        <v/>
      </c>
      <c r="E142" s="119" t="str">
        <f>IF(IF($C$4=Dates!$E$3, DataPack!BE557, IF($C$4=Dates!$E$4, DataPack!BJ557, IF($C$4=Dates!$E$5, DataPack!BO557, IF($C$4=Dates!$E$6, DataPack!BT557))))="", "", IF($C$4=Dates!$E$3, DataPack!BE557, IF($C$4=Dates!$E$4, DataPack!BJ557, IF($C$4=Dates!$E$5, DataPack!BO557, IF($C$4=Dates!$E$6, DataPack!BT557)))))</f>
        <v/>
      </c>
      <c r="F142" s="119"/>
      <c r="G142" s="120" t="str">
        <f>IF(IF($C$4=Dates!$E$3, DataPack!BF557, IF($C$4=Dates!$E$4, DataPack!BK557, IF($C$4=Dates!$E$5, DataPack!BP557, IF($C$4=Dates!$E$6, DataPack!BU557))))="", "", IF($C$4=Dates!$E$3, DataPack!BF557, IF($C$4=Dates!$E$4, DataPack!BK557, IF($C$4=Dates!$E$5, DataPack!BP557, IF($C$4=Dates!$E$6, DataPack!BU557)))))</f>
        <v/>
      </c>
    </row>
    <row r="143" spans="2:7">
      <c r="B143" s="112" t="str">
        <f>IF(IF($C$4=Dates!$E$3, DataPack!BB558, IF($C$4=Dates!$E$4, DataPack!BG558, IF($C$4=Dates!$E$5, DataPack!BL558, IF($C$4=Dates!$E$6, DataPack!BQ558))))="", "", IF($C$4=Dates!$E$3, DataPack!BB558, IF($C$4=Dates!$E$4, DataPack!BG558, IF($C$4=Dates!$E$5, DataPack!BL558, IF($C$4=Dates!$E$6, DataPack!BQ558)))))</f>
        <v/>
      </c>
      <c r="C143" s="119" t="str">
        <f>IF(IF($C$4=Dates!$E$3, DataPack!BC558, IF($C$4=Dates!$E$4, DataPack!BH558, IF($C$4=Dates!$E$5, DataPack!BM558, IF($C$4=Dates!$E$6, DataPack!BR558))))="", "", IF($C$4=Dates!$E$3, DataPack!BC558, IF($C$4=Dates!$E$4, DataPack!BH558, IF($C$4=Dates!$E$5, DataPack!BM558, IF($C$4=Dates!$E$6, DataPack!BR558)))))</f>
        <v/>
      </c>
      <c r="D143" s="119" t="str">
        <f>IF(IF($C$4=Dates!$E$3, DataPack!BD558, IF($C$4=Dates!$E$4, DataPack!BI558, IF($C$4=Dates!$E$5, DataPack!BN558, IF($C$4=Dates!$E$6, DataPack!BS558))))="", "", IF($C$4=Dates!$E$3, DataPack!BD558, IF($C$4=Dates!$E$4, DataPack!BI558, IF($C$4=Dates!$E$5, DataPack!BN558, IF($C$4=Dates!$E$6, DataPack!BS558)))))</f>
        <v/>
      </c>
      <c r="E143" s="119" t="str">
        <f>IF(IF($C$4=Dates!$E$3, DataPack!BE558, IF($C$4=Dates!$E$4, DataPack!BJ558, IF($C$4=Dates!$E$5, DataPack!BO558, IF($C$4=Dates!$E$6, DataPack!BT558))))="", "", IF($C$4=Dates!$E$3, DataPack!BE558, IF($C$4=Dates!$E$4, DataPack!BJ558, IF($C$4=Dates!$E$5, DataPack!BO558, IF($C$4=Dates!$E$6, DataPack!BT558)))))</f>
        <v/>
      </c>
      <c r="F143" s="119"/>
      <c r="G143" s="120" t="str">
        <f>IF(IF($C$4=Dates!$E$3, DataPack!BF558, IF($C$4=Dates!$E$4, DataPack!BK558, IF($C$4=Dates!$E$5, DataPack!BP558, IF($C$4=Dates!$E$6, DataPack!BU558))))="", "", IF($C$4=Dates!$E$3, DataPack!BF558, IF($C$4=Dates!$E$4, DataPack!BK558, IF($C$4=Dates!$E$5, DataPack!BP558, IF($C$4=Dates!$E$6, DataPack!BU558)))))</f>
        <v/>
      </c>
    </row>
    <row r="144" spans="2:7">
      <c r="B144" s="112" t="str">
        <f>IF(IF($C$4=Dates!$E$3, DataPack!BB559, IF($C$4=Dates!$E$4, DataPack!BG559, IF($C$4=Dates!$E$5, DataPack!BL559, IF($C$4=Dates!$E$6, DataPack!BQ559))))="", "", IF($C$4=Dates!$E$3, DataPack!BB559, IF($C$4=Dates!$E$4, DataPack!BG559, IF($C$4=Dates!$E$5, DataPack!BL559, IF($C$4=Dates!$E$6, DataPack!BQ559)))))</f>
        <v/>
      </c>
      <c r="C144" s="119" t="str">
        <f>IF(IF($C$4=Dates!$E$3, DataPack!BC559, IF($C$4=Dates!$E$4, DataPack!BH559, IF($C$4=Dates!$E$5, DataPack!BM559, IF($C$4=Dates!$E$6, DataPack!BR559))))="", "", IF($C$4=Dates!$E$3, DataPack!BC559, IF($C$4=Dates!$E$4, DataPack!BH559, IF($C$4=Dates!$E$5, DataPack!BM559, IF($C$4=Dates!$E$6, DataPack!BR559)))))</f>
        <v/>
      </c>
      <c r="D144" s="119" t="str">
        <f>IF(IF($C$4=Dates!$E$3, DataPack!BD559, IF($C$4=Dates!$E$4, DataPack!BI559, IF($C$4=Dates!$E$5, DataPack!BN559, IF($C$4=Dates!$E$6, DataPack!BS559))))="", "", IF($C$4=Dates!$E$3, DataPack!BD559, IF($C$4=Dates!$E$4, DataPack!BI559, IF($C$4=Dates!$E$5, DataPack!BN559, IF($C$4=Dates!$E$6, DataPack!BS559)))))</f>
        <v/>
      </c>
      <c r="E144" s="119" t="str">
        <f>IF(IF($C$4=Dates!$E$3, DataPack!BE559, IF($C$4=Dates!$E$4, DataPack!BJ559, IF($C$4=Dates!$E$5, DataPack!BO559, IF($C$4=Dates!$E$6, DataPack!BT559))))="", "", IF($C$4=Dates!$E$3, DataPack!BE559, IF($C$4=Dates!$E$4, DataPack!BJ559, IF($C$4=Dates!$E$5, DataPack!BO559, IF($C$4=Dates!$E$6, DataPack!BT559)))))</f>
        <v/>
      </c>
      <c r="F144" s="119"/>
      <c r="G144" s="120" t="str">
        <f>IF(IF($C$4=Dates!$E$3, DataPack!BF559, IF($C$4=Dates!$E$4, DataPack!BK559, IF($C$4=Dates!$E$5, DataPack!BP559, IF($C$4=Dates!$E$6, DataPack!BU559))))="", "", IF($C$4=Dates!$E$3, DataPack!BF559, IF($C$4=Dates!$E$4, DataPack!BK559, IF($C$4=Dates!$E$5, DataPack!BP559, IF($C$4=Dates!$E$6, DataPack!BU559)))))</f>
        <v/>
      </c>
    </row>
    <row r="145" spans="2:7">
      <c r="B145" s="112" t="str">
        <f>IF(IF($C$4=Dates!$E$3, DataPack!BB560, IF($C$4=Dates!$E$4, DataPack!BG560, IF($C$4=Dates!$E$5, DataPack!BL560, IF($C$4=Dates!$E$6, DataPack!BQ560))))="", "", IF($C$4=Dates!$E$3, DataPack!BB560, IF($C$4=Dates!$E$4, DataPack!BG560, IF($C$4=Dates!$E$5, DataPack!BL560, IF($C$4=Dates!$E$6, DataPack!BQ560)))))</f>
        <v/>
      </c>
      <c r="C145" s="119" t="str">
        <f>IF(IF($C$4=Dates!$E$3, DataPack!BC560, IF($C$4=Dates!$E$4, DataPack!BH560, IF($C$4=Dates!$E$5, DataPack!BM560, IF($C$4=Dates!$E$6, DataPack!BR560))))="", "", IF($C$4=Dates!$E$3, DataPack!BC560, IF($C$4=Dates!$E$4, DataPack!BH560, IF($C$4=Dates!$E$5, DataPack!BM560, IF($C$4=Dates!$E$6, DataPack!BR560)))))</f>
        <v/>
      </c>
      <c r="D145" s="119" t="str">
        <f>IF(IF($C$4=Dates!$E$3, DataPack!BD560, IF($C$4=Dates!$E$4, DataPack!BI560, IF($C$4=Dates!$E$5, DataPack!BN560, IF($C$4=Dates!$E$6, DataPack!BS560))))="", "", IF($C$4=Dates!$E$3, DataPack!BD560, IF($C$4=Dates!$E$4, DataPack!BI560, IF($C$4=Dates!$E$5, DataPack!BN560, IF($C$4=Dates!$E$6, DataPack!BS560)))))</f>
        <v/>
      </c>
      <c r="E145" s="119" t="str">
        <f>IF(IF($C$4=Dates!$E$3, DataPack!BE560, IF($C$4=Dates!$E$4, DataPack!BJ560, IF($C$4=Dates!$E$5, DataPack!BO560, IF($C$4=Dates!$E$6, DataPack!BT560))))="", "", IF($C$4=Dates!$E$3, DataPack!BE560, IF($C$4=Dates!$E$4, DataPack!BJ560, IF($C$4=Dates!$E$5, DataPack!BO560, IF($C$4=Dates!$E$6, DataPack!BT560)))))</f>
        <v/>
      </c>
      <c r="F145" s="119"/>
      <c r="G145" s="120" t="str">
        <f>IF(IF($C$4=Dates!$E$3, DataPack!BF560, IF($C$4=Dates!$E$4, DataPack!BK560, IF($C$4=Dates!$E$5, DataPack!BP560, IF($C$4=Dates!$E$6, DataPack!BU560))))="", "", IF($C$4=Dates!$E$3, DataPack!BF560, IF($C$4=Dates!$E$4, DataPack!BK560, IF($C$4=Dates!$E$5, DataPack!BP560, IF($C$4=Dates!$E$6, DataPack!BU560)))))</f>
        <v/>
      </c>
    </row>
    <row r="146" spans="2:7">
      <c r="B146" s="112" t="str">
        <f>IF(IF($C$4=Dates!$E$3, DataPack!BB561, IF($C$4=Dates!$E$4, DataPack!BG561, IF($C$4=Dates!$E$5, DataPack!BL561, IF($C$4=Dates!$E$6, DataPack!BQ561))))="", "", IF($C$4=Dates!$E$3, DataPack!BB561, IF($C$4=Dates!$E$4, DataPack!BG561, IF($C$4=Dates!$E$5, DataPack!BL561, IF($C$4=Dates!$E$6, DataPack!BQ561)))))</f>
        <v/>
      </c>
      <c r="C146" s="119" t="str">
        <f>IF(IF($C$4=Dates!$E$3, DataPack!BC561, IF($C$4=Dates!$E$4, DataPack!BH561, IF($C$4=Dates!$E$5, DataPack!BM561, IF($C$4=Dates!$E$6, DataPack!BR561))))="", "", IF($C$4=Dates!$E$3, DataPack!BC561, IF($C$4=Dates!$E$4, DataPack!BH561, IF($C$4=Dates!$E$5, DataPack!BM561, IF($C$4=Dates!$E$6, DataPack!BR561)))))</f>
        <v/>
      </c>
      <c r="D146" s="119" t="str">
        <f>IF(IF($C$4=Dates!$E$3, DataPack!BD561, IF($C$4=Dates!$E$4, DataPack!BI561, IF($C$4=Dates!$E$5, DataPack!BN561, IF($C$4=Dates!$E$6, DataPack!BS561))))="", "", IF($C$4=Dates!$E$3, DataPack!BD561, IF($C$4=Dates!$E$4, DataPack!BI561, IF($C$4=Dates!$E$5, DataPack!BN561, IF($C$4=Dates!$E$6, DataPack!BS561)))))</f>
        <v/>
      </c>
      <c r="E146" s="119" t="str">
        <f>IF(IF($C$4=Dates!$E$3, DataPack!BE561, IF($C$4=Dates!$E$4, DataPack!BJ561, IF($C$4=Dates!$E$5, DataPack!BO561, IF($C$4=Dates!$E$6, DataPack!BT561))))="", "", IF($C$4=Dates!$E$3, DataPack!BE561, IF($C$4=Dates!$E$4, DataPack!BJ561, IF($C$4=Dates!$E$5, DataPack!BO561, IF($C$4=Dates!$E$6, DataPack!BT561)))))</f>
        <v/>
      </c>
      <c r="F146" s="119"/>
      <c r="G146" s="120" t="str">
        <f>IF(IF($C$4=Dates!$E$3, DataPack!BF561, IF($C$4=Dates!$E$4, DataPack!BK561, IF($C$4=Dates!$E$5, DataPack!BP561, IF($C$4=Dates!$E$6, DataPack!BU561))))="", "", IF($C$4=Dates!$E$3, DataPack!BF561, IF($C$4=Dates!$E$4, DataPack!BK561, IF($C$4=Dates!$E$5, DataPack!BP561, IF($C$4=Dates!$E$6, DataPack!BU561)))))</f>
        <v/>
      </c>
    </row>
    <row r="147" spans="2:7">
      <c r="B147" s="112" t="str">
        <f>IF(IF($C$4=Dates!$E$3, DataPack!BB562, IF($C$4=Dates!$E$4, DataPack!BG562, IF($C$4=Dates!$E$5, DataPack!BL562, IF($C$4=Dates!$E$6, DataPack!BQ562))))="", "", IF($C$4=Dates!$E$3, DataPack!BB562, IF($C$4=Dates!$E$4, DataPack!BG562, IF($C$4=Dates!$E$5, DataPack!BL562, IF($C$4=Dates!$E$6, DataPack!BQ562)))))</f>
        <v/>
      </c>
      <c r="C147" s="119" t="str">
        <f>IF(IF($C$4=Dates!$E$3, DataPack!BC562, IF($C$4=Dates!$E$4, DataPack!BH562, IF($C$4=Dates!$E$5, DataPack!BM562, IF($C$4=Dates!$E$6, DataPack!BR562))))="", "", IF($C$4=Dates!$E$3, DataPack!BC562, IF($C$4=Dates!$E$4, DataPack!BH562, IF($C$4=Dates!$E$5, DataPack!BM562, IF($C$4=Dates!$E$6, DataPack!BR562)))))</f>
        <v/>
      </c>
      <c r="D147" s="119" t="str">
        <f>IF(IF($C$4=Dates!$E$3, DataPack!BD562, IF($C$4=Dates!$E$4, DataPack!BI562, IF($C$4=Dates!$E$5, DataPack!BN562, IF($C$4=Dates!$E$6, DataPack!BS562))))="", "", IF($C$4=Dates!$E$3, DataPack!BD562, IF($C$4=Dates!$E$4, DataPack!BI562, IF($C$4=Dates!$E$5, DataPack!BN562, IF($C$4=Dates!$E$6, DataPack!BS562)))))</f>
        <v/>
      </c>
      <c r="E147" s="119" t="str">
        <f>IF(IF($C$4=Dates!$E$3, DataPack!BE562, IF($C$4=Dates!$E$4, DataPack!BJ562, IF($C$4=Dates!$E$5, DataPack!BO562, IF($C$4=Dates!$E$6, DataPack!BT562))))="", "", IF($C$4=Dates!$E$3, DataPack!BE562, IF($C$4=Dates!$E$4, DataPack!BJ562, IF($C$4=Dates!$E$5, DataPack!BO562, IF($C$4=Dates!$E$6, DataPack!BT562)))))</f>
        <v/>
      </c>
      <c r="F147" s="119"/>
      <c r="G147" s="120" t="str">
        <f>IF(IF($C$4=Dates!$E$3, DataPack!BF562, IF($C$4=Dates!$E$4, DataPack!BK562, IF($C$4=Dates!$E$5, DataPack!BP562, IF($C$4=Dates!$E$6, DataPack!BU562))))="", "", IF($C$4=Dates!$E$3, DataPack!BF562, IF($C$4=Dates!$E$4, DataPack!BK562, IF($C$4=Dates!$E$5, DataPack!BP562, IF($C$4=Dates!$E$6, DataPack!BU562)))))</f>
        <v/>
      </c>
    </row>
    <row r="148" spans="2:7">
      <c r="B148" s="112" t="str">
        <f>IF(IF($C$4=Dates!$E$3, DataPack!BB563, IF($C$4=Dates!$E$4, DataPack!BG563, IF($C$4=Dates!$E$5, DataPack!BL563, IF($C$4=Dates!$E$6, DataPack!BQ563))))="", "", IF($C$4=Dates!$E$3, DataPack!BB563, IF($C$4=Dates!$E$4, DataPack!BG563, IF($C$4=Dates!$E$5, DataPack!BL563, IF($C$4=Dates!$E$6, DataPack!BQ563)))))</f>
        <v/>
      </c>
      <c r="C148" s="119" t="str">
        <f>IF(IF($C$4=Dates!$E$3, DataPack!BC563, IF($C$4=Dates!$E$4, DataPack!BH563, IF($C$4=Dates!$E$5, DataPack!BM563, IF($C$4=Dates!$E$6, DataPack!BR563))))="", "", IF($C$4=Dates!$E$3, DataPack!BC563, IF($C$4=Dates!$E$4, DataPack!BH563, IF($C$4=Dates!$E$5, DataPack!BM563, IF($C$4=Dates!$E$6, DataPack!BR563)))))</f>
        <v/>
      </c>
      <c r="D148" s="119" t="str">
        <f>IF(IF($C$4=Dates!$E$3, DataPack!BD563, IF($C$4=Dates!$E$4, DataPack!BI563, IF($C$4=Dates!$E$5, DataPack!BN563, IF($C$4=Dates!$E$6, DataPack!BS563))))="", "", IF($C$4=Dates!$E$3, DataPack!BD563, IF($C$4=Dates!$E$4, DataPack!BI563, IF($C$4=Dates!$E$5, DataPack!BN563, IF($C$4=Dates!$E$6, DataPack!BS563)))))</f>
        <v/>
      </c>
      <c r="E148" s="119" t="str">
        <f>IF(IF($C$4=Dates!$E$3, DataPack!BE563, IF($C$4=Dates!$E$4, DataPack!BJ563, IF($C$4=Dates!$E$5, DataPack!BO563, IF($C$4=Dates!$E$6, DataPack!BT563))))="", "", IF($C$4=Dates!$E$3, DataPack!BE563, IF($C$4=Dates!$E$4, DataPack!BJ563, IF($C$4=Dates!$E$5, DataPack!BO563, IF($C$4=Dates!$E$6, DataPack!BT563)))))</f>
        <v/>
      </c>
      <c r="F148" s="119"/>
      <c r="G148" s="120" t="str">
        <f>IF(IF($C$4=Dates!$E$3, DataPack!BF563, IF($C$4=Dates!$E$4, DataPack!BK563, IF($C$4=Dates!$E$5, DataPack!BP563, IF($C$4=Dates!$E$6, DataPack!BU563))))="", "", IF($C$4=Dates!$E$3, DataPack!BF563, IF($C$4=Dates!$E$4, DataPack!BK563, IF($C$4=Dates!$E$5, DataPack!BP563, IF($C$4=Dates!$E$6, DataPack!BU563)))))</f>
        <v/>
      </c>
    </row>
    <row r="149" spans="2:7">
      <c r="B149" s="112" t="str">
        <f>IF(IF($C$4=Dates!$E$3, DataPack!BB564, IF($C$4=Dates!$E$4, DataPack!BG564, IF($C$4=Dates!$E$5, DataPack!BL564, IF($C$4=Dates!$E$6, DataPack!BQ564))))="", "", IF($C$4=Dates!$E$3, DataPack!BB564, IF($C$4=Dates!$E$4, DataPack!BG564, IF($C$4=Dates!$E$5, DataPack!BL564, IF($C$4=Dates!$E$6, DataPack!BQ564)))))</f>
        <v/>
      </c>
      <c r="C149" s="119" t="str">
        <f>IF(IF($C$4=Dates!$E$3, DataPack!BC564, IF($C$4=Dates!$E$4, DataPack!BH564, IF($C$4=Dates!$E$5, DataPack!BM564, IF($C$4=Dates!$E$6, DataPack!BR564))))="", "", IF($C$4=Dates!$E$3, DataPack!BC564, IF($C$4=Dates!$E$4, DataPack!BH564, IF($C$4=Dates!$E$5, DataPack!BM564, IF($C$4=Dates!$E$6, DataPack!BR564)))))</f>
        <v/>
      </c>
      <c r="D149" s="119" t="str">
        <f>IF(IF($C$4=Dates!$E$3, DataPack!BD564, IF($C$4=Dates!$E$4, DataPack!BI564, IF($C$4=Dates!$E$5, DataPack!BN564, IF($C$4=Dates!$E$6, DataPack!BS564))))="", "", IF($C$4=Dates!$E$3, DataPack!BD564, IF($C$4=Dates!$E$4, DataPack!BI564, IF($C$4=Dates!$E$5, DataPack!BN564, IF($C$4=Dates!$E$6, DataPack!BS564)))))</f>
        <v/>
      </c>
      <c r="E149" s="119" t="str">
        <f>IF(IF($C$4=Dates!$E$3, DataPack!BE564, IF($C$4=Dates!$E$4, DataPack!BJ564, IF($C$4=Dates!$E$5, DataPack!BO564, IF($C$4=Dates!$E$6, DataPack!BT564))))="", "", IF($C$4=Dates!$E$3, DataPack!BE564, IF($C$4=Dates!$E$4, DataPack!BJ564, IF($C$4=Dates!$E$5, DataPack!BO564, IF($C$4=Dates!$E$6, DataPack!BT564)))))</f>
        <v/>
      </c>
      <c r="F149" s="119"/>
      <c r="G149" s="120" t="str">
        <f>IF(IF($C$4=Dates!$E$3, DataPack!BF564, IF($C$4=Dates!$E$4, DataPack!BK564, IF($C$4=Dates!$E$5, DataPack!BP564, IF($C$4=Dates!$E$6, DataPack!BU564))))="", "", IF($C$4=Dates!$E$3, DataPack!BF564, IF($C$4=Dates!$E$4, DataPack!BK564, IF($C$4=Dates!$E$5, DataPack!BP564, IF($C$4=Dates!$E$6, DataPack!BU564)))))</f>
        <v/>
      </c>
    </row>
    <row r="150" spans="2:7">
      <c r="B150" s="112" t="str">
        <f>IF(IF($C$4=Dates!$E$3, DataPack!BB565, IF($C$4=Dates!$E$4, DataPack!BG565, IF($C$4=Dates!$E$5, DataPack!BL565, IF($C$4=Dates!$E$6, DataPack!BQ565))))="", "", IF($C$4=Dates!$E$3, DataPack!BB565, IF($C$4=Dates!$E$4, DataPack!BG565, IF($C$4=Dates!$E$5, DataPack!BL565, IF($C$4=Dates!$E$6, DataPack!BQ565)))))</f>
        <v/>
      </c>
      <c r="C150" s="119" t="str">
        <f>IF(IF($C$4=Dates!$E$3, DataPack!BC565, IF($C$4=Dates!$E$4, DataPack!BH565, IF($C$4=Dates!$E$5, DataPack!BM565, IF($C$4=Dates!$E$6, DataPack!BR565))))="", "", IF($C$4=Dates!$E$3, DataPack!BC565, IF($C$4=Dates!$E$4, DataPack!BH565, IF($C$4=Dates!$E$5, DataPack!BM565, IF($C$4=Dates!$E$6, DataPack!BR565)))))</f>
        <v/>
      </c>
      <c r="D150" s="119" t="str">
        <f>IF(IF($C$4=Dates!$E$3, DataPack!BD565, IF($C$4=Dates!$E$4, DataPack!BI565, IF($C$4=Dates!$E$5, DataPack!BN565, IF($C$4=Dates!$E$6, DataPack!BS565))))="", "", IF($C$4=Dates!$E$3, DataPack!BD565, IF($C$4=Dates!$E$4, DataPack!BI565, IF($C$4=Dates!$E$5, DataPack!BN565, IF($C$4=Dates!$E$6, DataPack!BS565)))))</f>
        <v/>
      </c>
      <c r="E150" s="119" t="str">
        <f>IF(IF($C$4=Dates!$E$3, DataPack!BE565, IF($C$4=Dates!$E$4, DataPack!BJ565, IF($C$4=Dates!$E$5, DataPack!BO565, IF($C$4=Dates!$E$6, DataPack!BT565))))="", "", IF($C$4=Dates!$E$3, DataPack!BE565, IF($C$4=Dates!$E$4, DataPack!BJ565, IF($C$4=Dates!$E$5, DataPack!BO565, IF($C$4=Dates!$E$6, DataPack!BT565)))))</f>
        <v/>
      </c>
      <c r="F150" s="119"/>
      <c r="G150" s="120" t="str">
        <f>IF(IF($C$4=Dates!$E$3, DataPack!BF565, IF($C$4=Dates!$E$4, DataPack!BK565, IF($C$4=Dates!$E$5, DataPack!BP565, IF($C$4=Dates!$E$6, DataPack!BU565))))="", "", IF($C$4=Dates!$E$3, DataPack!BF565, IF($C$4=Dates!$E$4, DataPack!BK565, IF($C$4=Dates!$E$5, DataPack!BP565, IF($C$4=Dates!$E$6, DataPack!BU565)))))</f>
        <v/>
      </c>
    </row>
    <row r="151" spans="2:7">
      <c r="B151" s="112" t="str">
        <f>IF(IF($C$4=Dates!$E$3, DataPack!BB566, IF($C$4=Dates!$E$4, DataPack!BG566, IF($C$4=Dates!$E$5, DataPack!BL566, IF($C$4=Dates!$E$6, DataPack!BQ566))))="", "", IF($C$4=Dates!$E$3, DataPack!BB566, IF($C$4=Dates!$E$4, DataPack!BG566, IF($C$4=Dates!$E$5, DataPack!BL566, IF($C$4=Dates!$E$6, DataPack!BQ566)))))</f>
        <v/>
      </c>
      <c r="C151" s="119" t="str">
        <f>IF(IF($C$4=Dates!$E$3, DataPack!BC566, IF($C$4=Dates!$E$4, DataPack!BH566, IF($C$4=Dates!$E$5, DataPack!BM566, IF($C$4=Dates!$E$6, DataPack!BR566))))="", "", IF($C$4=Dates!$E$3, DataPack!BC566, IF($C$4=Dates!$E$4, DataPack!BH566, IF($C$4=Dates!$E$5, DataPack!BM566, IF($C$4=Dates!$E$6, DataPack!BR566)))))</f>
        <v/>
      </c>
      <c r="D151" s="119" t="str">
        <f>IF(IF($C$4=Dates!$E$3, DataPack!BD566, IF($C$4=Dates!$E$4, DataPack!BI566, IF($C$4=Dates!$E$5, DataPack!BN566, IF($C$4=Dates!$E$6, DataPack!BS566))))="", "", IF($C$4=Dates!$E$3, DataPack!BD566, IF($C$4=Dates!$E$4, DataPack!BI566, IF($C$4=Dates!$E$5, DataPack!BN566, IF($C$4=Dates!$E$6, DataPack!BS566)))))</f>
        <v/>
      </c>
      <c r="E151" s="119" t="str">
        <f>IF(IF($C$4=Dates!$E$3, DataPack!BE566, IF($C$4=Dates!$E$4, DataPack!BJ566, IF($C$4=Dates!$E$5, DataPack!BO566, IF($C$4=Dates!$E$6, DataPack!BT566))))="", "", IF($C$4=Dates!$E$3, DataPack!BE566, IF($C$4=Dates!$E$4, DataPack!BJ566, IF($C$4=Dates!$E$5, DataPack!BO566, IF($C$4=Dates!$E$6, DataPack!BT566)))))</f>
        <v/>
      </c>
      <c r="F151" s="119"/>
      <c r="G151" s="120" t="str">
        <f>IF(IF($C$4=Dates!$E$3, DataPack!BF566, IF($C$4=Dates!$E$4, DataPack!BK566, IF($C$4=Dates!$E$5, DataPack!BP566, IF($C$4=Dates!$E$6, DataPack!BU566))))="", "", IF($C$4=Dates!$E$3, DataPack!BF566, IF($C$4=Dates!$E$4, DataPack!BK566, IF($C$4=Dates!$E$5, DataPack!BP566, IF($C$4=Dates!$E$6, DataPack!BU566)))))</f>
        <v/>
      </c>
    </row>
    <row r="152" spans="2:7">
      <c r="B152" s="112" t="str">
        <f>IF(IF($C$4=Dates!$E$3, DataPack!BB567, IF($C$4=Dates!$E$4, DataPack!BG567, IF($C$4=Dates!$E$5, DataPack!BL567, IF($C$4=Dates!$E$6, DataPack!BQ567))))="", "", IF($C$4=Dates!$E$3, DataPack!BB567, IF($C$4=Dates!$E$4, DataPack!BG567, IF($C$4=Dates!$E$5, DataPack!BL567, IF($C$4=Dates!$E$6, DataPack!BQ567)))))</f>
        <v/>
      </c>
      <c r="C152" s="119" t="str">
        <f>IF(IF($C$4=Dates!$E$3, DataPack!BC567, IF($C$4=Dates!$E$4, DataPack!BH567, IF($C$4=Dates!$E$5, DataPack!BM567, IF($C$4=Dates!$E$6, DataPack!BR567))))="", "", IF($C$4=Dates!$E$3, DataPack!BC567, IF($C$4=Dates!$E$4, DataPack!BH567, IF($C$4=Dates!$E$5, DataPack!BM567, IF($C$4=Dates!$E$6, DataPack!BR567)))))</f>
        <v/>
      </c>
      <c r="D152" s="119" t="str">
        <f>IF(IF($C$4=Dates!$E$3, DataPack!BD567, IF($C$4=Dates!$E$4, DataPack!BI567, IF($C$4=Dates!$E$5, DataPack!BN567, IF($C$4=Dates!$E$6, DataPack!BS567))))="", "", IF($C$4=Dates!$E$3, DataPack!BD567, IF($C$4=Dates!$E$4, DataPack!BI567, IF($C$4=Dates!$E$5, DataPack!BN567, IF($C$4=Dates!$E$6, DataPack!BS567)))))</f>
        <v/>
      </c>
      <c r="E152" s="119" t="str">
        <f>IF(IF($C$4=Dates!$E$3, DataPack!BE567, IF($C$4=Dates!$E$4, DataPack!BJ567, IF($C$4=Dates!$E$5, DataPack!BO567, IF($C$4=Dates!$E$6, DataPack!BT567))))="", "", IF($C$4=Dates!$E$3, DataPack!BE567, IF($C$4=Dates!$E$4, DataPack!BJ567, IF($C$4=Dates!$E$5, DataPack!BO567, IF($C$4=Dates!$E$6, DataPack!BT567)))))</f>
        <v/>
      </c>
      <c r="F152" s="119"/>
      <c r="G152" s="120" t="str">
        <f>IF(IF($C$4=Dates!$E$3, DataPack!BF567, IF($C$4=Dates!$E$4, DataPack!BK567, IF($C$4=Dates!$E$5, DataPack!BP567, IF($C$4=Dates!$E$6, DataPack!BU567))))="", "", IF($C$4=Dates!$E$3, DataPack!BF567, IF($C$4=Dates!$E$4, DataPack!BK567, IF($C$4=Dates!$E$5, DataPack!BP567, IF($C$4=Dates!$E$6, DataPack!BU567)))))</f>
        <v/>
      </c>
    </row>
    <row r="153" spans="2:7">
      <c r="B153" s="112" t="str">
        <f>IF(IF($C$4=Dates!$E$3, DataPack!BB568, IF($C$4=Dates!$E$4, DataPack!BG568, IF($C$4=Dates!$E$5, DataPack!BL568, IF($C$4=Dates!$E$6, DataPack!BQ568))))="", "", IF($C$4=Dates!$E$3, DataPack!BB568, IF($C$4=Dates!$E$4, DataPack!BG568, IF($C$4=Dates!$E$5, DataPack!BL568, IF($C$4=Dates!$E$6, DataPack!BQ568)))))</f>
        <v/>
      </c>
      <c r="C153" s="119" t="str">
        <f>IF(IF($C$4=Dates!$E$3, DataPack!BC568, IF($C$4=Dates!$E$4, DataPack!BH568, IF($C$4=Dates!$E$5, DataPack!BM568, IF($C$4=Dates!$E$6, DataPack!BR568))))="", "", IF($C$4=Dates!$E$3, DataPack!BC568, IF($C$4=Dates!$E$4, DataPack!BH568, IF($C$4=Dates!$E$5, DataPack!BM568, IF($C$4=Dates!$E$6, DataPack!BR568)))))</f>
        <v/>
      </c>
      <c r="D153" s="119" t="str">
        <f>IF(IF($C$4=Dates!$E$3, DataPack!BD568, IF($C$4=Dates!$E$4, DataPack!BI568, IF($C$4=Dates!$E$5, DataPack!BN568, IF($C$4=Dates!$E$6, DataPack!BS568))))="", "", IF($C$4=Dates!$E$3, DataPack!BD568, IF($C$4=Dates!$E$4, DataPack!BI568, IF($C$4=Dates!$E$5, DataPack!BN568, IF($C$4=Dates!$E$6, DataPack!BS568)))))</f>
        <v/>
      </c>
      <c r="E153" s="119" t="str">
        <f>IF(IF($C$4=Dates!$E$3, DataPack!BE568, IF($C$4=Dates!$E$4, DataPack!BJ568, IF($C$4=Dates!$E$5, DataPack!BO568, IF($C$4=Dates!$E$6, DataPack!BT568))))="", "", IF($C$4=Dates!$E$3, DataPack!BE568, IF($C$4=Dates!$E$4, DataPack!BJ568, IF($C$4=Dates!$E$5, DataPack!BO568, IF($C$4=Dates!$E$6, DataPack!BT568)))))</f>
        <v/>
      </c>
      <c r="F153" s="119"/>
      <c r="G153" s="120" t="str">
        <f>IF(IF($C$4=Dates!$E$3, DataPack!BF568, IF($C$4=Dates!$E$4, DataPack!BK568, IF($C$4=Dates!$E$5, DataPack!BP568, IF($C$4=Dates!$E$6, DataPack!BU568))))="", "", IF($C$4=Dates!$E$3, DataPack!BF568, IF($C$4=Dates!$E$4, DataPack!BK568, IF($C$4=Dates!$E$5, DataPack!BP568, IF($C$4=Dates!$E$6, DataPack!BU568)))))</f>
        <v/>
      </c>
    </row>
    <row r="154" spans="2:7">
      <c r="B154" s="112" t="str">
        <f>IF(IF($C$4=Dates!$E$3, DataPack!BB569, IF($C$4=Dates!$E$4, DataPack!BG569, IF($C$4=Dates!$E$5, DataPack!BL569, IF($C$4=Dates!$E$6, DataPack!BQ569))))="", "", IF($C$4=Dates!$E$3, DataPack!BB569, IF($C$4=Dates!$E$4, DataPack!BG569, IF($C$4=Dates!$E$5, DataPack!BL569, IF($C$4=Dates!$E$6, DataPack!BQ569)))))</f>
        <v/>
      </c>
      <c r="C154" s="119" t="str">
        <f>IF(IF($C$4=Dates!$E$3, DataPack!BC569, IF($C$4=Dates!$E$4, DataPack!BH569, IF($C$4=Dates!$E$5, DataPack!BM569, IF($C$4=Dates!$E$6, DataPack!BR569))))="", "", IF($C$4=Dates!$E$3, DataPack!BC569, IF($C$4=Dates!$E$4, DataPack!BH569, IF($C$4=Dates!$E$5, DataPack!BM569, IF($C$4=Dates!$E$6, DataPack!BR569)))))</f>
        <v/>
      </c>
      <c r="D154" s="119" t="str">
        <f>IF(IF($C$4=Dates!$E$3, DataPack!BD569, IF($C$4=Dates!$E$4, DataPack!BI569, IF($C$4=Dates!$E$5, DataPack!BN569, IF($C$4=Dates!$E$6, DataPack!BS569))))="", "", IF($C$4=Dates!$E$3, DataPack!BD569, IF($C$4=Dates!$E$4, DataPack!BI569, IF($C$4=Dates!$E$5, DataPack!BN569, IF($C$4=Dates!$E$6, DataPack!BS569)))))</f>
        <v/>
      </c>
      <c r="E154" s="119" t="str">
        <f>IF(IF($C$4=Dates!$E$3, DataPack!BE569, IF($C$4=Dates!$E$4, DataPack!BJ569, IF($C$4=Dates!$E$5, DataPack!BO569, IF($C$4=Dates!$E$6, DataPack!BT569))))="", "", IF($C$4=Dates!$E$3, DataPack!BE569, IF($C$4=Dates!$E$4, DataPack!BJ569, IF($C$4=Dates!$E$5, DataPack!BO569, IF($C$4=Dates!$E$6, DataPack!BT569)))))</f>
        <v/>
      </c>
      <c r="F154" s="119"/>
      <c r="G154" s="120" t="str">
        <f>IF(IF($C$4=Dates!$E$3, DataPack!BF569, IF($C$4=Dates!$E$4, DataPack!BK569, IF($C$4=Dates!$E$5, DataPack!BP569, IF($C$4=Dates!$E$6, DataPack!BU569))))="", "", IF($C$4=Dates!$E$3, DataPack!BF569, IF($C$4=Dates!$E$4, DataPack!BK569, IF($C$4=Dates!$E$5, DataPack!BP569, IF($C$4=Dates!$E$6, DataPack!BU569)))))</f>
        <v/>
      </c>
    </row>
    <row r="155" spans="2:7">
      <c r="B155" s="112" t="str">
        <f>IF(IF($C$4=Dates!$E$3, DataPack!BB570, IF($C$4=Dates!$E$4, DataPack!BG570, IF($C$4=Dates!$E$5, DataPack!BL570, IF($C$4=Dates!$E$6, DataPack!BQ570))))="", "", IF($C$4=Dates!$E$3, DataPack!BB570, IF($C$4=Dates!$E$4, DataPack!BG570, IF($C$4=Dates!$E$5, DataPack!BL570, IF($C$4=Dates!$E$6, DataPack!BQ570)))))</f>
        <v/>
      </c>
      <c r="C155" s="119" t="str">
        <f>IF(IF($C$4=Dates!$E$3, DataPack!BC570, IF($C$4=Dates!$E$4, DataPack!BH570, IF($C$4=Dates!$E$5, DataPack!BM570, IF($C$4=Dates!$E$6, DataPack!BR570))))="", "", IF($C$4=Dates!$E$3, DataPack!BC570, IF($C$4=Dates!$E$4, DataPack!BH570, IF($C$4=Dates!$E$5, DataPack!BM570, IF($C$4=Dates!$E$6, DataPack!BR570)))))</f>
        <v/>
      </c>
      <c r="D155" s="119" t="str">
        <f>IF(IF($C$4=Dates!$E$3, DataPack!BD570, IF($C$4=Dates!$E$4, DataPack!BI570, IF($C$4=Dates!$E$5, DataPack!BN570, IF($C$4=Dates!$E$6, DataPack!BS570))))="", "", IF($C$4=Dates!$E$3, DataPack!BD570, IF($C$4=Dates!$E$4, DataPack!BI570, IF($C$4=Dates!$E$5, DataPack!BN570, IF($C$4=Dates!$E$6, DataPack!BS570)))))</f>
        <v/>
      </c>
      <c r="E155" s="119" t="str">
        <f>IF(IF($C$4=Dates!$E$3, DataPack!BE570, IF($C$4=Dates!$E$4, DataPack!BJ570, IF($C$4=Dates!$E$5, DataPack!BO570, IF($C$4=Dates!$E$6, DataPack!BT570))))="", "", IF($C$4=Dates!$E$3, DataPack!BE570, IF($C$4=Dates!$E$4, DataPack!BJ570, IF($C$4=Dates!$E$5, DataPack!BO570, IF($C$4=Dates!$E$6, DataPack!BT570)))))</f>
        <v/>
      </c>
      <c r="F155" s="119"/>
      <c r="G155" s="120" t="str">
        <f>IF(IF($C$4=Dates!$E$3, DataPack!BF570, IF($C$4=Dates!$E$4, DataPack!BK570, IF($C$4=Dates!$E$5, DataPack!BP570, IF($C$4=Dates!$E$6, DataPack!BU570))))="", "", IF($C$4=Dates!$E$3, DataPack!BF570, IF($C$4=Dates!$E$4, DataPack!BK570, IF($C$4=Dates!$E$5, DataPack!BP570, IF($C$4=Dates!$E$6, DataPack!BU570)))))</f>
        <v/>
      </c>
    </row>
    <row r="156" spans="2:7">
      <c r="B156" s="112" t="str">
        <f>IF(IF($C$4=Dates!$E$3, DataPack!BB571, IF($C$4=Dates!$E$4, DataPack!BG571, IF($C$4=Dates!$E$5, DataPack!BL571, IF($C$4=Dates!$E$6, DataPack!BQ571))))="", "", IF($C$4=Dates!$E$3, DataPack!BB571, IF($C$4=Dates!$E$4, DataPack!BG571, IF($C$4=Dates!$E$5, DataPack!BL571, IF($C$4=Dates!$E$6, DataPack!BQ571)))))</f>
        <v/>
      </c>
      <c r="C156" s="119" t="str">
        <f>IF(IF($C$4=Dates!$E$3, DataPack!BC571, IF($C$4=Dates!$E$4, DataPack!BH571, IF($C$4=Dates!$E$5, DataPack!BM571, IF($C$4=Dates!$E$6, DataPack!BR571))))="", "", IF($C$4=Dates!$E$3, DataPack!BC571, IF($C$4=Dates!$E$4, DataPack!BH571, IF($C$4=Dates!$E$5, DataPack!BM571, IF($C$4=Dates!$E$6, DataPack!BR571)))))</f>
        <v/>
      </c>
      <c r="D156" s="119" t="str">
        <f>IF(IF($C$4=Dates!$E$3, DataPack!BD571, IF($C$4=Dates!$E$4, DataPack!BI571, IF($C$4=Dates!$E$5, DataPack!BN571, IF($C$4=Dates!$E$6, DataPack!BS571))))="", "", IF($C$4=Dates!$E$3, DataPack!BD571, IF($C$4=Dates!$E$4, DataPack!BI571, IF($C$4=Dates!$E$5, DataPack!BN571, IF($C$4=Dates!$E$6, DataPack!BS571)))))</f>
        <v/>
      </c>
      <c r="E156" s="119" t="str">
        <f>IF(IF($C$4=Dates!$E$3, DataPack!BE571, IF($C$4=Dates!$E$4, DataPack!BJ571, IF($C$4=Dates!$E$5, DataPack!BO571, IF($C$4=Dates!$E$6, DataPack!BT571))))="", "", IF($C$4=Dates!$E$3, DataPack!BE571, IF($C$4=Dates!$E$4, DataPack!BJ571, IF($C$4=Dates!$E$5, DataPack!BO571, IF($C$4=Dates!$E$6, DataPack!BT571)))))</f>
        <v/>
      </c>
      <c r="F156" s="119"/>
      <c r="G156" s="120" t="str">
        <f>IF(IF($C$4=Dates!$E$3, DataPack!BF571, IF($C$4=Dates!$E$4, DataPack!BK571, IF($C$4=Dates!$E$5, DataPack!BP571, IF($C$4=Dates!$E$6, DataPack!BU571))))="", "", IF($C$4=Dates!$E$3, DataPack!BF571, IF($C$4=Dates!$E$4, DataPack!BK571, IF($C$4=Dates!$E$5, DataPack!BP571, IF($C$4=Dates!$E$6, DataPack!BU571)))))</f>
        <v/>
      </c>
    </row>
    <row r="157" spans="2:7">
      <c r="B157" s="112" t="str">
        <f>IF(IF($C$4=Dates!$E$3, DataPack!BB572, IF($C$4=Dates!$E$4, DataPack!BG572, IF($C$4=Dates!$E$5, DataPack!BL572, IF($C$4=Dates!$E$6, DataPack!BQ572))))="", "", IF($C$4=Dates!$E$3, DataPack!BB572, IF($C$4=Dates!$E$4, DataPack!BG572, IF($C$4=Dates!$E$5, DataPack!BL572, IF($C$4=Dates!$E$6, DataPack!BQ572)))))</f>
        <v/>
      </c>
      <c r="C157" s="119" t="str">
        <f>IF(IF($C$4=Dates!$E$3, DataPack!BC572, IF($C$4=Dates!$E$4, DataPack!BH572, IF($C$4=Dates!$E$5, DataPack!BM572, IF($C$4=Dates!$E$6, DataPack!BR572))))="", "", IF($C$4=Dates!$E$3, DataPack!BC572, IF($C$4=Dates!$E$4, DataPack!BH572, IF($C$4=Dates!$E$5, DataPack!BM572, IF($C$4=Dates!$E$6, DataPack!BR572)))))</f>
        <v/>
      </c>
      <c r="D157" s="119" t="str">
        <f>IF(IF($C$4=Dates!$E$3, DataPack!BD572, IF($C$4=Dates!$E$4, DataPack!BI572, IF($C$4=Dates!$E$5, DataPack!BN572, IF($C$4=Dates!$E$6, DataPack!BS572))))="", "", IF($C$4=Dates!$E$3, DataPack!BD572, IF($C$4=Dates!$E$4, DataPack!BI572, IF($C$4=Dates!$E$5, DataPack!BN572, IF($C$4=Dates!$E$6, DataPack!BS572)))))</f>
        <v/>
      </c>
      <c r="E157" s="119" t="str">
        <f>IF(IF($C$4=Dates!$E$3, DataPack!BE572, IF($C$4=Dates!$E$4, DataPack!BJ572, IF($C$4=Dates!$E$5, DataPack!BO572, IF($C$4=Dates!$E$6, DataPack!BT572))))="", "", IF($C$4=Dates!$E$3, DataPack!BE572, IF($C$4=Dates!$E$4, DataPack!BJ572, IF($C$4=Dates!$E$5, DataPack!BO572, IF($C$4=Dates!$E$6, DataPack!BT572)))))</f>
        <v/>
      </c>
      <c r="F157" s="119"/>
      <c r="G157" s="120" t="str">
        <f>IF(IF($C$4=Dates!$E$3, DataPack!BF572, IF($C$4=Dates!$E$4, DataPack!BK572, IF($C$4=Dates!$E$5, DataPack!BP572, IF($C$4=Dates!$E$6, DataPack!BU572))))="", "", IF($C$4=Dates!$E$3, DataPack!BF572, IF($C$4=Dates!$E$4, DataPack!BK572, IF($C$4=Dates!$E$5, DataPack!BP572, IF($C$4=Dates!$E$6, DataPack!BU572)))))</f>
        <v/>
      </c>
    </row>
    <row r="158" spans="2:7">
      <c r="B158" s="112" t="str">
        <f>IF(IF($C$4=Dates!$E$3, DataPack!BB573, IF($C$4=Dates!$E$4, DataPack!BG573, IF($C$4=Dates!$E$5, DataPack!BL573, IF($C$4=Dates!$E$6, DataPack!BQ573))))="", "", IF($C$4=Dates!$E$3, DataPack!BB573, IF($C$4=Dates!$E$4, DataPack!BG573, IF($C$4=Dates!$E$5, DataPack!BL573, IF($C$4=Dates!$E$6, DataPack!BQ573)))))</f>
        <v/>
      </c>
      <c r="C158" s="119" t="str">
        <f>IF(IF($C$4=Dates!$E$3, DataPack!BC573, IF($C$4=Dates!$E$4, DataPack!BH573, IF($C$4=Dates!$E$5, DataPack!BM573, IF($C$4=Dates!$E$6, DataPack!BR573))))="", "", IF($C$4=Dates!$E$3, DataPack!BC573, IF($C$4=Dates!$E$4, DataPack!BH573, IF($C$4=Dates!$E$5, DataPack!BM573, IF($C$4=Dates!$E$6, DataPack!BR573)))))</f>
        <v/>
      </c>
      <c r="D158" s="119" t="str">
        <f>IF(IF($C$4=Dates!$E$3, DataPack!BD573, IF($C$4=Dates!$E$4, DataPack!BI573, IF($C$4=Dates!$E$5, DataPack!BN573, IF($C$4=Dates!$E$6, DataPack!BS573))))="", "", IF($C$4=Dates!$E$3, DataPack!BD573, IF($C$4=Dates!$E$4, DataPack!BI573, IF($C$4=Dates!$E$5, DataPack!BN573, IF($C$4=Dates!$E$6, DataPack!BS573)))))</f>
        <v/>
      </c>
      <c r="E158" s="119" t="str">
        <f>IF(IF($C$4=Dates!$E$3, DataPack!BE573, IF($C$4=Dates!$E$4, DataPack!BJ573, IF($C$4=Dates!$E$5, DataPack!BO573, IF($C$4=Dates!$E$6, DataPack!BT573))))="", "", IF($C$4=Dates!$E$3, DataPack!BE573, IF($C$4=Dates!$E$4, DataPack!BJ573, IF($C$4=Dates!$E$5, DataPack!BO573, IF($C$4=Dates!$E$6, DataPack!BT573)))))</f>
        <v/>
      </c>
      <c r="F158" s="119"/>
      <c r="G158" s="120" t="str">
        <f>IF(IF($C$4=Dates!$E$3, DataPack!BF573, IF($C$4=Dates!$E$4, DataPack!BK573, IF($C$4=Dates!$E$5, DataPack!BP573, IF($C$4=Dates!$E$6, DataPack!BU573))))="", "", IF($C$4=Dates!$E$3, DataPack!BF573, IF($C$4=Dates!$E$4, DataPack!BK573, IF($C$4=Dates!$E$5, DataPack!BP573, IF($C$4=Dates!$E$6, DataPack!BU573)))))</f>
        <v/>
      </c>
    </row>
    <row r="159" spans="2:7">
      <c r="B159" s="112" t="str">
        <f>IF(IF($C$4=Dates!$E$3, DataPack!BB574, IF($C$4=Dates!$E$4, DataPack!BG574, IF($C$4=Dates!$E$5, DataPack!BL574, IF($C$4=Dates!$E$6, DataPack!BQ574))))="", "", IF($C$4=Dates!$E$3, DataPack!BB574, IF($C$4=Dates!$E$4, DataPack!BG574, IF($C$4=Dates!$E$5, DataPack!BL574, IF($C$4=Dates!$E$6, DataPack!BQ574)))))</f>
        <v/>
      </c>
      <c r="C159" s="119" t="str">
        <f>IF(IF($C$4=Dates!$E$3, DataPack!BC574, IF($C$4=Dates!$E$4, DataPack!BH574, IF($C$4=Dates!$E$5, DataPack!BM574, IF($C$4=Dates!$E$6, DataPack!BR574))))="", "", IF($C$4=Dates!$E$3, DataPack!BC574, IF($C$4=Dates!$E$4, DataPack!BH574, IF($C$4=Dates!$E$5, DataPack!BM574, IF($C$4=Dates!$E$6, DataPack!BR574)))))</f>
        <v/>
      </c>
      <c r="D159" s="119" t="str">
        <f>IF(IF($C$4=Dates!$E$3, DataPack!BD574, IF($C$4=Dates!$E$4, DataPack!BI574, IF($C$4=Dates!$E$5, DataPack!BN574, IF($C$4=Dates!$E$6, DataPack!BS574))))="", "", IF($C$4=Dates!$E$3, DataPack!BD574, IF($C$4=Dates!$E$4, DataPack!BI574, IF($C$4=Dates!$E$5, DataPack!BN574, IF($C$4=Dates!$E$6, DataPack!BS574)))))</f>
        <v/>
      </c>
      <c r="E159" s="119" t="str">
        <f>IF(IF($C$4=Dates!$E$3, DataPack!BE574, IF($C$4=Dates!$E$4, DataPack!BJ574, IF($C$4=Dates!$E$5, DataPack!BO574, IF($C$4=Dates!$E$6, DataPack!BT574))))="", "", IF($C$4=Dates!$E$3, DataPack!BE574, IF($C$4=Dates!$E$4, DataPack!BJ574, IF($C$4=Dates!$E$5, DataPack!BO574, IF($C$4=Dates!$E$6, DataPack!BT574)))))</f>
        <v/>
      </c>
      <c r="F159" s="119"/>
      <c r="G159" s="120" t="str">
        <f>IF(IF($C$4=Dates!$E$3, DataPack!BF574, IF($C$4=Dates!$E$4, DataPack!BK574, IF($C$4=Dates!$E$5, DataPack!BP574, IF($C$4=Dates!$E$6, DataPack!BU574))))="", "", IF($C$4=Dates!$E$3, DataPack!BF574, IF($C$4=Dates!$E$4, DataPack!BK574, IF($C$4=Dates!$E$5, DataPack!BP574, IF($C$4=Dates!$E$6, DataPack!BU574)))))</f>
        <v/>
      </c>
    </row>
    <row r="160" spans="2:7">
      <c r="B160" s="112" t="str">
        <f>IF(IF($C$4=Dates!$E$3, DataPack!BB575, IF($C$4=Dates!$E$4, DataPack!BG575, IF($C$4=Dates!$E$5, DataPack!BL575, IF($C$4=Dates!$E$6, DataPack!BQ575))))="", "", IF($C$4=Dates!$E$3, DataPack!BB575, IF($C$4=Dates!$E$4, DataPack!BG575, IF($C$4=Dates!$E$5, DataPack!BL575, IF($C$4=Dates!$E$6, DataPack!BQ575)))))</f>
        <v/>
      </c>
      <c r="C160" s="119" t="str">
        <f>IF(IF($C$4=Dates!$E$3, DataPack!BC575, IF($C$4=Dates!$E$4, DataPack!BH575, IF($C$4=Dates!$E$5, DataPack!BM575, IF($C$4=Dates!$E$6, DataPack!BR575))))="", "", IF($C$4=Dates!$E$3, DataPack!BC575, IF($C$4=Dates!$E$4, DataPack!BH575, IF($C$4=Dates!$E$5, DataPack!BM575, IF($C$4=Dates!$E$6, DataPack!BR575)))))</f>
        <v/>
      </c>
      <c r="D160" s="119" t="str">
        <f>IF(IF($C$4=Dates!$E$3, DataPack!BD575, IF($C$4=Dates!$E$4, DataPack!BI575, IF($C$4=Dates!$E$5, DataPack!BN575, IF($C$4=Dates!$E$6, DataPack!BS575))))="", "", IF($C$4=Dates!$E$3, DataPack!BD575, IF($C$4=Dates!$E$4, DataPack!BI575, IF($C$4=Dates!$E$5, DataPack!BN575, IF($C$4=Dates!$E$6, DataPack!BS575)))))</f>
        <v/>
      </c>
      <c r="E160" s="119" t="str">
        <f>IF(IF($C$4=Dates!$E$3, DataPack!BE575, IF($C$4=Dates!$E$4, DataPack!BJ575, IF($C$4=Dates!$E$5, DataPack!BO575, IF($C$4=Dates!$E$6, DataPack!BT575))))="", "", IF($C$4=Dates!$E$3, DataPack!BE575, IF($C$4=Dates!$E$4, DataPack!BJ575, IF($C$4=Dates!$E$5, DataPack!BO575, IF($C$4=Dates!$E$6, DataPack!BT575)))))</f>
        <v/>
      </c>
      <c r="F160" s="119"/>
      <c r="G160" s="120" t="str">
        <f>IF(IF($C$4=Dates!$E$3, DataPack!BF575, IF($C$4=Dates!$E$4, DataPack!BK575, IF($C$4=Dates!$E$5, DataPack!BP575, IF($C$4=Dates!$E$6, DataPack!BU575))))="", "", IF($C$4=Dates!$E$3, DataPack!BF575, IF($C$4=Dates!$E$4, DataPack!BK575, IF($C$4=Dates!$E$5, DataPack!BP575, IF($C$4=Dates!$E$6, DataPack!BU575)))))</f>
        <v/>
      </c>
    </row>
    <row r="161" spans="2:7">
      <c r="B161" s="112" t="str">
        <f>IF(IF($C$4=Dates!$E$3, DataPack!BB576, IF($C$4=Dates!$E$4, DataPack!BG576, IF($C$4=Dates!$E$5, DataPack!BL576, IF($C$4=Dates!$E$6, DataPack!BQ576))))="", "", IF($C$4=Dates!$E$3, DataPack!BB576, IF($C$4=Dates!$E$4, DataPack!BG576, IF($C$4=Dates!$E$5, DataPack!BL576, IF($C$4=Dates!$E$6, DataPack!BQ576)))))</f>
        <v/>
      </c>
      <c r="C161" s="119" t="str">
        <f>IF(IF($C$4=Dates!$E$3, DataPack!BC576, IF($C$4=Dates!$E$4, DataPack!BH576, IF($C$4=Dates!$E$5, DataPack!BM576, IF($C$4=Dates!$E$6, DataPack!BR576))))="", "", IF($C$4=Dates!$E$3, DataPack!BC576, IF($C$4=Dates!$E$4, DataPack!BH576, IF($C$4=Dates!$E$5, DataPack!BM576, IF($C$4=Dates!$E$6, DataPack!BR576)))))</f>
        <v/>
      </c>
      <c r="D161" s="119" t="str">
        <f>IF(IF($C$4=Dates!$E$3, DataPack!BD576, IF($C$4=Dates!$E$4, DataPack!BI576, IF($C$4=Dates!$E$5, DataPack!BN576, IF($C$4=Dates!$E$6, DataPack!BS576))))="", "", IF($C$4=Dates!$E$3, DataPack!BD576, IF($C$4=Dates!$E$4, DataPack!BI576, IF($C$4=Dates!$E$5, DataPack!BN576, IF($C$4=Dates!$E$6, DataPack!BS576)))))</f>
        <v/>
      </c>
      <c r="E161" s="119" t="str">
        <f>IF(IF($C$4=Dates!$E$3, DataPack!BE576, IF($C$4=Dates!$E$4, DataPack!BJ576, IF($C$4=Dates!$E$5, DataPack!BO576, IF($C$4=Dates!$E$6, DataPack!BT576))))="", "", IF($C$4=Dates!$E$3, DataPack!BE576, IF($C$4=Dates!$E$4, DataPack!BJ576, IF($C$4=Dates!$E$5, DataPack!BO576, IF($C$4=Dates!$E$6, DataPack!BT576)))))</f>
        <v/>
      </c>
      <c r="F161" s="119"/>
      <c r="G161" s="120" t="str">
        <f>IF(IF($C$4=Dates!$E$3, DataPack!BF576, IF($C$4=Dates!$E$4, DataPack!BK576, IF($C$4=Dates!$E$5, DataPack!BP576, IF($C$4=Dates!$E$6, DataPack!BU576))))="", "", IF($C$4=Dates!$E$3, DataPack!BF576, IF($C$4=Dates!$E$4, DataPack!BK576, IF($C$4=Dates!$E$5, DataPack!BP576, IF($C$4=Dates!$E$6, DataPack!BU576)))))</f>
        <v/>
      </c>
    </row>
    <row r="162" spans="2:7">
      <c r="B162" s="112" t="str">
        <f>IF(IF($C$4=Dates!$E$3, DataPack!BB577, IF($C$4=Dates!$E$4, DataPack!BG577, IF($C$4=Dates!$E$5, DataPack!BL577, IF($C$4=Dates!$E$6, DataPack!BQ577))))="", "", IF($C$4=Dates!$E$3, DataPack!BB577, IF($C$4=Dates!$E$4, DataPack!BG577, IF($C$4=Dates!$E$5, DataPack!BL577, IF($C$4=Dates!$E$6, DataPack!BQ577)))))</f>
        <v/>
      </c>
      <c r="C162" s="119" t="str">
        <f>IF(IF($C$4=Dates!$E$3, DataPack!BC577, IF($C$4=Dates!$E$4, DataPack!BH577, IF($C$4=Dates!$E$5, DataPack!BM577, IF($C$4=Dates!$E$6, DataPack!BR577))))="", "", IF($C$4=Dates!$E$3, DataPack!BC577, IF($C$4=Dates!$E$4, DataPack!BH577, IF($C$4=Dates!$E$5, DataPack!BM577, IF($C$4=Dates!$E$6, DataPack!BR577)))))</f>
        <v/>
      </c>
      <c r="D162" s="119" t="str">
        <f>IF(IF($C$4=Dates!$E$3, DataPack!BD577, IF($C$4=Dates!$E$4, DataPack!BI577, IF($C$4=Dates!$E$5, DataPack!BN577, IF($C$4=Dates!$E$6, DataPack!BS577))))="", "", IF($C$4=Dates!$E$3, DataPack!BD577, IF($C$4=Dates!$E$4, DataPack!BI577, IF($C$4=Dates!$E$5, DataPack!BN577, IF($C$4=Dates!$E$6, DataPack!BS577)))))</f>
        <v/>
      </c>
      <c r="E162" s="119" t="str">
        <f>IF(IF($C$4=Dates!$E$3, DataPack!BE577, IF($C$4=Dates!$E$4, DataPack!BJ577, IF($C$4=Dates!$E$5, DataPack!BO577, IF($C$4=Dates!$E$6, DataPack!BT577))))="", "", IF($C$4=Dates!$E$3, DataPack!BE577, IF($C$4=Dates!$E$4, DataPack!BJ577, IF($C$4=Dates!$E$5, DataPack!BO577, IF($C$4=Dates!$E$6, DataPack!BT577)))))</f>
        <v/>
      </c>
      <c r="F162" s="119"/>
      <c r="G162" s="120" t="str">
        <f>IF(IF($C$4=Dates!$E$3, DataPack!BF577, IF($C$4=Dates!$E$4, DataPack!BK577, IF($C$4=Dates!$E$5, DataPack!BP577, IF($C$4=Dates!$E$6, DataPack!BU577))))="", "", IF($C$4=Dates!$E$3, DataPack!BF577, IF($C$4=Dates!$E$4, DataPack!BK577, IF($C$4=Dates!$E$5, DataPack!BP577, IF($C$4=Dates!$E$6, DataPack!BU577)))))</f>
        <v/>
      </c>
    </row>
    <row r="163" spans="2:7">
      <c r="B163" s="112" t="str">
        <f>IF(IF($C$4=Dates!$E$3, DataPack!BB578, IF($C$4=Dates!$E$4, DataPack!BG578, IF($C$4=Dates!$E$5, DataPack!BL578, IF($C$4=Dates!$E$6, DataPack!BQ578))))="", "", IF($C$4=Dates!$E$3, DataPack!BB578, IF($C$4=Dates!$E$4, DataPack!BG578, IF($C$4=Dates!$E$5, DataPack!BL578, IF($C$4=Dates!$E$6, DataPack!BQ578)))))</f>
        <v/>
      </c>
      <c r="C163" s="119" t="str">
        <f>IF(IF($C$4=Dates!$E$3, DataPack!BC578, IF($C$4=Dates!$E$4, DataPack!BH578, IF($C$4=Dates!$E$5, DataPack!BM578, IF($C$4=Dates!$E$6, DataPack!BR578))))="", "", IF($C$4=Dates!$E$3, DataPack!BC578, IF($C$4=Dates!$E$4, DataPack!BH578, IF($C$4=Dates!$E$5, DataPack!BM578, IF($C$4=Dates!$E$6, DataPack!BR578)))))</f>
        <v/>
      </c>
      <c r="D163" s="119" t="str">
        <f>IF(IF($C$4=Dates!$E$3, DataPack!BD578, IF($C$4=Dates!$E$4, DataPack!BI578, IF($C$4=Dates!$E$5, DataPack!BN578, IF($C$4=Dates!$E$6, DataPack!BS578))))="", "", IF($C$4=Dates!$E$3, DataPack!BD578, IF($C$4=Dates!$E$4, DataPack!BI578, IF($C$4=Dates!$E$5, DataPack!BN578, IF($C$4=Dates!$E$6, DataPack!BS578)))))</f>
        <v/>
      </c>
      <c r="E163" s="119" t="str">
        <f>IF(IF($C$4=Dates!$E$3, DataPack!BE578, IF($C$4=Dates!$E$4, DataPack!BJ578, IF($C$4=Dates!$E$5, DataPack!BO578, IF($C$4=Dates!$E$6, DataPack!BT578))))="", "", IF($C$4=Dates!$E$3, DataPack!BE578, IF($C$4=Dates!$E$4, DataPack!BJ578, IF($C$4=Dates!$E$5, DataPack!BO578, IF($C$4=Dates!$E$6, DataPack!BT578)))))</f>
        <v/>
      </c>
      <c r="F163" s="119"/>
      <c r="G163" s="120" t="str">
        <f>IF(IF($C$4=Dates!$E$3, DataPack!BF578, IF($C$4=Dates!$E$4, DataPack!BK578, IF($C$4=Dates!$E$5, DataPack!BP578, IF($C$4=Dates!$E$6, DataPack!BU578))))="", "", IF($C$4=Dates!$E$3, DataPack!BF578, IF($C$4=Dates!$E$4, DataPack!BK578, IF($C$4=Dates!$E$5, DataPack!BP578, IF($C$4=Dates!$E$6, DataPack!BU578)))))</f>
        <v/>
      </c>
    </row>
    <row r="164" spans="2:7">
      <c r="B164" s="112" t="str">
        <f>IF(IF($C$4=Dates!$E$3, DataPack!BB579, IF($C$4=Dates!$E$4, DataPack!BG579, IF($C$4=Dates!$E$5, DataPack!BL579, IF($C$4=Dates!$E$6, DataPack!BQ579))))="", "", IF($C$4=Dates!$E$3, DataPack!BB579, IF($C$4=Dates!$E$4, DataPack!BG579, IF($C$4=Dates!$E$5, DataPack!BL579, IF($C$4=Dates!$E$6, DataPack!BQ579)))))</f>
        <v/>
      </c>
      <c r="C164" s="119" t="str">
        <f>IF(IF($C$4=Dates!$E$3, DataPack!BC579, IF($C$4=Dates!$E$4, DataPack!BH579, IF($C$4=Dates!$E$5, DataPack!BM579, IF($C$4=Dates!$E$6, DataPack!BR579))))="", "", IF($C$4=Dates!$E$3, DataPack!BC579, IF($C$4=Dates!$E$4, DataPack!BH579, IF($C$4=Dates!$E$5, DataPack!BM579, IF($C$4=Dates!$E$6, DataPack!BR579)))))</f>
        <v/>
      </c>
      <c r="D164" s="119" t="str">
        <f>IF(IF($C$4=Dates!$E$3, DataPack!BD579, IF($C$4=Dates!$E$4, DataPack!BI579, IF($C$4=Dates!$E$5, DataPack!BN579, IF($C$4=Dates!$E$6, DataPack!BS579))))="", "", IF($C$4=Dates!$E$3, DataPack!BD579, IF($C$4=Dates!$E$4, DataPack!BI579, IF($C$4=Dates!$E$5, DataPack!BN579, IF($C$4=Dates!$E$6, DataPack!BS579)))))</f>
        <v/>
      </c>
      <c r="E164" s="119" t="str">
        <f>IF(IF($C$4=Dates!$E$3, DataPack!BE579, IF($C$4=Dates!$E$4, DataPack!BJ579, IF($C$4=Dates!$E$5, DataPack!BO579, IF($C$4=Dates!$E$6, DataPack!BT579))))="", "", IF($C$4=Dates!$E$3, DataPack!BE579, IF($C$4=Dates!$E$4, DataPack!BJ579, IF($C$4=Dates!$E$5, DataPack!BO579, IF($C$4=Dates!$E$6, DataPack!BT579)))))</f>
        <v/>
      </c>
      <c r="F164" s="119"/>
      <c r="G164" s="120" t="str">
        <f>IF(IF($C$4=Dates!$E$3, DataPack!BF579, IF($C$4=Dates!$E$4, DataPack!BK579, IF($C$4=Dates!$E$5, DataPack!BP579, IF($C$4=Dates!$E$6, DataPack!BU579))))="", "", IF($C$4=Dates!$E$3, DataPack!BF579, IF($C$4=Dates!$E$4, DataPack!BK579, IF($C$4=Dates!$E$5, DataPack!BP579, IF($C$4=Dates!$E$6, DataPack!BU579)))))</f>
        <v/>
      </c>
    </row>
    <row r="165" spans="2:7">
      <c r="B165" s="112" t="str">
        <f>IF(IF($C$4=Dates!$E$3, DataPack!BB580, IF($C$4=Dates!$E$4, DataPack!BG580, IF($C$4=Dates!$E$5, DataPack!BL580, IF($C$4=Dates!$E$6, DataPack!BQ580))))="", "", IF($C$4=Dates!$E$3, DataPack!BB580, IF($C$4=Dates!$E$4, DataPack!BG580, IF($C$4=Dates!$E$5, DataPack!BL580, IF($C$4=Dates!$E$6, DataPack!BQ580)))))</f>
        <v/>
      </c>
      <c r="C165" s="119" t="str">
        <f>IF(IF($C$4=Dates!$E$3, DataPack!BC580, IF($C$4=Dates!$E$4, DataPack!BH580, IF($C$4=Dates!$E$5, DataPack!BM580, IF($C$4=Dates!$E$6, DataPack!BR580))))="", "", IF($C$4=Dates!$E$3, DataPack!BC580, IF($C$4=Dates!$E$4, DataPack!BH580, IF($C$4=Dates!$E$5, DataPack!BM580, IF($C$4=Dates!$E$6, DataPack!BR580)))))</f>
        <v/>
      </c>
      <c r="D165" s="119" t="str">
        <f>IF(IF($C$4=Dates!$E$3, DataPack!BD580, IF($C$4=Dates!$E$4, DataPack!BI580, IF($C$4=Dates!$E$5, DataPack!BN580, IF($C$4=Dates!$E$6, DataPack!BS580))))="", "", IF($C$4=Dates!$E$3, DataPack!BD580, IF($C$4=Dates!$E$4, DataPack!BI580, IF($C$4=Dates!$E$5, DataPack!BN580, IF($C$4=Dates!$E$6, DataPack!BS580)))))</f>
        <v/>
      </c>
      <c r="E165" s="119" t="str">
        <f>IF(IF($C$4=Dates!$E$3, DataPack!BE580, IF($C$4=Dates!$E$4, DataPack!BJ580, IF($C$4=Dates!$E$5, DataPack!BO580, IF($C$4=Dates!$E$6, DataPack!BT580))))="", "", IF($C$4=Dates!$E$3, DataPack!BE580, IF($C$4=Dates!$E$4, DataPack!BJ580, IF($C$4=Dates!$E$5, DataPack!BO580, IF($C$4=Dates!$E$6, DataPack!BT580)))))</f>
        <v/>
      </c>
      <c r="F165" s="119"/>
      <c r="G165" s="120" t="str">
        <f>IF(IF($C$4=Dates!$E$3, DataPack!BF580, IF($C$4=Dates!$E$4, DataPack!BK580, IF($C$4=Dates!$E$5, DataPack!BP580, IF($C$4=Dates!$E$6, DataPack!BU580))))="", "", IF($C$4=Dates!$E$3, DataPack!BF580, IF($C$4=Dates!$E$4, DataPack!BK580, IF($C$4=Dates!$E$5, DataPack!BP580, IF($C$4=Dates!$E$6, DataPack!BU580)))))</f>
        <v/>
      </c>
    </row>
    <row r="166" spans="2:7">
      <c r="B166" s="112" t="str">
        <f>IF(IF($C$4=Dates!$E$3, DataPack!BB581, IF($C$4=Dates!$E$4, DataPack!BG581, IF($C$4=Dates!$E$5, DataPack!BL581, IF($C$4=Dates!$E$6, DataPack!BQ581))))="", "", IF($C$4=Dates!$E$3, DataPack!BB581, IF($C$4=Dates!$E$4, DataPack!BG581, IF($C$4=Dates!$E$5, DataPack!BL581, IF($C$4=Dates!$E$6, DataPack!BQ581)))))</f>
        <v/>
      </c>
      <c r="C166" s="119" t="str">
        <f>IF(IF($C$4=Dates!$E$3, DataPack!BC581, IF($C$4=Dates!$E$4, DataPack!BH581, IF($C$4=Dates!$E$5, DataPack!BM581, IF($C$4=Dates!$E$6, DataPack!BR581))))="", "", IF($C$4=Dates!$E$3, DataPack!BC581, IF($C$4=Dates!$E$4, DataPack!BH581, IF($C$4=Dates!$E$5, DataPack!BM581, IF($C$4=Dates!$E$6, DataPack!BR581)))))</f>
        <v/>
      </c>
      <c r="D166" s="119" t="str">
        <f>IF(IF($C$4=Dates!$E$3, DataPack!BD581, IF($C$4=Dates!$E$4, DataPack!BI581, IF($C$4=Dates!$E$5, DataPack!BN581, IF($C$4=Dates!$E$6, DataPack!BS581))))="", "", IF($C$4=Dates!$E$3, DataPack!BD581, IF($C$4=Dates!$E$4, DataPack!BI581, IF($C$4=Dates!$E$5, DataPack!BN581, IF($C$4=Dates!$E$6, DataPack!BS581)))))</f>
        <v/>
      </c>
      <c r="E166" s="119" t="str">
        <f>IF(IF($C$4=Dates!$E$3, DataPack!BE581, IF($C$4=Dates!$E$4, DataPack!BJ581, IF($C$4=Dates!$E$5, DataPack!BO581, IF($C$4=Dates!$E$6, DataPack!BT581))))="", "", IF($C$4=Dates!$E$3, DataPack!BE581, IF($C$4=Dates!$E$4, DataPack!BJ581, IF($C$4=Dates!$E$5, DataPack!BO581, IF($C$4=Dates!$E$6, DataPack!BT581)))))</f>
        <v/>
      </c>
      <c r="F166" s="119"/>
      <c r="G166" s="120" t="str">
        <f>IF(IF($C$4=Dates!$E$3, DataPack!BF581, IF($C$4=Dates!$E$4, DataPack!BK581, IF($C$4=Dates!$E$5, DataPack!BP581, IF($C$4=Dates!$E$6, DataPack!BU581))))="", "", IF($C$4=Dates!$E$3, DataPack!BF581, IF($C$4=Dates!$E$4, DataPack!BK581, IF($C$4=Dates!$E$5, DataPack!BP581, IF($C$4=Dates!$E$6, DataPack!BU581)))))</f>
        <v/>
      </c>
    </row>
    <row r="167" spans="2:7">
      <c r="B167" s="112" t="str">
        <f>IF(IF($C$4=Dates!$E$3, DataPack!BB582, IF($C$4=Dates!$E$4, DataPack!BG582, IF($C$4=Dates!$E$5, DataPack!BL582, IF($C$4=Dates!$E$6, DataPack!BQ582))))="", "", IF($C$4=Dates!$E$3, DataPack!BB582, IF($C$4=Dates!$E$4, DataPack!BG582, IF($C$4=Dates!$E$5, DataPack!BL582, IF($C$4=Dates!$E$6, DataPack!BQ582)))))</f>
        <v/>
      </c>
      <c r="C167" s="119" t="str">
        <f>IF(IF($C$4=Dates!$E$3, DataPack!BC582, IF($C$4=Dates!$E$4, DataPack!BH582, IF($C$4=Dates!$E$5, DataPack!BM582, IF($C$4=Dates!$E$6, DataPack!BR582))))="", "", IF($C$4=Dates!$E$3, DataPack!BC582, IF($C$4=Dates!$E$4, DataPack!BH582, IF($C$4=Dates!$E$5, DataPack!BM582, IF($C$4=Dates!$E$6, DataPack!BR582)))))</f>
        <v/>
      </c>
      <c r="D167" s="119" t="str">
        <f>IF(IF($C$4=Dates!$E$3, DataPack!BD582, IF($C$4=Dates!$E$4, DataPack!BI582, IF($C$4=Dates!$E$5, DataPack!BN582, IF($C$4=Dates!$E$6, DataPack!BS582))))="", "", IF($C$4=Dates!$E$3, DataPack!BD582, IF($C$4=Dates!$E$4, DataPack!BI582, IF($C$4=Dates!$E$5, DataPack!BN582, IF($C$4=Dates!$E$6, DataPack!BS582)))))</f>
        <v/>
      </c>
      <c r="E167" s="119" t="str">
        <f>IF(IF($C$4=Dates!$E$3, DataPack!BE582, IF($C$4=Dates!$E$4, DataPack!BJ582, IF($C$4=Dates!$E$5, DataPack!BO582, IF($C$4=Dates!$E$6, DataPack!BT582))))="", "", IF($C$4=Dates!$E$3, DataPack!BE582, IF($C$4=Dates!$E$4, DataPack!BJ582, IF($C$4=Dates!$E$5, DataPack!BO582, IF($C$4=Dates!$E$6, DataPack!BT582)))))</f>
        <v/>
      </c>
      <c r="F167" s="119"/>
      <c r="G167" s="120" t="str">
        <f>IF(IF($C$4=Dates!$E$3, DataPack!BF582, IF($C$4=Dates!$E$4, DataPack!BK582, IF($C$4=Dates!$E$5, DataPack!BP582, IF($C$4=Dates!$E$6, DataPack!BU582))))="", "", IF($C$4=Dates!$E$3, DataPack!BF582, IF($C$4=Dates!$E$4, DataPack!BK582, IF($C$4=Dates!$E$5, DataPack!BP582, IF($C$4=Dates!$E$6, DataPack!BU582)))))</f>
        <v/>
      </c>
    </row>
    <row r="168" spans="2:7">
      <c r="B168" s="112" t="str">
        <f>IF(IF($C$4=Dates!$E$3, DataPack!BB583, IF($C$4=Dates!$E$4, DataPack!BG583, IF($C$4=Dates!$E$5, DataPack!BL583, IF($C$4=Dates!$E$6, DataPack!BQ583))))="", "", IF($C$4=Dates!$E$3, DataPack!BB583, IF($C$4=Dates!$E$4, DataPack!BG583, IF($C$4=Dates!$E$5, DataPack!BL583, IF($C$4=Dates!$E$6, DataPack!BQ583)))))</f>
        <v/>
      </c>
      <c r="C168" s="119" t="str">
        <f>IF(IF($C$4=Dates!$E$3, DataPack!BC583, IF($C$4=Dates!$E$4, DataPack!BH583, IF($C$4=Dates!$E$5, DataPack!BM583, IF($C$4=Dates!$E$6, DataPack!BR583))))="", "", IF($C$4=Dates!$E$3, DataPack!BC583, IF($C$4=Dates!$E$4, DataPack!BH583, IF($C$4=Dates!$E$5, DataPack!BM583, IF($C$4=Dates!$E$6, DataPack!BR583)))))</f>
        <v/>
      </c>
      <c r="D168" s="119" t="str">
        <f>IF(IF($C$4=Dates!$E$3, DataPack!BD583, IF($C$4=Dates!$E$4, DataPack!BI583, IF($C$4=Dates!$E$5, DataPack!BN583, IF($C$4=Dates!$E$6, DataPack!BS583))))="", "", IF($C$4=Dates!$E$3, DataPack!BD583, IF($C$4=Dates!$E$4, DataPack!BI583, IF($C$4=Dates!$E$5, DataPack!BN583, IF($C$4=Dates!$E$6, DataPack!BS583)))))</f>
        <v/>
      </c>
      <c r="E168" s="119" t="str">
        <f>IF(IF($C$4=Dates!$E$3, DataPack!BE583, IF($C$4=Dates!$E$4, DataPack!BJ583, IF($C$4=Dates!$E$5, DataPack!BO583, IF($C$4=Dates!$E$6, DataPack!BT583))))="", "", IF($C$4=Dates!$E$3, DataPack!BE583, IF($C$4=Dates!$E$4, DataPack!BJ583, IF($C$4=Dates!$E$5, DataPack!BO583, IF($C$4=Dates!$E$6, DataPack!BT583)))))</f>
        <v/>
      </c>
      <c r="F168" s="119"/>
      <c r="G168" s="120" t="str">
        <f>IF(IF($C$4=Dates!$E$3, DataPack!BF583, IF($C$4=Dates!$E$4, DataPack!BK583, IF($C$4=Dates!$E$5, DataPack!BP583, IF($C$4=Dates!$E$6, DataPack!BU583))))="", "", IF($C$4=Dates!$E$3, DataPack!BF583, IF($C$4=Dates!$E$4, DataPack!BK583, IF($C$4=Dates!$E$5, DataPack!BP583, IF($C$4=Dates!$E$6, DataPack!BU583)))))</f>
        <v/>
      </c>
    </row>
    <row r="169" spans="2:7">
      <c r="B169" s="112" t="str">
        <f>IF(IF($C$4=Dates!$E$3, DataPack!BB584, IF($C$4=Dates!$E$4, DataPack!BG584, IF($C$4=Dates!$E$5, DataPack!BL584, IF($C$4=Dates!$E$6, DataPack!BQ584))))="", "", IF($C$4=Dates!$E$3, DataPack!BB584, IF($C$4=Dates!$E$4, DataPack!BG584, IF($C$4=Dates!$E$5, DataPack!BL584, IF($C$4=Dates!$E$6, DataPack!BQ584)))))</f>
        <v/>
      </c>
      <c r="C169" s="119" t="str">
        <f>IF(IF($C$4=Dates!$E$3, DataPack!BC584, IF($C$4=Dates!$E$4, DataPack!BH584, IF($C$4=Dates!$E$5, DataPack!BM584, IF($C$4=Dates!$E$6, DataPack!BR584))))="", "", IF($C$4=Dates!$E$3, DataPack!BC584, IF($C$4=Dates!$E$4, DataPack!BH584, IF($C$4=Dates!$E$5, DataPack!BM584, IF($C$4=Dates!$E$6, DataPack!BR584)))))</f>
        <v/>
      </c>
      <c r="D169" s="119" t="str">
        <f>IF(IF($C$4=Dates!$E$3, DataPack!BD584, IF($C$4=Dates!$E$4, DataPack!BI584, IF($C$4=Dates!$E$5, DataPack!BN584, IF($C$4=Dates!$E$6, DataPack!BS584))))="", "", IF($C$4=Dates!$E$3, DataPack!BD584, IF($C$4=Dates!$E$4, DataPack!BI584, IF($C$4=Dates!$E$5, DataPack!BN584, IF($C$4=Dates!$E$6, DataPack!BS584)))))</f>
        <v/>
      </c>
      <c r="E169" s="119" t="str">
        <f>IF(IF($C$4=Dates!$E$3, DataPack!BE584, IF($C$4=Dates!$E$4, DataPack!BJ584, IF($C$4=Dates!$E$5, DataPack!BO584, IF($C$4=Dates!$E$6, DataPack!BT584))))="", "", IF($C$4=Dates!$E$3, DataPack!BE584, IF($C$4=Dates!$E$4, DataPack!BJ584, IF($C$4=Dates!$E$5, DataPack!BO584, IF($C$4=Dates!$E$6, DataPack!BT584)))))</f>
        <v/>
      </c>
      <c r="F169" s="119"/>
      <c r="G169" s="120" t="str">
        <f>IF(IF($C$4=Dates!$E$3, DataPack!BF584, IF($C$4=Dates!$E$4, DataPack!BK584, IF($C$4=Dates!$E$5, DataPack!BP584, IF($C$4=Dates!$E$6, DataPack!BU584))))="", "", IF($C$4=Dates!$E$3, DataPack!BF584, IF($C$4=Dates!$E$4, DataPack!BK584, IF($C$4=Dates!$E$5, DataPack!BP584, IF($C$4=Dates!$E$6, DataPack!BU584)))))</f>
        <v/>
      </c>
    </row>
    <row r="170" spans="2:7">
      <c r="B170" s="112" t="str">
        <f>IF(IF($C$4=Dates!$E$3, DataPack!BB585, IF($C$4=Dates!$E$4, DataPack!BG585, IF($C$4=Dates!$E$5, DataPack!BL585, IF($C$4=Dates!$E$6, DataPack!BQ585))))="", "", IF($C$4=Dates!$E$3, DataPack!BB585, IF($C$4=Dates!$E$4, DataPack!BG585, IF($C$4=Dates!$E$5, DataPack!BL585, IF($C$4=Dates!$E$6, DataPack!BQ585)))))</f>
        <v/>
      </c>
      <c r="C170" s="119" t="str">
        <f>IF(IF($C$4=Dates!$E$3, DataPack!BC585, IF($C$4=Dates!$E$4, DataPack!BH585, IF($C$4=Dates!$E$5, DataPack!BM585, IF($C$4=Dates!$E$6, DataPack!BR585))))="", "", IF($C$4=Dates!$E$3, DataPack!BC585, IF($C$4=Dates!$E$4, DataPack!BH585, IF($C$4=Dates!$E$5, DataPack!BM585, IF($C$4=Dates!$E$6, DataPack!BR585)))))</f>
        <v/>
      </c>
      <c r="D170" s="119" t="str">
        <f>IF(IF($C$4=Dates!$E$3, DataPack!BD585, IF($C$4=Dates!$E$4, DataPack!BI585, IF($C$4=Dates!$E$5, DataPack!BN585, IF($C$4=Dates!$E$6, DataPack!BS585))))="", "", IF($C$4=Dates!$E$3, DataPack!BD585, IF($C$4=Dates!$E$4, DataPack!BI585, IF($C$4=Dates!$E$5, DataPack!BN585, IF($C$4=Dates!$E$6, DataPack!BS585)))))</f>
        <v/>
      </c>
      <c r="E170" s="119" t="str">
        <f>IF(IF($C$4=Dates!$E$3, DataPack!BE585, IF($C$4=Dates!$E$4, DataPack!BJ585, IF($C$4=Dates!$E$5, DataPack!BO585, IF($C$4=Dates!$E$6, DataPack!BT585))))="", "", IF($C$4=Dates!$E$3, DataPack!BE585, IF($C$4=Dates!$E$4, DataPack!BJ585, IF($C$4=Dates!$E$5, DataPack!BO585, IF($C$4=Dates!$E$6, DataPack!BT585)))))</f>
        <v/>
      </c>
      <c r="F170" s="119"/>
      <c r="G170" s="120" t="str">
        <f>IF(IF($C$4=Dates!$E$3, DataPack!BF585, IF($C$4=Dates!$E$4, DataPack!BK585, IF($C$4=Dates!$E$5, DataPack!BP585, IF($C$4=Dates!$E$6, DataPack!BU585))))="", "", IF($C$4=Dates!$E$3, DataPack!BF585, IF($C$4=Dates!$E$4, DataPack!BK585, IF($C$4=Dates!$E$5, DataPack!BP585, IF($C$4=Dates!$E$6, DataPack!BU585)))))</f>
        <v/>
      </c>
    </row>
    <row r="171" spans="2:7">
      <c r="B171" s="112" t="str">
        <f>IF(IF($C$4=Dates!$E$3, DataPack!BB586, IF($C$4=Dates!$E$4, DataPack!BG586, IF($C$4=Dates!$E$5, DataPack!BL586, IF($C$4=Dates!$E$6, DataPack!BQ586))))="", "", IF($C$4=Dates!$E$3, DataPack!BB586, IF($C$4=Dates!$E$4, DataPack!BG586, IF($C$4=Dates!$E$5, DataPack!BL586, IF($C$4=Dates!$E$6, DataPack!BQ586)))))</f>
        <v/>
      </c>
      <c r="C171" s="119" t="str">
        <f>IF(IF($C$4=Dates!$E$3, DataPack!BC586, IF($C$4=Dates!$E$4, DataPack!BH586, IF($C$4=Dates!$E$5, DataPack!BM586, IF($C$4=Dates!$E$6, DataPack!BR586))))="", "", IF($C$4=Dates!$E$3, DataPack!BC586, IF($C$4=Dates!$E$4, DataPack!BH586, IF($C$4=Dates!$E$5, DataPack!BM586, IF($C$4=Dates!$E$6, DataPack!BR586)))))</f>
        <v/>
      </c>
      <c r="D171" s="119" t="str">
        <f>IF(IF($C$4=Dates!$E$3, DataPack!BD586, IF($C$4=Dates!$E$4, DataPack!BI586, IF($C$4=Dates!$E$5, DataPack!BN586, IF($C$4=Dates!$E$6, DataPack!BS586))))="", "", IF($C$4=Dates!$E$3, DataPack!BD586, IF($C$4=Dates!$E$4, DataPack!BI586, IF($C$4=Dates!$E$5, DataPack!BN586, IF($C$4=Dates!$E$6, DataPack!BS586)))))</f>
        <v/>
      </c>
      <c r="E171" s="119" t="str">
        <f>IF(IF($C$4=Dates!$E$3, DataPack!BE586, IF($C$4=Dates!$E$4, DataPack!BJ586, IF($C$4=Dates!$E$5, DataPack!BO586, IF($C$4=Dates!$E$6, DataPack!BT586))))="", "", IF($C$4=Dates!$E$3, DataPack!BE586, IF($C$4=Dates!$E$4, DataPack!BJ586, IF($C$4=Dates!$E$5, DataPack!BO586, IF($C$4=Dates!$E$6, DataPack!BT586)))))</f>
        <v/>
      </c>
      <c r="F171" s="119"/>
      <c r="G171" s="120" t="str">
        <f>IF(IF($C$4=Dates!$E$3, DataPack!BF586, IF($C$4=Dates!$E$4, DataPack!BK586, IF($C$4=Dates!$E$5, DataPack!BP586, IF($C$4=Dates!$E$6, DataPack!BU586))))="", "", IF($C$4=Dates!$E$3, DataPack!BF586, IF($C$4=Dates!$E$4, DataPack!BK586, IF($C$4=Dates!$E$5, DataPack!BP586, IF($C$4=Dates!$E$6, DataPack!BU586)))))</f>
        <v/>
      </c>
    </row>
    <row r="172" spans="2:7">
      <c r="B172" s="112" t="str">
        <f>IF(IF($C$4=Dates!$E$3, DataPack!BB587, IF($C$4=Dates!$E$4, DataPack!BG587, IF($C$4=Dates!$E$5, DataPack!BL587, IF($C$4=Dates!$E$6, DataPack!BQ587))))="", "", IF($C$4=Dates!$E$3, DataPack!BB587, IF($C$4=Dates!$E$4, DataPack!BG587, IF($C$4=Dates!$E$5, DataPack!BL587, IF($C$4=Dates!$E$6, DataPack!BQ587)))))</f>
        <v/>
      </c>
      <c r="C172" s="119" t="str">
        <f>IF(IF($C$4=Dates!$E$3, DataPack!BC587, IF($C$4=Dates!$E$4, DataPack!BH587, IF($C$4=Dates!$E$5, DataPack!BM587, IF($C$4=Dates!$E$6, DataPack!BR587))))="", "", IF($C$4=Dates!$E$3, DataPack!BC587, IF($C$4=Dates!$E$4, DataPack!BH587, IF($C$4=Dates!$E$5, DataPack!BM587, IF($C$4=Dates!$E$6, DataPack!BR587)))))</f>
        <v/>
      </c>
      <c r="D172" s="119" t="str">
        <f>IF(IF($C$4=Dates!$E$3, DataPack!BD587, IF($C$4=Dates!$E$4, DataPack!BI587, IF($C$4=Dates!$E$5, DataPack!BN587, IF($C$4=Dates!$E$6, DataPack!BS587))))="", "", IF($C$4=Dates!$E$3, DataPack!BD587, IF($C$4=Dates!$E$4, DataPack!BI587, IF($C$4=Dates!$E$5, DataPack!BN587, IF($C$4=Dates!$E$6, DataPack!BS587)))))</f>
        <v/>
      </c>
      <c r="E172" s="119" t="str">
        <f>IF(IF($C$4=Dates!$E$3, DataPack!BE587, IF($C$4=Dates!$E$4, DataPack!BJ587, IF($C$4=Dates!$E$5, DataPack!BO587, IF($C$4=Dates!$E$6, DataPack!BT587))))="", "", IF($C$4=Dates!$E$3, DataPack!BE587, IF($C$4=Dates!$E$4, DataPack!BJ587, IF($C$4=Dates!$E$5, DataPack!BO587, IF($C$4=Dates!$E$6, DataPack!BT587)))))</f>
        <v/>
      </c>
      <c r="F172" s="119"/>
      <c r="G172" s="120" t="str">
        <f>IF(IF($C$4=Dates!$E$3, DataPack!BF587, IF($C$4=Dates!$E$4, DataPack!BK587, IF($C$4=Dates!$E$5, DataPack!BP587, IF($C$4=Dates!$E$6, DataPack!BU587))))="", "", IF($C$4=Dates!$E$3, DataPack!BF587, IF($C$4=Dates!$E$4, DataPack!BK587, IF($C$4=Dates!$E$5, DataPack!BP587, IF($C$4=Dates!$E$6, DataPack!BU587)))))</f>
        <v/>
      </c>
    </row>
    <row r="173" spans="2:7">
      <c r="B173" s="112" t="str">
        <f>IF(IF($C$4=Dates!$E$3, DataPack!BB588, IF($C$4=Dates!$E$4, DataPack!BG588, IF($C$4=Dates!$E$5, DataPack!BL588, IF($C$4=Dates!$E$6, DataPack!BQ588))))="", "", IF($C$4=Dates!$E$3, DataPack!BB588, IF($C$4=Dates!$E$4, DataPack!BG588, IF($C$4=Dates!$E$5, DataPack!BL588, IF($C$4=Dates!$E$6, DataPack!BQ588)))))</f>
        <v/>
      </c>
      <c r="C173" s="119" t="str">
        <f>IF(IF($C$4=Dates!$E$3, DataPack!BC588, IF($C$4=Dates!$E$4, DataPack!BH588, IF($C$4=Dates!$E$5, DataPack!BM588, IF($C$4=Dates!$E$6, DataPack!BR588))))="", "", IF($C$4=Dates!$E$3, DataPack!BC588, IF($C$4=Dates!$E$4, DataPack!BH588, IF($C$4=Dates!$E$5, DataPack!BM588, IF($C$4=Dates!$E$6, DataPack!BR588)))))</f>
        <v/>
      </c>
      <c r="D173" s="119" t="str">
        <f>IF(IF($C$4=Dates!$E$3, DataPack!BD588, IF($C$4=Dates!$E$4, DataPack!BI588, IF($C$4=Dates!$E$5, DataPack!BN588, IF($C$4=Dates!$E$6, DataPack!BS588))))="", "", IF($C$4=Dates!$E$3, DataPack!BD588, IF($C$4=Dates!$E$4, DataPack!BI588, IF($C$4=Dates!$E$5, DataPack!BN588, IF($C$4=Dates!$E$6, DataPack!BS588)))))</f>
        <v/>
      </c>
      <c r="E173" s="119" t="str">
        <f>IF(IF($C$4=Dates!$E$3, DataPack!BE588, IF($C$4=Dates!$E$4, DataPack!BJ588, IF($C$4=Dates!$E$5, DataPack!BO588, IF($C$4=Dates!$E$6, DataPack!BT588))))="", "", IF($C$4=Dates!$E$3, DataPack!BE588, IF($C$4=Dates!$E$4, DataPack!BJ588, IF($C$4=Dates!$E$5, DataPack!BO588, IF($C$4=Dates!$E$6, DataPack!BT588)))))</f>
        <v/>
      </c>
      <c r="F173" s="119"/>
      <c r="G173" s="120" t="str">
        <f>IF(IF($C$4=Dates!$E$3, DataPack!BF588, IF($C$4=Dates!$E$4, DataPack!BK588, IF($C$4=Dates!$E$5, DataPack!BP588, IF($C$4=Dates!$E$6, DataPack!BU588))))="", "", IF($C$4=Dates!$E$3, DataPack!BF588, IF($C$4=Dates!$E$4, DataPack!BK588, IF($C$4=Dates!$E$5, DataPack!BP588, IF($C$4=Dates!$E$6, DataPack!BU588)))))</f>
        <v/>
      </c>
    </row>
    <row r="174" spans="2:7">
      <c r="B174" s="112" t="str">
        <f>IF(IF($C$4=Dates!$E$3, DataPack!BB589, IF($C$4=Dates!$E$4, DataPack!BG589, IF($C$4=Dates!$E$5, DataPack!BL589, IF($C$4=Dates!$E$6, DataPack!BQ589))))="", "", IF($C$4=Dates!$E$3, DataPack!BB589, IF($C$4=Dates!$E$4, DataPack!BG589, IF($C$4=Dates!$E$5, DataPack!BL589, IF($C$4=Dates!$E$6, DataPack!BQ589)))))</f>
        <v/>
      </c>
      <c r="C174" s="119" t="str">
        <f>IF(IF($C$4=Dates!$E$3, DataPack!BC589, IF($C$4=Dates!$E$4, DataPack!BH589, IF($C$4=Dates!$E$5, DataPack!BM589, IF($C$4=Dates!$E$6, DataPack!BR589))))="", "", IF($C$4=Dates!$E$3, DataPack!BC589, IF($C$4=Dates!$E$4, DataPack!BH589, IF($C$4=Dates!$E$5, DataPack!BM589, IF($C$4=Dates!$E$6, DataPack!BR589)))))</f>
        <v/>
      </c>
      <c r="D174" s="119" t="str">
        <f>IF(IF($C$4=Dates!$E$3, DataPack!BD589, IF($C$4=Dates!$E$4, DataPack!BI589, IF($C$4=Dates!$E$5, DataPack!BN589, IF($C$4=Dates!$E$6, DataPack!BS589))))="", "", IF($C$4=Dates!$E$3, DataPack!BD589, IF($C$4=Dates!$E$4, DataPack!BI589, IF($C$4=Dates!$E$5, DataPack!BN589, IF($C$4=Dates!$E$6, DataPack!BS589)))))</f>
        <v/>
      </c>
      <c r="E174" s="119" t="str">
        <f>IF(IF($C$4=Dates!$E$3, DataPack!BE589, IF($C$4=Dates!$E$4, DataPack!BJ589, IF($C$4=Dates!$E$5, DataPack!BO589, IF($C$4=Dates!$E$6, DataPack!BT589))))="", "", IF($C$4=Dates!$E$3, DataPack!BE589, IF($C$4=Dates!$E$4, DataPack!BJ589, IF($C$4=Dates!$E$5, DataPack!BO589, IF($C$4=Dates!$E$6, DataPack!BT589)))))</f>
        <v/>
      </c>
      <c r="F174" s="119"/>
      <c r="G174" s="120" t="str">
        <f>IF(IF($C$4=Dates!$E$3, DataPack!BF589, IF($C$4=Dates!$E$4, DataPack!BK589, IF($C$4=Dates!$E$5, DataPack!BP589, IF($C$4=Dates!$E$6, DataPack!BU589))))="", "", IF($C$4=Dates!$E$3, DataPack!BF589, IF($C$4=Dates!$E$4, DataPack!BK589, IF($C$4=Dates!$E$5, DataPack!BP589, IF($C$4=Dates!$E$6, DataPack!BU589)))))</f>
        <v/>
      </c>
    </row>
    <row r="175" spans="2:7">
      <c r="B175" s="112" t="str">
        <f>IF(IF($C$4=Dates!$E$3, DataPack!BB590, IF($C$4=Dates!$E$4, DataPack!BG590, IF($C$4=Dates!$E$5, DataPack!BL590, IF($C$4=Dates!$E$6, DataPack!BQ590))))="", "", IF($C$4=Dates!$E$3, DataPack!BB590, IF($C$4=Dates!$E$4, DataPack!BG590, IF($C$4=Dates!$E$5, DataPack!BL590, IF($C$4=Dates!$E$6, DataPack!BQ590)))))</f>
        <v/>
      </c>
      <c r="C175" s="119" t="str">
        <f>IF(IF($C$4=Dates!$E$3, DataPack!BC590, IF($C$4=Dates!$E$4, DataPack!BH590, IF($C$4=Dates!$E$5, DataPack!BM590, IF($C$4=Dates!$E$6, DataPack!BR590))))="", "", IF($C$4=Dates!$E$3, DataPack!BC590, IF($C$4=Dates!$E$4, DataPack!BH590, IF($C$4=Dates!$E$5, DataPack!BM590, IF($C$4=Dates!$E$6, DataPack!BR590)))))</f>
        <v/>
      </c>
      <c r="D175" s="119" t="str">
        <f>IF(IF($C$4=Dates!$E$3, DataPack!BD590, IF($C$4=Dates!$E$4, DataPack!BI590, IF($C$4=Dates!$E$5, DataPack!BN590, IF($C$4=Dates!$E$6, DataPack!BS590))))="", "", IF($C$4=Dates!$E$3, DataPack!BD590, IF($C$4=Dates!$E$4, DataPack!BI590, IF($C$4=Dates!$E$5, DataPack!BN590, IF($C$4=Dates!$E$6, DataPack!BS590)))))</f>
        <v/>
      </c>
      <c r="E175" s="119" t="str">
        <f>IF(IF($C$4=Dates!$E$3, DataPack!BE590, IF($C$4=Dates!$E$4, DataPack!BJ590, IF($C$4=Dates!$E$5, DataPack!BO590, IF($C$4=Dates!$E$6, DataPack!BT590))))="", "", IF($C$4=Dates!$E$3, DataPack!BE590, IF($C$4=Dates!$E$4, DataPack!BJ590, IF($C$4=Dates!$E$5, DataPack!BO590, IF($C$4=Dates!$E$6, DataPack!BT590)))))</f>
        <v/>
      </c>
      <c r="F175" s="119"/>
      <c r="G175" s="120" t="str">
        <f>IF(IF($C$4=Dates!$E$3, DataPack!BF590, IF($C$4=Dates!$E$4, DataPack!BK590, IF($C$4=Dates!$E$5, DataPack!BP590, IF($C$4=Dates!$E$6, DataPack!BU590))))="", "", IF($C$4=Dates!$E$3, DataPack!BF590, IF($C$4=Dates!$E$4, DataPack!BK590, IF($C$4=Dates!$E$5, DataPack!BP590, IF($C$4=Dates!$E$6, DataPack!BU590)))))</f>
        <v/>
      </c>
    </row>
    <row r="176" spans="2:7">
      <c r="B176" s="112" t="str">
        <f>IF(IF($C$4=Dates!$E$3, DataPack!BB591, IF($C$4=Dates!$E$4, DataPack!BG591, IF($C$4=Dates!$E$5, DataPack!BL591, IF($C$4=Dates!$E$6, DataPack!BQ591))))="", "", IF($C$4=Dates!$E$3, DataPack!BB591, IF($C$4=Dates!$E$4, DataPack!BG591, IF($C$4=Dates!$E$5, DataPack!BL591, IF($C$4=Dates!$E$6, DataPack!BQ591)))))</f>
        <v/>
      </c>
      <c r="C176" s="119" t="str">
        <f>IF(IF($C$4=Dates!$E$3, DataPack!BC591, IF($C$4=Dates!$E$4, DataPack!BH591, IF($C$4=Dates!$E$5, DataPack!BM591, IF($C$4=Dates!$E$6, DataPack!BR591))))="", "", IF($C$4=Dates!$E$3, DataPack!BC591, IF($C$4=Dates!$E$4, DataPack!BH591, IF($C$4=Dates!$E$5, DataPack!BM591, IF($C$4=Dates!$E$6, DataPack!BR591)))))</f>
        <v/>
      </c>
      <c r="D176" s="119" t="str">
        <f>IF(IF($C$4=Dates!$E$3, DataPack!BD591, IF($C$4=Dates!$E$4, DataPack!BI591, IF($C$4=Dates!$E$5, DataPack!BN591, IF($C$4=Dates!$E$6, DataPack!BS591))))="", "", IF($C$4=Dates!$E$3, DataPack!BD591, IF($C$4=Dates!$E$4, DataPack!BI591, IF($C$4=Dates!$E$5, DataPack!BN591, IF($C$4=Dates!$E$6, DataPack!BS591)))))</f>
        <v/>
      </c>
      <c r="E176" s="119" t="str">
        <f>IF(IF($C$4=Dates!$E$3, DataPack!BE591, IF($C$4=Dates!$E$4, DataPack!BJ591, IF($C$4=Dates!$E$5, DataPack!BO591, IF($C$4=Dates!$E$6, DataPack!BT591))))="", "", IF($C$4=Dates!$E$3, DataPack!BE591, IF($C$4=Dates!$E$4, DataPack!BJ591, IF($C$4=Dates!$E$5, DataPack!BO591, IF($C$4=Dates!$E$6, DataPack!BT591)))))</f>
        <v/>
      </c>
      <c r="F176" s="119"/>
      <c r="G176" s="120" t="str">
        <f>IF(IF($C$4=Dates!$E$3, DataPack!BF591, IF($C$4=Dates!$E$4, DataPack!BK591, IF($C$4=Dates!$E$5, DataPack!BP591, IF($C$4=Dates!$E$6, DataPack!BU591))))="", "", IF($C$4=Dates!$E$3, DataPack!BF591, IF($C$4=Dates!$E$4, DataPack!BK591, IF($C$4=Dates!$E$5, DataPack!BP591, IF($C$4=Dates!$E$6, DataPack!BU591)))))</f>
        <v/>
      </c>
    </row>
    <row r="177" spans="2:7">
      <c r="B177" s="112" t="str">
        <f>IF(IF($C$4=Dates!$E$3, DataPack!BB592, IF($C$4=Dates!$E$4, DataPack!BG592, IF($C$4=Dates!$E$5, DataPack!BL592, IF($C$4=Dates!$E$6, DataPack!BQ592))))="", "", IF($C$4=Dates!$E$3, DataPack!BB592, IF($C$4=Dates!$E$4, DataPack!BG592, IF($C$4=Dates!$E$5, DataPack!BL592, IF($C$4=Dates!$E$6, DataPack!BQ592)))))</f>
        <v/>
      </c>
      <c r="C177" s="119" t="str">
        <f>IF(IF($C$4=Dates!$E$3, DataPack!BC592, IF($C$4=Dates!$E$4, DataPack!BH592, IF($C$4=Dates!$E$5, DataPack!BM592, IF($C$4=Dates!$E$6, DataPack!BR592))))="", "", IF($C$4=Dates!$E$3, DataPack!BC592, IF($C$4=Dates!$E$4, DataPack!BH592, IF($C$4=Dates!$E$5, DataPack!BM592, IF($C$4=Dates!$E$6, DataPack!BR592)))))</f>
        <v/>
      </c>
      <c r="D177" s="119" t="str">
        <f>IF(IF($C$4=Dates!$E$3, DataPack!BD592, IF($C$4=Dates!$E$4, DataPack!BI592, IF($C$4=Dates!$E$5, DataPack!BN592, IF($C$4=Dates!$E$6, DataPack!BS592))))="", "", IF($C$4=Dates!$E$3, DataPack!BD592, IF($C$4=Dates!$E$4, DataPack!BI592, IF($C$4=Dates!$E$5, DataPack!BN592, IF($C$4=Dates!$E$6, DataPack!BS592)))))</f>
        <v/>
      </c>
      <c r="E177" s="119" t="str">
        <f>IF(IF($C$4=Dates!$E$3, DataPack!BE592, IF($C$4=Dates!$E$4, DataPack!BJ592, IF($C$4=Dates!$E$5, DataPack!BO592, IF($C$4=Dates!$E$6, DataPack!BT592))))="", "", IF($C$4=Dates!$E$3, DataPack!BE592, IF($C$4=Dates!$E$4, DataPack!BJ592, IF($C$4=Dates!$E$5, DataPack!BO592, IF($C$4=Dates!$E$6, DataPack!BT592)))))</f>
        <v/>
      </c>
      <c r="F177" s="119"/>
      <c r="G177" s="120" t="str">
        <f>IF(IF($C$4=Dates!$E$3, DataPack!BF592, IF($C$4=Dates!$E$4, DataPack!BK592, IF($C$4=Dates!$E$5, DataPack!BP592, IF($C$4=Dates!$E$6, DataPack!BU592))))="", "", IF($C$4=Dates!$E$3, DataPack!BF592, IF($C$4=Dates!$E$4, DataPack!BK592, IF($C$4=Dates!$E$5, DataPack!BP592, IF($C$4=Dates!$E$6, DataPack!BU592)))))</f>
        <v/>
      </c>
    </row>
    <row r="178" spans="2:7">
      <c r="B178" s="112" t="str">
        <f>IF(IF($C$4=Dates!$E$3, DataPack!BB593, IF($C$4=Dates!$E$4, DataPack!BG593, IF($C$4=Dates!$E$5, DataPack!BL593, IF($C$4=Dates!$E$6, DataPack!BQ593))))="", "", IF($C$4=Dates!$E$3, DataPack!BB593, IF($C$4=Dates!$E$4, DataPack!BG593, IF($C$4=Dates!$E$5, DataPack!BL593, IF($C$4=Dates!$E$6, DataPack!BQ593)))))</f>
        <v/>
      </c>
      <c r="C178" s="119" t="str">
        <f>IF(IF($C$4=Dates!$E$3, DataPack!BC593, IF($C$4=Dates!$E$4, DataPack!BH593, IF($C$4=Dates!$E$5, DataPack!BM593, IF($C$4=Dates!$E$6, DataPack!BR593))))="", "", IF($C$4=Dates!$E$3, DataPack!BC593, IF($C$4=Dates!$E$4, DataPack!BH593, IF($C$4=Dates!$E$5, DataPack!BM593, IF($C$4=Dates!$E$6, DataPack!BR593)))))</f>
        <v/>
      </c>
      <c r="D178" s="119" t="str">
        <f>IF(IF($C$4=Dates!$E$3, DataPack!BD593, IF($C$4=Dates!$E$4, DataPack!BI593, IF($C$4=Dates!$E$5, DataPack!BN593, IF($C$4=Dates!$E$6, DataPack!BS593))))="", "", IF($C$4=Dates!$E$3, DataPack!BD593, IF($C$4=Dates!$E$4, DataPack!BI593, IF($C$4=Dates!$E$5, DataPack!BN593, IF($C$4=Dates!$E$6, DataPack!BS593)))))</f>
        <v/>
      </c>
      <c r="E178" s="119" t="str">
        <f>IF(IF($C$4=Dates!$E$3, DataPack!BE593, IF($C$4=Dates!$E$4, DataPack!BJ593, IF($C$4=Dates!$E$5, DataPack!BO593, IF($C$4=Dates!$E$6, DataPack!BT593))))="", "", IF($C$4=Dates!$E$3, DataPack!BE593, IF($C$4=Dates!$E$4, DataPack!BJ593, IF($C$4=Dates!$E$5, DataPack!BO593, IF($C$4=Dates!$E$6, DataPack!BT593)))))</f>
        <v/>
      </c>
      <c r="F178" s="119"/>
      <c r="G178" s="120" t="str">
        <f>IF(IF($C$4=Dates!$E$3, DataPack!BF593, IF($C$4=Dates!$E$4, DataPack!BK593, IF($C$4=Dates!$E$5, DataPack!BP593, IF($C$4=Dates!$E$6, DataPack!BU593))))="", "", IF($C$4=Dates!$E$3, DataPack!BF593, IF($C$4=Dates!$E$4, DataPack!BK593, IF($C$4=Dates!$E$5, DataPack!BP593, IF($C$4=Dates!$E$6, DataPack!BU593)))))</f>
        <v/>
      </c>
    </row>
    <row r="179" spans="2:7">
      <c r="B179" s="112" t="str">
        <f>IF(IF($C$4=Dates!$E$3, DataPack!BB594, IF($C$4=Dates!$E$4, DataPack!BG594, IF($C$4=Dates!$E$5, DataPack!BL594, IF($C$4=Dates!$E$6, DataPack!BQ594))))="", "", IF($C$4=Dates!$E$3, DataPack!BB594, IF($C$4=Dates!$E$4, DataPack!BG594, IF($C$4=Dates!$E$5, DataPack!BL594, IF($C$4=Dates!$E$6, DataPack!BQ594)))))</f>
        <v/>
      </c>
      <c r="C179" s="119" t="str">
        <f>IF(IF($C$4=Dates!$E$3, DataPack!BC594, IF($C$4=Dates!$E$4, DataPack!BH594, IF($C$4=Dates!$E$5, DataPack!BM594, IF($C$4=Dates!$E$6, DataPack!BR594))))="", "", IF($C$4=Dates!$E$3, DataPack!BC594, IF($C$4=Dates!$E$4, DataPack!BH594, IF($C$4=Dates!$E$5, DataPack!BM594, IF($C$4=Dates!$E$6, DataPack!BR594)))))</f>
        <v/>
      </c>
      <c r="D179" s="119" t="str">
        <f>IF(IF($C$4=Dates!$E$3, DataPack!BD594, IF($C$4=Dates!$E$4, DataPack!BI594, IF($C$4=Dates!$E$5, DataPack!BN594, IF($C$4=Dates!$E$6, DataPack!BS594))))="", "", IF($C$4=Dates!$E$3, DataPack!BD594, IF($C$4=Dates!$E$4, DataPack!BI594, IF($C$4=Dates!$E$5, DataPack!BN594, IF($C$4=Dates!$E$6, DataPack!BS594)))))</f>
        <v/>
      </c>
      <c r="E179" s="119" t="str">
        <f>IF(IF($C$4=Dates!$E$3, DataPack!BE594, IF($C$4=Dates!$E$4, DataPack!BJ594, IF($C$4=Dates!$E$5, DataPack!BO594, IF($C$4=Dates!$E$6, DataPack!BT594))))="", "", IF($C$4=Dates!$E$3, DataPack!BE594, IF($C$4=Dates!$E$4, DataPack!BJ594, IF($C$4=Dates!$E$5, DataPack!BO594, IF($C$4=Dates!$E$6, DataPack!BT594)))))</f>
        <v/>
      </c>
      <c r="F179" s="119"/>
      <c r="G179" s="120" t="str">
        <f>IF(IF($C$4=Dates!$E$3, DataPack!BF594, IF($C$4=Dates!$E$4, DataPack!BK594, IF($C$4=Dates!$E$5, DataPack!BP594, IF($C$4=Dates!$E$6, DataPack!BU594))))="", "", IF($C$4=Dates!$E$3, DataPack!BF594, IF($C$4=Dates!$E$4, DataPack!BK594, IF($C$4=Dates!$E$5, DataPack!BP594, IF($C$4=Dates!$E$6, DataPack!BU594)))))</f>
        <v/>
      </c>
    </row>
    <row r="180" spans="2:7">
      <c r="B180" s="112" t="str">
        <f>IF(IF($C$4=Dates!$E$3, DataPack!BB595, IF($C$4=Dates!$E$4, DataPack!BG595, IF($C$4=Dates!$E$5, DataPack!BL595, IF($C$4=Dates!$E$6, DataPack!BQ595))))="", "", IF($C$4=Dates!$E$3, DataPack!BB595, IF($C$4=Dates!$E$4, DataPack!BG595, IF($C$4=Dates!$E$5, DataPack!BL595, IF($C$4=Dates!$E$6, DataPack!BQ595)))))</f>
        <v/>
      </c>
      <c r="C180" s="119" t="str">
        <f>IF(IF($C$4=Dates!$E$3, DataPack!BC595, IF($C$4=Dates!$E$4, DataPack!BH595, IF($C$4=Dates!$E$5, DataPack!BM595, IF($C$4=Dates!$E$6, DataPack!BR595))))="", "", IF($C$4=Dates!$E$3, DataPack!BC595, IF($C$4=Dates!$E$4, DataPack!BH595, IF($C$4=Dates!$E$5, DataPack!BM595, IF($C$4=Dates!$E$6, DataPack!BR595)))))</f>
        <v/>
      </c>
      <c r="D180" s="119" t="str">
        <f>IF(IF($C$4=Dates!$E$3, DataPack!BD595, IF($C$4=Dates!$E$4, DataPack!BI595, IF($C$4=Dates!$E$5, DataPack!BN595, IF($C$4=Dates!$E$6, DataPack!BS595))))="", "", IF($C$4=Dates!$E$3, DataPack!BD595, IF($C$4=Dates!$E$4, DataPack!BI595, IF($C$4=Dates!$E$5, DataPack!BN595, IF($C$4=Dates!$E$6, DataPack!BS595)))))</f>
        <v/>
      </c>
      <c r="E180" s="119" t="str">
        <f>IF(IF($C$4=Dates!$E$3, DataPack!BE595, IF($C$4=Dates!$E$4, DataPack!BJ595, IF($C$4=Dates!$E$5, DataPack!BO595, IF($C$4=Dates!$E$6, DataPack!BT595))))="", "", IF($C$4=Dates!$E$3, DataPack!BE595, IF($C$4=Dates!$E$4, DataPack!BJ595, IF($C$4=Dates!$E$5, DataPack!BO595, IF($C$4=Dates!$E$6, DataPack!BT595)))))</f>
        <v/>
      </c>
      <c r="F180" s="119"/>
      <c r="G180" s="120" t="str">
        <f>IF(IF($C$4=Dates!$E$3, DataPack!BF595, IF($C$4=Dates!$E$4, DataPack!BK595, IF($C$4=Dates!$E$5, DataPack!BP595, IF($C$4=Dates!$E$6, DataPack!BU595))))="", "", IF($C$4=Dates!$E$3, DataPack!BF595, IF($C$4=Dates!$E$4, DataPack!BK595, IF($C$4=Dates!$E$5, DataPack!BP595, IF($C$4=Dates!$E$6, DataPack!BU595)))))</f>
        <v/>
      </c>
    </row>
    <row r="181" spans="2:7">
      <c r="B181" s="112" t="str">
        <f>IF(IF($C$4=Dates!$E$3, DataPack!BB596, IF($C$4=Dates!$E$4, DataPack!BG596, IF($C$4=Dates!$E$5, DataPack!BL596, IF($C$4=Dates!$E$6, DataPack!BQ596))))="", "", IF($C$4=Dates!$E$3, DataPack!BB596, IF($C$4=Dates!$E$4, DataPack!BG596, IF($C$4=Dates!$E$5, DataPack!BL596, IF($C$4=Dates!$E$6, DataPack!BQ596)))))</f>
        <v/>
      </c>
      <c r="C181" s="119" t="str">
        <f>IF(IF($C$4=Dates!$E$3, DataPack!BC596, IF($C$4=Dates!$E$4, DataPack!BH596, IF($C$4=Dates!$E$5, DataPack!BM596, IF($C$4=Dates!$E$6, DataPack!BR596))))="", "", IF($C$4=Dates!$E$3, DataPack!BC596, IF($C$4=Dates!$E$4, DataPack!BH596, IF($C$4=Dates!$E$5, DataPack!BM596, IF($C$4=Dates!$E$6, DataPack!BR596)))))</f>
        <v/>
      </c>
      <c r="D181" s="119" t="str">
        <f>IF(IF($C$4=Dates!$E$3, DataPack!BD596, IF($C$4=Dates!$E$4, DataPack!BI596, IF($C$4=Dates!$E$5, DataPack!BN596, IF($C$4=Dates!$E$6, DataPack!BS596))))="", "", IF($C$4=Dates!$E$3, DataPack!BD596, IF($C$4=Dates!$E$4, DataPack!BI596, IF($C$4=Dates!$E$5, DataPack!BN596, IF($C$4=Dates!$E$6, DataPack!BS596)))))</f>
        <v/>
      </c>
      <c r="E181" s="119" t="str">
        <f>IF(IF($C$4=Dates!$E$3, DataPack!BE596, IF($C$4=Dates!$E$4, DataPack!BJ596, IF($C$4=Dates!$E$5, DataPack!BO596, IF($C$4=Dates!$E$6, DataPack!BT596))))="", "", IF($C$4=Dates!$E$3, DataPack!BE596, IF($C$4=Dates!$E$4, DataPack!BJ596, IF($C$4=Dates!$E$5, DataPack!BO596, IF($C$4=Dates!$E$6, DataPack!BT596)))))</f>
        <v/>
      </c>
      <c r="F181" s="119"/>
      <c r="G181" s="120" t="str">
        <f>IF(IF($C$4=Dates!$E$3, DataPack!BF596, IF($C$4=Dates!$E$4, DataPack!BK596, IF($C$4=Dates!$E$5, DataPack!BP596, IF($C$4=Dates!$E$6, DataPack!BU596))))="", "", IF($C$4=Dates!$E$3, DataPack!BF596, IF($C$4=Dates!$E$4, DataPack!BK596, IF($C$4=Dates!$E$5, DataPack!BP596, IF($C$4=Dates!$E$6, DataPack!BU596)))))</f>
        <v/>
      </c>
    </row>
    <row r="182" spans="2:7">
      <c r="B182" s="112" t="str">
        <f>IF(IF($C$4=Dates!$E$3, DataPack!BB597, IF($C$4=Dates!$E$4, DataPack!BG597, IF($C$4=Dates!$E$5, DataPack!BL597, IF($C$4=Dates!$E$6, DataPack!BQ597))))="", "", IF($C$4=Dates!$E$3, DataPack!BB597, IF($C$4=Dates!$E$4, DataPack!BG597, IF($C$4=Dates!$E$5, DataPack!BL597, IF($C$4=Dates!$E$6, DataPack!BQ597)))))</f>
        <v/>
      </c>
      <c r="C182" s="119" t="str">
        <f>IF(IF($C$4=Dates!$E$3, DataPack!BC597, IF($C$4=Dates!$E$4, DataPack!BH597, IF($C$4=Dates!$E$5, DataPack!BM597, IF($C$4=Dates!$E$6, DataPack!BR597))))="", "", IF($C$4=Dates!$E$3, DataPack!BC597, IF($C$4=Dates!$E$4, DataPack!BH597, IF($C$4=Dates!$E$5, DataPack!BM597, IF($C$4=Dates!$E$6, DataPack!BR597)))))</f>
        <v/>
      </c>
      <c r="D182" s="119" t="str">
        <f>IF(IF($C$4=Dates!$E$3, DataPack!BD597, IF($C$4=Dates!$E$4, DataPack!BI597, IF($C$4=Dates!$E$5, DataPack!BN597, IF($C$4=Dates!$E$6, DataPack!BS597))))="", "", IF($C$4=Dates!$E$3, DataPack!BD597, IF($C$4=Dates!$E$4, DataPack!BI597, IF($C$4=Dates!$E$5, DataPack!BN597, IF($C$4=Dates!$E$6, DataPack!BS597)))))</f>
        <v/>
      </c>
      <c r="E182" s="119" t="str">
        <f>IF(IF($C$4=Dates!$E$3, DataPack!BE597, IF($C$4=Dates!$E$4, DataPack!BJ597, IF($C$4=Dates!$E$5, DataPack!BO597, IF($C$4=Dates!$E$6, DataPack!BT597))))="", "", IF($C$4=Dates!$E$3, DataPack!BE597, IF($C$4=Dates!$E$4, DataPack!BJ597, IF($C$4=Dates!$E$5, DataPack!BO597, IF($C$4=Dates!$E$6, DataPack!BT597)))))</f>
        <v/>
      </c>
      <c r="F182" s="119"/>
      <c r="G182" s="120" t="str">
        <f>IF(IF($C$4=Dates!$E$3, DataPack!BF597, IF($C$4=Dates!$E$4, DataPack!BK597, IF($C$4=Dates!$E$5, DataPack!BP597, IF($C$4=Dates!$E$6, DataPack!BU597))))="", "", IF($C$4=Dates!$E$3, DataPack!BF597, IF($C$4=Dates!$E$4, DataPack!BK597, IF($C$4=Dates!$E$5, DataPack!BP597, IF($C$4=Dates!$E$6, DataPack!BU597)))))</f>
        <v/>
      </c>
    </row>
    <row r="183" spans="2:7">
      <c r="B183" s="112" t="str">
        <f>IF(IF($C$4=Dates!$E$3, DataPack!BB598, IF($C$4=Dates!$E$4, DataPack!BG598, IF($C$4=Dates!$E$5, DataPack!BL598, IF($C$4=Dates!$E$6, DataPack!BQ598))))="", "", IF($C$4=Dates!$E$3, DataPack!BB598, IF($C$4=Dates!$E$4, DataPack!BG598, IF($C$4=Dates!$E$5, DataPack!BL598, IF($C$4=Dates!$E$6, DataPack!BQ598)))))</f>
        <v/>
      </c>
      <c r="C183" s="119" t="str">
        <f>IF(IF($C$4=Dates!$E$3, DataPack!BC598, IF($C$4=Dates!$E$4, DataPack!BH598, IF($C$4=Dates!$E$5, DataPack!BM598, IF($C$4=Dates!$E$6, DataPack!BR598))))="", "", IF($C$4=Dates!$E$3, DataPack!BC598, IF($C$4=Dates!$E$4, DataPack!BH598, IF($C$4=Dates!$E$5, DataPack!BM598, IF($C$4=Dates!$E$6, DataPack!BR598)))))</f>
        <v/>
      </c>
      <c r="D183" s="119" t="str">
        <f>IF(IF($C$4=Dates!$E$3, DataPack!BD598, IF($C$4=Dates!$E$4, DataPack!BI598, IF($C$4=Dates!$E$5, DataPack!BN598, IF($C$4=Dates!$E$6, DataPack!BS598))))="", "", IF($C$4=Dates!$E$3, DataPack!BD598, IF($C$4=Dates!$E$4, DataPack!BI598, IF($C$4=Dates!$E$5, DataPack!BN598, IF($C$4=Dates!$E$6, DataPack!BS598)))))</f>
        <v/>
      </c>
      <c r="E183" s="119" t="str">
        <f>IF(IF($C$4=Dates!$E$3, DataPack!BE598, IF($C$4=Dates!$E$4, DataPack!BJ598, IF($C$4=Dates!$E$5, DataPack!BO598, IF($C$4=Dates!$E$6, DataPack!BT598))))="", "", IF($C$4=Dates!$E$3, DataPack!BE598, IF($C$4=Dates!$E$4, DataPack!BJ598, IF($C$4=Dates!$E$5, DataPack!BO598, IF($C$4=Dates!$E$6, DataPack!BT598)))))</f>
        <v/>
      </c>
      <c r="F183" s="119"/>
      <c r="G183" s="120" t="str">
        <f>IF(IF($C$4=Dates!$E$3, DataPack!BF598, IF($C$4=Dates!$E$4, DataPack!BK598, IF($C$4=Dates!$E$5, DataPack!BP598, IF($C$4=Dates!$E$6, DataPack!BU598))))="", "", IF($C$4=Dates!$E$3, DataPack!BF598, IF($C$4=Dates!$E$4, DataPack!BK598, IF($C$4=Dates!$E$5, DataPack!BP598, IF($C$4=Dates!$E$6, DataPack!BU598)))))</f>
        <v/>
      </c>
    </row>
    <row r="184" spans="2:7">
      <c r="B184" s="112" t="str">
        <f>IF(IF($C$4=Dates!$E$3, DataPack!BB599, IF($C$4=Dates!$E$4, DataPack!BG599, IF($C$4=Dates!$E$5, DataPack!BL599, IF($C$4=Dates!$E$6, DataPack!BQ599))))="", "", IF($C$4=Dates!$E$3, DataPack!BB599, IF($C$4=Dates!$E$4, DataPack!BG599, IF($C$4=Dates!$E$5, DataPack!BL599, IF($C$4=Dates!$E$6, DataPack!BQ599)))))</f>
        <v/>
      </c>
      <c r="C184" s="119" t="str">
        <f>IF(IF($C$4=Dates!$E$3, DataPack!BC599, IF($C$4=Dates!$E$4, DataPack!BH599, IF($C$4=Dates!$E$5, DataPack!BM599, IF($C$4=Dates!$E$6, DataPack!BR599))))="", "", IF($C$4=Dates!$E$3, DataPack!BC599, IF($C$4=Dates!$E$4, DataPack!BH599, IF($C$4=Dates!$E$5, DataPack!BM599, IF($C$4=Dates!$E$6, DataPack!BR599)))))</f>
        <v/>
      </c>
      <c r="D184" s="119" t="str">
        <f>IF(IF($C$4=Dates!$E$3, DataPack!BD599, IF($C$4=Dates!$E$4, DataPack!BI599, IF($C$4=Dates!$E$5, DataPack!BN599, IF($C$4=Dates!$E$6, DataPack!BS599))))="", "", IF($C$4=Dates!$E$3, DataPack!BD599, IF($C$4=Dates!$E$4, DataPack!BI599, IF($C$4=Dates!$E$5, DataPack!BN599, IF($C$4=Dates!$E$6, DataPack!BS599)))))</f>
        <v/>
      </c>
      <c r="E184" s="119" t="str">
        <f>IF(IF($C$4=Dates!$E$3, DataPack!BE599, IF($C$4=Dates!$E$4, DataPack!BJ599, IF($C$4=Dates!$E$5, DataPack!BO599, IF($C$4=Dates!$E$6, DataPack!BT599))))="", "", IF($C$4=Dates!$E$3, DataPack!BE599, IF($C$4=Dates!$E$4, DataPack!BJ599, IF($C$4=Dates!$E$5, DataPack!BO599, IF($C$4=Dates!$E$6, DataPack!BT599)))))</f>
        <v/>
      </c>
      <c r="F184" s="119"/>
      <c r="G184" s="120" t="str">
        <f>IF(IF($C$4=Dates!$E$3, DataPack!BF599, IF($C$4=Dates!$E$4, DataPack!BK599, IF($C$4=Dates!$E$5, DataPack!BP599, IF($C$4=Dates!$E$6, DataPack!BU599))))="", "", IF($C$4=Dates!$E$3, DataPack!BF599, IF($C$4=Dates!$E$4, DataPack!BK599, IF($C$4=Dates!$E$5, DataPack!BP599, IF($C$4=Dates!$E$6, DataPack!BU599)))))</f>
        <v/>
      </c>
    </row>
    <row r="185" spans="2:7">
      <c r="B185" s="112" t="str">
        <f>IF(IF($C$4=Dates!$E$3, DataPack!BB600, IF($C$4=Dates!$E$4, DataPack!BG600, IF($C$4=Dates!$E$5, DataPack!BL600, IF($C$4=Dates!$E$6, DataPack!BQ600))))="", "", IF($C$4=Dates!$E$3, DataPack!BB600, IF($C$4=Dates!$E$4, DataPack!BG600, IF($C$4=Dates!$E$5, DataPack!BL600, IF($C$4=Dates!$E$6, DataPack!BQ600)))))</f>
        <v/>
      </c>
      <c r="C185" s="119" t="str">
        <f>IF(IF($C$4=Dates!$E$3, DataPack!BC600, IF($C$4=Dates!$E$4, DataPack!BH600, IF($C$4=Dates!$E$5, DataPack!BM600, IF($C$4=Dates!$E$6, DataPack!BR600))))="", "", IF($C$4=Dates!$E$3, DataPack!BC600, IF($C$4=Dates!$E$4, DataPack!BH600, IF($C$4=Dates!$E$5, DataPack!BM600, IF($C$4=Dates!$E$6, DataPack!BR600)))))</f>
        <v/>
      </c>
      <c r="D185" s="119" t="str">
        <f>IF(IF($C$4=Dates!$E$3, DataPack!BD600, IF($C$4=Dates!$E$4, DataPack!BI600, IF($C$4=Dates!$E$5, DataPack!BN600, IF($C$4=Dates!$E$6, DataPack!BS600))))="", "", IF($C$4=Dates!$E$3, DataPack!BD600, IF($C$4=Dates!$E$4, DataPack!BI600, IF($C$4=Dates!$E$5, DataPack!BN600, IF($C$4=Dates!$E$6, DataPack!BS600)))))</f>
        <v/>
      </c>
      <c r="E185" s="119" t="str">
        <f>IF(IF($C$4=Dates!$E$3, DataPack!BE600, IF($C$4=Dates!$E$4, DataPack!BJ600, IF($C$4=Dates!$E$5, DataPack!BO600, IF($C$4=Dates!$E$6, DataPack!BT600))))="", "", IF($C$4=Dates!$E$3, DataPack!BE600, IF($C$4=Dates!$E$4, DataPack!BJ600, IF($C$4=Dates!$E$5, DataPack!BO600, IF($C$4=Dates!$E$6, DataPack!BT600)))))</f>
        <v/>
      </c>
      <c r="F185" s="119"/>
      <c r="G185" s="120" t="str">
        <f>IF(IF($C$4=Dates!$E$3, DataPack!BF600, IF($C$4=Dates!$E$4, DataPack!BK600, IF($C$4=Dates!$E$5, DataPack!BP600, IF($C$4=Dates!$E$6, DataPack!BU600))))="", "", IF($C$4=Dates!$E$3, DataPack!BF600, IF($C$4=Dates!$E$4, DataPack!BK600, IF($C$4=Dates!$E$5, DataPack!BP600, IF($C$4=Dates!$E$6, DataPack!BU600)))))</f>
        <v/>
      </c>
    </row>
    <row r="186" spans="2:7">
      <c r="B186" s="112" t="str">
        <f>IF(IF($C$4=Dates!$E$3, DataPack!BB601, IF($C$4=Dates!$E$4, DataPack!BG601, IF($C$4=Dates!$E$5, DataPack!BL601, IF($C$4=Dates!$E$6, DataPack!BQ601))))="", "", IF($C$4=Dates!$E$3, DataPack!BB601, IF($C$4=Dates!$E$4, DataPack!BG601, IF($C$4=Dates!$E$5, DataPack!BL601, IF($C$4=Dates!$E$6, DataPack!BQ601)))))</f>
        <v/>
      </c>
      <c r="C186" s="119" t="str">
        <f>IF(IF($C$4=Dates!$E$3, DataPack!BC601, IF($C$4=Dates!$E$4, DataPack!BH601, IF($C$4=Dates!$E$5, DataPack!BM601, IF($C$4=Dates!$E$6, DataPack!BR601))))="", "", IF($C$4=Dates!$E$3, DataPack!BC601, IF($C$4=Dates!$E$4, DataPack!BH601, IF($C$4=Dates!$E$5, DataPack!BM601, IF($C$4=Dates!$E$6, DataPack!BR601)))))</f>
        <v/>
      </c>
      <c r="D186" s="119" t="str">
        <f>IF(IF($C$4=Dates!$E$3, DataPack!BD601, IF($C$4=Dates!$E$4, DataPack!BI601, IF($C$4=Dates!$E$5, DataPack!BN601, IF($C$4=Dates!$E$6, DataPack!BS601))))="", "", IF($C$4=Dates!$E$3, DataPack!BD601, IF($C$4=Dates!$E$4, DataPack!BI601, IF($C$4=Dates!$E$5, DataPack!BN601, IF($C$4=Dates!$E$6, DataPack!BS601)))))</f>
        <v/>
      </c>
      <c r="E186" s="119" t="str">
        <f>IF(IF($C$4=Dates!$E$3, DataPack!BE601, IF($C$4=Dates!$E$4, DataPack!BJ601, IF($C$4=Dates!$E$5, DataPack!BO601, IF($C$4=Dates!$E$6, DataPack!BT601))))="", "", IF($C$4=Dates!$E$3, DataPack!BE601, IF($C$4=Dates!$E$4, DataPack!BJ601, IF($C$4=Dates!$E$5, DataPack!BO601, IF($C$4=Dates!$E$6, DataPack!BT601)))))</f>
        <v/>
      </c>
      <c r="F186" s="119"/>
      <c r="G186" s="120" t="str">
        <f>IF(IF($C$4=Dates!$E$3, DataPack!BF601, IF($C$4=Dates!$E$4, DataPack!BK601, IF($C$4=Dates!$E$5, DataPack!BP601, IF($C$4=Dates!$E$6, DataPack!BU601))))="", "", IF($C$4=Dates!$E$3, DataPack!BF601, IF($C$4=Dates!$E$4, DataPack!BK601, IF($C$4=Dates!$E$5, DataPack!BP601, IF($C$4=Dates!$E$6, DataPack!BU601)))))</f>
        <v/>
      </c>
    </row>
    <row r="187" spans="2:7">
      <c r="B187" s="112" t="str">
        <f>IF(IF($C$4=Dates!$E$3, DataPack!BB602, IF($C$4=Dates!$E$4, DataPack!BG602, IF($C$4=Dates!$E$5, DataPack!BL602, IF($C$4=Dates!$E$6, DataPack!BQ602))))="", "", IF($C$4=Dates!$E$3, DataPack!BB602, IF($C$4=Dates!$E$4, DataPack!BG602, IF($C$4=Dates!$E$5, DataPack!BL602, IF($C$4=Dates!$E$6, DataPack!BQ602)))))</f>
        <v/>
      </c>
      <c r="C187" s="119" t="str">
        <f>IF(IF($C$4=Dates!$E$3, DataPack!BC602, IF($C$4=Dates!$E$4, DataPack!BH602, IF($C$4=Dates!$E$5, DataPack!BM602, IF($C$4=Dates!$E$6, DataPack!BR602))))="", "", IF($C$4=Dates!$E$3, DataPack!BC602, IF($C$4=Dates!$E$4, DataPack!BH602, IF($C$4=Dates!$E$5, DataPack!BM602, IF($C$4=Dates!$E$6, DataPack!BR602)))))</f>
        <v/>
      </c>
      <c r="D187" s="119" t="str">
        <f>IF(IF($C$4=Dates!$E$3, DataPack!BD602, IF($C$4=Dates!$E$4, DataPack!BI602, IF($C$4=Dates!$E$5, DataPack!BN602, IF($C$4=Dates!$E$6, DataPack!BS602))))="", "", IF($C$4=Dates!$E$3, DataPack!BD602, IF($C$4=Dates!$E$4, DataPack!BI602, IF($C$4=Dates!$E$5, DataPack!BN602, IF($C$4=Dates!$E$6, DataPack!BS602)))))</f>
        <v/>
      </c>
      <c r="E187" s="119" t="str">
        <f>IF(IF($C$4=Dates!$E$3, DataPack!BE602, IF($C$4=Dates!$E$4, DataPack!BJ602, IF($C$4=Dates!$E$5, DataPack!BO602, IF($C$4=Dates!$E$6, DataPack!BT602))))="", "", IF($C$4=Dates!$E$3, DataPack!BE602, IF($C$4=Dates!$E$4, DataPack!BJ602, IF($C$4=Dates!$E$5, DataPack!BO602, IF($C$4=Dates!$E$6, DataPack!BT602)))))</f>
        <v/>
      </c>
      <c r="F187" s="119"/>
      <c r="G187" s="120" t="str">
        <f>IF(IF($C$4=Dates!$E$3, DataPack!BF602, IF($C$4=Dates!$E$4, DataPack!BK602, IF($C$4=Dates!$E$5, DataPack!BP602, IF($C$4=Dates!$E$6, DataPack!BU602))))="", "", IF($C$4=Dates!$E$3, DataPack!BF602, IF($C$4=Dates!$E$4, DataPack!BK602, IF($C$4=Dates!$E$5, DataPack!BP602, IF($C$4=Dates!$E$6, DataPack!BU602)))))</f>
        <v/>
      </c>
    </row>
    <row r="188" spans="2:7">
      <c r="B188" s="112" t="str">
        <f>IF(IF($C$4=Dates!$E$3, DataPack!BB603, IF($C$4=Dates!$E$4, DataPack!BG603, IF($C$4=Dates!$E$5, DataPack!BL603, IF($C$4=Dates!$E$6, DataPack!BQ603))))="", "", IF($C$4=Dates!$E$3, DataPack!BB603, IF($C$4=Dates!$E$4, DataPack!BG603, IF($C$4=Dates!$E$5, DataPack!BL603, IF($C$4=Dates!$E$6, DataPack!BQ603)))))</f>
        <v/>
      </c>
      <c r="C188" s="119" t="str">
        <f>IF(IF($C$4=Dates!$E$3, DataPack!BC603, IF($C$4=Dates!$E$4, DataPack!BH603, IF($C$4=Dates!$E$5, DataPack!BM603, IF($C$4=Dates!$E$6, DataPack!BR603))))="", "", IF($C$4=Dates!$E$3, DataPack!BC603, IF($C$4=Dates!$E$4, DataPack!BH603, IF($C$4=Dates!$E$5, DataPack!BM603, IF($C$4=Dates!$E$6, DataPack!BR603)))))</f>
        <v/>
      </c>
      <c r="D188" s="119" t="str">
        <f>IF(IF($C$4=Dates!$E$3, DataPack!BD603, IF($C$4=Dates!$E$4, DataPack!BI603, IF($C$4=Dates!$E$5, DataPack!BN603, IF($C$4=Dates!$E$6, DataPack!BS603))))="", "", IF($C$4=Dates!$E$3, DataPack!BD603, IF($C$4=Dates!$E$4, DataPack!BI603, IF($C$4=Dates!$E$5, DataPack!BN603, IF($C$4=Dates!$E$6, DataPack!BS603)))))</f>
        <v/>
      </c>
      <c r="E188" s="119" t="str">
        <f>IF(IF($C$4=Dates!$E$3, DataPack!BE603, IF($C$4=Dates!$E$4, DataPack!BJ603, IF($C$4=Dates!$E$5, DataPack!BO603, IF($C$4=Dates!$E$6, DataPack!BT603))))="", "", IF($C$4=Dates!$E$3, DataPack!BE603, IF($C$4=Dates!$E$4, DataPack!BJ603, IF($C$4=Dates!$E$5, DataPack!BO603, IF($C$4=Dates!$E$6, DataPack!BT603)))))</f>
        <v/>
      </c>
      <c r="F188" s="119"/>
      <c r="G188" s="120" t="str">
        <f>IF(IF($C$4=Dates!$E$3, DataPack!BF603, IF($C$4=Dates!$E$4, DataPack!BK603, IF($C$4=Dates!$E$5, DataPack!BP603, IF($C$4=Dates!$E$6, DataPack!BU603))))="", "", IF($C$4=Dates!$E$3, DataPack!BF603, IF($C$4=Dates!$E$4, DataPack!BK603, IF($C$4=Dates!$E$5, DataPack!BP603, IF($C$4=Dates!$E$6, DataPack!BU603)))))</f>
        <v/>
      </c>
    </row>
    <row r="189" spans="2:7">
      <c r="B189" s="112" t="str">
        <f>IF(IF($C$4=Dates!$E$3, DataPack!BB604, IF($C$4=Dates!$E$4, DataPack!BG604, IF($C$4=Dates!$E$5, DataPack!BL604, IF($C$4=Dates!$E$6, DataPack!BQ604))))="", "", IF($C$4=Dates!$E$3, DataPack!BB604, IF($C$4=Dates!$E$4, DataPack!BG604, IF($C$4=Dates!$E$5, DataPack!BL604, IF($C$4=Dates!$E$6, DataPack!BQ604)))))</f>
        <v/>
      </c>
      <c r="C189" s="119" t="str">
        <f>IF(IF($C$4=Dates!$E$3, DataPack!BC604, IF($C$4=Dates!$E$4, DataPack!BH604, IF($C$4=Dates!$E$5, DataPack!BM604, IF($C$4=Dates!$E$6, DataPack!BR604))))="", "", IF($C$4=Dates!$E$3, DataPack!BC604, IF($C$4=Dates!$E$4, DataPack!BH604, IF($C$4=Dates!$E$5, DataPack!BM604, IF($C$4=Dates!$E$6, DataPack!BR604)))))</f>
        <v/>
      </c>
      <c r="D189" s="119" t="str">
        <f>IF(IF($C$4=Dates!$E$3, DataPack!BD604, IF($C$4=Dates!$E$4, DataPack!BI604, IF($C$4=Dates!$E$5, DataPack!BN604, IF($C$4=Dates!$E$6, DataPack!BS604))))="", "", IF($C$4=Dates!$E$3, DataPack!BD604, IF($C$4=Dates!$E$4, DataPack!BI604, IF($C$4=Dates!$E$5, DataPack!BN604, IF($C$4=Dates!$E$6, DataPack!BS604)))))</f>
        <v/>
      </c>
      <c r="E189" s="119" t="str">
        <f>IF(IF($C$4=Dates!$E$3, DataPack!BE604, IF($C$4=Dates!$E$4, DataPack!BJ604, IF($C$4=Dates!$E$5, DataPack!BO604, IF($C$4=Dates!$E$6, DataPack!BT604))))="", "", IF($C$4=Dates!$E$3, DataPack!BE604, IF($C$4=Dates!$E$4, DataPack!BJ604, IF($C$4=Dates!$E$5, DataPack!BO604, IF($C$4=Dates!$E$6, DataPack!BT604)))))</f>
        <v/>
      </c>
      <c r="F189" s="119"/>
      <c r="G189" s="120" t="str">
        <f>IF(IF($C$4=Dates!$E$3, DataPack!BF604, IF($C$4=Dates!$E$4, DataPack!BK604, IF($C$4=Dates!$E$5, DataPack!BP604, IF($C$4=Dates!$E$6, DataPack!BU604))))="", "", IF($C$4=Dates!$E$3, DataPack!BF604, IF($C$4=Dates!$E$4, DataPack!BK604, IF($C$4=Dates!$E$5, DataPack!BP604, IF($C$4=Dates!$E$6, DataPack!BU604)))))</f>
        <v/>
      </c>
    </row>
    <row r="190" spans="2:7">
      <c r="B190" s="112" t="str">
        <f>IF(IF($C$4=Dates!$E$3, DataPack!BB605, IF($C$4=Dates!$E$4, DataPack!BG605, IF($C$4=Dates!$E$5, DataPack!BL605, IF($C$4=Dates!$E$6, DataPack!BQ605))))="", "", IF($C$4=Dates!$E$3, DataPack!BB605, IF($C$4=Dates!$E$4, DataPack!BG605, IF($C$4=Dates!$E$5, DataPack!BL605, IF($C$4=Dates!$E$6, DataPack!BQ605)))))</f>
        <v/>
      </c>
      <c r="C190" s="119" t="str">
        <f>IF(IF($C$4=Dates!$E$3, DataPack!BC605, IF($C$4=Dates!$E$4, DataPack!BH605, IF($C$4=Dates!$E$5, DataPack!BM605, IF($C$4=Dates!$E$6, DataPack!BR605))))="", "", IF($C$4=Dates!$E$3, DataPack!BC605, IF($C$4=Dates!$E$4, DataPack!BH605, IF($C$4=Dates!$E$5, DataPack!BM605, IF($C$4=Dates!$E$6, DataPack!BR605)))))</f>
        <v/>
      </c>
      <c r="D190" s="119" t="str">
        <f>IF(IF($C$4=Dates!$E$3, DataPack!BD605, IF($C$4=Dates!$E$4, DataPack!BI605, IF($C$4=Dates!$E$5, DataPack!BN605, IF($C$4=Dates!$E$6, DataPack!BS605))))="", "", IF($C$4=Dates!$E$3, DataPack!BD605, IF($C$4=Dates!$E$4, DataPack!BI605, IF($C$4=Dates!$E$5, DataPack!BN605, IF($C$4=Dates!$E$6, DataPack!BS605)))))</f>
        <v/>
      </c>
      <c r="E190" s="119" t="str">
        <f>IF(IF($C$4=Dates!$E$3, DataPack!BE605, IF($C$4=Dates!$E$4, DataPack!BJ605, IF($C$4=Dates!$E$5, DataPack!BO605, IF($C$4=Dates!$E$6, DataPack!BT605))))="", "", IF($C$4=Dates!$E$3, DataPack!BE605, IF($C$4=Dates!$E$4, DataPack!BJ605, IF($C$4=Dates!$E$5, DataPack!BO605, IF($C$4=Dates!$E$6, DataPack!BT605)))))</f>
        <v/>
      </c>
      <c r="F190" s="119"/>
      <c r="G190" s="120" t="str">
        <f>IF(IF($C$4=Dates!$E$3, DataPack!BF605, IF($C$4=Dates!$E$4, DataPack!BK605, IF($C$4=Dates!$E$5, DataPack!BP605, IF($C$4=Dates!$E$6, DataPack!BU605))))="", "", IF($C$4=Dates!$E$3, DataPack!BF605, IF($C$4=Dates!$E$4, DataPack!BK605, IF($C$4=Dates!$E$5, DataPack!BP605, IF($C$4=Dates!$E$6, DataPack!BU605)))))</f>
        <v/>
      </c>
    </row>
    <row r="191" spans="2:7">
      <c r="B191" s="112" t="str">
        <f>IF(IF($C$4=Dates!$E$3, DataPack!BB606, IF($C$4=Dates!$E$4, DataPack!BG606, IF($C$4=Dates!$E$5, DataPack!BL606, IF($C$4=Dates!$E$6, DataPack!BQ606))))="", "", IF($C$4=Dates!$E$3, DataPack!BB606, IF($C$4=Dates!$E$4, DataPack!BG606, IF($C$4=Dates!$E$5, DataPack!BL606, IF($C$4=Dates!$E$6, DataPack!BQ606)))))</f>
        <v/>
      </c>
      <c r="C191" s="119" t="str">
        <f>IF(IF($C$4=Dates!$E$3, DataPack!BC606, IF($C$4=Dates!$E$4, DataPack!BH606, IF($C$4=Dates!$E$5, DataPack!BM606, IF($C$4=Dates!$E$6, DataPack!BR606))))="", "", IF($C$4=Dates!$E$3, DataPack!BC606, IF($C$4=Dates!$E$4, DataPack!BH606, IF($C$4=Dates!$E$5, DataPack!BM606, IF($C$4=Dates!$E$6, DataPack!BR606)))))</f>
        <v/>
      </c>
      <c r="D191" s="119" t="str">
        <f>IF(IF($C$4=Dates!$E$3, DataPack!BD606, IF($C$4=Dates!$E$4, DataPack!BI606, IF($C$4=Dates!$E$5, DataPack!BN606, IF($C$4=Dates!$E$6, DataPack!BS606))))="", "", IF($C$4=Dates!$E$3, DataPack!BD606, IF($C$4=Dates!$E$4, DataPack!BI606, IF($C$4=Dates!$E$5, DataPack!BN606, IF($C$4=Dates!$E$6, DataPack!BS606)))))</f>
        <v/>
      </c>
      <c r="E191" s="119" t="str">
        <f>IF(IF($C$4=Dates!$E$3, DataPack!BE606, IF($C$4=Dates!$E$4, DataPack!BJ606, IF($C$4=Dates!$E$5, DataPack!BO606, IF($C$4=Dates!$E$6, DataPack!BT606))))="", "", IF($C$4=Dates!$E$3, DataPack!BE606, IF($C$4=Dates!$E$4, DataPack!BJ606, IF($C$4=Dates!$E$5, DataPack!BO606, IF($C$4=Dates!$E$6, DataPack!BT606)))))</f>
        <v/>
      </c>
      <c r="F191" s="119"/>
      <c r="G191" s="120" t="str">
        <f>IF(IF($C$4=Dates!$E$3, DataPack!BF606, IF($C$4=Dates!$E$4, DataPack!BK606, IF($C$4=Dates!$E$5, DataPack!BP606, IF($C$4=Dates!$E$6, DataPack!BU606))))="", "", IF($C$4=Dates!$E$3, DataPack!BF606, IF($C$4=Dates!$E$4, DataPack!BK606, IF($C$4=Dates!$E$5, DataPack!BP606, IF($C$4=Dates!$E$6, DataPack!BU606)))))</f>
        <v/>
      </c>
    </row>
    <row r="192" spans="2:7">
      <c r="B192" s="112" t="str">
        <f>IF(IF($C$4=Dates!$E$3, DataPack!BB607, IF($C$4=Dates!$E$4, DataPack!BG607, IF($C$4=Dates!$E$5, DataPack!BL607, IF($C$4=Dates!$E$6, DataPack!BQ607))))="", "", IF($C$4=Dates!$E$3, DataPack!BB607, IF($C$4=Dates!$E$4, DataPack!BG607, IF($C$4=Dates!$E$5, DataPack!BL607, IF($C$4=Dates!$E$6, DataPack!BQ607)))))</f>
        <v/>
      </c>
      <c r="C192" s="119" t="str">
        <f>IF(IF($C$4=Dates!$E$3, DataPack!BC607, IF($C$4=Dates!$E$4, DataPack!BH607, IF($C$4=Dates!$E$5, DataPack!BM607, IF($C$4=Dates!$E$6, DataPack!BR607))))="", "", IF($C$4=Dates!$E$3, DataPack!BC607, IF($C$4=Dates!$E$4, DataPack!BH607, IF($C$4=Dates!$E$5, DataPack!BM607, IF($C$4=Dates!$E$6, DataPack!BR607)))))</f>
        <v/>
      </c>
      <c r="D192" s="119" t="str">
        <f>IF(IF($C$4=Dates!$E$3, DataPack!BD607, IF($C$4=Dates!$E$4, DataPack!BI607, IF($C$4=Dates!$E$5, DataPack!BN607, IF($C$4=Dates!$E$6, DataPack!BS607))))="", "", IF($C$4=Dates!$E$3, DataPack!BD607, IF($C$4=Dates!$E$4, DataPack!BI607, IF($C$4=Dates!$E$5, DataPack!BN607, IF($C$4=Dates!$E$6, DataPack!BS607)))))</f>
        <v/>
      </c>
      <c r="E192" s="119" t="str">
        <f>IF(IF($C$4=Dates!$E$3, DataPack!BE607, IF($C$4=Dates!$E$4, DataPack!BJ607, IF($C$4=Dates!$E$5, DataPack!BO607, IF($C$4=Dates!$E$6, DataPack!BT607))))="", "", IF($C$4=Dates!$E$3, DataPack!BE607, IF($C$4=Dates!$E$4, DataPack!BJ607, IF($C$4=Dates!$E$5, DataPack!BO607, IF($C$4=Dates!$E$6, DataPack!BT607)))))</f>
        <v/>
      </c>
      <c r="F192" s="119"/>
      <c r="G192" s="120" t="str">
        <f>IF(IF($C$4=Dates!$E$3, DataPack!BF607, IF($C$4=Dates!$E$4, DataPack!BK607, IF($C$4=Dates!$E$5, DataPack!BP607, IF($C$4=Dates!$E$6, DataPack!BU607))))="", "", IF($C$4=Dates!$E$3, DataPack!BF607, IF($C$4=Dates!$E$4, DataPack!BK607, IF($C$4=Dates!$E$5, DataPack!BP607, IF($C$4=Dates!$E$6, DataPack!BU607)))))</f>
        <v/>
      </c>
    </row>
    <row r="193" spans="2:7">
      <c r="B193" s="112" t="str">
        <f>IF(IF($C$4=Dates!$E$3, DataPack!BB608, IF($C$4=Dates!$E$4, DataPack!BG608, IF($C$4=Dates!$E$5, DataPack!BL608, IF($C$4=Dates!$E$6, DataPack!BQ608))))="", "", IF($C$4=Dates!$E$3, DataPack!BB608, IF($C$4=Dates!$E$4, DataPack!BG608, IF($C$4=Dates!$E$5, DataPack!BL608, IF($C$4=Dates!$E$6, DataPack!BQ608)))))</f>
        <v/>
      </c>
      <c r="C193" s="119" t="str">
        <f>IF(IF($C$4=Dates!$E$3, DataPack!BC608, IF($C$4=Dates!$E$4, DataPack!BH608, IF($C$4=Dates!$E$5, DataPack!BM608, IF($C$4=Dates!$E$6, DataPack!BR608))))="", "", IF($C$4=Dates!$E$3, DataPack!BC608, IF($C$4=Dates!$E$4, DataPack!BH608, IF($C$4=Dates!$E$5, DataPack!BM608, IF($C$4=Dates!$E$6, DataPack!BR608)))))</f>
        <v/>
      </c>
      <c r="D193" s="119" t="str">
        <f>IF(IF($C$4=Dates!$E$3, DataPack!BD608, IF($C$4=Dates!$E$4, DataPack!BI608, IF($C$4=Dates!$E$5, DataPack!BN608, IF($C$4=Dates!$E$6, DataPack!BS608))))="", "", IF($C$4=Dates!$E$3, DataPack!BD608, IF($C$4=Dates!$E$4, DataPack!BI608, IF($C$4=Dates!$E$5, DataPack!BN608, IF($C$4=Dates!$E$6, DataPack!BS608)))))</f>
        <v/>
      </c>
      <c r="E193" s="119" t="str">
        <f>IF(IF($C$4=Dates!$E$3, DataPack!BE608, IF($C$4=Dates!$E$4, DataPack!BJ608, IF($C$4=Dates!$E$5, DataPack!BO608, IF($C$4=Dates!$E$6, DataPack!BT608))))="", "", IF($C$4=Dates!$E$3, DataPack!BE608, IF($C$4=Dates!$E$4, DataPack!BJ608, IF($C$4=Dates!$E$5, DataPack!BO608, IF($C$4=Dates!$E$6, DataPack!BT608)))))</f>
        <v/>
      </c>
      <c r="F193" s="119"/>
      <c r="G193" s="120" t="str">
        <f>IF(IF($C$4=Dates!$E$3, DataPack!BF608, IF($C$4=Dates!$E$4, DataPack!BK608, IF($C$4=Dates!$E$5, DataPack!BP608, IF($C$4=Dates!$E$6, DataPack!BU608))))="", "", IF($C$4=Dates!$E$3, DataPack!BF608, IF($C$4=Dates!$E$4, DataPack!BK608, IF($C$4=Dates!$E$5, DataPack!BP608, IF($C$4=Dates!$E$6, DataPack!BU608)))))</f>
        <v/>
      </c>
    </row>
    <row r="194" spans="2:7">
      <c r="B194" s="112" t="str">
        <f>IF(IF($C$4=Dates!$E$3, DataPack!BB609, IF($C$4=Dates!$E$4, DataPack!BG609, IF($C$4=Dates!$E$5, DataPack!BL609, IF($C$4=Dates!$E$6, DataPack!BQ609))))="", "", IF($C$4=Dates!$E$3, DataPack!BB609, IF($C$4=Dates!$E$4, DataPack!BG609, IF($C$4=Dates!$E$5, DataPack!BL609, IF($C$4=Dates!$E$6, DataPack!BQ609)))))</f>
        <v/>
      </c>
      <c r="C194" s="119" t="str">
        <f>IF(IF($C$4=Dates!$E$3, DataPack!BC609, IF($C$4=Dates!$E$4, DataPack!BH609, IF($C$4=Dates!$E$5, DataPack!BM609, IF($C$4=Dates!$E$6, DataPack!BR609))))="", "", IF($C$4=Dates!$E$3, DataPack!BC609, IF($C$4=Dates!$E$4, DataPack!BH609, IF($C$4=Dates!$E$5, DataPack!BM609, IF($C$4=Dates!$E$6, DataPack!BR609)))))</f>
        <v/>
      </c>
      <c r="D194" s="119" t="str">
        <f>IF(IF($C$4=Dates!$E$3, DataPack!BD609, IF($C$4=Dates!$E$4, DataPack!BI609, IF($C$4=Dates!$E$5, DataPack!BN609, IF($C$4=Dates!$E$6, DataPack!BS609))))="", "", IF($C$4=Dates!$E$3, DataPack!BD609, IF($C$4=Dates!$E$4, DataPack!BI609, IF($C$4=Dates!$E$5, DataPack!BN609, IF($C$4=Dates!$E$6, DataPack!BS609)))))</f>
        <v/>
      </c>
      <c r="E194" s="119" t="str">
        <f>IF(IF($C$4=Dates!$E$3, DataPack!BE609, IF($C$4=Dates!$E$4, DataPack!BJ609, IF($C$4=Dates!$E$5, DataPack!BO609, IF($C$4=Dates!$E$6, DataPack!BT609))))="", "", IF($C$4=Dates!$E$3, DataPack!BE609, IF($C$4=Dates!$E$4, DataPack!BJ609, IF($C$4=Dates!$E$5, DataPack!BO609, IF($C$4=Dates!$E$6, DataPack!BT609)))))</f>
        <v/>
      </c>
      <c r="F194" s="119"/>
      <c r="G194" s="120" t="str">
        <f>IF(IF($C$4=Dates!$E$3, DataPack!BF609, IF($C$4=Dates!$E$4, DataPack!BK609, IF($C$4=Dates!$E$5, DataPack!BP609, IF($C$4=Dates!$E$6, DataPack!BU609))))="", "", IF($C$4=Dates!$E$3, DataPack!BF609, IF($C$4=Dates!$E$4, DataPack!BK609, IF($C$4=Dates!$E$5, DataPack!BP609, IF($C$4=Dates!$E$6, DataPack!BU609)))))</f>
        <v/>
      </c>
    </row>
    <row r="195" spans="2:7">
      <c r="B195" s="112" t="str">
        <f>IF(IF($C$4=Dates!$E$3, DataPack!BB610, IF($C$4=Dates!$E$4, DataPack!BG610, IF($C$4=Dates!$E$5, DataPack!BL610, IF($C$4=Dates!$E$6, DataPack!BQ610))))="", "", IF($C$4=Dates!$E$3, DataPack!BB610, IF($C$4=Dates!$E$4, DataPack!BG610, IF($C$4=Dates!$E$5, DataPack!BL610, IF($C$4=Dates!$E$6, DataPack!BQ610)))))</f>
        <v/>
      </c>
      <c r="C195" s="119" t="str">
        <f>IF(IF($C$4=Dates!$E$3, DataPack!BC610, IF($C$4=Dates!$E$4, DataPack!BH610, IF($C$4=Dates!$E$5, DataPack!BM610, IF($C$4=Dates!$E$6, DataPack!BR610))))="", "", IF($C$4=Dates!$E$3, DataPack!BC610, IF($C$4=Dates!$E$4, DataPack!BH610, IF($C$4=Dates!$E$5, DataPack!BM610, IF($C$4=Dates!$E$6, DataPack!BR610)))))</f>
        <v/>
      </c>
      <c r="D195" s="119" t="str">
        <f>IF(IF($C$4=Dates!$E$3, DataPack!BD610, IF($C$4=Dates!$E$4, DataPack!BI610, IF($C$4=Dates!$E$5, DataPack!BN610, IF($C$4=Dates!$E$6, DataPack!BS610))))="", "", IF($C$4=Dates!$E$3, DataPack!BD610, IF($C$4=Dates!$E$4, DataPack!BI610, IF($C$4=Dates!$E$5, DataPack!BN610, IF($C$4=Dates!$E$6, DataPack!BS610)))))</f>
        <v/>
      </c>
      <c r="E195" s="119" t="str">
        <f>IF(IF($C$4=Dates!$E$3, DataPack!BE610, IF($C$4=Dates!$E$4, DataPack!BJ610, IF($C$4=Dates!$E$5, DataPack!BO610, IF($C$4=Dates!$E$6, DataPack!BT610))))="", "", IF($C$4=Dates!$E$3, DataPack!BE610, IF($C$4=Dates!$E$4, DataPack!BJ610, IF($C$4=Dates!$E$5, DataPack!BO610, IF($C$4=Dates!$E$6, DataPack!BT610)))))</f>
        <v/>
      </c>
      <c r="F195" s="119"/>
      <c r="G195" s="120" t="str">
        <f>IF(IF($C$4=Dates!$E$3, DataPack!BF610, IF($C$4=Dates!$E$4, DataPack!BK610, IF($C$4=Dates!$E$5, DataPack!BP610, IF($C$4=Dates!$E$6, DataPack!BU610))))="", "", IF($C$4=Dates!$E$3, DataPack!BF610, IF($C$4=Dates!$E$4, DataPack!BK610, IF($C$4=Dates!$E$5, DataPack!BP610, IF($C$4=Dates!$E$6, DataPack!BU610)))))</f>
        <v/>
      </c>
    </row>
    <row r="196" spans="2:7">
      <c r="B196" s="112" t="str">
        <f>IF(IF($C$4=Dates!$E$3, DataPack!BB611, IF($C$4=Dates!$E$4, DataPack!BG611, IF($C$4=Dates!$E$5, DataPack!BL611, IF($C$4=Dates!$E$6, DataPack!BQ611))))="", "", IF($C$4=Dates!$E$3, DataPack!BB611, IF($C$4=Dates!$E$4, DataPack!BG611, IF($C$4=Dates!$E$5, DataPack!BL611, IF($C$4=Dates!$E$6, DataPack!BQ611)))))</f>
        <v/>
      </c>
      <c r="C196" s="119" t="str">
        <f>IF(IF($C$4=Dates!$E$3, DataPack!BC611, IF($C$4=Dates!$E$4, DataPack!BH611, IF($C$4=Dates!$E$5, DataPack!BM611, IF($C$4=Dates!$E$6, DataPack!BR611))))="", "", IF($C$4=Dates!$E$3, DataPack!BC611, IF($C$4=Dates!$E$4, DataPack!BH611, IF($C$4=Dates!$E$5, DataPack!BM611, IF($C$4=Dates!$E$6, DataPack!BR611)))))</f>
        <v/>
      </c>
      <c r="D196" s="119" t="str">
        <f>IF(IF($C$4=Dates!$E$3, DataPack!BD611, IF($C$4=Dates!$E$4, DataPack!BI611, IF($C$4=Dates!$E$5, DataPack!BN611, IF($C$4=Dates!$E$6, DataPack!BS611))))="", "", IF($C$4=Dates!$E$3, DataPack!BD611, IF($C$4=Dates!$E$4, DataPack!BI611, IF($C$4=Dates!$E$5, DataPack!BN611, IF($C$4=Dates!$E$6, DataPack!BS611)))))</f>
        <v/>
      </c>
      <c r="E196" s="119" t="str">
        <f>IF(IF($C$4=Dates!$E$3, DataPack!BE611, IF($C$4=Dates!$E$4, DataPack!BJ611, IF($C$4=Dates!$E$5, DataPack!BO611, IF($C$4=Dates!$E$6, DataPack!BT611))))="", "", IF($C$4=Dates!$E$3, DataPack!BE611, IF($C$4=Dates!$E$4, DataPack!BJ611, IF($C$4=Dates!$E$5, DataPack!BO611, IF($C$4=Dates!$E$6, DataPack!BT611)))))</f>
        <v/>
      </c>
      <c r="F196" s="119"/>
      <c r="G196" s="120" t="str">
        <f>IF(IF($C$4=Dates!$E$3, DataPack!BF611, IF($C$4=Dates!$E$4, DataPack!BK611, IF($C$4=Dates!$E$5, DataPack!BP611, IF($C$4=Dates!$E$6, DataPack!BU611))))="", "", IF($C$4=Dates!$E$3, DataPack!BF611, IF($C$4=Dates!$E$4, DataPack!BK611, IF($C$4=Dates!$E$5, DataPack!BP611, IF($C$4=Dates!$E$6, DataPack!BU611)))))</f>
        <v/>
      </c>
    </row>
    <row r="197" spans="2:7">
      <c r="B197" s="112" t="str">
        <f>IF(IF($C$4=Dates!$E$3, DataPack!BB612, IF($C$4=Dates!$E$4, DataPack!BG612, IF($C$4=Dates!$E$5, DataPack!BL612, IF($C$4=Dates!$E$6, DataPack!BQ612))))="", "", IF($C$4=Dates!$E$3, DataPack!BB612, IF($C$4=Dates!$E$4, DataPack!BG612, IF($C$4=Dates!$E$5, DataPack!BL612, IF($C$4=Dates!$E$6, DataPack!BQ612)))))</f>
        <v/>
      </c>
      <c r="C197" s="119" t="str">
        <f>IF(IF($C$4=Dates!$E$3, DataPack!BC612, IF($C$4=Dates!$E$4, DataPack!BH612, IF($C$4=Dates!$E$5, DataPack!BM612, IF($C$4=Dates!$E$6, DataPack!BR612))))="", "", IF($C$4=Dates!$E$3, DataPack!BC612, IF($C$4=Dates!$E$4, DataPack!BH612, IF($C$4=Dates!$E$5, DataPack!BM612, IF($C$4=Dates!$E$6, DataPack!BR612)))))</f>
        <v/>
      </c>
      <c r="D197" s="119" t="str">
        <f>IF(IF($C$4=Dates!$E$3, DataPack!BD612, IF($C$4=Dates!$E$4, DataPack!BI612, IF($C$4=Dates!$E$5, DataPack!BN612, IF($C$4=Dates!$E$6, DataPack!BS612))))="", "", IF($C$4=Dates!$E$3, DataPack!BD612, IF($C$4=Dates!$E$4, DataPack!BI612, IF($C$4=Dates!$E$5, DataPack!BN612, IF($C$4=Dates!$E$6, DataPack!BS612)))))</f>
        <v/>
      </c>
      <c r="E197" s="119" t="str">
        <f>IF(IF($C$4=Dates!$E$3, DataPack!BE612, IF($C$4=Dates!$E$4, DataPack!BJ612, IF($C$4=Dates!$E$5, DataPack!BO612, IF($C$4=Dates!$E$6, DataPack!BT612))))="", "", IF($C$4=Dates!$E$3, DataPack!BE612, IF($C$4=Dates!$E$4, DataPack!BJ612, IF($C$4=Dates!$E$5, DataPack!BO612, IF($C$4=Dates!$E$6, DataPack!BT612)))))</f>
        <v/>
      </c>
      <c r="F197" s="119"/>
      <c r="G197" s="120" t="str">
        <f>IF(IF($C$4=Dates!$E$3, DataPack!BF612, IF($C$4=Dates!$E$4, DataPack!BK612, IF($C$4=Dates!$E$5, DataPack!BP612, IF($C$4=Dates!$E$6, DataPack!BU612))))="", "", IF($C$4=Dates!$E$3, DataPack!BF612, IF($C$4=Dates!$E$4, DataPack!BK612, IF($C$4=Dates!$E$5, DataPack!BP612, IF($C$4=Dates!$E$6, DataPack!BU612)))))</f>
        <v/>
      </c>
    </row>
    <row r="198" spans="2:7">
      <c r="B198" s="112" t="str">
        <f>IF(IF($C$4=Dates!$E$3, DataPack!BB613, IF($C$4=Dates!$E$4, DataPack!BG613, IF($C$4=Dates!$E$5, DataPack!BL613, IF($C$4=Dates!$E$6, DataPack!BQ613))))="", "", IF($C$4=Dates!$E$3, DataPack!BB613, IF($C$4=Dates!$E$4, DataPack!BG613, IF($C$4=Dates!$E$5, DataPack!BL613, IF($C$4=Dates!$E$6, DataPack!BQ613)))))</f>
        <v/>
      </c>
      <c r="C198" s="119" t="str">
        <f>IF(IF($C$4=Dates!$E$3, DataPack!BC613, IF($C$4=Dates!$E$4, DataPack!BH613, IF($C$4=Dates!$E$5, DataPack!BM613, IF($C$4=Dates!$E$6, DataPack!BR613))))="", "", IF($C$4=Dates!$E$3, DataPack!BC613, IF($C$4=Dates!$E$4, DataPack!BH613, IF($C$4=Dates!$E$5, DataPack!BM613, IF($C$4=Dates!$E$6, DataPack!BR613)))))</f>
        <v/>
      </c>
      <c r="D198" s="119" t="str">
        <f>IF(IF($C$4=Dates!$E$3, DataPack!BD613, IF($C$4=Dates!$E$4, DataPack!BI613, IF($C$4=Dates!$E$5, DataPack!BN613, IF($C$4=Dates!$E$6, DataPack!BS613))))="", "", IF($C$4=Dates!$E$3, DataPack!BD613, IF($C$4=Dates!$E$4, DataPack!BI613, IF($C$4=Dates!$E$5, DataPack!BN613, IF($C$4=Dates!$E$6, DataPack!BS613)))))</f>
        <v/>
      </c>
      <c r="E198" s="119" t="str">
        <f>IF(IF($C$4=Dates!$E$3, DataPack!BE613, IF($C$4=Dates!$E$4, DataPack!BJ613, IF($C$4=Dates!$E$5, DataPack!BO613, IF($C$4=Dates!$E$6, DataPack!BT613))))="", "", IF($C$4=Dates!$E$3, DataPack!BE613, IF($C$4=Dates!$E$4, DataPack!BJ613, IF($C$4=Dates!$E$5, DataPack!BO613, IF($C$4=Dates!$E$6, DataPack!BT613)))))</f>
        <v/>
      </c>
      <c r="F198" s="119"/>
      <c r="G198" s="120" t="str">
        <f>IF(IF($C$4=Dates!$E$3, DataPack!BF613, IF($C$4=Dates!$E$4, DataPack!BK613, IF($C$4=Dates!$E$5, DataPack!BP613, IF($C$4=Dates!$E$6, DataPack!BU613))))="", "", IF($C$4=Dates!$E$3, DataPack!BF613, IF($C$4=Dates!$E$4, DataPack!BK613, IF($C$4=Dates!$E$5, DataPack!BP613, IF($C$4=Dates!$E$6, DataPack!BU613)))))</f>
        <v/>
      </c>
    </row>
    <row r="199" spans="2:7">
      <c r="B199" s="112" t="str">
        <f>IF(IF($C$4=Dates!$E$3, DataPack!BB614, IF($C$4=Dates!$E$4, DataPack!BG614, IF($C$4=Dates!$E$5, DataPack!BL614, IF($C$4=Dates!$E$6, DataPack!BQ614))))="", "", IF($C$4=Dates!$E$3, DataPack!BB614, IF($C$4=Dates!$E$4, DataPack!BG614, IF($C$4=Dates!$E$5, DataPack!BL614, IF($C$4=Dates!$E$6, DataPack!BQ614)))))</f>
        <v/>
      </c>
      <c r="C199" s="119" t="str">
        <f>IF(IF($C$4=Dates!$E$3, DataPack!BC614, IF($C$4=Dates!$E$4, DataPack!BH614, IF($C$4=Dates!$E$5, DataPack!BM614, IF($C$4=Dates!$E$6, DataPack!BR614))))="", "", IF($C$4=Dates!$E$3, DataPack!BC614, IF($C$4=Dates!$E$4, DataPack!BH614, IF($C$4=Dates!$E$5, DataPack!BM614, IF($C$4=Dates!$E$6, DataPack!BR614)))))</f>
        <v/>
      </c>
      <c r="D199" s="119" t="str">
        <f>IF(IF($C$4=Dates!$E$3, DataPack!BD614, IF($C$4=Dates!$E$4, DataPack!BI614, IF($C$4=Dates!$E$5, DataPack!BN614, IF($C$4=Dates!$E$6, DataPack!BS614))))="", "", IF($C$4=Dates!$E$3, DataPack!BD614, IF($C$4=Dates!$E$4, DataPack!BI614, IF($C$4=Dates!$E$5, DataPack!BN614, IF($C$4=Dates!$E$6, DataPack!BS614)))))</f>
        <v/>
      </c>
      <c r="E199" s="119" t="str">
        <f>IF(IF($C$4=Dates!$E$3, DataPack!BE614, IF($C$4=Dates!$E$4, DataPack!BJ614, IF($C$4=Dates!$E$5, DataPack!BO614, IF($C$4=Dates!$E$6, DataPack!BT614))))="", "", IF($C$4=Dates!$E$3, DataPack!BE614, IF($C$4=Dates!$E$4, DataPack!BJ614, IF($C$4=Dates!$E$5, DataPack!BO614, IF($C$4=Dates!$E$6, DataPack!BT614)))))</f>
        <v/>
      </c>
      <c r="F199" s="119"/>
      <c r="G199" s="120" t="str">
        <f>IF(IF($C$4=Dates!$E$3, DataPack!BF614, IF($C$4=Dates!$E$4, DataPack!BK614, IF($C$4=Dates!$E$5, DataPack!BP614, IF($C$4=Dates!$E$6, DataPack!BU614))))="", "", IF($C$4=Dates!$E$3, DataPack!BF614, IF($C$4=Dates!$E$4, DataPack!BK614, IF($C$4=Dates!$E$5, DataPack!BP614, IF($C$4=Dates!$E$6, DataPack!BU614)))))</f>
        <v/>
      </c>
    </row>
    <row r="200" spans="2:7">
      <c r="B200" s="112" t="str">
        <f>IF(IF($C$4=Dates!$E$3, DataPack!BB615, IF($C$4=Dates!$E$4, DataPack!BG615, IF($C$4=Dates!$E$5, DataPack!BL615, IF($C$4=Dates!$E$6, DataPack!BQ615))))="", "", IF($C$4=Dates!$E$3, DataPack!BB615, IF($C$4=Dates!$E$4, DataPack!BG615, IF($C$4=Dates!$E$5, DataPack!BL615, IF($C$4=Dates!$E$6, DataPack!BQ615)))))</f>
        <v/>
      </c>
      <c r="C200" s="119" t="str">
        <f>IF(IF($C$4=Dates!$E$3, DataPack!BC615, IF($C$4=Dates!$E$4, DataPack!BH615, IF($C$4=Dates!$E$5, DataPack!BM615, IF($C$4=Dates!$E$6, DataPack!BR615))))="", "", IF($C$4=Dates!$E$3, DataPack!BC615, IF($C$4=Dates!$E$4, DataPack!BH615, IF($C$4=Dates!$E$5, DataPack!BM615, IF($C$4=Dates!$E$6, DataPack!BR615)))))</f>
        <v/>
      </c>
      <c r="D200" s="119" t="str">
        <f>IF(IF($C$4=Dates!$E$3, DataPack!BD615, IF($C$4=Dates!$E$4, DataPack!BI615, IF($C$4=Dates!$E$5, DataPack!BN615, IF($C$4=Dates!$E$6, DataPack!BS615))))="", "", IF($C$4=Dates!$E$3, DataPack!BD615, IF($C$4=Dates!$E$4, DataPack!BI615, IF($C$4=Dates!$E$5, DataPack!BN615, IF($C$4=Dates!$E$6, DataPack!BS615)))))</f>
        <v/>
      </c>
      <c r="E200" s="119" t="str">
        <f>IF(IF($C$4=Dates!$E$3, DataPack!BE615, IF($C$4=Dates!$E$4, DataPack!BJ615, IF($C$4=Dates!$E$5, DataPack!BO615, IF($C$4=Dates!$E$6, DataPack!BT615))))="", "", IF($C$4=Dates!$E$3, DataPack!BE615, IF($C$4=Dates!$E$4, DataPack!BJ615, IF($C$4=Dates!$E$5, DataPack!BO615, IF($C$4=Dates!$E$6, DataPack!BT615)))))</f>
        <v/>
      </c>
      <c r="F200" s="119"/>
      <c r="G200" s="120" t="str">
        <f>IF(IF($C$4=Dates!$E$3, DataPack!BF615, IF($C$4=Dates!$E$4, DataPack!BK615, IF($C$4=Dates!$E$5, DataPack!BP615, IF($C$4=Dates!$E$6, DataPack!BU615))))="", "", IF($C$4=Dates!$E$3, DataPack!BF615, IF($C$4=Dates!$E$4, DataPack!BK615, IF($C$4=Dates!$E$5, DataPack!BP615, IF($C$4=Dates!$E$6, DataPack!BU615)))))</f>
        <v/>
      </c>
    </row>
    <row r="201" spans="2:7">
      <c r="B201" s="112" t="str">
        <f>IF(IF($C$4=Dates!$E$3, DataPack!BB616, IF($C$4=Dates!$E$4, DataPack!BG616, IF($C$4=Dates!$E$5, DataPack!BL616, IF($C$4=Dates!$E$6, DataPack!BQ616))))="", "", IF($C$4=Dates!$E$3, DataPack!BB616, IF($C$4=Dates!$E$4, DataPack!BG616, IF($C$4=Dates!$E$5, DataPack!BL616, IF($C$4=Dates!$E$6, DataPack!BQ616)))))</f>
        <v/>
      </c>
      <c r="C201" s="119" t="str">
        <f>IF(IF($C$4=Dates!$E$3, DataPack!BC616, IF($C$4=Dates!$E$4, DataPack!BH616, IF($C$4=Dates!$E$5, DataPack!BM616, IF($C$4=Dates!$E$6, DataPack!BR616))))="", "", IF($C$4=Dates!$E$3, DataPack!BC616, IF($C$4=Dates!$E$4, DataPack!BH616, IF($C$4=Dates!$E$5, DataPack!BM616, IF($C$4=Dates!$E$6, DataPack!BR616)))))</f>
        <v/>
      </c>
      <c r="D201" s="119" t="str">
        <f>IF(IF($C$4=Dates!$E$3, DataPack!BD616, IF($C$4=Dates!$E$4, DataPack!BI616, IF($C$4=Dates!$E$5, DataPack!BN616, IF($C$4=Dates!$E$6, DataPack!BS616))))="", "", IF($C$4=Dates!$E$3, DataPack!BD616, IF($C$4=Dates!$E$4, DataPack!BI616, IF($C$4=Dates!$E$5, DataPack!BN616, IF($C$4=Dates!$E$6, DataPack!BS616)))))</f>
        <v/>
      </c>
      <c r="E201" s="119" t="str">
        <f>IF(IF($C$4=Dates!$E$3, DataPack!BE616, IF($C$4=Dates!$E$4, DataPack!BJ616, IF($C$4=Dates!$E$5, DataPack!BO616, IF($C$4=Dates!$E$6, DataPack!BT616))))="", "", IF($C$4=Dates!$E$3, DataPack!BE616, IF($C$4=Dates!$E$4, DataPack!BJ616, IF($C$4=Dates!$E$5, DataPack!BO616, IF($C$4=Dates!$E$6, DataPack!BT616)))))</f>
        <v/>
      </c>
      <c r="F201" s="119"/>
      <c r="G201" s="120" t="str">
        <f>IF(IF($C$4=Dates!$E$3, DataPack!BF616, IF($C$4=Dates!$E$4, DataPack!BK616, IF($C$4=Dates!$E$5, DataPack!BP616, IF($C$4=Dates!$E$6, DataPack!BU616))))="", "", IF($C$4=Dates!$E$3, DataPack!BF616, IF($C$4=Dates!$E$4, DataPack!BK616, IF($C$4=Dates!$E$5, DataPack!BP616, IF($C$4=Dates!$E$6, DataPack!BU616)))))</f>
        <v/>
      </c>
    </row>
    <row r="202" spans="2:7">
      <c r="B202" s="112" t="str">
        <f>IF(IF($C$4=Dates!$E$3, DataPack!BB617, IF($C$4=Dates!$E$4, DataPack!BG617, IF($C$4=Dates!$E$5, DataPack!BL617, IF($C$4=Dates!$E$6, DataPack!BQ617))))="", "", IF($C$4=Dates!$E$3, DataPack!BB617, IF($C$4=Dates!$E$4, DataPack!BG617, IF($C$4=Dates!$E$5, DataPack!BL617, IF($C$4=Dates!$E$6, DataPack!BQ617)))))</f>
        <v/>
      </c>
      <c r="C202" s="119" t="str">
        <f>IF(IF($C$4=Dates!$E$3, DataPack!BC617, IF($C$4=Dates!$E$4, DataPack!BH617, IF($C$4=Dates!$E$5, DataPack!BM617, IF($C$4=Dates!$E$6, DataPack!BR617))))="", "", IF($C$4=Dates!$E$3, DataPack!BC617, IF($C$4=Dates!$E$4, DataPack!BH617, IF($C$4=Dates!$E$5, DataPack!BM617, IF($C$4=Dates!$E$6, DataPack!BR617)))))</f>
        <v/>
      </c>
      <c r="D202" s="119" t="str">
        <f>IF(IF($C$4=Dates!$E$3, DataPack!BD617, IF($C$4=Dates!$E$4, DataPack!BI617, IF($C$4=Dates!$E$5, DataPack!BN617, IF($C$4=Dates!$E$6, DataPack!BS617))))="", "", IF($C$4=Dates!$E$3, DataPack!BD617, IF($C$4=Dates!$E$4, DataPack!BI617, IF($C$4=Dates!$E$5, DataPack!BN617, IF($C$4=Dates!$E$6, DataPack!BS617)))))</f>
        <v/>
      </c>
      <c r="E202" s="119" t="str">
        <f>IF(IF($C$4=Dates!$E$3, DataPack!BE617, IF($C$4=Dates!$E$4, DataPack!BJ617, IF($C$4=Dates!$E$5, DataPack!BO617, IF($C$4=Dates!$E$6, DataPack!BT617))))="", "", IF($C$4=Dates!$E$3, DataPack!BE617, IF($C$4=Dates!$E$4, DataPack!BJ617, IF($C$4=Dates!$E$5, DataPack!BO617, IF($C$4=Dates!$E$6, DataPack!BT617)))))</f>
        <v/>
      </c>
      <c r="F202" s="119"/>
      <c r="G202" s="120" t="str">
        <f>IF(IF($C$4=Dates!$E$3, DataPack!BF617, IF($C$4=Dates!$E$4, DataPack!BK617, IF($C$4=Dates!$E$5, DataPack!BP617, IF($C$4=Dates!$E$6, DataPack!BU617))))="", "", IF($C$4=Dates!$E$3, DataPack!BF617, IF($C$4=Dates!$E$4, DataPack!BK617, IF($C$4=Dates!$E$5, DataPack!BP617, IF($C$4=Dates!$E$6, DataPack!BU617)))))</f>
        <v/>
      </c>
    </row>
    <row r="203" spans="2:7">
      <c r="B203" s="112" t="str">
        <f>IF(IF($C$4=Dates!$E$3, DataPack!BB618, IF($C$4=Dates!$E$4, DataPack!BG618, IF($C$4=Dates!$E$5, DataPack!BL618, IF($C$4=Dates!$E$6, DataPack!BQ618))))="", "", IF($C$4=Dates!$E$3, DataPack!BB618, IF($C$4=Dates!$E$4, DataPack!BG618, IF($C$4=Dates!$E$5, DataPack!BL618, IF($C$4=Dates!$E$6, DataPack!BQ618)))))</f>
        <v/>
      </c>
      <c r="C203" s="119" t="str">
        <f>IF(IF($C$4=Dates!$E$3, DataPack!BC618, IF($C$4=Dates!$E$4, DataPack!BH618, IF($C$4=Dates!$E$5, DataPack!BM618, IF($C$4=Dates!$E$6, DataPack!BR618))))="", "", IF($C$4=Dates!$E$3, DataPack!BC618, IF($C$4=Dates!$E$4, DataPack!BH618, IF($C$4=Dates!$E$5, DataPack!BM618, IF($C$4=Dates!$E$6, DataPack!BR618)))))</f>
        <v/>
      </c>
      <c r="D203" s="119" t="str">
        <f>IF(IF($C$4=Dates!$E$3, DataPack!BD618, IF($C$4=Dates!$E$4, DataPack!BI618, IF($C$4=Dates!$E$5, DataPack!BN618, IF($C$4=Dates!$E$6, DataPack!BS618))))="", "", IF($C$4=Dates!$E$3, DataPack!BD618, IF($C$4=Dates!$E$4, DataPack!BI618, IF($C$4=Dates!$E$5, DataPack!BN618, IF($C$4=Dates!$E$6, DataPack!BS618)))))</f>
        <v/>
      </c>
      <c r="E203" s="119" t="str">
        <f>IF(IF($C$4=Dates!$E$3, DataPack!BE618, IF($C$4=Dates!$E$4, DataPack!BJ618, IF($C$4=Dates!$E$5, DataPack!BO618, IF($C$4=Dates!$E$6, DataPack!BT618))))="", "", IF($C$4=Dates!$E$3, DataPack!BE618, IF($C$4=Dates!$E$4, DataPack!BJ618, IF($C$4=Dates!$E$5, DataPack!BO618, IF($C$4=Dates!$E$6, DataPack!BT618)))))</f>
        <v/>
      </c>
      <c r="F203" s="119"/>
      <c r="G203" s="120" t="str">
        <f>IF(IF($C$4=Dates!$E$3, DataPack!BF618, IF($C$4=Dates!$E$4, DataPack!BK618, IF($C$4=Dates!$E$5, DataPack!BP618, IF($C$4=Dates!$E$6, DataPack!BU618))))="", "", IF($C$4=Dates!$E$3, DataPack!BF618, IF($C$4=Dates!$E$4, DataPack!BK618, IF($C$4=Dates!$E$5, DataPack!BP618, IF($C$4=Dates!$E$6, DataPack!BU618)))))</f>
        <v/>
      </c>
    </row>
    <row r="204" spans="2:7">
      <c r="B204" s="112" t="str">
        <f>IF(IF($C$4=Dates!$E$3, DataPack!BB619, IF($C$4=Dates!$E$4, DataPack!BG619, IF($C$4=Dates!$E$5, DataPack!BL619, IF($C$4=Dates!$E$6, DataPack!BQ619))))="", "", IF($C$4=Dates!$E$3, DataPack!BB619, IF($C$4=Dates!$E$4, DataPack!BG619, IF($C$4=Dates!$E$5, DataPack!BL619, IF($C$4=Dates!$E$6, DataPack!BQ619)))))</f>
        <v/>
      </c>
      <c r="C204" s="119" t="str">
        <f>IF(IF($C$4=Dates!$E$3, DataPack!BC619, IF($C$4=Dates!$E$4, DataPack!BH619, IF($C$4=Dates!$E$5, DataPack!BM619, IF($C$4=Dates!$E$6, DataPack!BR619))))="", "", IF($C$4=Dates!$E$3, DataPack!BC619, IF($C$4=Dates!$E$4, DataPack!BH619, IF($C$4=Dates!$E$5, DataPack!BM619, IF($C$4=Dates!$E$6, DataPack!BR619)))))</f>
        <v/>
      </c>
      <c r="D204" s="119" t="str">
        <f>IF(IF($C$4=Dates!$E$3, DataPack!BD619, IF($C$4=Dates!$E$4, DataPack!BI619, IF($C$4=Dates!$E$5, DataPack!BN619, IF($C$4=Dates!$E$6, DataPack!BS619))))="", "", IF($C$4=Dates!$E$3, DataPack!BD619, IF($C$4=Dates!$E$4, DataPack!BI619, IF($C$4=Dates!$E$5, DataPack!BN619, IF($C$4=Dates!$E$6, DataPack!BS619)))))</f>
        <v/>
      </c>
      <c r="E204" s="119" t="str">
        <f>IF(IF($C$4=Dates!$E$3, DataPack!BE619, IF($C$4=Dates!$E$4, DataPack!BJ619, IF($C$4=Dates!$E$5, DataPack!BO619, IF($C$4=Dates!$E$6, DataPack!BT619))))="", "", IF($C$4=Dates!$E$3, DataPack!BE619, IF($C$4=Dates!$E$4, DataPack!BJ619, IF($C$4=Dates!$E$5, DataPack!BO619, IF($C$4=Dates!$E$6, DataPack!BT619)))))</f>
        <v/>
      </c>
      <c r="F204" s="119"/>
      <c r="G204" s="120" t="str">
        <f>IF(IF($C$4=Dates!$E$3, DataPack!BF619, IF($C$4=Dates!$E$4, DataPack!BK619, IF($C$4=Dates!$E$5, DataPack!BP619, IF($C$4=Dates!$E$6, DataPack!BU619))))="", "", IF($C$4=Dates!$E$3, DataPack!BF619, IF($C$4=Dates!$E$4, DataPack!BK619, IF($C$4=Dates!$E$5, DataPack!BP619, IF($C$4=Dates!$E$6, DataPack!BU619)))))</f>
        <v/>
      </c>
    </row>
    <row r="205" spans="2:7">
      <c r="B205" s="112" t="str">
        <f>IF(IF($C$4=Dates!$E$3, DataPack!BB620, IF($C$4=Dates!$E$4, DataPack!BG620, IF($C$4=Dates!$E$5, DataPack!BL620, IF($C$4=Dates!$E$6, DataPack!BQ620))))="", "", IF($C$4=Dates!$E$3, DataPack!BB620, IF($C$4=Dates!$E$4, DataPack!BG620, IF($C$4=Dates!$E$5, DataPack!BL620, IF($C$4=Dates!$E$6, DataPack!BQ620)))))</f>
        <v/>
      </c>
      <c r="C205" s="119" t="str">
        <f>IF(IF($C$4=Dates!$E$3, DataPack!BC620, IF($C$4=Dates!$E$4, DataPack!BH620, IF($C$4=Dates!$E$5, DataPack!BM620, IF($C$4=Dates!$E$6, DataPack!BR620))))="", "", IF($C$4=Dates!$E$3, DataPack!BC620, IF($C$4=Dates!$E$4, DataPack!BH620, IF($C$4=Dates!$E$5, DataPack!BM620, IF($C$4=Dates!$E$6, DataPack!BR620)))))</f>
        <v/>
      </c>
      <c r="D205" s="119" t="str">
        <f>IF(IF($C$4=Dates!$E$3, DataPack!BD620, IF($C$4=Dates!$E$4, DataPack!BI620, IF($C$4=Dates!$E$5, DataPack!BN620, IF($C$4=Dates!$E$6, DataPack!BS620))))="", "", IF($C$4=Dates!$E$3, DataPack!BD620, IF($C$4=Dates!$E$4, DataPack!BI620, IF($C$4=Dates!$E$5, DataPack!BN620, IF($C$4=Dates!$E$6, DataPack!BS620)))))</f>
        <v/>
      </c>
      <c r="E205" s="119" t="str">
        <f>IF(IF($C$4=Dates!$E$3, DataPack!BE620, IF($C$4=Dates!$E$4, DataPack!BJ620, IF($C$4=Dates!$E$5, DataPack!BO620, IF($C$4=Dates!$E$6, DataPack!BT620))))="", "", IF($C$4=Dates!$E$3, DataPack!BE620, IF($C$4=Dates!$E$4, DataPack!BJ620, IF($C$4=Dates!$E$5, DataPack!BO620, IF($C$4=Dates!$E$6, DataPack!BT620)))))</f>
        <v/>
      </c>
      <c r="F205" s="119"/>
      <c r="G205" s="120" t="str">
        <f>IF(IF($C$4=Dates!$E$3, DataPack!BF620, IF($C$4=Dates!$E$4, DataPack!BK620, IF($C$4=Dates!$E$5, DataPack!BP620, IF($C$4=Dates!$E$6, DataPack!BU620))))="", "", IF($C$4=Dates!$E$3, DataPack!BF620, IF($C$4=Dates!$E$4, DataPack!BK620, IF($C$4=Dates!$E$5, DataPack!BP620, IF($C$4=Dates!$E$6, DataPack!BU620)))))</f>
        <v/>
      </c>
    </row>
    <row r="206" spans="2:7">
      <c r="B206" s="112" t="str">
        <f>IF(IF($C$4=Dates!$E$3, DataPack!BB621, IF($C$4=Dates!$E$4, DataPack!BG621, IF($C$4=Dates!$E$5, DataPack!BL621, IF($C$4=Dates!$E$6, DataPack!BQ621))))="", "", IF($C$4=Dates!$E$3, DataPack!BB621, IF($C$4=Dates!$E$4, DataPack!BG621, IF($C$4=Dates!$E$5, DataPack!BL621, IF($C$4=Dates!$E$6, DataPack!BQ621)))))</f>
        <v/>
      </c>
      <c r="C206" s="119" t="str">
        <f>IF(IF($C$4=Dates!$E$3, DataPack!BC621, IF($C$4=Dates!$E$4, DataPack!BH621, IF($C$4=Dates!$E$5, DataPack!BM621, IF($C$4=Dates!$E$6, DataPack!BR621))))="", "", IF($C$4=Dates!$E$3, DataPack!BC621, IF($C$4=Dates!$E$4, DataPack!BH621, IF($C$4=Dates!$E$5, DataPack!BM621, IF($C$4=Dates!$E$6, DataPack!BR621)))))</f>
        <v/>
      </c>
      <c r="D206" s="119" t="str">
        <f>IF(IF($C$4=Dates!$E$3, DataPack!BD621, IF($C$4=Dates!$E$4, DataPack!BI621, IF($C$4=Dates!$E$5, DataPack!BN621, IF($C$4=Dates!$E$6, DataPack!BS621))))="", "", IF($C$4=Dates!$E$3, DataPack!BD621, IF($C$4=Dates!$E$4, DataPack!BI621, IF($C$4=Dates!$E$5, DataPack!BN621, IF($C$4=Dates!$E$6, DataPack!BS621)))))</f>
        <v/>
      </c>
      <c r="E206" s="119" t="str">
        <f>IF(IF($C$4=Dates!$E$3, DataPack!BE621, IF($C$4=Dates!$E$4, DataPack!BJ621, IF($C$4=Dates!$E$5, DataPack!BO621, IF($C$4=Dates!$E$6, DataPack!BT621))))="", "", IF($C$4=Dates!$E$3, DataPack!BE621, IF($C$4=Dates!$E$4, DataPack!BJ621, IF($C$4=Dates!$E$5, DataPack!BO621, IF($C$4=Dates!$E$6, DataPack!BT621)))))</f>
        <v/>
      </c>
      <c r="F206" s="119"/>
      <c r="G206" s="120" t="str">
        <f>IF(IF($C$4=Dates!$E$3, DataPack!BF621, IF($C$4=Dates!$E$4, DataPack!BK621, IF($C$4=Dates!$E$5, DataPack!BP621, IF($C$4=Dates!$E$6, DataPack!BU621))))="", "", IF($C$4=Dates!$E$3, DataPack!BF621, IF($C$4=Dates!$E$4, DataPack!BK621, IF($C$4=Dates!$E$5, DataPack!BP621, IF($C$4=Dates!$E$6, DataPack!BU621)))))</f>
        <v/>
      </c>
    </row>
    <row r="207" spans="2:7">
      <c r="B207" s="112" t="str">
        <f>IF(IF($C$4=Dates!$E$3, DataPack!BB622, IF($C$4=Dates!$E$4, DataPack!BG622, IF($C$4=Dates!$E$5, DataPack!BL622, IF($C$4=Dates!$E$6, DataPack!BQ622))))="", "", IF($C$4=Dates!$E$3, DataPack!BB622, IF($C$4=Dates!$E$4, DataPack!BG622, IF($C$4=Dates!$E$5, DataPack!BL622, IF($C$4=Dates!$E$6, DataPack!BQ622)))))</f>
        <v/>
      </c>
      <c r="C207" s="119" t="str">
        <f>IF(IF($C$4=Dates!$E$3, DataPack!BC622, IF($C$4=Dates!$E$4, DataPack!BH622, IF($C$4=Dates!$E$5, DataPack!BM622, IF($C$4=Dates!$E$6, DataPack!BR622))))="", "", IF($C$4=Dates!$E$3, DataPack!BC622, IF($C$4=Dates!$E$4, DataPack!BH622, IF($C$4=Dates!$E$5, DataPack!BM622, IF($C$4=Dates!$E$6, DataPack!BR622)))))</f>
        <v/>
      </c>
      <c r="D207" s="119" t="str">
        <f>IF(IF($C$4=Dates!$E$3, DataPack!BD622, IF($C$4=Dates!$E$4, DataPack!BI622, IF($C$4=Dates!$E$5, DataPack!BN622, IF($C$4=Dates!$E$6, DataPack!BS622))))="", "", IF($C$4=Dates!$E$3, DataPack!BD622, IF($C$4=Dates!$E$4, DataPack!BI622, IF($C$4=Dates!$E$5, DataPack!BN622, IF($C$4=Dates!$E$6, DataPack!BS622)))))</f>
        <v/>
      </c>
      <c r="E207" s="119" t="str">
        <f>IF(IF($C$4=Dates!$E$3, DataPack!BE622, IF($C$4=Dates!$E$4, DataPack!BJ622, IF($C$4=Dates!$E$5, DataPack!BO622, IF($C$4=Dates!$E$6, DataPack!BT622))))="", "", IF($C$4=Dates!$E$3, DataPack!BE622, IF($C$4=Dates!$E$4, DataPack!BJ622, IF($C$4=Dates!$E$5, DataPack!BO622, IF($C$4=Dates!$E$6, DataPack!BT622)))))</f>
        <v/>
      </c>
      <c r="F207" s="119"/>
      <c r="G207" s="120" t="str">
        <f>IF(IF($C$4=Dates!$E$3, DataPack!BF622, IF($C$4=Dates!$E$4, DataPack!BK622, IF($C$4=Dates!$E$5, DataPack!BP622, IF($C$4=Dates!$E$6, DataPack!BU622))))="", "", IF($C$4=Dates!$E$3, DataPack!BF622, IF($C$4=Dates!$E$4, DataPack!BK622, IF($C$4=Dates!$E$5, DataPack!BP622, IF($C$4=Dates!$E$6, DataPack!BU622)))))</f>
        <v/>
      </c>
    </row>
    <row r="208" spans="2:7">
      <c r="B208" s="112" t="str">
        <f>IF(IF($C$4=Dates!$E$3, DataPack!BB623, IF($C$4=Dates!$E$4, DataPack!BG623, IF($C$4=Dates!$E$5, DataPack!BL623, IF($C$4=Dates!$E$6, DataPack!BQ623))))="", "", IF($C$4=Dates!$E$3, DataPack!BB623, IF($C$4=Dates!$E$4, DataPack!BG623, IF($C$4=Dates!$E$5, DataPack!BL623, IF($C$4=Dates!$E$6, DataPack!BQ623)))))</f>
        <v/>
      </c>
      <c r="C208" s="119" t="str">
        <f>IF(IF($C$4=Dates!$E$3, DataPack!BC623, IF($C$4=Dates!$E$4, DataPack!BH623, IF($C$4=Dates!$E$5, DataPack!BM623, IF($C$4=Dates!$E$6, DataPack!BR623))))="", "", IF($C$4=Dates!$E$3, DataPack!BC623, IF($C$4=Dates!$E$4, DataPack!BH623, IF($C$4=Dates!$E$5, DataPack!BM623, IF($C$4=Dates!$E$6, DataPack!BR623)))))</f>
        <v/>
      </c>
      <c r="D208" s="119" t="str">
        <f>IF(IF($C$4=Dates!$E$3, DataPack!BD623, IF($C$4=Dates!$E$4, DataPack!BI623, IF($C$4=Dates!$E$5, DataPack!BN623, IF($C$4=Dates!$E$6, DataPack!BS623))))="", "", IF($C$4=Dates!$E$3, DataPack!BD623, IF($C$4=Dates!$E$4, DataPack!BI623, IF($C$4=Dates!$E$5, DataPack!BN623, IF($C$4=Dates!$E$6, DataPack!BS623)))))</f>
        <v/>
      </c>
      <c r="E208" s="119" t="str">
        <f>IF(IF($C$4=Dates!$E$3, DataPack!BE623, IF($C$4=Dates!$E$4, DataPack!BJ623, IF($C$4=Dates!$E$5, DataPack!BO623, IF($C$4=Dates!$E$6, DataPack!BT623))))="", "", IF($C$4=Dates!$E$3, DataPack!BE623, IF($C$4=Dates!$E$4, DataPack!BJ623, IF($C$4=Dates!$E$5, DataPack!BO623, IF($C$4=Dates!$E$6, DataPack!BT623)))))</f>
        <v/>
      </c>
      <c r="F208" s="119"/>
      <c r="G208" s="120" t="str">
        <f>IF(IF($C$4=Dates!$E$3, DataPack!BF623, IF($C$4=Dates!$E$4, DataPack!BK623, IF($C$4=Dates!$E$5, DataPack!BP623, IF($C$4=Dates!$E$6, DataPack!BU623))))="", "", IF($C$4=Dates!$E$3, DataPack!BF623, IF($C$4=Dates!$E$4, DataPack!BK623, IF($C$4=Dates!$E$5, DataPack!BP623, IF($C$4=Dates!$E$6, DataPack!BU623)))))</f>
        <v/>
      </c>
    </row>
    <row r="209" spans="2:7">
      <c r="B209" s="112" t="str">
        <f>IF(IF($C$4=Dates!$E$3, DataPack!BB624, IF($C$4=Dates!$E$4, DataPack!BG624, IF($C$4=Dates!$E$5, DataPack!BL624, IF($C$4=Dates!$E$6, DataPack!BQ624))))="", "", IF($C$4=Dates!$E$3, DataPack!BB624, IF($C$4=Dates!$E$4, DataPack!BG624, IF($C$4=Dates!$E$5, DataPack!BL624, IF($C$4=Dates!$E$6, DataPack!BQ624)))))</f>
        <v/>
      </c>
      <c r="C209" s="119" t="str">
        <f>IF(IF($C$4=Dates!$E$3, DataPack!BC624, IF($C$4=Dates!$E$4, DataPack!BH624, IF($C$4=Dates!$E$5, DataPack!BM624, IF($C$4=Dates!$E$6, DataPack!BR624))))="", "", IF($C$4=Dates!$E$3, DataPack!BC624, IF($C$4=Dates!$E$4, DataPack!BH624, IF($C$4=Dates!$E$5, DataPack!BM624, IF($C$4=Dates!$E$6, DataPack!BR624)))))</f>
        <v/>
      </c>
      <c r="D209" s="119" t="str">
        <f>IF(IF($C$4=Dates!$E$3, DataPack!BD624, IF($C$4=Dates!$E$4, DataPack!BI624, IF($C$4=Dates!$E$5, DataPack!BN624, IF($C$4=Dates!$E$6, DataPack!BS624))))="", "", IF($C$4=Dates!$E$3, DataPack!BD624, IF($C$4=Dates!$E$4, DataPack!BI624, IF($C$4=Dates!$E$5, DataPack!BN624, IF($C$4=Dates!$E$6, DataPack!BS624)))))</f>
        <v/>
      </c>
      <c r="E209" s="119" t="str">
        <f>IF(IF($C$4=Dates!$E$3, DataPack!BE624, IF($C$4=Dates!$E$4, DataPack!BJ624, IF($C$4=Dates!$E$5, DataPack!BO624, IF($C$4=Dates!$E$6, DataPack!BT624))))="", "", IF($C$4=Dates!$E$3, DataPack!BE624, IF($C$4=Dates!$E$4, DataPack!BJ624, IF($C$4=Dates!$E$5, DataPack!BO624, IF($C$4=Dates!$E$6, DataPack!BT624)))))</f>
        <v/>
      </c>
      <c r="F209" s="119"/>
      <c r="G209" s="120" t="str">
        <f>IF(IF($C$4=Dates!$E$3, DataPack!BF624, IF($C$4=Dates!$E$4, DataPack!BK624, IF($C$4=Dates!$E$5, DataPack!BP624, IF($C$4=Dates!$E$6, DataPack!BU624))))="", "", IF($C$4=Dates!$E$3, DataPack!BF624, IF($C$4=Dates!$E$4, DataPack!BK624, IF($C$4=Dates!$E$5, DataPack!BP624, IF($C$4=Dates!$E$6, DataPack!BU624)))))</f>
        <v/>
      </c>
    </row>
    <row r="210" spans="2:7">
      <c r="B210" s="112" t="str">
        <f>IF(IF($C$4=Dates!$E$3, DataPack!BB625, IF($C$4=Dates!$E$4, DataPack!BG625, IF($C$4=Dates!$E$5, DataPack!BL625, IF($C$4=Dates!$E$6, DataPack!BQ625))))="", "", IF($C$4=Dates!$E$3, DataPack!BB625, IF($C$4=Dates!$E$4, DataPack!BG625, IF($C$4=Dates!$E$5, DataPack!BL625, IF($C$4=Dates!$E$6, DataPack!BQ625)))))</f>
        <v/>
      </c>
      <c r="C210" s="119" t="str">
        <f>IF(IF($C$4=Dates!$E$3, DataPack!BC625, IF($C$4=Dates!$E$4, DataPack!BH625, IF($C$4=Dates!$E$5, DataPack!BM625, IF($C$4=Dates!$E$6, DataPack!BR625))))="", "", IF($C$4=Dates!$E$3, DataPack!BC625, IF($C$4=Dates!$E$4, DataPack!BH625, IF($C$4=Dates!$E$5, DataPack!BM625, IF($C$4=Dates!$E$6, DataPack!BR625)))))</f>
        <v/>
      </c>
      <c r="D210" s="119" t="str">
        <f>IF(IF($C$4=Dates!$E$3, DataPack!BD625, IF($C$4=Dates!$E$4, DataPack!BI625, IF($C$4=Dates!$E$5, DataPack!BN625, IF($C$4=Dates!$E$6, DataPack!BS625))))="", "", IF($C$4=Dates!$E$3, DataPack!BD625, IF($C$4=Dates!$E$4, DataPack!BI625, IF($C$4=Dates!$E$5, DataPack!BN625, IF($C$4=Dates!$E$6, DataPack!BS625)))))</f>
        <v/>
      </c>
      <c r="E210" s="119" t="str">
        <f>IF(IF($C$4=Dates!$E$3, DataPack!BE625, IF($C$4=Dates!$E$4, DataPack!BJ625, IF($C$4=Dates!$E$5, DataPack!BO625, IF($C$4=Dates!$E$6, DataPack!BT625))))="", "", IF($C$4=Dates!$E$3, DataPack!BE625, IF($C$4=Dates!$E$4, DataPack!BJ625, IF($C$4=Dates!$E$5, DataPack!BO625, IF($C$4=Dates!$E$6, DataPack!BT625)))))</f>
        <v/>
      </c>
      <c r="F210" s="119"/>
      <c r="G210" s="120" t="str">
        <f>IF(IF($C$4=Dates!$E$3, DataPack!BF625, IF($C$4=Dates!$E$4, DataPack!BK625, IF($C$4=Dates!$E$5, DataPack!BP625, IF($C$4=Dates!$E$6, DataPack!BU625))))="", "", IF($C$4=Dates!$E$3, DataPack!BF625, IF($C$4=Dates!$E$4, DataPack!BK625, IF($C$4=Dates!$E$5, DataPack!BP625, IF($C$4=Dates!$E$6, DataPack!BU625)))))</f>
        <v/>
      </c>
    </row>
    <row r="211" spans="2:7">
      <c r="B211" s="112" t="str">
        <f>IF(IF($C$4=Dates!$E$3, DataPack!BB626, IF($C$4=Dates!$E$4, DataPack!BG626, IF($C$4=Dates!$E$5, DataPack!BL626, IF($C$4=Dates!$E$6, DataPack!BQ626))))="", "", IF($C$4=Dates!$E$3, DataPack!BB626, IF($C$4=Dates!$E$4, DataPack!BG626, IF($C$4=Dates!$E$5, DataPack!BL626, IF($C$4=Dates!$E$6, DataPack!BQ626)))))</f>
        <v/>
      </c>
      <c r="C211" s="119" t="str">
        <f>IF(IF($C$4=Dates!$E$3, DataPack!BC626, IF($C$4=Dates!$E$4, DataPack!BH626, IF($C$4=Dates!$E$5, DataPack!BM626, IF($C$4=Dates!$E$6, DataPack!BR626))))="", "", IF($C$4=Dates!$E$3, DataPack!BC626, IF($C$4=Dates!$E$4, DataPack!BH626, IF($C$4=Dates!$E$5, DataPack!BM626, IF($C$4=Dates!$E$6, DataPack!BR626)))))</f>
        <v/>
      </c>
      <c r="D211" s="119" t="str">
        <f>IF(IF($C$4=Dates!$E$3, DataPack!BD626, IF($C$4=Dates!$E$4, DataPack!BI626, IF($C$4=Dates!$E$5, DataPack!BN626, IF($C$4=Dates!$E$6, DataPack!BS626))))="", "", IF($C$4=Dates!$E$3, DataPack!BD626, IF($C$4=Dates!$E$4, DataPack!BI626, IF($C$4=Dates!$E$5, DataPack!BN626, IF($C$4=Dates!$E$6, DataPack!BS626)))))</f>
        <v/>
      </c>
      <c r="E211" s="119" t="str">
        <f>IF(IF($C$4=Dates!$E$3, DataPack!BE626, IF($C$4=Dates!$E$4, DataPack!BJ626, IF($C$4=Dates!$E$5, DataPack!BO626, IF($C$4=Dates!$E$6, DataPack!BT626))))="", "", IF($C$4=Dates!$E$3, DataPack!BE626, IF($C$4=Dates!$E$4, DataPack!BJ626, IF($C$4=Dates!$E$5, DataPack!BO626, IF($C$4=Dates!$E$6, DataPack!BT626)))))</f>
        <v/>
      </c>
      <c r="F211" s="119"/>
      <c r="G211" s="120" t="str">
        <f>IF(IF($C$4=Dates!$E$3, DataPack!BF626, IF($C$4=Dates!$E$4, DataPack!BK626, IF($C$4=Dates!$E$5, DataPack!BP626, IF($C$4=Dates!$E$6, DataPack!BU626))))="", "", IF($C$4=Dates!$E$3, DataPack!BF626, IF($C$4=Dates!$E$4, DataPack!BK626, IF($C$4=Dates!$E$5, DataPack!BP626, IF($C$4=Dates!$E$6, DataPack!BU626)))))</f>
        <v/>
      </c>
    </row>
    <row r="212" spans="2:7">
      <c r="B212" s="112" t="str">
        <f>IF(IF($C$4=Dates!$E$3, DataPack!BB627, IF($C$4=Dates!$E$4, DataPack!BG627, IF($C$4=Dates!$E$5, DataPack!BL627, IF($C$4=Dates!$E$6, DataPack!BQ627))))="", "", IF($C$4=Dates!$E$3, DataPack!BB627, IF($C$4=Dates!$E$4, DataPack!BG627, IF($C$4=Dates!$E$5, DataPack!BL627, IF($C$4=Dates!$E$6, DataPack!BQ627)))))</f>
        <v/>
      </c>
      <c r="C212" s="119" t="str">
        <f>IF(IF($C$4=Dates!$E$3, DataPack!BC627, IF($C$4=Dates!$E$4, DataPack!BH627, IF($C$4=Dates!$E$5, DataPack!BM627, IF($C$4=Dates!$E$6, DataPack!BR627))))="", "", IF($C$4=Dates!$E$3, DataPack!BC627, IF($C$4=Dates!$E$4, DataPack!BH627, IF($C$4=Dates!$E$5, DataPack!BM627, IF($C$4=Dates!$E$6, DataPack!BR627)))))</f>
        <v/>
      </c>
      <c r="D212" s="119" t="str">
        <f>IF(IF($C$4=Dates!$E$3, DataPack!BD627, IF($C$4=Dates!$E$4, DataPack!BI627, IF($C$4=Dates!$E$5, DataPack!BN627, IF($C$4=Dates!$E$6, DataPack!BS627))))="", "", IF($C$4=Dates!$E$3, DataPack!BD627, IF($C$4=Dates!$E$4, DataPack!BI627, IF($C$4=Dates!$E$5, DataPack!BN627, IF($C$4=Dates!$E$6, DataPack!BS627)))))</f>
        <v/>
      </c>
      <c r="E212" s="119" t="str">
        <f>IF(IF($C$4=Dates!$E$3, DataPack!BE627, IF($C$4=Dates!$E$4, DataPack!BJ627, IF($C$4=Dates!$E$5, DataPack!BO627, IF($C$4=Dates!$E$6, DataPack!BT627))))="", "", IF($C$4=Dates!$E$3, DataPack!BE627, IF($C$4=Dates!$E$4, DataPack!BJ627, IF($C$4=Dates!$E$5, DataPack!BO627, IF($C$4=Dates!$E$6, DataPack!BT627)))))</f>
        <v/>
      </c>
      <c r="F212" s="119"/>
      <c r="G212" s="120" t="str">
        <f>IF(IF($C$4=Dates!$E$3, DataPack!BF627, IF($C$4=Dates!$E$4, DataPack!BK627, IF($C$4=Dates!$E$5, DataPack!BP627, IF($C$4=Dates!$E$6, DataPack!BU627))))="", "", IF($C$4=Dates!$E$3, DataPack!BF627, IF($C$4=Dates!$E$4, DataPack!BK627, IF($C$4=Dates!$E$5, DataPack!BP627, IF($C$4=Dates!$E$6, DataPack!BU627)))))</f>
        <v/>
      </c>
    </row>
    <row r="213" spans="2:7">
      <c r="B213" s="112" t="str">
        <f>IF(IF($C$4=Dates!$E$3, DataPack!BB628, IF($C$4=Dates!$E$4, DataPack!BG628, IF($C$4=Dates!$E$5, DataPack!BL628, IF($C$4=Dates!$E$6, DataPack!BQ628))))="", "", IF($C$4=Dates!$E$3, DataPack!BB628, IF($C$4=Dates!$E$4, DataPack!BG628, IF($C$4=Dates!$E$5, DataPack!BL628, IF($C$4=Dates!$E$6, DataPack!BQ628)))))</f>
        <v/>
      </c>
      <c r="C213" s="119" t="str">
        <f>IF(IF($C$4=Dates!$E$3, DataPack!BC628, IF($C$4=Dates!$E$4, DataPack!BH628, IF($C$4=Dates!$E$5, DataPack!BM628, IF($C$4=Dates!$E$6, DataPack!BR628))))="", "", IF($C$4=Dates!$E$3, DataPack!BC628, IF($C$4=Dates!$E$4, DataPack!BH628, IF($C$4=Dates!$E$5, DataPack!BM628, IF($C$4=Dates!$E$6, DataPack!BR628)))))</f>
        <v/>
      </c>
      <c r="D213" s="119" t="str">
        <f>IF(IF($C$4=Dates!$E$3, DataPack!BD628, IF($C$4=Dates!$E$4, DataPack!BI628, IF($C$4=Dates!$E$5, DataPack!BN628, IF($C$4=Dates!$E$6, DataPack!BS628))))="", "", IF($C$4=Dates!$E$3, DataPack!BD628, IF($C$4=Dates!$E$4, DataPack!BI628, IF($C$4=Dates!$E$5, DataPack!BN628, IF($C$4=Dates!$E$6, DataPack!BS628)))))</f>
        <v/>
      </c>
      <c r="E213" s="119" t="str">
        <f>IF(IF($C$4=Dates!$E$3, DataPack!BE628, IF($C$4=Dates!$E$4, DataPack!BJ628, IF($C$4=Dates!$E$5, DataPack!BO628, IF($C$4=Dates!$E$6, DataPack!BT628))))="", "", IF($C$4=Dates!$E$3, DataPack!BE628, IF($C$4=Dates!$E$4, DataPack!BJ628, IF($C$4=Dates!$E$5, DataPack!BO628, IF($C$4=Dates!$E$6, DataPack!BT628)))))</f>
        <v/>
      </c>
      <c r="F213" s="119"/>
      <c r="G213" s="120" t="str">
        <f>IF(IF($C$4=Dates!$E$3, DataPack!BF628, IF($C$4=Dates!$E$4, DataPack!BK628, IF($C$4=Dates!$E$5, DataPack!BP628, IF($C$4=Dates!$E$6, DataPack!BU628))))="", "", IF($C$4=Dates!$E$3, DataPack!BF628, IF($C$4=Dates!$E$4, DataPack!BK628, IF($C$4=Dates!$E$5, DataPack!BP628, IF($C$4=Dates!$E$6, DataPack!BU628)))))</f>
        <v/>
      </c>
    </row>
    <row r="214" spans="2:7">
      <c r="B214" s="112" t="str">
        <f>IF(IF($C$4=Dates!$E$3, DataPack!BB629, IF($C$4=Dates!$E$4, DataPack!BG629, IF($C$4=Dates!$E$5, DataPack!BL629, IF($C$4=Dates!$E$6, DataPack!BQ629))))="", "", IF($C$4=Dates!$E$3, DataPack!BB629, IF($C$4=Dates!$E$4, DataPack!BG629, IF($C$4=Dates!$E$5, DataPack!BL629, IF($C$4=Dates!$E$6, DataPack!BQ629)))))</f>
        <v/>
      </c>
      <c r="C214" s="119" t="str">
        <f>IF(IF($C$4=Dates!$E$3, DataPack!BC629, IF($C$4=Dates!$E$4, DataPack!BH629, IF($C$4=Dates!$E$5, DataPack!BM629, IF($C$4=Dates!$E$6, DataPack!BR629))))="", "", IF($C$4=Dates!$E$3, DataPack!BC629, IF($C$4=Dates!$E$4, DataPack!BH629, IF($C$4=Dates!$E$5, DataPack!BM629, IF($C$4=Dates!$E$6, DataPack!BR629)))))</f>
        <v/>
      </c>
      <c r="D214" s="119" t="str">
        <f>IF(IF($C$4=Dates!$E$3, DataPack!BD629, IF($C$4=Dates!$E$4, DataPack!BI629, IF($C$4=Dates!$E$5, DataPack!BN629, IF($C$4=Dates!$E$6, DataPack!BS629))))="", "", IF($C$4=Dates!$E$3, DataPack!BD629, IF($C$4=Dates!$E$4, DataPack!BI629, IF($C$4=Dates!$E$5, DataPack!BN629, IF($C$4=Dates!$E$6, DataPack!BS629)))))</f>
        <v/>
      </c>
      <c r="E214" s="119" t="str">
        <f>IF(IF($C$4=Dates!$E$3, DataPack!BE629, IF($C$4=Dates!$E$4, DataPack!BJ629, IF($C$4=Dates!$E$5, DataPack!BO629, IF($C$4=Dates!$E$6, DataPack!BT629))))="", "", IF($C$4=Dates!$E$3, DataPack!BE629, IF($C$4=Dates!$E$4, DataPack!BJ629, IF($C$4=Dates!$E$5, DataPack!BO629, IF($C$4=Dates!$E$6, DataPack!BT629)))))</f>
        <v/>
      </c>
      <c r="F214" s="119"/>
      <c r="G214" s="120" t="str">
        <f>IF(IF($C$4=Dates!$E$3, DataPack!BF629, IF($C$4=Dates!$E$4, DataPack!BK629, IF($C$4=Dates!$E$5, DataPack!BP629, IF($C$4=Dates!$E$6, DataPack!BU629))))="", "", IF($C$4=Dates!$E$3, DataPack!BF629, IF($C$4=Dates!$E$4, DataPack!BK629, IF($C$4=Dates!$E$5, DataPack!BP629, IF($C$4=Dates!$E$6, DataPack!BU629)))))</f>
        <v/>
      </c>
    </row>
    <row r="215" spans="2:7">
      <c r="B215" s="112" t="str">
        <f>IF(IF($C$4=Dates!$E$3, DataPack!BB630, IF($C$4=Dates!$E$4, DataPack!BG630, IF($C$4=Dates!$E$5, DataPack!BL630, IF($C$4=Dates!$E$6, DataPack!BQ630))))="", "", IF($C$4=Dates!$E$3, DataPack!BB630, IF($C$4=Dates!$E$4, DataPack!BG630, IF($C$4=Dates!$E$5, DataPack!BL630, IF($C$4=Dates!$E$6, DataPack!BQ630)))))</f>
        <v/>
      </c>
      <c r="C215" s="119" t="str">
        <f>IF(IF($C$4=Dates!$E$3, DataPack!BC630, IF($C$4=Dates!$E$4, DataPack!BH630, IF($C$4=Dates!$E$5, DataPack!BM630, IF($C$4=Dates!$E$6, DataPack!BR630))))="", "", IF($C$4=Dates!$E$3, DataPack!BC630, IF($C$4=Dates!$E$4, DataPack!BH630, IF($C$4=Dates!$E$5, DataPack!BM630, IF($C$4=Dates!$E$6, DataPack!BR630)))))</f>
        <v/>
      </c>
      <c r="D215" s="119" t="str">
        <f>IF(IF($C$4=Dates!$E$3, DataPack!BD630, IF($C$4=Dates!$E$4, DataPack!BI630, IF($C$4=Dates!$E$5, DataPack!BN630, IF($C$4=Dates!$E$6, DataPack!BS630))))="", "", IF($C$4=Dates!$E$3, DataPack!BD630, IF($C$4=Dates!$E$4, DataPack!BI630, IF($C$4=Dates!$E$5, DataPack!BN630, IF($C$4=Dates!$E$6, DataPack!BS630)))))</f>
        <v/>
      </c>
      <c r="E215" s="119" t="str">
        <f>IF(IF($C$4=Dates!$E$3, DataPack!BE630, IF($C$4=Dates!$E$4, DataPack!BJ630, IF($C$4=Dates!$E$5, DataPack!BO630, IF($C$4=Dates!$E$6, DataPack!BT630))))="", "", IF($C$4=Dates!$E$3, DataPack!BE630, IF($C$4=Dates!$E$4, DataPack!BJ630, IF($C$4=Dates!$E$5, DataPack!BO630, IF($C$4=Dates!$E$6, DataPack!BT630)))))</f>
        <v/>
      </c>
      <c r="F215" s="119"/>
      <c r="G215" s="120" t="str">
        <f>IF(IF($C$4=Dates!$E$3, DataPack!BF630, IF($C$4=Dates!$E$4, DataPack!BK630, IF($C$4=Dates!$E$5, DataPack!BP630, IF($C$4=Dates!$E$6, DataPack!BU630))))="", "", IF($C$4=Dates!$E$3, DataPack!BF630, IF($C$4=Dates!$E$4, DataPack!BK630, IF($C$4=Dates!$E$5, DataPack!BP630, IF($C$4=Dates!$E$6, DataPack!BU630)))))</f>
        <v/>
      </c>
    </row>
    <row r="216" spans="2:7">
      <c r="B216" s="112" t="str">
        <f>IF(IF($C$4=Dates!$E$3, DataPack!BB631, IF($C$4=Dates!$E$4, DataPack!BG631, IF($C$4=Dates!$E$5, DataPack!BL631, IF($C$4=Dates!$E$6, DataPack!BQ631))))="", "", IF($C$4=Dates!$E$3, DataPack!BB631, IF($C$4=Dates!$E$4, DataPack!BG631, IF($C$4=Dates!$E$5, DataPack!BL631, IF($C$4=Dates!$E$6, DataPack!BQ631)))))</f>
        <v/>
      </c>
      <c r="C216" s="119" t="str">
        <f>IF(IF($C$4=Dates!$E$3, DataPack!BC631, IF($C$4=Dates!$E$4, DataPack!BH631, IF($C$4=Dates!$E$5, DataPack!BM631, IF($C$4=Dates!$E$6, DataPack!BR631))))="", "", IF($C$4=Dates!$E$3, DataPack!BC631, IF($C$4=Dates!$E$4, DataPack!BH631, IF($C$4=Dates!$E$5, DataPack!BM631, IF($C$4=Dates!$E$6, DataPack!BR631)))))</f>
        <v/>
      </c>
      <c r="D216" s="119" t="str">
        <f>IF(IF($C$4=Dates!$E$3, DataPack!BD631, IF($C$4=Dates!$E$4, DataPack!BI631, IF($C$4=Dates!$E$5, DataPack!BN631, IF($C$4=Dates!$E$6, DataPack!BS631))))="", "", IF($C$4=Dates!$E$3, DataPack!BD631, IF($C$4=Dates!$E$4, DataPack!BI631, IF($C$4=Dates!$E$5, DataPack!BN631, IF($C$4=Dates!$E$6, DataPack!BS631)))))</f>
        <v/>
      </c>
      <c r="E216" s="119" t="str">
        <f>IF(IF($C$4=Dates!$E$3, DataPack!BE631, IF($C$4=Dates!$E$4, DataPack!BJ631, IF($C$4=Dates!$E$5, DataPack!BO631, IF($C$4=Dates!$E$6, DataPack!BT631))))="", "", IF($C$4=Dates!$E$3, DataPack!BE631, IF($C$4=Dates!$E$4, DataPack!BJ631, IF($C$4=Dates!$E$5, DataPack!BO631, IF($C$4=Dates!$E$6, DataPack!BT631)))))</f>
        <v/>
      </c>
      <c r="F216" s="119"/>
      <c r="G216" s="120" t="str">
        <f>IF(IF($C$4=Dates!$E$3, DataPack!BF631, IF($C$4=Dates!$E$4, DataPack!BK631, IF($C$4=Dates!$E$5, DataPack!BP631, IF($C$4=Dates!$E$6, DataPack!BU631))))="", "", IF($C$4=Dates!$E$3, DataPack!BF631, IF($C$4=Dates!$E$4, DataPack!BK631, IF($C$4=Dates!$E$5, DataPack!BP631, IF($C$4=Dates!$E$6, DataPack!BU631)))))</f>
        <v/>
      </c>
    </row>
    <row r="217" spans="2:7">
      <c r="B217" s="112" t="str">
        <f>IF(IF($C$4=Dates!$E$3, DataPack!BB632, IF($C$4=Dates!$E$4, DataPack!BG632, IF($C$4=Dates!$E$5, DataPack!BL632, IF($C$4=Dates!$E$6, DataPack!BQ632))))="", "", IF($C$4=Dates!$E$3, DataPack!BB632, IF($C$4=Dates!$E$4, DataPack!BG632, IF($C$4=Dates!$E$5, DataPack!BL632, IF($C$4=Dates!$E$6, DataPack!BQ632)))))</f>
        <v/>
      </c>
      <c r="C217" s="119" t="str">
        <f>IF(IF($C$4=Dates!$E$3, DataPack!BC632, IF($C$4=Dates!$E$4, DataPack!BH632, IF($C$4=Dates!$E$5, DataPack!BM632, IF($C$4=Dates!$E$6, DataPack!BR632))))="", "", IF($C$4=Dates!$E$3, DataPack!BC632, IF($C$4=Dates!$E$4, DataPack!BH632, IF($C$4=Dates!$E$5, DataPack!BM632, IF($C$4=Dates!$E$6, DataPack!BR632)))))</f>
        <v/>
      </c>
      <c r="D217" s="119" t="str">
        <f>IF(IF($C$4=Dates!$E$3, DataPack!BD632, IF($C$4=Dates!$E$4, DataPack!BI632, IF($C$4=Dates!$E$5, DataPack!BN632, IF($C$4=Dates!$E$6, DataPack!BS632))))="", "", IF($C$4=Dates!$E$3, DataPack!BD632, IF($C$4=Dates!$E$4, DataPack!BI632, IF($C$4=Dates!$E$5, DataPack!BN632, IF($C$4=Dates!$E$6, DataPack!BS632)))))</f>
        <v/>
      </c>
      <c r="E217" s="119" t="str">
        <f>IF(IF($C$4=Dates!$E$3, DataPack!BE632, IF($C$4=Dates!$E$4, DataPack!BJ632, IF($C$4=Dates!$E$5, DataPack!BO632, IF($C$4=Dates!$E$6, DataPack!BT632))))="", "", IF($C$4=Dates!$E$3, DataPack!BE632, IF($C$4=Dates!$E$4, DataPack!BJ632, IF($C$4=Dates!$E$5, DataPack!BO632, IF($C$4=Dates!$E$6, DataPack!BT632)))))</f>
        <v/>
      </c>
      <c r="F217" s="119"/>
      <c r="G217" s="120" t="str">
        <f>IF(IF($C$4=Dates!$E$3, DataPack!BF632, IF($C$4=Dates!$E$4, DataPack!BK632, IF($C$4=Dates!$E$5, DataPack!BP632, IF($C$4=Dates!$E$6, DataPack!BU632))))="", "", IF($C$4=Dates!$E$3, DataPack!BF632, IF($C$4=Dates!$E$4, DataPack!BK632, IF($C$4=Dates!$E$5, DataPack!BP632, IF($C$4=Dates!$E$6, DataPack!BU632)))))</f>
        <v/>
      </c>
    </row>
    <row r="218" spans="2:7">
      <c r="B218" s="112" t="str">
        <f>IF(IF($C$4=Dates!$E$3, DataPack!BB633, IF($C$4=Dates!$E$4, DataPack!BG633, IF($C$4=Dates!$E$5, DataPack!BL633, IF($C$4=Dates!$E$6, DataPack!BQ633))))="", "", IF($C$4=Dates!$E$3, DataPack!BB633, IF($C$4=Dates!$E$4, DataPack!BG633, IF($C$4=Dates!$E$5, DataPack!BL633, IF($C$4=Dates!$E$6, DataPack!BQ633)))))</f>
        <v/>
      </c>
      <c r="C218" s="119" t="str">
        <f>IF(IF($C$4=Dates!$E$3, DataPack!BC633, IF($C$4=Dates!$E$4, DataPack!BH633, IF($C$4=Dates!$E$5, DataPack!BM633, IF($C$4=Dates!$E$6, DataPack!BR633))))="", "", IF($C$4=Dates!$E$3, DataPack!BC633, IF($C$4=Dates!$E$4, DataPack!BH633, IF($C$4=Dates!$E$5, DataPack!BM633, IF($C$4=Dates!$E$6, DataPack!BR633)))))</f>
        <v/>
      </c>
      <c r="D218" s="119" t="str">
        <f>IF(IF($C$4=Dates!$E$3, DataPack!BD633, IF($C$4=Dates!$E$4, DataPack!BI633, IF($C$4=Dates!$E$5, DataPack!BN633, IF($C$4=Dates!$E$6, DataPack!BS633))))="", "", IF($C$4=Dates!$E$3, DataPack!BD633, IF($C$4=Dates!$E$4, DataPack!BI633, IF($C$4=Dates!$E$5, DataPack!BN633, IF($C$4=Dates!$E$6, DataPack!BS633)))))</f>
        <v/>
      </c>
      <c r="E218" s="119" t="str">
        <f>IF(IF($C$4=Dates!$E$3, DataPack!BE633, IF($C$4=Dates!$E$4, DataPack!BJ633, IF($C$4=Dates!$E$5, DataPack!BO633, IF($C$4=Dates!$E$6, DataPack!BT633))))="", "", IF($C$4=Dates!$E$3, DataPack!BE633, IF($C$4=Dates!$E$4, DataPack!BJ633, IF($C$4=Dates!$E$5, DataPack!BO633, IF($C$4=Dates!$E$6, DataPack!BT633)))))</f>
        <v/>
      </c>
      <c r="F218" s="119"/>
      <c r="G218" s="120" t="str">
        <f>IF(IF($C$4=Dates!$E$3, DataPack!BF633, IF($C$4=Dates!$E$4, DataPack!BK633, IF($C$4=Dates!$E$5, DataPack!BP633, IF($C$4=Dates!$E$6, DataPack!BU633))))="", "", IF($C$4=Dates!$E$3, DataPack!BF633, IF($C$4=Dates!$E$4, DataPack!BK633, IF($C$4=Dates!$E$5, DataPack!BP633, IF($C$4=Dates!$E$6, DataPack!BU633)))))</f>
        <v/>
      </c>
    </row>
    <row r="219" spans="2:7">
      <c r="B219" s="112" t="str">
        <f>IF(IF($C$4=Dates!$E$3, DataPack!BB634, IF($C$4=Dates!$E$4, DataPack!BG634, IF($C$4=Dates!$E$5, DataPack!BL634, IF($C$4=Dates!$E$6, DataPack!BQ634))))="", "", IF($C$4=Dates!$E$3, DataPack!BB634, IF($C$4=Dates!$E$4, DataPack!BG634, IF($C$4=Dates!$E$5, DataPack!BL634, IF($C$4=Dates!$E$6, DataPack!BQ634)))))</f>
        <v/>
      </c>
      <c r="C219" s="119" t="str">
        <f>IF(IF($C$4=Dates!$E$3, DataPack!BC634, IF($C$4=Dates!$E$4, DataPack!BH634, IF($C$4=Dates!$E$5, DataPack!BM634, IF($C$4=Dates!$E$6, DataPack!BR634))))="", "", IF($C$4=Dates!$E$3, DataPack!BC634, IF($C$4=Dates!$E$4, DataPack!BH634, IF($C$4=Dates!$E$5, DataPack!BM634, IF($C$4=Dates!$E$6, DataPack!BR634)))))</f>
        <v/>
      </c>
      <c r="D219" s="119" t="str">
        <f>IF(IF($C$4=Dates!$E$3, DataPack!BD634, IF($C$4=Dates!$E$4, DataPack!BI634, IF($C$4=Dates!$E$5, DataPack!BN634, IF($C$4=Dates!$E$6, DataPack!BS634))))="", "", IF($C$4=Dates!$E$3, DataPack!BD634, IF($C$4=Dates!$E$4, DataPack!BI634, IF($C$4=Dates!$E$5, DataPack!BN634, IF($C$4=Dates!$E$6, DataPack!BS634)))))</f>
        <v/>
      </c>
      <c r="E219" s="119" t="str">
        <f>IF(IF($C$4=Dates!$E$3, DataPack!BE634, IF($C$4=Dates!$E$4, DataPack!BJ634, IF($C$4=Dates!$E$5, DataPack!BO634, IF($C$4=Dates!$E$6, DataPack!BT634))))="", "", IF($C$4=Dates!$E$3, DataPack!BE634, IF($C$4=Dates!$E$4, DataPack!BJ634, IF($C$4=Dates!$E$5, DataPack!BO634, IF($C$4=Dates!$E$6, DataPack!BT634)))))</f>
        <v/>
      </c>
      <c r="F219" s="119"/>
      <c r="G219" s="120" t="str">
        <f>IF(IF($C$4=Dates!$E$3, DataPack!BF634, IF($C$4=Dates!$E$4, DataPack!BK634, IF($C$4=Dates!$E$5, DataPack!BP634, IF($C$4=Dates!$E$6, DataPack!BU634))))="", "", IF($C$4=Dates!$E$3, DataPack!BF634, IF($C$4=Dates!$E$4, DataPack!BK634, IF($C$4=Dates!$E$5, DataPack!BP634, IF($C$4=Dates!$E$6, DataPack!BU634)))))</f>
        <v/>
      </c>
    </row>
    <row r="220" spans="2:7">
      <c r="B220" s="112" t="str">
        <f>IF(IF($C$4=Dates!$E$3, DataPack!BB635, IF($C$4=Dates!$E$4, DataPack!BG635, IF($C$4=Dates!$E$5, DataPack!BL635, IF($C$4=Dates!$E$6, DataPack!BQ635))))="", "", IF($C$4=Dates!$E$3, DataPack!BB635, IF($C$4=Dates!$E$4, DataPack!BG635, IF($C$4=Dates!$E$5, DataPack!BL635, IF($C$4=Dates!$E$6, DataPack!BQ635)))))</f>
        <v/>
      </c>
      <c r="C220" s="119" t="str">
        <f>IF(IF($C$4=Dates!$E$3, DataPack!BC635, IF($C$4=Dates!$E$4, DataPack!BH635, IF($C$4=Dates!$E$5, DataPack!BM635, IF($C$4=Dates!$E$6, DataPack!BR635))))="", "", IF($C$4=Dates!$E$3, DataPack!BC635, IF($C$4=Dates!$E$4, DataPack!BH635, IF($C$4=Dates!$E$5, DataPack!BM635, IF($C$4=Dates!$E$6, DataPack!BR635)))))</f>
        <v/>
      </c>
      <c r="D220" s="119" t="str">
        <f>IF(IF($C$4=Dates!$E$3, DataPack!BD635, IF($C$4=Dates!$E$4, DataPack!BI635, IF($C$4=Dates!$E$5, DataPack!BN635, IF($C$4=Dates!$E$6, DataPack!BS635))))="", "", IF($C$4=Dates!$E$3, DataPack!BD635, IF($C$4=Dates!$E$4, DataPack!BI635, IF($C$4=Dates!$E$5, DataPack!BN635, IF($C$4=Dates!$E$6, DataPack!BS635)))))</f>
        <v/>
      </c>
      <c r="E220" s="119" t="str">
        <f>IF(IF($C$4=Dates!$E$3, DataPack!BE635, IF($C$4=Dates!$E$4, DataPack!BJ635, IF($C$4=Dates!$E$5, DataPack!BO635, IF($C$4=Dates!$E$6, DataPack!BT635))))="", "", IF($C$4=Dates!$E$3, DataPack!BE635, IF($C$4=Dates!$E$4, DataPack!BJ635, IF($C$4=Dates!$E$5, DataPack!BO635, IF($C$4=Dates!$E$6, DataPack!BT635)))))</f>
        <v/>
      </c>
      <c r="F220" s="119"/>
      <c r="G220" s="120" t="str">
        <f>IF(IF($C$4=Dates!$E$3, DataPack!BF635, IF($C$4=Dates!$E$4, DataPack!BK635, IF($C$4=Dates!$E$5, DataPack!BP635, IF($C$4=Dates!$E$6, DataPack!BU635))))="", "", IF($C$4=Dates!$E$3, DataPack!BF635, IF($C$4=Dates!$E$4, DataPack!BK635, IF($C$4=Dates!$E$5, DataPack!BP635, IF($C$4=Dates!$E$6, DataPack!BU635)))))</f>
        <v/>
      </c>
    </row>
    <row r="221" spans="2:7">
      <c r="B221" s="112" t="str">
        <f>IF(IF($C$4=Dates!$E$3, DataPack!BB636, IF($C$4=Dates!$E$4, DataPack!BG636, IF($C$4=Dates!$E$5, DataPack!BL636, IF($C$4=Dates!$E$6, DataPack!BQ636))))="", "", IF($C$4=Dates!$E$3, DataPack!BB636, IF($C$4=Dates!$E$4, DataPack!BG636, IF($C$4=Dates!$E$5, DataPack!BL636, IF($C$4=Dates!$E$6, DataPack!BQ636)))))</f>
        <v/>
      </c>
      <c r="C221" s="119" t="str">
        <f>IF(IF($C$4=Dates!$E$3, DataPack!BC636, IF($C$4=Dates!$E$4, DataPack!BH636, IF($C$4=Dates!$E$5, DataPack!BM636, IF($C$4=Dates!$E$6, DataPack!BR636))))="", "", IF($C$4=Dates!$E$3, DataPack!BC636, IF($C$4=Dates!$E$4, DataPack!BH636, IF($C$4=Dates!$E$5, DataPack!BM636, IF($C$4=Dates!$E$6, DataPack!BR636)))))</f>
        <v/>
      </c>
      <c r="D221" s="119" t="str">
        <f>IF(IF($C$4=Dates!$E$3, DataPack!BD636, IF($C$4=Dates!$E$4, DataPack!BI636, IF($C$4=Dates!$E$5, DataPack!BN636, IF($C$4=Dates!$E$6, DataPack!BS636))))="", "", IF($C$4=Dates!$E$3, DataPack!BD636, IF($C$4=Dates!$E$4, DataPack!BI636, IF($C$4=Dates!$E$5, DataPack!BN636, IF($C$4=Dates!$E$6, DataPack!BS636)))))</f>
        <v/>
      </c>
      <c r="E221" s="119" t="str">
        <f>IF(IF($C$4=Dates!$E$3, DataPack!BE636, IF($C$4=Dates!$E$4, DataPack!BJ636, IF($C$4=Dates!$E$5, DataPack!BO636, IF($C$4=Dates!$E$6, DataPack!BT636))))="", "", IF($C$4=Dates!$E$3, DataPack!BE636, IF($C$4=Dates!$E$4, DataPack!BJ636, IF($C$4=Dates!$E$5, DataPack!BO636, IF($C$4=Dates!$E$6, DataPack!BT636)))))</f>
        <v/>
      </c>
      <c r="F221" s="119"/>
      <c r="G221" s="120" t="str">
        <f>IF(IF($C$4=Dates!$E$3, DataPack!BF636, IF($C$4=Dates!$E$4, DataPack!BK636, IF($C$4=Dates!$E$5, DataPack!BP636, IF($C$4=Dates!$E$6, DataPack!BU636))))="", "", IF($C$4=Dates!$E$3, DataPack!BF636, IF($C$4=Dates!$E$4, DataPack!BK636, IF($C$4=Dates!$E$5, DataPack!BP636, IF($C$4=Dates!$E$6, DataPack!BU636)))))</f>
        <v/>
      </c>
    </row>
    <row r="222" spans="2:7">
      <c r="B222" s="112" t="str">
        <f>IF(IF($C$4=Dates!$E$3, DataPack!BB637, IF($C$4=Dates!$E$4, DataPack!BG637, IF($C$4=Dates!$E$5, DataPack!BL637, IF($C$4=Dates!$E$6, DataPack!BQ637))))="", "", IF($C$4=Dates!$E$3, DataPack!BB637, IF($C$4=Dates!$E$4, DataPack!BG637, IF($C$4=Dates!$E$5, DataPack!BL637, IF($C$4=Dates!$E$6, DataPack!BQ637)))))</f>
        <v/>
      </c>
      <c r="C222" s="119" t="str">
        <f>IF(IF($C$4=Dates!$E$3, DataPack!BC637, IF($C$4=Dates!$E$4, DataPack!BH637, IF($C$4=Dates!$E$5, DataPack!BM637, IF($C$4=Dates!$E$6, DataPack!BR637))))="", "", IF($C$4=Dates!$E$3, DataPack!BC637, IF($C$4=Dates!$E$4, DataPack!BH637, IF($C$4=Dates!$E$5, DataPack!BM637, IF($C$4=Dates!$E$6, DataPack!BR637)))))</f>
        <v/>
      </c>
      <c r="D222" s="119" t="str">
        <f>IF(IF($C$4=Dates!$E$3, DataPack!BD637, IF($C$4=Dates!$E$4, DataPack!BI637, IF($C$4=Dates!$E$5, DataPack!BN637, IF($C$4=Dates!$E$6, DataPack!BS637))))="", "", IF($C$4=Dates!$E$3, DataPack!BD637, IF($C$4=Dates!$E$4, DataPack!BI637, IF($C$4=Dates!$E$5, DataPack!BN637, IF($C$4=Dates!$E$6, DataPack!BS637)))))</f>
        <v/>
      </c>
      <c r="E222" s="119" t="str">
        <f>IF(IF($C$4=Dates!$E$3, DataPack!BE637, IF($C$4=Dates!$E$4, DataPack!BJ637, IF($C$4=Dates!$E$5, DataPack!BO637, IF($C$4=Dates!$E$6, DataPack!BT637))))="", "", IF($C$4=Dates!$E$3, DataPack!BE637, IF($C$4=Dates!$E$4, DataPack!BJ637, IF($C$4=Dates!$E$5, DataPack!BO637, IF($C$4=Dates!$E$6, DataPack!BT637)))))</f>
        <v/>
      </c>
      <c r="F222" s="119"/>
      <c r="G222" s="120" t="str">
        <f>IF(IF($C$4=Dates!$E$3, DataPack!BF637, IF($C$4=Dates!$E$4, DataPack!BK637, IF($C$4=Dates!$E$5, DataPack!BP637, IF($C$4=Dates!$E$6, DataPack!BU637))))="", "", IF($C$4=Dates!$E$3, DataPack!BF637, IF($C$4=Dates!$E$4, DataPack!BK637, IF($C$4=Dates!$E$5, DataPack!BP637, IF($C$4=Dates!$E$6, DataPack!BU637)))))</f>
        <v/>
      </c>
    </row>
    <row r="223" spans="2:7">
      <c r="B223" s="112" t="str">
        <f>IF(IF($C$4=Dates!$E$3, DataPack!BB638, IF($C$4=Dates!$E$4, DataPack!BG638, IF($C$4=Dates!$E$5, DataPack!BL638, IF($C$4=Dates!$E$6, DataPack!BQ638))))="", "", IF($C$4=Dates!$E$3, DataPack!BB638, IF($C$4=Dates!$E$4, DataPack!BG638, IF($C$4=Dates!$E$5, DataPack!BL638, IF($C$4=Dates!$E$6, DataPack!BQ638)))))</f>
        <v/>
      </c>
      <c r="C223" s="119" t="str">
        <f>IF(IF($C$4=Dates!$E$3, DataPack!BC638, IF($C$4=Dates!$E$4, DataPack!BH638, IF($C$4=Dates!$E$5, DataPack!BM638, IF($C$4=Dates!$E$6, DataPack!BR638))))="", "", IF($C$4=Dates!$E$3, DataPack!BC638, IF($C$4=Dates!$E$4, DataPack!BH638, IF($C$4=Dates!$E$5, DataPack!BM638, IF($C$4=Dates!$E$6, DataPack!BR638)))))</f>
        <v/>
      </c>
      <c r="D223" s="119" t="str">
        <f>IF(IF($C$4=Dates!$E$3, DataPack!BD638, IF($C$4=Dates!$E$4, DataPack!BI638, IF($C$4=Dates!$E$5, DataPack!BN638, IF($C$4=Dates!$E$6, DataPack!BS638))))="", "", IF($C$4=Dates!$E$3, DataPack!BD638, IF($C$4=Dates!$E$4, DataPack!BI638, IF($C$4=Dates!$E$5, DataPack!BN638, IF($C$4=Dates!$E$6, DataPack!BS638)))))</f>
        <v/>
      </c>
      <c r="E223" s="119" t="str">
        <f>IF(IF($C$4=Dates!$E$3, DataPack!BE638, IF($C$4=Dates!$E$4, DataPack!BJ638, IF($C$4=Dates!$E$5, DataPack!BO638, IF($C$4=Dates!$E$6, DataPack!BT638))))="", "", IF($C$4=Dates!$E$3, DataPack!BE638, IF($C$4=Dates!$E$4, DataPack!BJ638, IF($C$4=Dates!$E$5, DataPack!BO638, IF($C$4=Dates!$E$6, DataPack!BT638)))))</f>
        <v/>
      </c>
      <c r="F223" s="119"/>
      <c r="G223" s="120" t="str">
        <f>IF(IF($C$4=Dates!$E$3, DataPack!BF638, IF($C$4=Dates!$E$4, DataPack!BK638, IF($C$4=Dates!$E$5, DataPack!BP638, IF($C$4=Dates!$E$6, DataPack!BU638))))="", "", IF($C$4=Dates!$E$3, DataPack!BF638, IF($C$4=Dates!$E$4, DataPack!BK638, IF($C$4=Dates!$E$5, DataPack!BP638, IF($C$4=Dates!$E$6, DataPack!BU638)))))</f>
        <v/>
      </c>
    </row>
    <row r="224" spans="2:7">
      <c r="B224" s="112" t="str">
        <f>IF(IF($C$4=Dates!$E$3, DataPack!BB639, IF($C$4=Dates!$E$4, DataPack!BG639, IF($C$4=Dates!$E$5, DataPack!BL639, IF($C$4=Dates!$E$6, DataPack!BQ639))))="", "", IF($C$4=Dates!$E$3, DataPack!BB639, IF($C$4=Dates!$E$4, DataPack!BG639, IF($C$4=Dates!$E$5, DataPack!BL639, IF($C$4=Dates!$E$6, DataPack!BQ639)))))</f>
        <v/>
      </c>
      <c r="C224" s="119" t="str">
        <f>IF(IF($C$4=Dates!$E$3, DataPack!BC639, IF($C$4=Dates!$E$4, DataPack!BH639, IF($C$4=Dates!$E$5, DataPack!BM639, IF($C$4=Dates!$E$6, DataPack!BR639))))="", "", IF($C$4=Dates!$E$3, DataPack!BC639, IF($C$4=Dates!$E$4, DataPack!BH639, IF($C$4=Dates!$E$5, DataPack!BM639, IF($C$4=Dates!$E$6, DataPack!BR639)))))</f>
        <v/>
      </c>
      <c r="D224" s="119" t="str">
        <f>IF(IF($C$4=Dates!$E$3, DataPack!BD639, IF($C$4=Dates!$E$4, DataPack!BI639, IF($C$4=Dates!$E$5, DataPack!BN639, IF($C$4=Dates!$E$6, DataPack!BS639))))="", "", IF($C$4=Dates!$E$3, DataPack!BD639, IF($C$4=Dates!$E$4, DataPack!BI639, IF($C$4=Dates!$E$5, DataPack!BN639, IF($C$4=Dates!$E$6, DataPack!BS639)))))</f>
        <v/>
      </c>
      <c r="E224" s="119" t="str">
        <f>IF(IF($C$4=Dates!$E$3, DataPack!BE639, IF($C$4=Dates!$E$4, DataPack!BJ639, IF($C$4=Dates!$E$5, DataPack!BO639, IF($C$4=Dates!$E$6, DataPack!BT639))))="", "", IF($C$4=Dates!$E$3, DataPack!BE639, IF($C$4=Dates!$E$4, DataPack!BJ639, IF($C$4=Dates!$E$5, DataPack!BO639, IF($C$4=Dates!$E$6, DataPack!BT639)))))</f>
        <v/>
      </c>
      <c r="F224" s="119"/>
      <c r="G224" s="120" t="str">
        <f>IF(IF($C$4=Dates!$E$3, DataPack!BF639, IF($C$4=Dates!$E$4, DataPack!BK639, IF($C$4=Dates!$E$5, DataPack!BP639, IF($C$4=Dates!$E$6, DataPack!BU639))))="", "", IF($C$4=Dates!$E$3, DataPack!BF639, IF($C$4=Dates!$E$4, DataPack!BK639, IF($C$4=Dates!$E$5, DataPack!BP639, IF($C$4=Dates!$E$6, DataPack!BU639)))))</f>
        <v/>
      </c>
    </row>
    <row r="225" spans="2:7">
      <c r="B225" s="112" t="str">
        <f>IF(IF($C$4=Dates!$E$3, DataPack!BB640, IF($C$4=Dates!$E$4, DataPack!BG640, IF($C$4=Dates!$E$5, DataPack!BL640, IF($C$4=Dates!$E$6, DataPack!BQ640))))="", "", IF($C$4=Dates!$E$3, DataPack!BB640, IF($C$4=Dates!$E$4, DataPack!BG640, IF($C$4=Dates!$E$5, DataPack!BL640, IF($C$4=Dates!$E$6, DataPack!BQ640)))))</f>
        <v/>
      </c>
      <c r="C225" s="119" t="str">
        <f>IF(IF($C$4=Dates!$E$3, DataPack!BC640, IF($C$4=Dates!$E$4, DataPack!BH640, IF($C$4=Dates!$E$5, DataPack!BM640, IF($C$4=Dates!$E$6, DataPack!BR640))))="", "", IF($C$4=Dates!$E$3, DataPack!BC640, IF($C$4=Dates!$E$4, DataPack!BH640, IF($C$4=Dates!$E$5, DataPack!BM640, IF($C$4=Dates!$E$6, DataPack!BR640)))))</f>
        <v/>
      </c>
      <c r="D225" s="119" t="str">
        <f>IF(IF($C$4=Dates!$E$3, DataPack!BD640, IF($C$4=Dates!$E$4, DataPack!BI640, IF($C$4=Dates!$E$5, DataPack!BN640, IF($C$4=Dates!$E$6, DataPack!BS640))))="", "", IF($C$4=Dates!$E$3, DataPack!BD640, IF($C$4=Dates!$E$4, DataPack!BI640, IF($C$4=Dates!$E$5, DataPack!BN640, IF($C$4=Dates!$E$6, DataPack!BS640)))))</f>
        <v/>
      </c>
      <c r="E225" s="119" t="str">
        <f>IF(IF($C$4=Dates!$E$3, DataPack!BE640, IF($C$4=Dates!$E$4, DataPack!BJ640, IF($C$4=Dates!$E$5, DataPack!BO640, IF($C$4=Dates!$E$6, DataPack!BT640))))="", "", IF($C$4=Dates!$E$3, DataPack!BE640, IF($C$4=Dates!$E$4, DataPack!BJ640, IF($C$4=Dates!$E$5, DataPack!BO640, IF($C$4=Dates!$E$6, DataPack!BT640)))))</f>
        <v/>
      </c>
      <c r="F225" s="119"/>
      <c r="G225" s="120" t="str">
        <f>IF(IF($C$4=Dates!$E$3, DataPack!BF640, IF($C$4=Dates!$E$4, DataPack!BK640, IF($C$4=Dates!$E$5, DataPack!BP640, IF($C$4=Dates!$E$6, DataPack!BU640))))="", "", IF($C$4=Dates!$E$3, DataPack!BF640, IF($C$4=Dates!$E$4, DataPack!BK640, IF($C$4=Dates!$E$5, DataPack!BP640, IF($C$4=Dates!$E$6, DataPack!BU640)))))</f>
        <v/>
      </c>
    </row>
    <row r="226" spans="2:7">
      <c r="B226" s="112" t="str">
        <f>IF(IF($C$4=Dates!$E$3, DataPack!BB641, IF($C$4=Dates!$E$4, DataPack!BG641, IF($C$4=Dates!$E$5, DataPack!BL641, IF($C$4=Dates!$E$6, DataPack!BQ641))))="", "", IF($C$4=Dates!$E$3, DataPack!BB641, IF($C$4=Dates!$E$4, DataPack!BG641, IF($C$4=Dates!$E$5, DataPack!BL641, IF($C$4=Dates!$E$6, DataPack!BQ641)))))</f>
        <v/>
      </c>
      <c r="C226" s="119" t="str">
        <f>IF(IF($C$4=Dates!$E$3, DataPack!BC641, IF($C$4=Dates!$E$4, DataPack!BH641, IF($C$4=Dates!$E$5, DataPack!BM641, IF($C$4=Dates!$E$6, DataPack!BR641))))="", "", IF($C$4=Dates!$E$3, DataPack!BC641, IF($C$4=Dates!$E$4, DataPack!BH641, IF($C$4=Dates!$E$5, DataPack!BM641, IF($C$4=Dates!$E$6, DataPack!BR641)))))</f>
        <v/>
      </c>
      <c r="D226" s="119" t="str">
        <f>IF(IF($C$4=Dates!$E$3, DataPack!BD641, IF($C$4=Dates!$E$4, DataPack!BI641, IF($C$4=Dates!$E$5, DataPack!BN641, IF($C$4=Dates!$E$6, DataPack!BS641))))="", "", IF($C$4=Dates!$E$3, DataPack!BD641, IF($C$4=Dates!$E$4, DataPack!BI641, IF($C$4=Dates!$E$5, DataPack!BN641, IF($C$4=Dates!$E$6, DataPack!BS641)))))</f>
        <v/>
      </c>
      <c r="E226" s="119" t="str">
        <f>IF(IF($C$4=Dates!$E$3, DataPack!BE641, IF($C$4=Dates!$E$4, DataPack!BJ641, IF($C$4=Dates!$E$5, DataPack!BO641, IF($C$4=Dates!$E$6, DataPack!BT641))))="", "", IF($C$4=Dates!$E$3, DataPack!BE641, IF($C$4=Dates!$E$4, DataPack!BJ641, IF($C$4=Dates!$E$5, DataPack!BO641, IF($C$4=Dates!$E$6, DataPack!BT641)))))</f>
        <v/>
      </c>
      <c r="F226" s="119"/>
      <c r="G226" s="120" t="str">
        <f>IF(IF($C$4=Dates!$E$3, DataPack!BF641, IF($C$4=Dates!$E$4, DataPack!BK641, IF($C$4=Dates!$E$5, DataPack!BP641, IF($C$4=Dates!$E$6, DataPack!BU641))))="", "", IF($C$4=Dates!$E$3, DataPack!BF641, IF($C$4=Dates!$E$4, DataPack!BK641, IF($C$4=Dates!$E$5, DataPack!BP641, IF($C$4=Dates!$E$6, DataPack!BU641)))))</f>
        <v/>
      </c>
    </row>
    <row r="227" spans="2:7">
      <c r="B227" s="112" t="str">
        <f>IF(IF($C$4=Dates!$E$3, DataPack!BB642, IF($C$4=Dates!$E$4, DataPack!BG642, IF($C$4=Dates!$E$5, DataPack!BL642, IF($C$4=Dates!$E$6, DataPack!BQ642))))="", "", IF($C$4=Dates!$E$3, DataPack!BB642, IF($C$4=Dates!$E$4, DataPack!BG642, IF($C$4=Dates!$E$5, DataPack!BL642, IF($C$4=Dates!$E$6, DataPack!BQ642)))))</f>
        <v/>
      </c>
      <c r="C227" s="119" t="str">
        <f>IF(IF($C$4=Dates!$E$3, DataPack!BC642, IF($C$4=Dates!$E$4, DataPack!BH642, IF($C$4=Dates!$E$5, DataPack!BM642, IF($C$4=Dates!$E$6, DataPack!BR642))))="", "", IF($C$4=Dates!$E$3, DataPack!BC642, IF($C$4=Dates!$E$4, DataPack!BH642, IF($C$4=Dates!$E$5, DataPack!BM642, IF($C$4=Dates!$E$6, DataPack!BR642)))))</f>
        <v/>
      </c>
      <c r="D227" s="119" t="str">
        <f>IF(IF($C$4=Dates!$E$3, DataPack!BD642, IF($C$4=Dates!$E$4, DataPack!BI642, IF($C$4=Dates!$E$5, DataPack!BN642, IF($C$4=Dates!$E$6, DataPack!BS642))))="", "", IF($C$4=Dates!$E$3, DataPack!BD642, IF($C$4=Dates!$E$4, DataPack!BI642, IF($C$4=Dates!$E$5, DataPack!BN642, IF($C$4=Dates!$E$6, DataPack!BS642)))))</f>
        <v/>
      </c>
      <c r="E227" s="119" t="str">
        <f>IF(IF($C$4=Dates!$E$3, DataPack!BE642, IF($C$4=Dates!$E$4, DataPack!BJ642, IF($C$4=Dates!$E$5, DataPack!BO642, IF($C$4=Dates!$E$6, DataPack!BT642))))="", "", IF($C$4=Dates!$E$3, DataPack!BE642, IF($C$4=Dates!$E$4, DataPack!BJ642, IF($C$4=Dates!$E$5, DataPack!BO642, IF($C$4=Dates!$E$6, DataPack!BT642)))))</f>
        <v/>
      </c>
      <c r="F227" s="119"/>
      <c r="G227" s="120" t="str">
        <f>IF(IF($C$4=Dates!$E$3, DataPack!BF642, IF($C$4=Dates!$E$4, DataPack!BK642, IF($C$4=Dates!$E$5, DataPack!BP642, IF($C$4=Dates!$E$6, DataPack!BU642))))="", "", IF($C$4=Dates!$E$3, DataPack!BF642, IF($C$4=Dates!$E$4, DataPack!BK642, IF($C$4=Dates!$E$5, DataPack!BP642, IF($C$4=Dates!$E$6, DataPack!BU642)))))</f>
        <v/>
      </c>
    </row>
    <row r="228" spans="2:7">
      <c r="B228" s="112" t="str">
        <f>IF(IF($C$4=Dates!$E$3, DataPack!BB643, IF($C$4=Dates!$E$4, DataPack!BG643, IF($C$4=Dates!$E$5, DataPack!BL643, IF($C$4=Dates!$E$6, DataPack!BQ643))))="", "", IF($C$4=Dates!$E$3, DataPack!BB643, IF($C$4=Dates!$E$4, DataPack!BG643, IF($C$4=Dates!$E$5, DataPack!BL643, IF($C$4=Dates!$E$6, DataPack!BQ643)))))</f>
        <v/>
      </c>
      <c r="C228" s="119" t="str">
        <f>IF(IF($C$4=Dates!$E$3, DataPack!BC643, IF($C$4=Dates!$E$4, DataPack!BH643, IF($C$4=Dates!$E$5, DataPack!BM643, IF($C$4=Dates!$E$6, DataPack!BR643))))="", "", IF($C$4=Dates!$E$3, DataPack!BC643, IF($C$4=Dates!$E$4, DataPack!BH643, IF($C$4=Dates!$E$5, DataPack!BM643, IF($C$4=Dates!$E$6, DataPack!BR643)))))</f>
        <v/>
      </c>
      <c r="D228" s="119" t="str">
        <f>IF(IF($C$4=Dates!$E$3, DataPack!BD643, IF($C$4=Dates!$E$4, DataPack!BI643, IF($C$4=Dates!$E$5, DataPack!BN643, IF($C$4=Dates!$E$6, DataPack!BS643))))="", "", IF($C$4=Dates!$E$3, DataPack!BD643, IF($C$4=Dates!$E$4, DataPack!BI643, IF($C$4=Dates!$E$5, DataPack!BN643, IF($C$4=Dates!$E$6, DataPack!BS643)))))</f>
        <v/>
      </c>
      <c r="E228" s="119" t="str">
        <f>IF(IF($C$4=Dates!$E$3, DataPack!BE643, IF($C$4=Dates!$E$4, DataPack!BJ643, IF($C$4=Dates!$E$5, DataPack!BO643, IF($C$4=Dates!$E$6, DataPack!BT643))))="", "", IF($C$4=Dates!$E$3, DataPack!BE643, IF($C$4=Dates!$E$4, DataPack!BJ643, IF($C$4=Dates!$E$5, DataPack!BO643, IF($C$4=Dates!$E$6, DataPack!BT643)))))</f>
        <v/>
      </c>
      <c r="F228" s="119"/>
      <c r="G228" s="120" t="str">
        <f>IF(IF($C$4=Dates!$E$3, DataPack!BF643, IF($C$4=Dates!$E$4, DataPack!BK643, IF($C$4=Dates!$E$5, DataPack!BP643, IF($C$4=Dates!$E$6, DataPack!BU643))))="", "", IF($C$4=Dates!$E$3, DataPack!BF643, IF($C$4=Dates!$E$4, DataPack!BK643, IF($C$4=Dates!$E$5, DataPack!BP643, IF($C$4=Dates!$E$6, DataPack!BU643)))))</f>
        <v/>
      </c>
    </row>
    <row r="229" spans="2:7">
      <c r="B229" s="112" t="str">
        <f>IF(IF($C$4=Dates!$E$3, DataPack!BB644, IF($C$4=Dates!$E$4, DataPack!BG644, IF($C$4=Dates!$E$5, DataPack!BL644, IF($C$4=Dates!$E$6, DataPack!BQ644))))="", "", IF($C$4=Dates!$E$3, DataPack!BB644, IF($C$4=Dates!$E$4, DataPack!BG644, IF($C$4=Dates!$E$5, DataPack!BL644, IF($C$4=Dates!$E$6, DataPack!BQ644)))))</f>
        <v/>
      </c>
      <c r="C229" s="119" t="str">
        <f>IF(IF($C$4=Dates!$E$3, DataPack!BC644, IF($C$4=Dates!$E$4, DataPack!BH644, IF($C$4=Dates!$E$5, DataPack!BM644, IF($C$4=Dates!$E$6, DataPack!BR644))))="", "", IF($C$4=Dates!$E$3, DataPack!BC644, IF($C$4=Dates!$E$4, DataPack!BH644, IF($C$4=Dates!$E$5, DataPack!BM644, IF($C$4=Dates!$E$6, DataPack!BR644)))))</f>
        <v/>
      </c>
      <c r="D229" s="119" t="str">
        <f>IF(IF($C$4=Dates!$E$3, DataPack!BD644, IF($C$4=Dates!$E$4, DataPack!BI644, IF($C$4=Dates!$E$5, DataPack!BN644, IF($C$4=Dates!$E$6, DataPack!BS644))))="", "", IF($C$4=Dates!$E$3, DataPack!BD644, IF($C$4=Dates!$E$4, DataPack!BI644, IF($C$4=Dates!$E$5, DataPack!BN644, IF($C$4=Dates!$E$6, DataPack!BS644)))))</f>
        <v/>
      </c>
      <c r="E229" s="119" t="str">
        <f>IF(IF($C$4=Dates!$E$3, DataPack!BE644, IF($C$4=Dates!$E$4, DataPack!BJ644, IF($C$4=Dates!$E$5, DataPack!BO644, IF($C$4=Dates!$E$6, DataPack!BT644))))="", "", IF($C$4=Dates!$E$3, DataPack!BE644, IF($C$4=Dates!$E$4, DataPack!BJ644, IF($C$4=Dates!$E$5, DataPack!BO644, IF($C$4=Dates!$E$6, DataPack!BT644)))))</f>
        <v/>
      </c>
      <c r="F229" s="119"/>
      <c r="G229" s="120" t="str">
        <f>IF(IF($C$4=Dates!$E$3, DataPack!BF644, IF($C$4=Dates!$E$4, DataPack!BK644, IF($C$4=Dates!$E$5, DataPack!BP644, IF($C$4=Dates!$E$6, DataPack!BU644))))="", "", IF($C$4=Dates!$E$3, DataPack!BF644, IF($C$4=Dates!$E$4, DataPack!BK644, IF($C$4=Dates!$E$5, DataPack!BP644, IF($C$4=Dates!$E$6, DataPack!BU644)))))</f>
        <v/>
      </c>
    </row>
    <row r="230" spans="2:7">
      <c r="B230" s="112" t="str">
        <f>IF(IF($C$4=Dates!$E$3, DataPack!BB645, IF($C$4=Dates!$E$4, DataPack!BG645, IF($C$4=Dates!$E$5, DataPack!BL645, IF($C$4=Dates!$E$6, DataPack!BQ645))))="", "", IF($C$4=Dates!$E$3, DataPack!BB645, IF($C$4=Dates!$E$4, DataPack!BG645, IF($C$4=Dates!$E$5, DataPack!BL645, IF($C$4=Dates!$E$6, DataPack!BQ645)))))</f>
        <v/>
      </c>
      <c r="C230" s="119" t="str">
        <f>IF(IF($C$4=Dates!$E$3, DataPack!BC645, IF($C$4=Dates!$E$4, DataPack!BH645, IF($C$4=Dates!$E$5, DataPack!BM645, IF($C$4=Dates!$E$6, DataPack!BR645))))="", "", IF($C$4=Dates!$E$3, DataPack!BC645, IF($C$4=Dates!$E$4, DataPack!BH645, IF($C$4=Dates!$E$5, DataPack!BM645, IF($C$4=Dates!$E$6, DataPack!BR645)))))</f>
        <v/>
      </c>
      <c r="D230" s="119" t="str">
        <f>IF(IF($C$4=Dates!$E$3, DataPack!BD645, IF($C$4=Dates!$E$4, DataPack!BI645, IF($C$4=Dates!$E$5, DataPack!BN645, IF($C$4=Dates!$E$6, DataPack!BS645))))="", "", IF($C$4=Dates!$E$3, DataPack!BD645, IF($C$4=Dates!$E$4, DataPack!BI645, IF($C$4=Dates!$E$5, DataPack!BN645, IF($C$4=Dates!$E$6, DataPack!BS645)))))</f>
        <v/>
      </c>
      <c r="E230" s="119" t="str">
        <f>IF(IF($C$4=Dates!$E$3, DataPack!BE645, IF($C$4=Dates!$E$4, DataPack!BJ645, IF($C$4=Dates!$E$5, DataPack!BO645, IF($C$4=Dates!$E$6, DataPack!BT645))))="", "", IF($C$4=Dates!$E$3, DataPack!BE645, IF($C$4=Dates!$E$4, DataPack!BJ645, IF($C$4=Dates!$E$5, DataPack!BO645, IF($C$4=Dates!$E$6, DataPack!BT645)))))</f>
        <v/>
      </c>
      <c r="F230" s="119"/>
      <c r="G230" s="120" t="str">
        <f>IF(IF($C$4=Dates!$E$3, DataPack!BF645, IF($C$4=Dates!$E$4, DataPack!BK645, IF($C$4=Dates!$E$5, DataPack!BP645, IF($C$4=Dates!$E$6, DataPack!BU645))))="", "", IF($C$4=Dates!$E$3, DataPack!BF645, IF($C$4=Dates!$E$4, DataPack!BK645, IF($C$4=Dates!$E$5, DataPack!BP645, IF($C$4=Dates!$E$6, DataPack!BU645)))))</f>
        <v/>
      </c>
    </row>
    <row r="231" spans="2:7">
      <c r="B231" s="112" t="str">
        <f>IF(IF($C$4=Dates!$E$3, DataPack!BB646, IF($C$4=Dates!$E$4, DataPack!BG646, IF($C$4=Dates!$E$5, DataPack!BL646, IF($C$4=Dates!$E$6, DataPack!BQ646))))="", "", IF($C$4=Dates!$E$3, DataPack!BB646, IF($C$4=Dates!$E$4, DataPack!BG646, IF($C$4=Dates!$E$5, DataPack!BL646, IF($C$4=Dates!$E$6, DataPack!BQ646)))))</f>
        <v/>
      </c>
      <c r="C231" s="119" t="str">
        <f>IF(IF($C$4=Dates!$E$3, DataPack!BC646, IF($C$4=Dates!$E$4, DataPack!BH646, IF($C$4=Dates!$E$5, DataPack!BM646, IF($C$4=Dates!$E$6, DataPack!BR646))))="", "", IF($C$4=Dates!$E$3, DataPack!BC646, IF($C$4=Dates!$E$4, DataPack!BH646, IF($C$4=Dates!$E$5, DataPack!BM646, IF($C$4=Dates!$E$6, DataPack!BR646)))))</f>
        <v/>
      </c>
      <c r="D231" s="119" t="str">
        <f>IF(IF($C$4=Dates!$E$3, DataPack!BD646, IF($C$4=Dates!$E$4, DataPack!BI646, IF($C$4=Dates!$E$5, DataPack!BN646, IF($C$4=Dates!$E$6, DataPack!BS646))))="", "", IF($C$4=Dates!$E$3, DataPack!BD646, IF($C$4=Dates!$E$4, DataPack!BI646, IF($C$4=Dates!$E$5, DataPack!BN646, IF($C$4=Dates!$E$6, DataPack!BS646)))))</f>
        <v/>
      </c>
      <c r="E231" s="119" t="str">
        <f>IF(IF($C$4=Dates!$E$3, DataPack!BE646, IF($C$4=Dates!$E$4, DataPack!BJ646, IF($C$4=Dates!$E$5, DataPack!BO646, IF($C$4=Dates!$E$6, DataPack!BT646))))="", "", IF($C$4=Dates!$E$3, DataPack!BE646, IF($C$4=Dates!$E$4, DataPack!BJ646, IF($C$4=Dates!$E$5, DataPack!BO646, IF($C$4=Dates!$E$6, DataPack!BT646)))))</f>
        <v/>
      </c>
      <c r="F231" s="119"/>
      <c r="G231" s="120" t="str">
        <f>IF(IF($C$4=Dates!$E$3, DataPack!BF646, IF($C$4=Dates!$E$4, DataPack!BK646, IF($C$4=Dates!$E$5, DataPack!BP646, IF($C$4=Dates!$E$6, DataPack!BU646))))="", "", IF($C$4=Dates!$E$3, DataPack!BF646, IF($C$4=Dates!$E$4, DataPack!BK646, IF($C$4=Dates!$E$5, DataPack!BP646, IF($C$4=Dates!$E$6, DataPack!BU646)))))</f>
        <v/>
      </c>
    </row>
    <row r="232" spans="2:7">
      <c r="B232" s="112" t="str">
        <f>IF(IF($C$4=Dates!$E$3, DataPack!BB647, IF($C$4=Dates!$E$4, DataPack!BG647, IF($C$4=Dates!$E$5, DataPack!BL647, IF($C$4=Dates!$E$6, DataPack!BQ647))))="", "", IF($C$4=Dates!$E$3, DataPack!BB647, IF($C$4=Dates!$E$4, DataPack!BG647, IF($C$4=Dates!$E$5, DataPack!BL647, IF($C$4=Dates!$E$6, DataPack!BQ647)))))</f>
        <v/>
      </c>
      <c r="C232" s="119" t="str">
        <f>IF(IF($C$4=Dates!$E$3, DataPack!BC647, IF($C$4=Dates!$E$4, DataPack!BH647, IF($C$4=Dates!$E$5, DataPack!BM647, IF($C$4=Dates!$E$6, DataPack!BR647))))="", "", IF($C$4=Dates!$E$3, DataPack!BC647, IF($C$4=Dates!$E$4, DataPack!BH647, IF($C$4=Dates!$E$5, DataPack!BM647, IF($C$4=Dates!$E$6, DataPack!BR647)))))</f>
        <v/>
      </c>
      <c r="D232" s="119" t="str">
        <f>IF(IF($C$4=Dates!$E$3, DataPack!BD647, IF($C$4=Dates!$E$4, DataPack!BI647, IF($C$4=Dates!$E$5, DataPack!BN647, IF($C$4=Dates!$E$6, DataPack!BS647))))="", "", IF($C$4=Dates!$E$3, DataPack!BD647, IF($C$4=Dates!$E$4, DataPack!BI647, IF($C$4=Dates!$E$5, DataPack!BN647, IF($C$4=Dates!$E$6, DataPack!BS647)))))</f>
        <v/>
      </c>
      <c r="E232" s="119" t="str">
        <f>IF(IF($C$4=Dates!$E$3, DataPack!BE647, IF($C$4=Dates!$E$4, DataPack!BJ647, IF($C$4=Dates!$E$5, DataPack!BO647, IF($C$4=Dates!$E$6, DataPack!BT647))))="", "", IF($C$4=Dates!$E$3, DataPack!BE647, IF($C$4=Dates!$E$4, DataPack!BJ647, IF($C$4=Dates!$E$5, DataPack!BO647, IF($C$4=Dates!$E$6, DataPack!BT647)))))</f>
        <v/>
      </c>
      <c r="F232" s="119"/>
      <c r="G232" s="120" t="str">
        <f>IF(IF($C$4=Dates!$E$3, DataPack!BF647, IF($C$4=Dates!$E$4, DataPack!BK647, IF($C$4=Dates!$E$5, DataPack!BP647, IF($C$4=Dates!$E$6, DataPack!BU647))))="", "", IF($C$4=Dates!$E$3, DataPack!BF647, IF($C$4=Dates!$E$4, DataPack!BK647, IF($C$4=Dates!$E$5, DataPack!BP647, IF($C$4=Dates!$E$6, DataPack!BU647)))))</f>
        <v/>
      </c>
    </row>
    <row r="233" spans="2:7">
      <c r="B233" s="112" t="str">
        <f>IF(IF($C$4=Dates!$E$3, DataPack!BB648, IF($C$4=Dates!$E$4, DataPack!BG648, IF($C$4=Dates!$E$5, DataPack!BL648, IF($C$4=Dates!$E$6, DataPack!BQ648))))="", "", IF($C$4=Dates!$E$3, DataPack!BB648, IF($C$4=Dates!$E$4, DataPack!BG648, IF($C$4=Dates!$E$5, DataPack!BL648, IF($C$4=Dates!$E$6, DataPack!BQ648)))))</f>
        <v/>
      </c>
      <c r="C233" s="119" t="str">
        <f>IF(IF($C$4=Dates!$E$3, DataPack!BC648, IF($C$4=Dates!$E$4, DataPack!BH648, IF($C$4=Dates!$E$5, DataPack!BM648, IF($C$4=Dates!$E$6, DataPack!BR648))))="", "", IF($C$4=Dates!$E$3, DataPack!BC648, IF($C$4=Dates!$E$4, DataPack!BH648, IF($C$4=Dates!$E$5, DataPack!BM648, IF($C$4=Dates!$E$6, DataPack!BR648)))))</f>
        <v/>
      </c>
      <c r="D233" s="119" t="str">
        <f>IF(IF($C$4=Dates!$E$3, DataPack!BD648, IF($C$4=Dates!$E$4, DataPack!BI648, IF($C$4=Dates!$E$5, DataPack!BN648, IF($C$4=Dates!$E$6, DataPack!BS648))))="", "", IF($C$4=Dates!$E$3, DataPack!BD648, IF($C$4=Dates!$E$4, DataPack!BI648, IF($C$4=Dates!$E$5, DataPack!BN648, IF($C$4=Dates!$E$6, DataPack!BS648)))))</f>
        <v/>
      </c>
      <c r="E233" s="119" t="str">
        <f>IF(IF($C$4=Dates!$E$3, DataPack!BE648, IF($C$4=Dates!$E$4, DataPack!BJ648, IF($C$4=Dates!$E$5, DataPack!BO648, IF($C$4=Dates!$E$6, DataPack!BT648))))="", "", IF($C$4=Dates!$E$3, DataPack!BE648, IF($C$4=Dates!$E$4, DataPack!BJ648, IF($C$4=Dates!$E$5, DataPack!BO648, IF($C$4=Dates!$E$6, DataPack!BT648)))))</f>
        <v/>
      </c>
      <c r="F233" s="119"/>
      <c r="G233" s="120" t="str">
        <f>IF(IF($C$4=Dates!$E$3, DataPack!BF648, IF($C$4=Dates!$E$4, DataPack!BK648, IF($C$4=Dates!$E$5, DataPack!BP648, IF($C$4=Dates!$E$6, DataPack!BU648))))="", "", IF($C$4=Dates!$E$3, DataPack!BF648, IF($C$4=Dates!$E$4, DataPack!BK648, IF($C$4=Dates!$E$5, DataPack!BP648, IF($C$4=Dates!$E$6, DataPack!BU648)))))</f>
        <v/>
      </c>
    </row>
    <row r="234" spans="2:7">
      <c r="B234" s="112" t="str">
        <f>IF(IF($C$4=Dates!$E$3, DataPack!BB649, IF($C$4=Dates!$E$4, DataPack!BG649, IF($C$4=Dates!$E$5, DataPack!BL649, IF($C$4=Dates!$E$6, DataPack!BQ649))))="", "", IF($C$4=Dates!$E$3, DataPack!BB649, IF($C$4=Dates!$E$4, DataPack!BG649, IF($C$4=Dates!$E$5, DataPack!BL649, IF($C$4=Dates!$E$6, DataPack!BQ649)))))</f>
        <v/>
      </c>
      <c r="C234" s="119" t="str">
        <f>IF(IF($C$4=Dates!$E$3, DataPack!BC649, IF($C$4=Dates!$E$4, DataPack!BH649, IF($C$4=Dates!$E$5, DataPack!BM649, IF($C$4=Dates!$E$6, DataPack!BR649))))="", "", IF($C$4=Dates!$E$3, DataPack!BC649, IF($C$4=Dates!$E$4, DataPack!BH649, IF($C$4=Dates!$E$5, DataPack!BM649, IF($C$4=Dates!$E$6, DataPack!BR649)))))</f>
        <v/>
      </c>
      <c r="D234" s="119" t="str">
        <f>IF(IF($C$4=Dates!$E$3, DataPack!BD649, IF($C$4=Dates!$E$4, DataPack!BI649, IF($C$4=Dates!$E$5, DataPack!BN649, IF($C$4=Dates!$E$6, DataPack!BS649))))="", "", IF($C$4=Dates!$E$3, DataPack!BD649, IF($C$4=Dates!$E$4, DataPack!BI649, IF($C$4=Dates!$E$5, DataPack!BN649, IF($C$4=Dates!$E$6, DataPack!BS649)))))</f>
        <v/>
      </c>
      <c r="E234" s="119" t="str">
        <f>IF(IF($C$4=Dates!$E$3, DataPack!BE649, IF($C$4=Dates!$E$4, DataPack!BJ649, IF($C$4=Dates!$E$5, DataPack!BO649, IF($C$4=Dates!$E$6, DataPack!BT649))))="", "", IF($C$4=Dates!$E$3, DataPack!BE649, IF($C$4=Dates!$E$4, DataPack!BJ649, IF($C$4=Dates!$E$5, DataPack!BO649, IF($C$4=Dates!$E$6, DataPack!BT649)))))</f>
        <v/>
      </c>
      <c r="F234" s="119"/>
      <c r="G234" s="120" t="str">
        <f>IF(IF($C$4=Dates!$E$3, DataPack!BF649, IF($C$4=Dates!$E$4, DataPack!BK649, IF($C$4=Dates!$E$5, DataPack!BP649, IF($C$4=Dates!$E$6, DataPack!BU649))))="", "", IF($C$4=Dates!$E$3, DataPack!BF649, IF($C$4=Dates!$E$4, DataPack!BK649, IF($C$4=Dates!$E$5, DataPack!BP649, IF($C$4=Dates!$E$6, DataPack!BU649)))))</f>
        <v/>
      </c>
    </row>
    <row r="235" spans="2:7">
      <c r="B235" s="112" t="str">
        <f>IF(IF($C$4=Dates!$E$3, DataPack!BB650, IF($C$4=Dates!$E$4, DataPack!BG650, IF($C$4=Dates!$E$5, DataPack!BL650, IF($C$4=Dates!$E$6, DataPack!BQ650))))="", "", IF($C$4=Dates!$E$3, DataPack!BB650, IF($C$4=Dates!$E$4, DataPack!BG650, IF($C$4=Dates!$E$5, DataPack!BL650, IF($C$4=Dates!$E$6, DataPack!BQ650)))))</f>
        <v/>
      </c>
      <c r="C235" s="119" t="str">
        <f>IF(IF($C$4=Dates!$E$3, DataPack!BC650, IF($C$4=Dates!$E$4, DataPack!BH650, IF($C$4=Dates!$E$5, DataPack!BM650, IF($C$4=Dates!$E$6, DataPack!BR650))))="", "", IF($C$4=Dates!$E$3, DataPack!BC650, IF($C$4=Dates!$E$4, DataPack!BH650, IF($C$4=Dates!$E$5, DataPack!BM650, IF($C$4=Dates!$E$6, DataPack!BR650)))))</f>
        <v/>
      </c>
      <c r="D235" s="119" t="str">
        <f>IF(IF($C$4=Dates!$E$3, DataPack!BD650, IF($C$4=Dates!$E$4, DataPack!BI650, IF($C$4=Dates!$E$5, DataPack!BN650, IF($C$4=Dates!$E$6, DataPack!BS650))))="", "", IF($C$4=Dates!$E$3, DataPack!BD650, IF($C$4=Dates!$E$4, DataPack!BI650, IF($C$4=Dates!$E$5, DataPack!BN650, IF($C$4=Dates!$E$6, DataPack!BS650)))))</f>
        <v/>
      </c>
      <c r="E235" s="119" t="str">
        <f>IF(IF($C$4=Dates!$E$3, DataPack!BE650, IF($C$4=Dates!$E$4, DataPack!BJ650, IF($C$4=Dates!$E$5, DataPack!BO650, IF($C$4=Dates!$E$6, DataPack!BT650))))="", "", IF($C$4=Dates!$E$3, DataPack!BE650, IF($C$4=Dates!$E$4, DataPack!BJ650, IF($C$4=Dates!$E$5, DataPack!BO650, IF($C$4=Dates!$E$6, DataPack!BT650)))))</f>
        <v/>
      </c>
      <c r="F235" s="119"/>
      <c r="G235" s="120" t="str">
        <f>IF(IF($C$4=Dates!$E$3, DataPack!BF650, IF($C$4=Dates!$E$4, DataPack!BK650, IF($C$4=Dates!$E$5, DataPack!BP650, IF($C$4=Dates!$E$6, DataPack!BU650))))="", "", IF($C$4=Dates!$E$3, DataPack!BF650, IF($C$4=Dates!$E$4, DataPack!BK650, IF($C$4=Dates!$E$5, DataPack!BP650, IF($C$4=Dates!$E$6, DataPack!BU650)))))</f>
        <v/>
      </c>
    </row>
    <row r="236" spans="2:7">
      <c r="B236" s="112" t="str">
        <f>IF(IF($C$4=Dates!$E$3, DataPack!BB651, IF($C$4=Dates!$E$4, DataPack!BG651, IF($C$4=Dates!$E$5, DataPack!BL651, IF($C$4=Dates!$E$6, DataPack!BQ651))))="", "", IF($C$4=Dates!$E$3, DataPack!BB651, IF($C$4=Dates!$E$4, DataPack!BG651, IF($C$4=Dates!$E$5, DataPack!BL651, IF($C$4=Dates!$E$6, DataPack!BQ651)))))</f>
        <v/>
      </c>
      <c r="C236" s="119" t="str">
        <f>IF(IF($C$4=Dates!$E$3, DataPack!BC651, IF($C$4=Dates!$E$4, DataPack!BH651, IF($C$4=Dates!$E$5, DataPack!BM651, IF($C$4=Dates!$E$6, DataPack!BR651))))="", "", IF($C$4=Dates!$E$3, DataPack!BC651, IF($C$4=Dates!$E$4, DataPack!BH651, IF($C$4=Dates!$E$5, DataPack!BM651, IF($C$4=Dates!$E$6, DataPack!BR651)))))</f>
        <v/>
      </c>
      <c r="D236" s="119" t="str">
        <f>IF(IF($C$4=Dates!$E$3, DataPack!BD651, IF($C$4=Dates!$E$4, DataPack!BI651, IF($C$4=Dates!$E$5, DataPack!BN651, IF($C$4=Dates!$E$6, DataPack!BS651))))="", "", IF($C$4=Dates!$E$3, DataPack!BD651, IF($C$4=Dates!$E$4, DataPack!BI651, IF($C$4=Dates!$E$5, DataPack!BN651, IF($C$4=Dates!$E$6, DataPack!BS651)))))</f>
        <v/>
      </c>
      <c r="E236" s="119" t="str">
        <f>IF(IF($C$4=Dates!$E$3, DataPack!BE651, IF($C$4=Dates!$E$4, DataPack!BJ651, IF($C$4=Dates!$E$5, DataPack!BO651, IF($C$4=Dates!$E$6, DataPack!BT651))))="", "", IF($C$4=Dates!$E$3, DataPack!BE651, IF($C$4=Dates!$E$4, DataPack!BJ651, IF($C$4=Dates!$E$5, DataPack!BO651, IF($C$4=Dates!$E$6, DataPack!BT651)))))</f>
        <v/>
      </c>
      <c r="F236" s="119"/>
      <c r="G236" s="120" t="str">
        <f>IF(IF($C$4=Dates!$E$3, DataPack!BF651, IF($C$4=Dates!$E$4, DataPack!BK651, IF($C$4=Dates!$E$5, DataPack!BP651, IF($C$4=Dates!$E$6, DataPack!BU651))))="", "", IF($C$4=Dates!$E$3, DataPack!BF651, IF($C$4=Dates!$E$4, DataPack!BK651, IF($C$4=Dates!$E$5, DataPack!BP651, IF($C$4=Dates!$E$6, DataPack!BU651)))))</f>
        <v/>
      </c>
    </row>
    <row r="237" spans="2:7">
      <c r="B237" s="112" t="str">
        <f>IF(IF($C$4=Dates!$E$3, DataPack!BB652, IF($C$4=Dates!$E$4, DataPack!BG652, IF($C$4=Dates!$E$5, DataPack!BL652, IF($C$4=Dates!$E$6, DataPack!BQ652))))="", "", IF($C$4=Dates!$E$3, DataPack!BB652, IF($C$4=Dates!$E$4, DataPack!BG652, IF($C$4=Dates!$E$5, DataPack!BL652, IF($C$4=Dates!$E$6, DataPack!BQ652)))))</f>
        <v/>
      </c>
      <c r="C237" s="119" t="str">
        <f>IF(IF($C$4=Dates!$E$3, DataPack!BC652, IF($C$4=Dates!$E$4, DataPack!BH652, IF($C$4=Dates!$E$5, DataPack!BM652, IF($C$4=Dates!$E$6, DataPack!BR652))))="", "", IF($C$4=Dates!$E$3, DataPack!BC652, IF($C$4=Dates!$E$4, DataPack!BH652, IF($C$4=Dates!$E$5, DataPack!BM652, IF($C$4=Dates!$E$6, DataPack!BR652)))))</f>
        <v/>
      </c>
      <c r="D237" s="119" t="str">
        <f>IF(IF($C$4=Dates!$E$3, DataPack!BD652, IF($C$4=Dates!$E$4, DataPack!BI652, IF($C$4=Dates!$E$5, DataPack!BN652, IF($C$4=Dates!$E$6, DataPack!BS652))))="", "", IF($C$4=Dates!$E$3, DataPack!BD652, IF($C$4=Dates!$E$4, DataPack!BI652, IF($C$4=Dates!$E$5, DataPack!BN652, IF($C$4=Dates!$E$6, DataPack!BS652)))))</f>
        <v/>
      </c>
      <c r="E237" s="119" t="str">
        <f>IF(IF($C$4=Dates!$E$3, DataPack!BE652, IF($C$4=Dates!$E$4, DataPack!BJ652, IF($C$4=Dates!$E$5, DataPack!BO652, IF($C$4=Dates!$E$6, DataPack!BT652))))="", "", IF($C$4=Dates!$E$3, DataPack!BE652, IF($C$4=Dates!$E$4, DataPack!BJ652, IF($C$4=Dates!$E$5, DataPack!BO652, IF($C$4=Dates!$E$6, DataPack!BT652)))))</f>
        <v/>
      </c>
      <c r="F237" s="119"/>
      <c r="G237" s="120" t="str">
        <f>IF(IF($C$4=Dates!$E$3, DataPack!BF652, IF($C$4=Dates!$E$4, DataPack!BK652, IF($C$4=Dates!$E$5, DataPack!BP652, IF($C$4=Dates!$E$6, DataPack!BU652))))="", "", IF($C$4=Dates!$E$3, DataPack!BF652, IF($C$4=Dates!$E$4, DataPack!BK652, IF($C$4=Dates!$E$5, DataPack!BP652, IF($C$4=Dates!$E$6, DataPack!BU652)))))</f>
        <v/>
      </c>
    </row>
    <row r="238" spans="2:7">
      <c r="B238" s="112" t="str">
        <f>IF(IF($C$4=Dates!$E$3, DataPack!BB653, IF($C$4=Dates!$E$4, DataPack!BG653, IF($C$4=Dates!$E$5, DataPack!BL653, IF($C$4=Dates!$E$6, DataPack!BQ653))))="", "", IF($C$4=Dates!$E$3, DataPack!BB653, IF($C$4=Dates!$E$4, DataPack!BG653, IF($C$4=Dates!$E$5, DataPack!BL653, IF($C$4=Dates!$E$6, DataPack!BQ653)))))</f>
        <v/>
      </c>
      <c r="C238" s="119" t="str">
        <f>IF(IF($C$4=Dates!$E$3, DataPack!BC653, IF($C$4=Dates!$E$4, DataPack!BH653, IF($C$4=Dates!$E$5, DataPack!BM653, IF($C$4=Dates!$E$6, DataPack!BR653))))="", "", IF($C$4=Dates!$E$3, DataPack!BC653, IF($C$4=Dates!$E$4, DataPack!BH653, IF($C$4=Dates!$E$5, DataPack!BM653, IF($C$4=Dates!$E$6, DataPack!BR653)))))</f>
        <v/>
      </c>
      <c r="D238" s="119" t="str">
        <f>IF(IF($C$4=Dates!$E$3, DataPack!BD653, IF($C$4=Dates!$E$4, DataPack!BI653, IF($C$4=Dates!$E$5, DataPack!BN653, IF($C$4=Dates!$E$6, DataPack!BS653))))="", "", IF($C$4=Dates!$E$3, DataPack!BD653, IF($C$4=Dates!$E$4, DataPack!BI653, IF($C$4=Dates!$E$5, DataPack!BN653, IF($C$4=Dates!$E$6, DataPack!BS653)))))</f>
        <v/>
      </c>
      <c r="E238" s="119" t="str">
        <f>IF(IF($C$4=Dates!$E$3, DataPack!BE653, IF($C$4=Dates!$E$4, DataPack!BJ653, IF($C$4=Dates!$E$5, DataPack!BO653, IF($C$4=Dates!$E$6, DataPack!BT653))))="", "", IF($C$4=Dates!$E$3, DataPack!BE653, IF($C$4=Dates!$E$4, DataPack!BJ653, IF($C$4=Dates!$E$5, DataPack!BO653, IF($C$4=Dates!$E$6, DataPack!BT653)))))</f>
        <v/>
      </c>
      <c r="F238" s="119"/>
      <c r="G238" s="120" t="str">
        <f>IF(IF($C$4=Dates!$E$3, DataPack!BF653, IF($C$4=Dates!$E$4, DataPack!BK653, IF($C$4=Dates!$E$5, DataPack!BP653, IF($C$4=Dates!$E$6, DataPack!BU653))))="", "", IF($C$4=Dates!$E$3, DataPack!BF653, IF($C$4=Dates!$E$4, DataPack!BK653, IF($C$4=Dates!$E$5, DataPack!BP653, IF($C$4=Dates!$E$6, DataPack!BU653)))))</f>
        <v/>
      </c>
    </row>
    <row r="239" spans="2:7">
      <c r="B239" s="112" t="str">
        <f>IF(IF($C$4=Dates!$E$3, DataPack!BB654, IF($C$4=Dates!$E$4, DataPack!BG654, IF($C$4=Dates!$E$5, DataPack!BL654, IF($C$4=Dates!$E$6, DataPack!BQ654))))="", "", IF($C$4=Dates!$E$3, DataPack!BB654, IF($C$4=Dates!$E$4, DataPack!BG654, IF($C$4=Dates!$E$5, DataPack!BL654, IF($C$4=Dates!$E$6, DataPack!BQ654)))))</f>
        <v/>
      </c>
      <c r="C239" s="119" t="str">
        <f>IF(IF($C$4=Dates!$E$3, DataPack!BC654, IF($C$4=Dates!$E$4, DataPack!BH654, IF($C$4=Dates!$E$5, DataPack!BM654, IF($C$4=Dates!$E$6, DataPack!BR654))))="", "", IF($C$4=Dates!$E$3, DataPack!BC654, IF($C$4=Dates!$E$4, DataPack!BH654, IF($C$4=Dates!$E$5, DataPack!BM654, IF($C$4=Dates!$E$6, DataPack!BR654)))))</f>
        <v/>
      </c>
      <c r="D239" s="119" t="str">
        <f>IF(IF($C$4=Dates!$E$3, DataPack!BD654, IF($C$4=Dates!$E$4, DataPack!BI654, IF($C$4=Dates!$E$5, DataPack!BN654, IF($C$4=Dates!$E$6, DataPack!BS654))))="", "", IF($C$4=Dates!$E$3, DataPack!BD654, IF($C$4=Dates!$E$4, DataPack!BI654, IF($C$4=Dates!$E$5, DataPack!BN654, IF($C$4=Dates!$E$6, DataPack!BS654)))))</f>
        <v/>
      </c>
      <c r="E239" s="119" t="str">
        <f>IF(IF($C$4=Dates!$E$3, DataPack!BE654, IF($C$4=Dates!$E$4, DataPack!BJ654, IF($C$4=Dates!$E$5, DataPack!BO654, IF($C$4=Dates!$E$6, DataPack!BT654))))="", "", IF($C$4=Dates!$E$3, DataPack!BE654, IF($C$4=Dates!$E$4, DataPack!BJ654, IF($C$4=Dates!$E$5, DataPack!BO654, IF($C$4=Dates!$E$6, DataPack!BT654)))))</f>
        <v/>
      </c>
      <c r="F239" s="119"/>
      <c r="G239" s="120" t="str">
        <f>IF(IF($C$4=Dates!$E$3, DataPack!BF654, IF($C$4=Dates!$E$4, DataPack!BK654, IF($C$4=Dates!$E$5, DataPack!BP654, IF($C$4=Dates!$E$6, DataPack!BU654))))="", "", IF($C$4=Dates!$E$3, DataPack!BF654, IF($C$4=Dates!$E$4, DataPack!BK654, IF($C$4=Dates!$E$5, DataPack!BP654, IF($C$4=Dates!$E$6, DataPack!BU654)))))</f>
        <v/>
      </c>
    </row>
    <row r="240" spans="2:7">
      <c r="B240" s="112" t="str">
        <f>IF(IF($C$4=Dates!$E$3, DataPack!BB655, IF($C$4=Dates!$E$4, DataPack!BG655, IF($C$4=Dates!$E$5, DataPack!BL655, IF($C$4=Dates!$E$6, DataPack!BQ655))))="", "", IF($C$4=Dates!$E$3, DataPack!BB655, IF($C$4=Dates!$E$4, DataPack!BG655, IF($C$4=Dates!$E$5, DataPack!BL655, IF($C$4=Dates!$E$6, DataPack!BQ655)))))</f>
        <v/>
      </c>
      <c r="C240" s="119" t="str">
        <f>IF(IF($C$4=Dates!$E$3, DataPack!BC655, IF($C$4=Dates!$E$4, DataPack!BH655, IF($C$4=Dates!$E$5, DataPack!BM655, IF($C$4=Dates!$E$6, DataPack!BR655))))="", "", IF($C$4=Dates!$E$3, DataPack!BC655, IF($C$4=Dates!$E$4, DataPack!BH655, IF($C$4=Dates!$E$5, DataPack!BM655, IF($C$4=Dates!$E$6, DataPack!BR655)))))</f>
        <v/>
      </c>
      <c r="D240" s="119" t="str">
        <f>IF(IF($C$4=Dates!$E$3, DataPack!BD655, IF($C$4=Dates!$E$4, DataPack!BI655, IF($C$4=Dates!$E$5, DataPack!BN655, IF($C$4=Dates!$E$6, DataPack!BS655))))="", "", IF($C$4=Dates!$E$3, DataPack!BD655, IF($C$4=Dates!$E$4, DataPack!BI655, IF($C$4=Dates!$E$5, DataPack!BN655, IF($C$4=Dates!$E$6, DataPack!BS655)))))</f>
        <v/>
      </c>
      <c r="E240" s="119" t="str">
        <f>IF(IF($C$4=Dates!$E$3, DataPack!BE655, IF($C$4=Dates!$E$4, DataPack!BJ655, IF($C$4=Dates!$E$5, DataPack!BO655, IF($C$4=Dates!$E$6, DataPack!BT655))))="", "", IF($C$4=Dates!$E$3, DataPack!BE655, IF($C$4=Dates!$E$4, DataPack!BJ655, IF($C$4=Dates!$E$5, DataPack!BO655, IF($C$4=Dates!$E$6, DataPack!BT655)))))</f>
        <v/>
      </c>
      <c r="F240" s="119"/>
      <c r="G240" s="120" t="str">
        <f>IF(IF($C$4=Dates!$E$3, DataPack!BF655, IF($C$4=Dates!$E$4, DataPack!BK655, IF($C$4=Dates!$E$5, DataPack!BP655, IF($C$4=Dates!$E$6, DataPack!BU655))))="", "", IF($C$4=Dates!$E$3, DataPack!BF655, IF($C$4=Dates!$E$4, DataPack!BK655, IF($C$4=Dates!$E$5, DataPack!BP655, IF($C$4=Dates!$E$6, DataPack!BU655)))))</f>
        <v/>
      </c>
    </row>
    <row r="241" spans="2:7">
      <c r="B241" s="112" t="str">
        <f>IF(IF($C$4=Dates!$E$3, DataPack!BB656, IF($C$4=Dates!$E$4, DataPack!BG656, IF($C$4=Dates!$E$5, DataPack!BL656, IF($C$4=Dates!$E$6, DataPack!BQ656))))="", "", IF($C$4=Dates!$E$3, DataPack!BB656, IF($C$4=Dates!$E$4, DataPack!BG656, IF($C$4=Dates!$E$5, DataPack!BL656, IF($C$4=Dates!$E$6, DataPack!BQ656)))))</f>
        <v/>
      </c>
      <c r="C241" s="119" t="str">
        <f>IF(IF($C$4=Dates!$E$3, DataPack!BC656, IF($C$4=Dates!$E$4, DataPack!BH656, IF($C$4=Dates!$E$5, DataPack!BM656, IF($C$4=Dates!$E$6, DataPack!BR656))))="", "", IF($C$4=Dates!$E$3, DataPack!BC656, IF($C$4=Dates!$E$4, DataPack!BH656, IF($C$4=Dates!$E$5, DataPack!BM656, IF($C$4=Dates!$E$6, DataPack!BR656)))))</f>
        <v/>
      </c>
      <c r="D241" s="119" t="str">
        <f>IF(IF($C$4=Dates!$E$3, DataPack!BD656, IF($C$4=Dates!$E$4, DataPack!BI656, IF($C$4=Dates!$E$5, DataPack!BN656, IF($C$4=Dates!$E$6, DataPack!BS656))))="", "", IF($C$4=Dates!$E$3, DataPack!BD656, IF($C$4=Dates!$E$4, DataPack!BI656, IF($C$4=Dates!$E$5, DataPack!BN656, IF($C$4=Dates!$E$6, DataPack!BS656)))))</f>
        <v/>
      </c>
      <c r="E241" s="119" t="str">
        <f>IF(IF($C$4=Dates!$E$3, DataPack!BE656, IF($C$4=Dates!$E$4, DataPack!BJ656, IF($C$4=Dates!$E$5, DataPack!BO656, IF($C$4=Dates!$E$6, DataPack!BT656))))="", "", IF($C$4=Dates!$E$3, DataPack!BE656, IF($C$4=Dates!$E$4, DataPack!BJ656, IF($C$4=Dates!$E$5, DataPack!BO656, IF($C$4=Dates!$E$6, DataPack!BT656)))))</f>
        <v/>
      </c>
      <c r="F241" s="119"/>
      <c r="G241" s="120" t="str">
        <f>IF(IF($C$4=Dates!$E$3, DataPack!BF656, IF($C$4=Dates!$E$4, DataPack!BK656, IF($C$4=Dates!$E$5, DataPack!BP656, IF($C$4=Dates!$E$6, DataPack!BU656))))="", "", IF($C$4=Dates!$E$3, DataPack!BF656, IF($C$4=Dates!$E$4, DataPack!BK656, IF($C$4=Dates!$E$5, DataPack!BP656, IF($C$4=Dates!$E$6, DataPack!BU656)))))</f>
        <v/>
      </c>
    </row>
    <row r="242" spans="2:7">
      <c r="B242" s="112" t="str">
        <f>IF(IF($C$4=Dates!$E$3, DataPack!BB657, IF($C$4=Dates!$E$4, DataPack!BG657, IF($C$4=Dates!$E$5, DataPack!BL657, IF($C$4=Dates!$E$6, DataPack!BQ657))))="", "", IF($C$4=Dates!$E$3, DataPack!BB657, IF($C$4=Dates!$E$4, DataPack!BG657, IF($C$4=Dates!$E$5, DataPack!BL657, IF($C$4=Dates!$E$6, DataPack!BQ657)))))</f>
        <v/>
      </c>
      <c r="C242" s="119" t="str">
        <f>IF(IF($C$4=Dates!$E$3, DataPack!BC657, IF($C$4=Dates!$E$4, DataPack!BH657, IF($C$4=Dates!$E$5, DataPack!BM657, IF($C$4=Dates!$E$6, DataPack!BR657))))="", "", IF($C$4=Dates!$E$3, DataPack!BC657, IF($C$4=Dates!$E$4, DataPack!BH657, IF($C$4=Dates!$E$5, DataPack!BM657, IF($C$4=Dates!$E$6, DataPack!BR657)))))</f>
        <v/>
      </c>
      <c r="D242" s="119" t="str">
        <f>IF(IF($C$4=Dates!$E$3, DataPack!BD657, IF($C$4=Dates!$E$4, DataPack!BI657, IF($C$4=Dates!$E$5, DataPack!BN657, IF($C$4=Dates!$E$6, DataPack!BS657))))="", "", IF($C$4=Dates!$E$3, DataPack!BD657, IF($C$4=Dates!$E$4, DataPack!BI657, IF($C$4=Dates!$E$5, DataPack!BN657, IF($C$4=Dates!$E$6, DataPack!BS657)))))</f>
        <v/>
      </c>
      <c r="E242" s="119" t="str">
        <f>IF(IF($C$4=Dates!$E$3, DataPack!BE657, IF($C$4=Dates!$E$4, DataPack!BJ657, IF($C$4=Dates!$E$5, DataPack!BO657, IF($C$4=Dates!$E$6, DataPack!BT657))))="", "", IF($C$4=Dates!$E$3, DataPack!BE657, IF($C$4=Dates!$E$4, DataPack!BJ657, IF($C$4=Dates!$E$5, DataPack!BO657, IF($C$4=Dates!$E$6, DataPack!BT657)))))</f>
        <v/>
      </c>
      <c r="F242" s="119"/>
      <c r="G242" s="120" t="str">
        <f>IF(IF($C$4=Dates!$E$3, DataPack!BF657, IF($C$4=Dates!$E$4, DataPack!BK657, IF($C$4=Dates!$E$5, DataPack!BP657, IF($C$4=Dates!$E$6, DataPack!BU657))))="", "", IF($C$4=Dates!$E$3, DataPack!BF657, IF($C$4=Dates!$E$4, DataPack!BK657, IF($C$4=Dates!$E$5, DataPack!BP657, IF($C$4=Dates!$E$6, DataPack!BU657)))))</f>
        <v/>
      </c>
    </row>
    <row r="243" spans="2:7">
      <c r="B243" s="112" t="str">
        <f>IF(IF($C$4=Dates!$E$3, DataPack!BB658, IF($C$4=Dates!$E$4, DataPack!BG658, IF($C$4=Dates!$E$5, DataPack!BL658, IF($C$4=Dates!$E$6, DataPack!BQ658))))="", "", IF($C$4=Dates!$E$3, DataPack!BB658, IF($C$4=Dates!$E$4, DataPack!BG658, IF($C$4=Dates!$E$5, DataPack!BL658, IF($C$4=Dates!$E$6, DataPack!BQ658)))))</f>
        <v/>
      </c>
      <c r="C243" s="119" t="str">
        <f>IF(IF($C$4=Dates!$E$3, DataPack!BC658, IF($C$4=Dates!$E$4, DataPack!BH658, IF($C$4=Dates!$E$5, DataPack!BM658, IF($C$4=Dates!$E$6, DataPack!BR658))))="", "", IF($C$4=Dates!$E$3, DataPack!BC658, IF($C$4=Dates!$E$4, DataPack!BH658, IF($C$4=Dates!$E$5, DataPack!BM658, IF($C$4=Dates!$E$6, DataPack!BR658)))))</f>
        <v/>
      </c>
      <c r="D243" s="119" t="str">
        <f>IF(IF($C$4=Dates!$E$3, DataPack!BD658, IF($C$4=Dates!$E$4, DataPack!BI658, IF($C$4=Dates!$E$5, DataPack!BN658, IF($C$4=Dates!$E$6, DataPack!BS658))))="", "", IF($C$4=Dates!$E$3, DataPack!BD658, IF($C$4=Dates!$E$4, DataPack!BI658, IF($C$4=Dates!$E$5, DataPack!BN658, IF($C$4=Dates!$E$6, DataPack!BS658)))))</f>
        <v/>
      </c>
      <c r="E243" s="119" t="str">
        <f>IF(IF($C$4=Dates!$E$3, DataPack!BE658, IF($C$4=Dates!$E$4, DataPack!BJ658, IF($C$4=Dates!$E$5, DataPack!BO658, IF($C$4=Dates!$E$6, DataPack!BT658))))="", "", IF($C$4=Dates!$E$3, DataPack!BE658, IF($C$4=Dates!$E$4, DataPack!BJ658, IF($C$4=Dates!$E$5, DataPack!BO658, IF($C$4=Dates!$E$6, DataPack!BT658)))))</f>
        <v/>
      </c>
      <c r="F243" s="119"/>
      <c r="G243" s="120" t="str">
        <f>IF(IF($C$4=Dates!$E$3, DataPack!BF658, IF($C$4=Dates!$E$4, DataPack!BK658, IF($C$4=Dates!$E$5, DataPack!BP658, IF($C$4=Dates!$E$6, DataPack!BU658))))="", "", IF($C$4=Dates!$E$3, DataPack!BF658, IF($C$4=Dates!$E$4, DataPack!BK658, IF($C$4=Dates!$E$5, DataPack!BP658, IF($C$4=Dates!$E$6, DataPack!BU658)))))</f>
        <v/>
      </c>
    </row>
    <row r="244" spans="2:7">
      <c r="B244" s="112" t="str">
        <f>IF(IF($C$4=Dates!$E$3, DataPack!BB659, IF($C$4=Dates!$E$4, DataPack!BG659, IF($C$4=Dates!$E$5, DataPack!BL659, IF($C$4=Dates!$E$6, DataPack!BQ659))))="", "", IF($C$4=Dates!$E$3, DataPack!BB659, IF($C$4=Dates!$E$4, DataPack!BG659, IF($C$4=Dates!$E$5, DataPack!BL659, IF($C$4=Dates!$E$6, DataPack!BQ659)))))</f>
        <v/>
      </c>
      <c r="C244" s="119" t="str">
        <f>IF(IF($C$4=Dates!$E$3, DataPack!BC659, IF($C$4=Dates!$E$4, DataPack!BH659, IF($C$4=Dates!$E$5, DataPack!BM659, IF($C$4=Dates!$E$6, DataPack!BR659))))="", "", IF($C$4=Dates!$E$3, DataPack!BC659, IF($C$4=Dates!$E$4, DataPack!BH659, IF($C$4=Dates!$E$5, DataPack!BM659, IF($C$4=Dates!$E$6, DataPack!BR659)))))</f>
        <v/>
      </c>
      <c r="D244" s="119" t="str">
        <f>IF(IF($C$4=Dates!$E$3, DataPack!BD659, IF($C$4=Dates!$E$4, DataPack!BI659, IF($C$4=Dates!$E$5, DataPack!BN659, IF($C$4=Dates!$E$6, DataPack!BS659))))="", "", IF($C$4=Dates!$E$3, DataPack!BD659, IF($C$4=Dates!$E$4, DataPack!BI659, IF($C$4=Dates!$E$5, DataPack!BN659, IF($C$4=Dates!$E$6, DataPack!BS659)))))</f>
        <v/>
      </c>
      <c r="E244" s="119" t="str">
        <f>IF(IF($C$4=Dates!$E$3, DataPack!BE659, IF($C$4=Dates!$E$4, DataPack!BJ659, IF($C$4=Dates!$E$5, DataPack!BO659, IF($C$4=Dates!$E$6, DataPack!BT659))))="", "", IF($C$4=Dates!$E$3, DataPack!BE659, IF($C$4=Dates!$E$4, DataPack!BJ659, IF($C$4=Dates!$E$5, DataPack!BO659, IF($C$4=Dates!$E$6, DataPack!BT659)))))</f>
        <v/>
      </c>
      <c r="F244" s="119"/>
      <c r="G244" s="120" t="str">
        <f>IF(IF($C$4=Dates!$E$3, DataPack!BF659, IF($C$4=Dates!$E$4, DataPack!BK659, IF($C$4=Dates!$E$5, DataPack!BP659, IF($C$4=Dates!$E$6, DataPack!BU659))))="", "", IF($C$4=Dates!$E$3, DataPack!BF659, IF($C$4=Dates!$E$4, DataPack!BK659, IF($C$4=Dates!$E$5, DataPack!BP659, IF($C$4=Dates!$E$6, DataPack!BU659)))))</f>
        <v/>
      </c>
    </row>
    <row r="245" spans="2:7">
      <c r="B245" s="112" t="str">
        <f>IF(IF($C$4=Dates!$E$3, DataPack!BB660, IF($C$4=Dates!$E$4, DataPack!BG660, IF($C$4=Dates!$E$5, DataPack!BL660, IF($C$4=Dates!$E$6, DataPack!BQ660))))="", "", IF($C$4=Dates!$E$3, DataPack!BB660, IF($C$4=Dates!$E$4, DataPack!BG660, IF($C$4=Dates!$E$5, DataPack!BL660, IF($C$4=Dates!$E$6, DataPack!BQ660)))))</f>
        <v/>
      </c>
      <c r="C245" s="119" t="str">
        <f>IF(IF($C$4=Dates!$E$3, DataPack!BC660, IF($C$4=Dates!$E$4, DataPack!BH660, IF($C$4=Dates!$E$5, DataPack!BM660, IF($C$4=Dates!$E$6, DataPack!BR660))))="", "", IF($C$4=Dates!$E$3, DataPack!BC660, IF($C$4=Dates!$E$4, DataPack!BH660, IF($C$4=Dates!$E$5, DataPack!BM660, IF($C$4=Dates!$E$6, DataPack!BR660)))))</f>
        <v/>
      </c>
      <c r="D245" s="119" t="str">
        <f>IF(IF($C$4=Dates!$E$3, DataPack!BD660, IF($C$4=Dates!$E$4, DataPack!BI660, IF($C$4=Dates!$E$5, DataPack!BN660, IF($C$4=Dates!$E$6, DataPack!BS660))))="", "", IF($C$4=Dates!$E$3, DataPack!BD660, IF($C$4=Dates!$E$4, DataPack!BI660, IF($C$4=Dates!$E$5, DataPack!BN660, IF($C$4=Dates!$E$6, DataPack!BS660)))))</f>
        <v/>
      </c>
      <c r="E245" s="119" t="str">
        <f>IF(IF($C$4=Dates!$E$3, DataPack!BE660, IF($C$4=Dates!$E$4, DataPack!BJ660, IF($C$4=Dates!$E$5, DataPack!BO660, IF($C$4=Dates!$E$6, DataPack!BT660))))="", "", IF($C$4=Dates!$E$3, DataPack!BE660, IF($C$4=Dates!$E$4, DataPack!BJ660, IF($C$4=Dates!$E$5, DataPack!BO660, IF($C$4=Dates!$E$6, DataPack!BT660)))))</f>
        <v/>
      </c>
      <c r="F245" s="119"/>
      <c r="G245" s="120" t="str">
        <f>IF(IF($C$4=Dates!$E$3, DataPack!BF660, IF($C$4=Dates!$E$4, DataPack!BK660, IF($C$4=Dates!$E$5, DataPack!BP660, IF($C$4=Dates!$E$6, DataPack!BU660))))="", "", IF($C$4=Dates!$E$3, DataPack!BF660, IF($C$4=Dates!$E$4, DataPack!BK660, IF($C$4=Dates!$E$5, DataPack!BP660, IF($C$4=Dates!$E$6, DataPack!BU660)))))</f>
        <v/>
      </c>
    </row>
    <row r="246" spans="2:7">
      <c r="B246" s="112" t="str">
        <f>IF(IF($C$4=Dates!$E$3, DataPack!BB661, IF($C$4=Dates!$E$4, DataPack!BG661, IF($C$4=Dates!$E$5, DataPack!BL661, IF($C$4=Dates!$E$6, DataPack!BQ661))))="", "", IF($C$4=Dates!$E$3, DataPack!BB661, IF($C$4=Dates!$E$4, DataPack!BG661, IF($C$4=Dates!$E$5, DataPack!BL661, IF($C$4=Dates!$E$6, DataPack!BQ661)))))</f>
        <v/>
      </c>
      <c r="C246" s="119" t="str">
        <f>IF(IF($C$4=Dates!$E$3, DataPack!BC661, IF($C$4=Dates!$E$4, DataPack!BH661, IF($C$4=Dates!$E$5, DataPack!BM661, IF($C$4=Dates!$E$6, DataPack!BR661))))="", "", IF($C$4=Dates!$E$3, DataPack!BC661, IF($C$4=Dates!$E$4, DataPack!BH661, IF($C$4=Dates!$E$5, DataPack!BM661, IF($C$4=Dates!$E$6, DataPack!BR661)))))</f>
        <v/>
      </c>
      <c r="D246" s="119" t="str">
        <f>IF(IF($C$4=Dates!$E$3, DataPack!BD661, IF($C$4=Dates!$E$4, DataPack!BI661, IF($C$4=Dates!$E$5, DataPack!BN661, IF($C$4=Dates!$E$6, DataPack!BS661))))="", "", IF($C$4=Dates!$E$3, DataPack!BD661, IF($C$4=Dates!$E$4, DataPack!BI661, IF($C$4=Dates!$E$5, DataPack!BN661, IF($C$4=Dates!$E$6, DataPack!BS661)))))</f>
        <v/>
      </c>
      <c r="E246" s="119" t="str">
        <f>IF(IF($C$4=Dates!$E$3, DataPack!BE661, IF($C$4=Dates!$E$4, DataPack!BJ661, IF($C$4=Dates!$E$5, DataPack!BO661, IF($C$4=Dates!$E$6, DataPack!BT661))))="", "", IF($C$4=Dates!$E$3, DataPack!BE661, IF($C$4=Dates!$E$4, DataPack!BJ661, IF($C$4=Dates!$E$5, DataPack!BO661, IF($C$4=Dates!$E$6, DataPack!BT661)))))</f>
        <v/>
      </c>
      <c r="F246" s="119"/>
      <c r="G246" s="120" t="str">
        <f>IF(IF($C$4=Dates!$E$3, DataPack!BF661, IF($C$4=Dates!$E$4, DataPack!BK661, IF($C$4=Dates!$E$5, DataPack!BP661, IF($C$4=Dates!$E$6, DataPack!BU661))))="", "", IF($C$4=Dates!$E$3, DataPack!BF661, IF($C$4=Dates!$E$4, DataPack!BK661, IF($C$4=Dates!$E$5, DataPack!BP661, IF($C$4=Dates!$E$6, DataPack!BU661)))))</f>
        <v/>
      </c>
    </row>
    <row r="247" spans="2:7">
      <c r="B247" s="112" t="str">
        <f>IF(IF($C$4=Dates!$E$3, DataPack!BB662, IF($C$4=Dates!$E$4, DataPack!BG662, IF($C$4=Dates!$E$5, DataPack!BL662, IF($C$4=Dates!$E$6, DataPack!BQ662))))="", "", IF($C$4=Dates!$E$3, DataPack!BB662, IF($C$4=Dates!$E$4, DataPack!BG662, IF($C$4=Dates!$E$5, DataPack!BL662, IF($C$4=Dates!$E$6, DataPack!BQ662)))))</f>
        <v/>
      </c>
      <c r="C247" s="119" t="str">
        <f>IF(IF($C$4=Dates!$E$3, DataPack!BC662, IF($C$4=Dates!$E$4, DataPack!BH662, IF($C$4=Dates!$E$5, DataPack!BM662, IF($C$4=Dates!$E$6, DataPack!BR662))))="", "", IF($C$4=Dates!$E$3, DataPack!BC662, IF($C$4=Dates!$E$4, DataPack!BH662, IF($C$4=Dates!$E$5, DataPack!BM662, IF($C$4=Dates!$E$6, DataPack!BR662)))))</f>
        <v/>
      </c>
      <c r="D247" s="119" t="str">
        <f>IF(IF($C$4=Dates!$E$3, DataPack!BD662, IF($C$4=Dates!$E$4, DataPack!BI662, IF($C$4=Dates!$E$5, DataPack!BN662, IF($C$4=Dates!$E$6, DataPack!BS662))))="", "", IF($C$4=Dates!$E$3, DataPack!BD662, IF($C$4=Dates!$E$4, DataPack!BI662, IF($C$4=Dates!$E$5, DataPack!BN662, IF($C$4=Dates!$E$6, DataPack!BS662)))))</f>
        <v/>
      </c>
      <c r="E247" s="119" t="str">
        <f>IF(IF($C$4=Dates!$E$3, DataPack!BE662, IF($C$4=Dates!$E$4, DataPack!BJ662, IF($C$4=Dates!$E$5, DataPack!BO662, IF($C$4=Dates!$E$6, DataPack!BT662))))="", "", IF($C$4=Dates!$E$3, DataPack!BE662, IF($C$4=Dates!$E$4, DataPack!BJ662, IF($C$4=Dates!$E$5, DataPack!BO662, IF($C$4=Dates!$E$6, DataPack!BT662)))))</f>
        <v/>
      </c>
      <c r="F247" s="119"/>
      <c r="G247" s="120" t="str">
        <f>IF(IF($C$4=Dates!$E$3, DataPack!BF662, IF($C$4=Dates!$E$4, DataPack!BK662, IF($C$4=Dates!$E$5, DataPack!BP662, IF($C$4=Dates!$E$6, DataPack!BU662))))="", "", IF($C$4=Dates!$E$3, DataPack!BF662, IF($C$4=Dates!$E$4, DataPack!BK662, IF($C$4=Dates!$E$5, DataPack!BP662, IF($C$4=Dates!$E$6, DataPack!BU662)))))</f>
        <v/>
      </c>
    </row>
    <row r="248" spans="2:7">
      <c r="B248" s="112" t="str">
        <f>IF(IF($C$4=Dates!$E$3, DataPack!BB663, IF($C$4=Dates!$E$4, DataPack!BG663, IF($C$4=Dates!$E$5, DataPack!BL663, IF($C$4=Dates!$E$6, DataPack!BQ663))))="", "", IF($C$4=Dates!$E$3, DataPack!BB663, IF($C$4=Dates!$E$4, DataPack!BG663, IF($C$4=Dates!$E$5, DataPack!BL663, IF($C$4=Dates!$E$6, DataPack!BQ663)))))</f>
        <v/>
      </c>
      <c r="C248" s="119" t="str">
        <f>IF(IF($C$4=Dates!$E$3, DataPack!BC663, IF($C$4=Dates!$E$4, DataPack!BH663, IF($C$4=Dates!$E$5, DataPack!BM663, IF($C$4=Dates!$E$6, DataPack!BR663))))="", "", IF($C$4=Dates!$E$3, DataPack!BC663, IF($C$4=Dates!$E$4, DataPack!BH663, IF($C$4=Dates!$E$5, DataPack!BM663, IF($C$4=Dates!$E$6, DataPack!BR663)))))</f>
        <v/>
      </c>
      <c r="D248" s="119" t="str">
        <f>IF(IF($C$4=Dates!$E$3, DataPack!BD663, IF($C$4=Dates!$E$4, DataPack!BI663, IF($C$4=Dates!$E$5, DataPack!BN663, IF($C$4=Dates!$E$6, DataPack!BS663))))="", "", IF($C$4=Dates!$E$3, DataPack!BD663, IF($C$4=Dates!$E$4, DataPack!BI663, IF($C$4=Dates!$E$5, DataPack!BN663, IF($C$4=Dates!$E$6, DataPack!BS663)))))</f>
        <v/>
      </c>
      <c r="E248" s="119" t="str">
        <f>IF(IF($C$4=Dates!$E$3, DataPack!BE663, IF($C$4=Dates!$E$4, DataPack!BJ663, IF($C$4=Dates!$E$5, DataPack!BO663, IF($C$4=Dates!$E$6, DataPack!BT663))))="", "", IF($C$4=Dates!$E$3, DataPack!BE663, IF($C$4=Dates!$E$4, DataPack!BJ663, IF($C$4=Dates!$E$5, DataPack!BO663, IF($C$4=Dates!$E$6, DataPack!BT663)))))</f>
        <v/>
      </c>
      <c r="F248" s="119"/>
      <c r="G248" s="120" t="str">
        <f>IF(IF($C$4=Dates!$E$3, DataPack!BF663, IF($C$4=Dates!$E$4, DataPack!BK663, IF($C$4=Dates!$E$5, DataPack!BP663, IF($C$4=Dates!$E$6, DataPack!BU663))))="", "", IF($C$4=Dates!$E$3, DataPack!BF663, IF($C$4=Dates!$E$4, DataPack!BK663, IF($C$4=Dates!$E$5, DataPack!BP663, IF($C$4=Dates!$E$6, DataPack!BU663)))))</f>
        <v/>
      </c>
    </row>
    <row r="249" spans="2:7">
      <c r="B249" s="112" t="str">
        <f>IF(IF($C$4=Dates!$E$3, DataPack!BB664, IF($C$4=Dates!$E$4, DataPack!BG664, IF($C$4=Dates!$E$5, DataPack!BL664, IF($C$4=Dates!$E$6, DataPack!BQ664))))="", "", IF($C$4=Dates!$E$3, DataPack!BB664, IF($C$4=Dates!$E$4, DataPack!BG664, IF($C$4=Dates!$E$5, DataPack!BL664, IF($C$4=Dates!$E$6, DataPack!BQ664)))))</f>
        <v/>
      </c>
      <c r="C249" s="119" t="str">
        <f>IF(IF($C$4=Dates!$E$3, DataPack!BC664, IF($C$4=Dates!$E$4, DataPack!BH664, IF($C$4=Dates!$E$5, DataPack!BM664, IF($C$4=Dates!$E$6, DataPack!BR664))))="", "", IF($C$4=Dates!$E$3, DataPack!BC664, IF($C$4=Dates!$E$4, DataPack!BH664, IF($C$4=Dates!$E$5, DataPack!BM664, IF($C$4=Dates!$E$6, DataPack!BR664)))))</f>
        <v/>
      </c>
      <c r="D249" s="119" t="str">
        <f>IF(IF($C$4=Dates!$E$3, DataPack!BD664, IF($C$4=Dates!$E$4, DataPack!BI664, IF($C$4=Dates!$E$5, DataPack!BN664, IF($C$4=Dates!$E$6, DataPack!BS664))))="", "", IF($C$4=Dates!$E$3, DataPack!BD664, IF($C$4=Dates!$E$4, DataPack!BI664, IF($C$4=Dates!$E$5, DataPack!BN664, IF($C$4=Dates!$E$6, DataPack!BS664)))))</f>
        <v/>
      </c>
      <c r="E249" s="119" t="str">
        <f>IF(IF($C$4=Dates!$E$3, DataPack!BE664, IF($C$4=Dates!$E$4, DataPack!BJ664, IF($C$4=Dates!$E$5, DataPack!BO664, IF($C$4=Dates!$E$6, DataPack!BT664))))="", "", IF($C$4=Dates!$E$3, DataPack!BE664, IF($C$4=Dates!$E$4, DataPack!BJ664, IF($C$4=Dates!$E$5, DataPack!BO664, IF($C$4=Dates!$E$6, DataPack!BT664)))))</f>
        <v/>
      </c>
      <c r="F249" s="119"/>
      <c r="G249" s="120" t="str">
        <f>IF(IF($C$4=Dates!$E$3, DataPack!BF664, IF($C$4=Dates!$E$4, DataPack!BK664, IF($C$4=Dates!$E$5, DataPack!BP664, IF($C$4=Dates!$E$6, DataPack!BU664))))="", "", IF($C$4=Dates!$E$3, DataPack!BF664, IF($C$4=Dates!$E$4, DataPack!BK664, IF($C$4=Dates!$E$5, DataPack!BP664, IF($C$4=Dates!$E$6, DataPack!BU664)))))</f>
        <v/>
      </c>
    </row>
    <row r="250" spans="2:7">
      <c r="B250" s="112" t="str">
        <f>IF(IF($C$4=Dates!$E$3, DataPack!BB665, IF($C$4=Dates!$E$4, DataPack!BG665, IF($C$4=Dates!$E$5, DataPack!BL665, IF($C$4=Dates!$E$6, DataPack!BQ665))))="", "", IF($C$4=Dates!$E$3, DataPack!BB665, IF($C$4=Dates!$E$4, DataPack!BG665, IF($C$4=Dates!$E$5, DataPack!BL665, IF($C$4=Dates!$E$6, DataPack!BQ665)))))</f>
        <v/>
      </c>
      <c r="C250" s="119" t="str">
        <f>IF(IF($C$4=Dates!$E$3, DataPack!BC665, IF($C$4=Dates!$E$4, DataPack!BH665, IF($C$4=Dates!$E$5, DataPack!BM665, IF($C$4=Dates!$E$6, DataPack!BR665))))="", "", IF($C$4=Dates!$E$3, DataPack!BC665, IF($C$4=Dates!$E$4, DataPack!BH665, IF($C$4=Dates!$E$5, DataPack!BM665, IF($C$4=Dates!$E$6, DataPack!BR665)))))</f>
        <v/>
      </c>
      <c r="D250" s="119" t="str">
        <f>IF(IF($C$4=Dates!$E$3, DataPack!BD665, IF($C$4=Dates!$E$4, DataPack!BI665, IF($C$4=Dates!$E$5, DataPack!BN665, IF($C$4=Dates!$E$6, DataPack!BS665))))="", "", IF($C$4=Dates!$E$3, DataPack!BD665, IF($C$4=Dates!$E$4, DataPack!BI665, IF($C$4=Dates!$E$5, DataPack!BN665, IF($C$4=Dates!$E$6, DataPack!BS665)))))</f>
        <v/>
      </c>
      <c r="E250" s="119" t="str">
        <f>IF(IF($C$4=Dates!$E$3, DataPack!BE665, IF($C$4=Dates!$E$4, DataPack!BJ665, IF($C$4=Dates!$E$5, DataPack!BO665, IF($C$4=Dates!$E$6, DataPack!BT665))))="", "", IF($C$4=Dates!$E$3, DataPack!BE665, IF($C$4=Dates!$E$4, DataPack!BJ665, IF($C$4=Dates!$E$5, DataPack!BO665, IF($C$4=Dates!$E$6, DataPack!BT665)))))</f>
        <v/>
      </c>
      <c r="F250" s="119"/>
      <c r="G250" s="120" t="str">
        <f>IF(IF($C$4=Dates!$E$3, DataPack!BF665, IF($C$4=Dates!$E$4, DataPack!BK665, IF($C$4=Dates!$E$5, DataPack!BP665, IF($C$4=Dates!$E$6, DataPack!BU665))))="", "", IF($C$4=Dates!$E$3, DataPack!BF665, IF($C$4=Dates!$E$4, DataPack!BK665, IF($C$4=Dates!$E$5, DataPack!BP665, IF($C$4=Dates!$E$6, DataPack!BU665)))))</f>
        <v/>
      </c>
    </row>
    <row r="251" spans="2:7">
      <c r="B251" s="112" t="str">
        <f>IF(IF($C$4=Dates!$E$3, DataPack!BB666, IF($C$4=Dates!$E$4, DataPack!BG666, IF($C$4=Dates!$E$5, DataPack!BL666, IF($C$4=Dates!$E$6, DataPack!BQ666))))="", "", IF($C$4=Dates!$E$3, DataPack!BB666, IF($C$4=Dates!$E$4, DataPack!BG666, IF($C$4=Dates!$E$5, DataPack!BL666, IF($C$4=Dates!$E$6, DataPack!BQ666)))))</f>
        <v/>
      </c>
      <c r="C251" s="119" t="str">
        <f>IF(IF($C$4=Dates!$E$3, DataPack!BC666, IF($C$4=Dates!$E$4, DataPack!BH666, IF($C$4=Dates!$E$5, DataPack!BM666, IF($C$4=Dates!$E$6, DataPack!BR666))))="", "", IF($C$4=Dates!$E$3, DataPack!BC666, IF($C$4=Dates!$E$4, DataPack!BH666, IF($C$4=Dates!$E$5, DataPack!BM666, IF($C$4=Dates!$E$6, DataPack!BR666)))))</f>
        <v/>
      </c>
      <c r="D251" s="119" t="str">
        <f>IF(IF($C$4=Dates!$E$3, DataPack!BD666, IF($C$4=Dates!$E$4, DataPack!BI666, IF($C$4=Dates!$E$5, DataPack!BN666, IF($C$4=Dates!$E$6, DataPack!BS666))))="", "", IF($C$4=Dates!$E$3, DataPack!BD666, IF($C$4=Dates!$E$4, DataPack!BI666, IF($C$4=Dates!$E$5, DataPack!BN666, IF($C$4=Dates!$E$6, DataPack!BS666)))))</f>
        <v/>
      </c>
      <c r="E251" s="119" t="str">
        <f>IF(IF($C$4=Dates!$E$3, DataPack!BE666, IF($C$4=Dates!$E$4, DataPack!BJ666, IF($C$4=Dates!$E$5, DataPack!BO666, IF($C$4=Dates!$E$6, DataPack!BT666))))="", "", IF($C$4=Dates!$E$3, DataPack!BE666, IF($C$4=Dates!$E$4, DataPack!BJ666, IF($C$4=Dates!$E$5, DataPack!BO666, IF($C$4=Dates!$E$6, DataPack!BT666)))))</f>
        <v/>
      </c>
      <c r="F251" s="119"/>
      <c r="G251" s="120" t="str">
        <f>IF(IF($C$4=Dates!$E$3, DataPack!BF666, IF($C$4=Dates!$E$4, DataPack!BK666, IF($C$4=Dates!$E$5, DataPack!BP666, IF($C$4=Dates!$E$6, DataPack!BU666))))="", "", IF($C$4=Dates!$E$3, DataPack!BF666, IF($C$4=Dates!$E$4, DataPack!BK666, IF($C$4=Dates!$E$5, DataPack!BP666, IF($C$4=Dates!$E$6, DataPack!BU666)))))</f>
        <v/>
      </c>
    </row>
    <row r="252" spans="2:7">
      <c r="B252" s="112" t="str">
        <f>IF(IF($C$4=Dates!$E$3, DataPack!BB667, IF($C$4=Dates!$E$4, DataPack!BG667, IF($C$4=Dates!$E$5, DataPack!BL667, IF($C$4=Dates!$E$6, DataPack!BQ667))))="", "", IF($C$4=Dates!$E$3, DataPack!BB667, IF($C$4=Dates!$E$4, DataPack!BG667, IF($C$4=Dates!$E$5, DataPack!BL667, IF($C$4=Dates!$E$6, DataPack!BQ667)))))</f>
        <v/>
      </c>
      <c r="C252" s="119" t="str">
        <f>IF(IF($C$4=Dates!$E$3, DataPack!BC667, IF($C$4=Dates!$E$4, DataPack!BH667, IF($C$4=Dates!$E$5, DataPack!BM667, IF($C$4=Dates!$E$6, DataPack!BR667))))="", "", IF($C$4=Dates!$E$3, DataPack!BC667, IF($C$4=Dates!$E$4, DataPack!BH667, IF($C$4=Dates!$E$5, DataPack!BM667, IF($C$4=Dates!$E$6, DataPack!BR667)))))</f>
        <v/>
      </c>
      <c r="D252" s="119" t="str">
        <f>IF(IF($C$4=Dates!$E$3, DataPack!BD667, IF($C$4=Dates!$E$4, DataPack!BI667, IF($C$4=Dates!$E$5, DataPack!BN667, IF($C$4=Dates!$E$6, DataPack!BS667))))="", "", IF($C$4=Dates!$E$3, DataPack!BD667, IF($C$4=Dates!$E$4, DataPack!BI667, IF($C$4=Dates!$E$5, DataPack!BN667, IF($C$4=Dates!$E$6, DataPack!BS667)))))</f>
        <v/>
      </c>
      <c r="E252" s="119" t="str">
        <f>IF(IF($C$4=Dates!$E$3, DataPack!BE667, IF($C$4=Dates!$E$4, DataPack!BJ667, IF($C$4=Dates!$E$5, DataPack!BO667, IF($C$4=Dates!$E$6, DataPack!BT667))))="", "", IF($C$4=Dates!$E$3, DataPack!BE667, IF($C$4=Dates!$E$4, DataPack!BJ667, IF($C$4=Dates!$E$5, DataPack!BO667, IF($C$4=Dates!$E$6, DataPack!BT667)))))</f>
        <v/>
      </c>
      <c r="F252" s="119"/>
      <c r="G252" s="120" t="str">
        <f>IF(IF($C$4=Dates!$E$3, DataPack!BF667, IF($C$4=Dates!$E$4, DataPack!BK667, IF($C$4=Dates!$E$5, DataPack!BP667, IF($C$4=Dates!$E$6, DataPack!BU667))))="", "", IF($C$4=Dates!$E$3, DataPack!BF667, IF($C$4=Dates!$E$4, DataPack!BK667, IF($C$4=Dates!$E$5, DataPack!BP667, IF($C$4=Dates!$E$6, DataPack!BU667)))))</f>
        <v/>
      </c>
    </row>
    <row r="253" spans="2:7">
      <c r="B253" s="112" t="str">
        <f>IF(IF($C$4=Dates!$E$3, DataPack!BB668, IF($C$4=Dates!$E$4, DataPack!BG668, IF($C$4=Dates!$E$5, DataPack!BL668, IF($C$4=Dates!$E$6, DataPack!BQ668))))="", "", IF($C$4=Dates!$E$3, DataPack!BB668, IF($C$4=Dates!$E$4, DataPack!BG668, IF($C$4=Dates!$E$5, DataPack!BL668, IF($C$4=Dates!$E$6, DataPack!BQ668)))))</f>
        <v/>
      </c>
      <c r="C253" s="119" t="str">
        <f>IF(IF($C$4=Dates!$E$3, DataPack!BC668, IF($C$4=Dates!$E$4, DataPack!BH668, IF($C$4=Dates!$E$5, DataPack!BM668, IF($C$4=Dates!$E$6, DataPack!BR668))))="", "", IF($C$4=Dates!$E$3, DataPack!BC668, IF($C$4=Dates!$E$4, DataPack!BH668, IF($C$4=Dates!$E$5, DataPack!BM668, IF($C$4=Dates!$E$6, DataPack!BR668)))))</f>
        <v/>
      </c>
      <c r="D253" s="119" t="str">
        <f>IF(IF($C$4=Dates!$E$3, DataPack!BD668, IF($C$4=Dates!$E$4, DataPack!BI668, IF($C$4=Dates!$E$5, DataPack!BN668, IF($C$4=Dates!$E$6, DataPack!BS668))))="", "", IF($C$4=Dates!$E$3, DataPack!BD668, IF($C$4=Dates!$E$4, DataPack!BI668, IF($C$4=Dates!$E$5, DataPack!BN668, IF($C$4=Dates!$E$6, DataPack!BS668)))))</f>
        <v/>
      </c>
      <c r="E253" s="119" t="str">
        <f>IF(IF($C$4=Dates!$E$3, DataPack!BE668, IF($C$4=Dates!$E$4, DataPack!BJ668, IF($C$4=Dates!$E$5, DataPack!BO668, IF($C$4=Dates!$E$6, DataPack!BT668))))="", "", IF($C$4=Dates!$E$3, DataPack!BE668, IF($C$4=Dates!$E$4, DataPack!BJ668, IF($C$4=Dates!$E$5, DataPack!BO668, IF($C$4=Dates!$E$6, DataPack!BT668)))))</f>
        <v/>
      </c>
      <c r="F253" s="119"/>
      <c r="G253" s="120" t="str">
        <f>IF(IF($C$4=Dates!$E$3, DataPack!BF668, IF($C$4=Dates!$E$4, DataPack!BK668, IF($C$4=Dates!$E$5, DataPack!BP668, IF($C$4=Dates!$E$6, DataPack!BU668))))="", "", IF($C$4=Dates!$E$3, DataPack!BF668, IF($C$4=Dates!$E$4, DataPack!BK668, IF($C$4=Dates!$E$5, DataPack!BP668, IF($C$4=Dates!$E$6, DataPack!BU668)))))</f>
        <v/>
      </c>
    </row>
    <row r="254" spans="2:7">
      <c r="B254" s="112" t="str">
        <f>IF(IF($C$4=Dates!$E$3, DataPack!BB669, IF($C$4=Dates!$E$4, DataPack!BG669, IF($C$4=Dates!$E$5, DataPack!BL669, IF($C$4=Dates!$E$6, DataPack!BQ669))))="", "", IF($C$4=Dates!$E$3, DataPack!BB669, IF($C$4=Dates!$E$4, DataPack!BG669, IF($C$4=Dates!$E$5, DataPack!BL669, IF($C$4=Dates!$E$6, DataPack!BQ669)))))</f>
        <v/>
      </c>
      <c r="C254" s="119" t="str">
        <f>IF(IF($C$4=Dates!$E$3, DataPack!BC669, IF($C$4=Dates!$E$4, DataPack!BH669, IF($C$4=Dates!$E$5, DataPack!BM669, IF($C$4=Dates!$E$6, DataPack!BR669))))="", "", IF($C$4=Dates!$E$3, DataPack!BC669, IF($C$4=Dates!$E$4, DataPack!BH669, IF($C$4=Dates!$E$5, DataPack!BM669, IF($C$4=Dates!$E$6, DataPack!BR669)))))</f>
        <v/>
      </c>
      <c r="D254" s="119" t="str">
        <f>IF(IF($C$4=Dates!$E$3, DataPack!BD669, IF($C$4=Dates!$E$4, DataPack!BI669, IF($C$4=Dates!$E$5, DataPack!BN669, IF($C$4=Dates!$E$6, DataPack!BS669))))="", "", IF($C$4=Dates!$E$3, DataPack!BD669, IF($C$4=Dates!$E$4, DataPack!BI669, IF($C$4=Dates!$E$5, DataPack!BN669, IF($C$4=Dates!$E$6, DataPack!BS669)))))</f>
        <v/>
      </c>
      <c r="E254" s="119" t="str">
        <f>IF(IF($C$4=Dates!$E$3, DataPack!BE669, IF($C$4=Dates!$E$4, DataPack!BJ669, IF($C$4=Dates!$E$5, DataPack!BO669, IF($C$4=Dates!$E$6, DataPack!BT669))))="", "", IF($C$4=Dates!$E$3, DataPack!BE669, IF($C$4=Dates!$E$4, DataPack!BJ669, IF($C$4=Dates!$E$5, DataPack!BO669, IF($C$4=Dates!$E$6, DataPack!BT669)))))</f>
        <v/>
      </c>
      <c r="F254" s="119"/>
      <c r="G254" s="120" t="str">
        <f>IF(IF($C$4=Dates!$E$3, DataPack!BF669, IF($C$4=Dates!$E$4, DataPack!BK669, IF($C$4=Dates!$E$5, DataPack!BP669, IF($C$4=Dates!$E$6, DataPack!BU669))))="", "", IF($C$4=Dates!$E$3, DataPack!BF669, IF($C$4=Dates!$E$4, DataPack!BK669, IF($C$4=Dates!$E$5, DataPack!BP669, IF($C$4=Dates!$E$6, DataPack!BU669)))))</f>
        <v/>
      </c>
    </row>
    <row r="255" spans="2:7">
      <c r="B255" s="112" t="str">
        <f>IF(IF($C$4=Dates!$E$3, DataPack!BB670, IF($C$4=Dates!$E$4, DataPack!BG670, IF($C$4=Dates!$E$5, DataPack!BL670, IF($C$4=Dates!$E$6, DataPack!BQ670))))="", "", IF($C$4=Dates!$E$3, DataPack!BB670, IF($C$4=Dates!$E$4, DataPack!BG670, IF($C$4=Dates!$E$5, DataPack!BL670, IF($C$4=Dates!$E$6, DataPack!BQ670)))))</f>
        <v/>
      </c>
      <c r="C255" s="119" t="str">
        <f>IF(IF($C$4=Dates!$E$3, DataPack!BC670, IF($C$4=Dates!$E$4, DataPack!BH670, IF($C$4=Dates!$E$5, DataPack!BM670, IF($C$4=Dates!$E$6, DataPack!BR670))))="", "", IF($C$4=Dates!$E$3, DataPack!BC670, IF($C$4=Dates!$E$4, DataPack!BH670, IF($C$4=Dates!$E$5, DataPack!BM670, IF($C$4=Dates!$E$6, DataPack!BR670)))))</f>
        <v/>
      </c>
      <c r="D255" s="119" t="str">
        <f>IF(IF($C$4=Dates!$E$3, DataPack!BD670, IF($C$4=Dates!$E$4, DataPack!BI670, IF($C$4=Dates!$E$5, DataPack!BN670, IF($C$4=Dates!$E$6, DataPack!BS670))))="", "", IF($C$4=Dates!$E$3, DataPack!BD670, IF($C$4=Dates!$E$4, DataPack!BI670, IF($C$4=Dates!$E$5, DataPack!BN670, IF($C$4=Dates!$E$6, DataPack!BS670)))))</f>
        <v/>
      </c>
      <c r="E255" s="119" t="str">
        <f>IF(IF($C$4=Dates!$E$3, DataPack!BE670, IF($C$4=Dates!$E$4, DataPack!BJ670, IF($C$4=Dates!$E$5, DataPack!BO670, IF($C$4=Dates!$E$6, DataPack!BT670))))="", "", IF($C$4=Dates!$E$3, DataPack!BE670, IF($C$4=Dates!$E$4, DataPack!BJ670, IF($C$4=Dates!$E$5, DataPack!BO670, IF($C$4=Dates!$E$6, DataPack!BT670)))))</f>
        <v/>
      </c>
      <c r="F255" s="119"/>
      <c r="G255" s="120" t="str">
        <f>IF(IF($C$4=Dates!$E$3, DataPack!BF670, IF($C$4=Dates!$E$4, DataPack!BK670, IF($C$4=Dates!$E$5, DataPack!BP670, IF($C$4=Dates!$E$6, DataPack!BU670))))="", "", IF($C$4=Dates!$E$3, DataPack!BF670, IF($C$4=Dates!$E$4, DataPack!BK670, IF($C$4=Dates!$E$5, DataPack!BP670, IF($C$4=Dates!$E$6, DataPack!BU670)))))</f>
        <v/>
      </c>
    </row>
    <row r="256" spans="2:7">
      <c r="B256" s="112" t="str">
        <f>IF(IF($C$4=Dates!$E$3, DataPack!BB671, IF($C$4=Dates!$E$4, DataPack!BG671, IF($C$4=Dates!$E$5, DataPack!BL671, IF($C$4=Dates!$E$6, DataPack!BQ671))))="", "", IF($C$4=Dates!$E$3, DataPack!BB671, IF($C$4=Dates!$E$4, DataPack!BG671, IF($C$4=Dates!$E$5, DataPack!BL671, IF($C$4=Dates!$E$6, DataPack!BQ671)))))</f>
        <v/>
      </c>
      <c r="C256" s="119" t="str">
        <f>IF(IF($C$4=Dates!$E$3, DataPack!BC671, IF($C$4=Dates!$E$4, DataPack!BH671, IF($C$4=Dates!$E$5, DataPack!BM671, IF($C$4=Dates!$E$6, DataPack!BR671))))="", "", IF($C$4=Dates!$E$3, DataPack!BC671, IF($C$4=Dates!$E$4, DataPack!BH671, IF($C$4=Dates!$E$5, DataPack!BM671, IF($C$4=Dates!$E$6, DataPack!BR671)))))</f>
        <v/>
      </c>
      <c r="D256" s="119" t="str">
        <f>IF(IF($C$4=Dates!$E$3, DataPack!BD671, IF($C$4=Dates!$E$4, DataPack!BI671, IF($C$4=Dates!$E$5, DataPack!BN671, IF($C$4=Dates!$E$6, DataPack!BS671))))="", "", IF($C$4=Dates!$E$3, DataPack!BD671, IF($C$4=Dates!$E$4, DataPack!BI671, IF($C$4=Dates!$E$5, DataPack!BN671, IF($C$4=Dates!$E$6, DataPack!BS671)))))</f>
        <v/>
      </c>
      <c r="E256" s="119" t="str">
        <f>IF(IF($C$4=Dates!$E$3, DataPack!BE671, IF($C$4=Dates!$E$4, DataPack!BJ671, IF($C$4=Dates!$E$5, DataPack!BO671, IF($C$4=Dates!$E$6, DataPack!BT671))))="", "", IF($C$4=Dates!$E$3, DataPack!BE671, IF($C$4=Dates!$E$4, DataPack!BJ671, IF($C$4=Dates!$E$5, DataPack!BO671, IF($C$4=Dates!$E$6, DataPack!BT671)))))</f>
        <v/>
      </c>
      <c r="F256" s="119"/>
      <c r="G256" s="120" t="str">
        <f>IF(IF($C$4=Dates!$E$3, DataPack!BF671, IF($C$4=Dates!$E$4, DataPack!BK671, IF($C$4=Dates!$E$5, DataPack!BP671, IF($C$4=Dates!$E$6, DataPack!BU671))))="", "", IF($C$4=Dates!$E$3, DataPack!BF671, IF($C$4=Dates!$E$4, DataPack!BK671, IF($C$4=Dates!$E$5, DataPack!BP671, IF($C$4=Dates!$E$6, DataPack!BU671)))))</f>
        <v/>
      </c>
    </row>
    <row r="257" spans="2:7">
      <c r="B257" s="112" t="str">
        <f>IF(IF($C$4=Dates!$E$3, DataPack!BB672, IF($C$4=Dates!$E$4, DataPack!BG672, IF($C$4=Dates!$E$5, DataPack!BL672, IF($C$4=Dates!$E$6, DataPack!BQ672))))="", "", IF($C$4=Dates!$E$3, DataPack!BB672, IF($C$4=Dates!$E$4, DataPack!BG672, IF($C$4=Dates!$E$5, DataPack!BL672, IF($C$4=Dates!$E$6, DataPack!BQ672)))))</f>
        <v/>
      </c>
      <c r="C257" s="119" t="str">
        <f>IF(IF($C$4=Dates!$E$3, DataPack!BC672, IF($C$4=Dates!$E$4, DataPack!BH672, IF($C$4=Dates!$E$5, DataPack!BM672, IF($C$4=Dates!$E$6, DataPack!BR672))))="", "", IF($C$4=Dates!$E$3, DataPack!BC672, IF($C$4=Dates!$E$4, DataPack!BH672, IF($C$4=Dates!$E$5, DataPack!BM672, IF($C$4=Dates!$E$6, DataPack!BR672)))))</f>
        <v/>
      </c>
      <c r="D257" s="119" t="str">
        <f>IF(IF($C$4=Dates!$E$3, DataPack!BD672, IF($C$4=Dates!$E$4, DataPack!BI672, IF($C$4=Dates!$E$5, DataPack!BN672, IF($C$4=Dates!$E$6, DataPack!BS672))))="", "", IF($C$4=Dates!$E$3, DataPack!BD672, IF($C$4=Dates!$E$4, DataPack!BI672, IF($C$4=Dates!$E$5, DataPack!BN672, IF($C$4=Dates!$E$6, DataPack!BS672)))))</f>
        <v/>
      </c>
      <c r="E257" s="119" t="str">
        <f>IF(IF($C$4=Dates!$E$3, DataPack!BE672, IF($C$4=Dates!$E$4, DataPack!BJ672, IF($C$4=Dates!$E$5, DataPack!BO672, IF($C$4=Dates!$E$6, DataPack!BT672))))="", "", IF($C$4=Dates!$E$3, DataPack!BE672, IF($C$4=Dates!$E$4, DataPack!BJ672, IF($C$4=Dates!$E$5, DataPack!BO672, IF($C$4=Dates!$E$6, DataPack!BT672)))))</f>
        <v/>
      </c>
      <c r="F257" s="119"/>
      <c r="G257" s="120" t="str">
        <f>IF(IF($C$4=Dates!$E$3, DataPack!BF672, IF($C$4=Dates!$E$4, DataPack!BK672, IF($C$4=Dates!$E$5, DataPack!BP672, IF($C$4=Dates!$E$6, DataPack!BU672))))="", "", IF($C$4=Dates!$E$3, DataPack!BF672, IF($C$4=Dates!$E$4, DataPack!BK672, IF($C$4=Dates!$E$5, DataPack!BP672, IF($C$4=Dates!$E$6, DataPack!BU672)))))</f>
        <v/>
      </c>
    </row>
    <row r="258" spans="2:7">
      <c r="B258" s="112" t="str">
        <f>IF(IF($C$4=Dates!$E$3, DataPack!BB673, IF($C$4=Dates!$E$4, DataPack!BG673, IF($C$4=Dates!$E$5, DataPack!BL673, IF($C$4=Dates!$E$6, DataPack!BQ673))))="", "", IF($C$4=Dates!$E$3, DataPack!BB673, IF($C$4=Dates!$E$4, DataPack!BG673, IF($C$4=Dates!$E$5, DataPack!BL673, IF($C$4=Dates!$E$6, DataPack!BQ673)))))</f>
        <v/>
      </c>
      <c r="C258" s="119" t="str">
        <f>IF(IF($C$4=Dates!$E$3, DataPack!BC673, IF($C$4=Dates!$E$4, DataPack!BH673, IF($C$4=Dates!$E$5, DataPack!BM673, IF($C$4=Dates!$E$6, DataPack!BR673))))="", "", IF($C$4=Dates!$E$3, DataPack!BC673, IF($C$4=Dates!$E$4, DataPack!BH673, IF($C$4=Dates!$E$5, DataPack!BM673, IF($C$4=Dates!$E$6, DataPack!BR673)))))</f>
        <v/>
      </c>
      <c r="D258" s="119" t="str">
        <f>IF(IF($C$4=Dates!$E$3, DataPack!BD673, IF($C$4=Dates!$E$4, DataPack!BI673, IF($C$4=Dates!$E$5, DataPack!BN673, IF($C$4=Dates!$E$6, DataPack!BS673))))="", "", IF($C$4=Dates!$E$3, DataPack!BD673, IF($C$4=Dates!$E$4, DataPack!BI673, IF($C$4=Dates!$E$5, DataPack!BN673, IF($C$4=Dates!$E$6, DataPack!BS673)))))</f>
        <v/>
      </c>
      <c r="E258" s="119" t="str">
        <f>IF(IF($C$4=Dates!$E$3, DataPack!BE673, IF($C$4=Dates!$E$4, DataPack!BJ673, IF($C$4=Dates!$E$5, DataPack!BO673, IF($C$4=Dates!$E$6, DataPack!BT673))))="", "", IF($C$4=Dates!$E$3, DataPack!BE673, IF($C$4=Dates!$E$4, DataPack!BJ673, IF($C$4=Dates!$E$5, DataPack!BO673, IF($C$4=Dates!$E$6, DataPack!BT673)))))</f>
        <v/>
      </c>
      <c r="F258" s="119"/>
      <c r="G258" s="120" t="str">
        <f>IF(IF($C$4=Dates!$E$3, DataPack!BF673, IF($C$4=Dates!$E$4, DataPack!BK673, IF($C$4=Dates!$E$5, DataPack!BP673, IF($C$4=Dates!$E$6, DataPack!BU673))))="", "", IF($C$4=Dates!$E$3, DataPack!BF673, IF($C$4=Dates!$E$4, DataPack!BK673, IF($C$4=Dates!$E$5, DataPack!BP673, IF($C$4=Dates!$E$6, DataPack!BU673)))))</f>
        <v/>
      </c>
    </row>
    <row r="259" spans="2:7">
      <c r="B259" s="112" t="str">
        <f>IF(IF($C$4=Dates!$E$3, DataPack!BB674, IF($C$4=Dates!$E$4, DataPack!BG674, IF($C$4=Dates!$E$5, DataPack!BL674, IF($C$4=Dates!$E$6, DataPack!BQ674))))="", "", IF($C$4=Dates!$E$3, DataPack!BB674, IF($C$4=Dates!$E$4, DataPack!BG674, IF($C$4=Dates!$E$5, DataPack!BL674, IF($C$4=Dates!$E$6, DataPack!BQ674)))))</f>
        <v/>
      </c>
      <c r="C259" s="119" t="str">
        <f>IF(IF($C$4=Dates!$E$3, DataPack!BC674, IF($C$4=Dates!$E$4, DataPack!BH674, IF($C$4=Dates!$E$5, DataPack!BM674, IF($C$4=Dates!$E$6, DataPack!BR674))))="", "", IF($C$4=Dates!$E$3, DataPack!BC674, IF($C$4=Dates!$E$4, DataPack!BH674, IF($C$4=Dates!$E$5, DataPack!BM674, IF($C$4=Dates!$E$6, DataPack!BR674)))))</f>
        <v/>
      </c>
      <c r="D259" s="119" t="str">
        <f>IF(IF($C$4=Dates!$E$3, DataPack!BD674, IF($C$4=Dates!$E$4, DataPack!BI674, IF($C$4=Dates!$E$5, DataPack!BN674, IF($C$4=Dates!$E$6, DataPack!BS674))))="", "", IF($C$4=Dates!$E$3, DataPack!BD674, IF($C$4=Dates!$E$4, DataPack!BI674, IF($C$4=Dates!$E$5, DataPack!BN674, IF($C$4=Dates!$E$6, DataPack!BS674)))))</f>
        <v/>
      </c>
      <c r="E259" s="119" t="str">
        <f>IF(IF($C$4=Dates!$E$3, DataPack!BE674, IF($C$4=Dates!$E$4, DataPack!BJ674, IF($C$4=Dates!$E$5, DataPack!BO674, IF($C$4=Dates!$E$6, DataPack!BT674))))="", "", IF($C$4=Dates!$E$3, DataPack!BE674, IF($C$4=Dates!$E$4, DataPack!BJ674, IF($C$4=Dates!$E$5, DataPack!BO674, IF($C$4=Dates!$E$6, DataPack!BT674)))))</f>
        <v/>
      </c>
      <c r="F259" s="119"/>
      <c r="G259" s="120" t="str">
        <f>IF(IF($C$4=Dates!$E$3, DataPack!BF674, IF($C$4=Dates!$E$4, DataPack!BK674, IF($C$4=Dates!$E$5, DataPack!BP674, IF($C$4=Dates!$E$6, DataPack!BU674))))="", "", IF($C$4=Dates!$E$3, DataPack!BF674, IF($C$4=Dates!$E$4, DataPack!BK674, IF($C$4=Dates!$E$5, DataPack!BP674, IF($C$4=Dates!$E$6, DataPack!BU674)))))</f>
        <v/>
      </c>
    </row>
    <row r="260" spans="2:7">
      <c r="B260" s="112" t="str">
        <f>IF(IF($C$4=Dates!$E$3, DataPack!BB675, IF($C$4=Dates!$E$4, DataPack!BG675, IF($C$4=Dates!$E$5, DataPack!BL675, IF($C$4=Dates!$E$6, DataPack!BQ675))))="", "", IF($C$4=Dates!$E$3, DataPack!BB675, IF($C$4=Dates!$E$4, DataPack!BG675, IF($C$4=Dates!$E$5, DataPack!BL675, IF($C$4=Dates!$E$6, DataPack!BQ675)))))</f>
        <v/>
      </c>
      <c r="C260" s="119" t="str">
        <f>IF(IF($C$4=Dates!$E$3, DataPack!BC675, IF($C$4=Dates!$E$4, DataPack!BH675, IF($C$4=Dates!$E$5, DataPack!BM675, IF($C$4=Dates!$E$6, DataPack!BR675))))="", "", IF($C$4=Dates!$E$3, DataPack!BC675, IF($C$4=Dates!$E$4, DataPack!BH675, IF($C$4=Dates!$E$5, DataPack!BM675, IF($C$4=Dates!$E$6, DataPack!BR675)))))</f>
        <v/>
      </c>
      <c r="D260" s="119" t="str">
        <f>IF(IF($C$4=Dates!$E$3, DataPack!BD675, IF($C$4=Dates!$E$4, DataPack!BI675, IF($C$4=Dates!$E$5, DataPack!BN675, IF($C$4=Dates!$E$6, DataPack!BS675))))="", "", IF($C$4=Dates!$E$3, DataPack!BD675, IF($C$4=Dates!$E$4, DataPack!BI675, IF($C$4=Dates!$E$5, DataPack!BN675, IF($C$4=Dates!$E$6, DataPack!BS675)))))</f>
        <v/>
      </c>
      <c r="E260" s="119" t="str">
        <f>IF(IF($C$4=Dates!$E$3, DataPack!BE675, IF($C$4=Dates!$E$4, DataPack!BJ675, IF($C$4=Dates!$E$5, DataPack!BO675, IF($C$4=Dates!$E$6, DataPack!BT675))))="", "", IF($C$4=Dates!$E$3, DataPack!BE675, IF($C$4=Dates!$E$4, DataPack!BJ675, IF($C$4=Dates!$E$5, DataPack!BO675, IF($C$4=Dates!$E$6, DataPack!BT675)))))</f>
        <v/>
      </c>
      <c r="F260" s="119"/>
      <c r="G260" s="120" t="str">
        <f>IF(IF($C$4=Dates!$E$3, DataPack!BF675, IF($C$4=Dates!$E$4, DataPack!BK675, IF($C$4=Dates!$E$5, DataPack!BP675, IF($C$4=Dates!$E$6, DataPack!BU675))))="", "", IF($C$4=Dates!$E$3, DataPack!BF675, IF($C$4=Dates!$E$4, DataPack!BK675, IF($C$4=Dates!$E$5, DataPack!BP675, IF($C$4=Dates!$E$6, DataPack!BU675)))))</f>
        <v/>
      </c>
    </row>
    <row r="261" spans="2:7">
      <c r="B261" s="112" t="str">
        <f>IF(IF($C$4=Dates!$E$3, DataPack!BB676, IF($C$4=Dates!$E$4, DataPack!BG676, IF($C$4=Dates!$E$5, DataPack!BL676, IF($C$4=Dates!$E$6, DataPack!BQ676))))="", "", IF($C$4=Dates!$E$3, DataPack!BB676, IF($C$4=Dates!$E$4, DataPack!BG676, IF($C$4=Dates!$E$5, DataPack!BL676, IF($C$4=Dates!$E$6, DataPack!BQ676)))))</f>
        <v/>
      </c>
      <c r="C261" s="119" t="str">
        <f>IF(IF($C$4=Dates!$E$3, DataPack!BC676, IF($C$4=Dates!$E$4, DataPack!BH676, IF($C$4=Dates!$E$5, DataPack!BM676, IF($C$4=Dates!$E$6, DataPack!BR676))))="", "", IF($C$4=Dates!$E$3, DataPack!BC676, IF($C$4=Dates!$E$4, DataPack!BH676, IF($C$4=Dates!$E$5, DataPack!BM676, IF($C$4=Dates!$E$6, DataPack!BR676)))))</f>
        <v/>
      </c>
      <c r="D261" s="119" t="str">
        <f>IF(IF($C$4=Dates!$E$3, DataPack!BD676, IF($C$4=Dates!$E$4, DataPack!BI676, IF($C$4=Dates!$E$5, DataPack!BN676, IF($C$4=Dates!$E$6, DataPack!BS676))))="", "", IF($C$4=Dates!$E$3, DataPack!BD676, IF($C$4=Dates!$E$4, DataPack!BI676, IF($C$4=Dates!$E$5, DataPack!BN676, IF($C$4=Dates!$E$6, DataPack!BS676)))))</f>
        <v/>
      </c>
      <c r="E261" s="119" t="str">
        <f>IF(IF($C$4=Dates!$E$3, DataPack!BE676, IF($C$4=Dates!$E$4, DataPack!BJ676, IF($C$4=Dates!$E$5, DataPack!BO676, IF($C$4=Dates!$E$6, DataPack!BT676))))="", "", IF($C$4=Dates!$E$3, DataPack!BE676, IF($C$4=Dates!$E$4, DataPack!BJ676, IF($C$4=Dates!$E$5, DataPack!BO676, IF($C$4=Dates!$E$6, DataPack!BT676)))))</f>
        <v/>
      </c>
      <c r="F261" s="119"/>
      <c r="G261" s="120" t="str">
        <f>IF(IF($C$4=Dates!$E$3, DataPack!BF676, IF($C$4=Dates!$E$4, DataPack!BK676, IF($C$4=Dates!$E$5, DataPack!BP676, IF($C$4=Dates!$E$6, DataPack!BU676))))="", "", IF($C$4=Dates!$E$3, DataPack!BF676, IF($C$4=Dates!$E$4, DataPack!BK676, IF($C$4=Dates!$E$5, DataPack!BP676, IF($C$4=Dates!$E$6, DataPack!BU676)))))</f>
        <v/>
      </c>
    </row>
    <row r="262" spans="2:7">
      <c r="B262" s="112" t="str">
        <f>IF(IF($C$4=Dates!$E$3, DataPack!BB677, IF($C$4=Dates!$E$4, DataPack!BG677, IF($C$4=Dates!$E$5, DataPack!BL677, IF($C$4=Dates!$E$6, DataPack!BQ677))))="", "", IF($C$4=Dates!$E$3, DataPack!BB677, IF($C$4=Dates!$E$4, DataPack!BG677, IF($C$4=Dates!$E$5, DataPack!BL677, IF($C$4=Dates!$E$6, DataPack!BQ677)))))</f>
        <v/>
      </c>
      <c r="C262" s="119" t="str">
        <f>IF(IF($C$4=Dates!$E$3, DataPack!BC677, IF($C$4=Dates!$E$4, DataPack!BH677, IF($C$4=Dates!$E$5, DataPack!BM677, IF($C$4=Dates!$E$6, DataPack!BR677))))="", "", IF($C$4=Dates!$E$3, DataPack!BC677, IF($C$4=Dates!$E$4, DataPack!BH677, IF($C$4=Dates!$E$5, DataPack!BM677, IF($C$4=Dates!$E$6, DataPack!BR677)))))</f>
        <v/>
      </c>
      <c r="D262" s="119" t="str">
        <f>IF(IF($C$4=Dates!$E$3, DataPack!BD677, IF($C$4=Dates!$E$4, DataPack!BI677, IF($C$4=Dates!$E$5, DataPack!BN677, IF($C$4=Dates!$E$6, DataPack!BS677))))="", "", IF($C$4=Dates!$E$3, DataPack!BD677, IF($C$4=Dates!$E$4, DataPack!BI677, IF($C$4=Dates!$E$5, DataPack!BN677, IF($C$4=Dates!$E$6, DataPack!BS677)))))</f>
        <v/>
      </c>
      <c r="E262" s="119" t="str">
        <f>IF(IF($C$4=Dates!$E$3, DataPack!BE677, IF($C$4=Dates!$E$4, DataPack!BJ677, IF($C$4=Dates!$E$5, DataPack!BO677, IF($C$4=Dates!$E$6, DataPack!BT677))))="", "", IF($C$4=Dates!$E$3, DataPack!BE677, IF($C$4=Dates!$E$4, DataPack!BJ677, IF($C$4=Dates!$E$5, DataPack!BO677, IF($C$4=Dates!$E$6, DataPack!BT677)))))</f>
        <v/>
      </c>
      <c r="F262" s="119"/>
      <c r="G262" s="120" t="str">
        <f>IF(IF($C$4=Dates!$E$3, DataPack!BF677, IF($C$4=Dates!$E$4, DataPack!BK677, IF($C$4=Dates!$E$5, DataPack!BP677, IF($C$4=Dates!$E$6, DataPack!BU677))))="", "", IF($C$4=Dates!$E$3, DataPack!BF677, IF($C$4=Dates!$E$4, DataPack!BK677, IF($C$4=Dates!$E$5, DataPack!BP677, IF($C$4=Dates!$E$6, DataPack!BU677)))))</f>
        <v/>
      </c>
    </row>
    <row r="263" spans="2:7">
      <c r="B263" s="112" t="str">
        <f>IF(IF($C$4=Dates!$E$3, DataPack!BB678, IF($C$4=Dates!$E$4, DataPack!BG678, IF($C$4=Dates!$E$5, DataPack!BL678, IF($C$4=Dates!$E$6, DataPack!BQ678))))="", "", IF($C$4=Dates!$E$3, DataPack!BB678, IF($C$4=Dates!$E$4, DataPack!BG678, IF($C$4=Dates!$E$5, DataPack!BL678, IF($C$4=Dates!$E$6, DataPack!BQ678)))))</f>
        <v/>
      </c>
      <c r="C263" s="119" t="str">
        <f>IF(IF($C$4=Dates!$E$3, DataPack!BC678, IF($C$4=Dates!$E$4, DataPack!BH678, IF($C$4=Dates!$E$5, DataPack!BM678, IF($C$4=Dates!$E$6, DataPack!BR678))))="", "", IF($C$4=Dates!$E$3, DataPack!BC678, IF($C$4=Dates!$E$4, DataPack!BH678, IF($C$4=Dates!$E$5, DataPack!BM678, IF($C$4=Dates!$E$6, DataPack!BR678)))))</f>
        <v/>
      </c>
      <c r="D263" s="119" t="str">
        <f>IF(IF($C$4=Dates!$E$3, DataPack!BD678, IF($C$4=Dates!$E$4, DataPack!BI678, IF($C$4=Dates!$E$5, DataPack!BN678, IF($C$4=Dates!$E$6, DataPack!BS678))))="", "", IF($C$4=Dates!$E$3, DataPack!BD678, IF($C$4=Dates!$E$4, DataPack!BI678, IF($C$4=Dates!$E$5, DataPack!BN678, IF($C$4=Dates!$E$6, DataPack!BS678)))))</f>
        <v/>
      </c>
      <c r="E263" s="119" t="str">
        <f>IF(IF($C$4=Dates!$E$3, DataPack!BE678, IF($C$4=Dates!$E$4, DataPack!BJ678, IF($C$4=Dates!$E$5, DataPack!BO678, IF($C$4=Dates!$E$6, DataPack!BT678))))="", "", IF($C$4=Dates!$E$3, DataPack!BE678, IF($C$4=Dates!$E$4, DataPack!BJ678, IF($C$4=Dates!$E$5, DataPack!BO678, IF($C$4=Dates!$E$6, DataPack!BT678)))))</f>
        <v/>
      </c>
      <c r="F263" s="119"/>
      <c r="G263" s="120" t="str">
        <f>IF(IF($C$4=Dates!$E$3, DataPack!BF678, IF($C$4=Dates!$E$4, DataPack!BK678, IF($C$4=Dates!$E$5, DataPack!BP678, IF($C$4=Dates!$E$6, DataPack!BU678))))="", "", IF($C$4=Dates!$E$3, DataPack!BF678, IF($C$4=Dates!$E$4, DataPack!BK678, IF($C$4=Dates!$E$5, DataPack!BP678, IF($C$4=Dates!$E$6, DataPack!BU678)))))</f>
        <v/>
      </c>
    </row>
    <row r="264" spans="2:7">
      <c r="B264" s="112" t="str">
        <f>IF(IF($C$4=Dates!$E$3, DataPack!BB679, IF($C$4=Dates!$E$4, DataPack!BG679, IF($C$4=Dates!$E$5, DataPack!BL679, IF($C$4=Dates!$E$6, DataPack!BQ679))))="", "", IF($C$4=Dates!$E$3, DataPack!BB679, IF($C$4=Dates!$E$4, DataPack!BG679, IF($C$4=Dates!$E$5, DataPack!BL679, IF($C$4=Dates!$E$6, DataPack!BQ679)))))</f>
        <v/>
      </c>
      <c r="C264" s="119" t="str">
        <f>IF(IF($C$4=Dates!$E$3, DataPack!BC679, IF($C$4=Dates!$E$4, DataPack!BH679, IF($C$4=Dates!$E$5, DataPack!BM679, IF($C$4=Dates!$E$6, DataPack!BR679))))="", "", IF($C$4=Dates!$E$3, DataPack!BC679, IF($C$4=Dates!$E$4, DataPack!BH679, IF($C$4=Dates!$E$5, DataPack!BM679, IF($C$4=Dates!$E$6, DataPack!BR679)))))</f>
        <v/>
      </c>
      <c r="D264" s="119" t="str">
        <f>IF(IF($C$4=Dates!$E$3, DataPack!BD679, IF($C$4=Dates!$E$4, DataPack!BI679, IF($C$4=Dates!$E$5, DataPack!BN679, IF($C$4=Dates!$E$6, DataPack!BS679))))="", "", IF($C$4=Dates!$E$3, DataPack!BD679, IF($C$4=Dates!$E$4, DataPack!BI679, IF($C$4=Dates!$E$5, DataPack!BN679, IF($C$4=Dates!$E$6, DataPack!BS679)))))</f>
        <v/>
      </c>
      <c r="E264" s="119" t="str">
        <f>IF(IF($C$4=Dates!$E$3, DataPack!BE679, IF($C$4=Dates!$E$4, DataPack!BJ679, IF($C$4=Dates!$E$5, DataPack!BO679, IF($C$4=Dates!$E$6, DataPack!BT679))))="", "", IF($C$4=Dates!$E$3, DataPack!BE679, IF($C$4=Dates!$E$4, DataPack!BJ679, IF($C$4=Dates!$E$5, DataPack!BO679, IF($C$4=Dates!$E$6, DataPack!BT679)))))</f>
        <v/>
      </c>
      <c r="F264" s="119"/>
      <c r="G264" s="120" t="str">
        <f>IF(IF($C$4=Dates!$E$3, DataPack!BF679, IF($C$4=Dates!$E$4, DataPack!BK679, IF($C$4=Dates!$E$5, DataPack!BP679, IF($C$4=Dates!$E$6, DataPack!BU679))))="", "", IF($C$4=Dates!$E$3, DataPack!BF679, IF($C$4=Dates!$E$4, DataPack!BK679, IF($C$4=Dates!$E$5, DataPack!BP679, IF($C$4=Dates!$E$6, DataPack!BU679)))))</f>
        <v/>
      </c>
    </row>
    <row r="265" spans="2:7">
      <c r="B265" s="112" t="str">
        <f>IF(IF($C$4=Dates!$E$3, DataPack!BB680, IF($C$4=Dates!$E$4, DataPack!BG680, IF($C$4=Dates!$E$5, DataPack!BL680, IF($C$4=Dates!$E$6, DataPack!BQ680))))="", "", IF($C$4=Dates!$E$3, DataPack!BB680, IF($C$4=Dates!$E$4, DataPack!BG680, IF($C$4=Dates!$E$5, DataPack!BL680, IF($C$4=Dates!$E$6, DataPack!BQ680)))))</f>
        <v/>
      </c>
      <c r="C265" s="119" t="str">
        <f>IF(IF($C$4=Dates!$E$3, DataPack!BC680, IF($C$4=Dates!$E$4, DataPack!BH680, IF($C$4=Dates!$E$5, DataPack!BM680, IF($C$4=Dates!$E$6, DataPack!BR680))))="", "", IF($C$4=Dates!$E$3, DataPack!BC680, IF($C$4=Dates!$E$4, DataPack!BH680, IF($C$4=Dates!$E$5, DataPack!BM680, IF($C$4=Dates!$E$6, DataPack!BR680)))))</f>
        <v/>
      </c>
      <c r="D265" s="119" t="str">
        <f>IF(IF($C$4=Dates!$E$3, DataPack!BD680, IF($C$4=Dates!$E$4, DataPack!BI680, IF($C$4=Dates!$E$5, DataPack!BN680, IF($C$4=Dates!$E$6, DataPack!BS680))))="", "", IF($C$4=Dates!$E$3, DataPack!BD680, IF($C$4=Dates!$E$4, DataPack!BI680, IF($C$4=Dates!$E$5, DataPack!BN680, IF($C$4=Dates!$E$6, DataPack!BS680)))))</f>
        <v/>
      </c>
      <c r="E265" s="119" t="str">
        <f>IF(IF($C$4=Dates!$E$3, DataPack!BE680, IF($C$4=Dates!$E$4, DataPack!BJ680, IF($C$4=Dates!$E$5, DataPack!BO680, IF($C$4=Dates!$E$6, DataPack!BT680))))="", "", IF($C$4=Dates!$E$3, DataPack!BE680, IF($C$4=Dates!$E$4, DataPack!BJ680, IF($C$4=Dates!$E$5, DataPack!BO680, IF($C$4=Dates!$E$6, DataPack!BT680)))))</f>
        <v/>
      </c>
      <c r="F265" s="119"/>
      <c r="G265" s="120" t="str">
        <f>IF(IF($C$4=Dates!$E$3, DataPack!BF680, IF($C$4=Dates!$E$4, DataPack!BK680, IF($C$4=Dates!$E$5, DataPack!BP680, IF($C$4=Dates!$E$6, DataPack!BU680))))="", "", IF($C$4=Dates!$E$3, DataPack!BF680, IF($C$4=Dates!$E$4, DataPack!BK680, IF($C$4=Dates!$E$5, DataPack!BP680, IF($C$4=Dates!$E$6, DataPack!BU680)))))</f>
        <v/>
      </c>
    </row>
    <row r="266" spans="2:7">
      <c r="B266" s="112" t="str">
        <f>IF(IF($C$4=Dates!$E$3, DataPack!BB681, IF($C$4=Dates!$E$4, DataPack!BG681, IF($C$4=Dates!$E$5, DataPack!BL681, IF($C$4=Dates!$E$6, DataPack!BQ681))))="", "", IF($C$4=Dates!$E$3, DataPack!BB681, IF($C$4=Dates!$E$4, DataPack!BG681, IF($C$4=Dates!$E$5, DataPack!BL681, IF($C$4=Dates!$E$6, DataPack!BQ681)))))</f>
        <v/>
      </c>
      <c r="C266" s="119" t="str">
        <f>IF(IF($C$4=Dates!$E$3, DataPack!BC681, IF($C$4=Dates!$E$4, DataPack!BH681, IF($C$4=Dates!$E$5, DataPack!BM681, IF($C$4=Dates!$E$6, DataPack!BR681))))="", "", IF($C$4=Dates!$E$3, DataPack!BC681, IF($C$4=Dates!$E$4, DataPack!BH681, IF($C$4=Dates!$E$5, DataPack!BM681, IF($C$4=Dates!$E$6, DataPack!BR681)))))</f>
        <v/>
      </c>
      <c r="D266" s="119" t="str">
        <f>IF(IF($C$4=Dates!$E$3, DataPack!BD681, IF($C$4=Dates!$E$4, DataPack!BI681, IF($C$4=Dates!$E$5, DataPack!BN681, IF($C$4=Dates!$E$6, DataPack!BS681))))="", "", IF($C$4=Dates!$E$3, DataPack!BD681, IF($C$4=Dates!$E$4, DataPack!BI681, IF($C$4=Dates!$E$5, DataPack!BN681, IF($C$4=Dates!$E$6, DataPack!BS681)))))</f>
        <v/>
      </c>
      <c r="E266" s="119" t="str">
        <f>IF(IF($C$4=Dates!$E$3, DataPack!BE681, IF($C$4=Dates!$E$4, DataPack!BJ681, IF($C$4=Dates!$E$5, DataPack!BO681, IF($C$4=Dates!$E$6, DataPack!BT681))))="", "", IF($C$4=Dates!$E$3, DataPack!BE681, IF($C$4=Dates!$E$4, DataPack!BJ681, IF($C$4=Dates!$E$5, DataPack!BO681, IF($C$4=Dates!$E$6, DataPack!BT681)))))</f>
        <v/>
      </c>
      <c r="F266" s="119"/>
      <c r="G266" s="120" t="str">
        <f>IF(IF($C$4=Dates!$E$3, DataPack!BF681, IF($C$4=Dates!$E$4, DataPack!BK681, IF($C$4=Dates!$E$5, DataPack!BP681, IF($C$4=Dates!$E$6, DataPack!BU681))))="", "", IF($C$4=Dates!$E$3, DataPack!BF681, IF($C$4=Dates!$E$4, DataPack!BK681, IF($C$4=Dates!$E$5, DataPack!BP681, IF($C$4=Dates!$E$6, DataPack!BU681)))))</f>
        <v/>
      </c>
    </row>
    <row r="267" spans="2:7">
      <c r="B267" s="112" t="str">
        <f>IF(IF($C$4=Dates!$E$3, DataPack!BB682, IF($C$4=Dates!$E$4, DataPack!BG682, IF($C$4=Dates!$E$5, DataPack!BL682, IF($C$4=Dates!$E$6, DataPack!BQ682))))="", "", IF($C$4=Dates!$E$3, DataPack!BB682, IF($C$4=Dates!$E$4, DataPack!BG682, IF($C$4=Dates!$E$5, DataPack!BL682, IF($C$4=Dates!$E$6, DataPack!BQ682)))))</f>
        <v/>
      </c>
      <c r="C267" s="119" t="str">
        <f>IF(IF($C$4=Dates!$E$3, DataPack!BC682, IF($C$4=Dates!$E$4, DataPack!BH682, IF($C$4=Dates!$E$5, DataPack!BM682, IF($C$4=Dates!$E$6, DataPack!BR682))))="", "", IF($C$4=Dates!$E$3, DataPack!BC682, IF($C$4=Dates!$E$4, DataPack!BH682, IF($C$4=Dates!$E$5, DataPack!BM682, IF($C$4=Dates!$E$6, DataPack!BR682)))))</f>
        <v/>
      </c>
      <c r="D267" s="119" t="str">
        <f>IF(IF($C$4=Dates!$E$3, DataPack!BD682, IF($C$4=Dates!$E$4, DataPack!BI682, IF($C$4=Dates!$E$5, DataPack!BN682, IF($C$4=Dates!$E$6, DataPack!BS682))))="", "", IF($C$4=Dates!$E$3, DataPack!BD682, IF($C$4=Dates!$E$4, DataPack!BI682, IF($C$4=Dates!$E$5, DataPack!BN682, IF($C$4=Dates!$E$6, DataPack!BS682)))))</f>
        <v/>
      </c>
      <c r="E267" s="119" t="str">
        <f>IF(IF($C$4=Dates!$E$3, DataPack!BE682, IF($C$4=Dates!$E$4, DataPack!BJ682, IF($C$4=Dates!$E$5, DataPack!BO682, IF($C$4=Dates!$E$6, DataPack!BT682))))="", "", IF($C$4=Dates!$E$3, DataPack!BE682, IF($C$4=Dates!$E$4, DataPack!BJ682, IF($C$4=Dates!$E$5, DataPack!BO682, IF($C$4=Dates!$E$6, DataPack!BT682)))))</f>
        <v/>
      </c>
      <c r="F267" s="119"/>
      <c r="G267" s="120" t="str">
        <f>IF(IF($C$4=Dates!$E$3, DataPack!BF682, IF($C$4=Dates!$E$4, DataPack!BK682, IF($C$4=Dates!$E$5, DataPack!BP682, IF($C$4=Dates!$E$6, DataPack!BU682))))="", "", IF($C$4=Dates!$E$3, DataPack!BF682, IF($C$4=Dates!$E$4, DataPack!BK682, IF($C$4=Dates!$E$5, DataPack!BP682, IF($C$4=Dates!$E$6, DataPack!BU682)))))</f>
        <v/>
      </c>
    </row>
    <row r="268" spans="2:7">
      <c r="B268" s="112" t="str">
        <f>IF(IF($C$4=Dates!$E$3, DataPack!BB683, IF($C$4=Dates!$E$4, DataPack!BG683, IF($C$4=Dates!$E$5, DataPack!BL683, IF($C$4=Dates!$E$6, DataPack!BQ683))))="", "", IF($C$4=Dates!$E$3, DataPack!BB683, IF($C$4=Dates!$E$4, DataPack!BG683, IF($C$4=Dates!$E$5, DataPack!BL683, IF($C$4=Dates!$E$6, DataPack!BQ683)))))</f>
        <v/>
      </c>
      <c r="C268" s="119" t="str">
        <f>IF(IF($C$4=Dates!$E$3, DataPack!BC683, IF($C$4=Dates!$E$4, DataPack!BH683, IF($C$4=Dates!$E$5, DataPack!BM683, IF($C$4=Dates!$E$6, DataPack!BR683))))="", "", IF($C$4=Dates!$E$3, DataPack!BC683, IF($C$4=Dates!$E$4, DataPack!BH683, IF($C$4=Dates!$E$5, DataPack!BM683, IF($C$4=Dates!$E$6, DataPack!BR683)))))</f>
        <v/>
      </c>
      <c r="D268" s="119" t="str">
        <f>IF(IF($C$4=Dates!$E$3, DataPack!BD683, IF($C$4=Dates!$E$4, DataPack!BI683, IF($C$4=Dates!$E$5, DataPack!BN683, IF($C$4=Dates!$E$6, DataPack!BS683))))="", "", IF($C$4=Dates!$E$3, DataPack!BD683, IF($C$4=Dates!$E$4, DataPack!BI683, IF($C$4=Dates!$E$5, DataPack!BN683, IF($C$4=Dates!$E$6, DataPack!BS683)))))</f>
        <v/>
      </c>
      <c r="E268" s="119" t="str">
        <f>IF(IF($C$4=Dates!$E$3, DataPack!BE683, IF($C$4=Dates!$E$4, DataPack!BJ683, IF($C$4=Dates!$E$5, DataPack!BO683, IF($C$4=Dates!$E$6, DataPack!BT683))))="", "", IF($C$4=Dates!$E$3, DataPack!BE683, IF($C$4=Dates!$E$4, DataPack!BJ683, IF($C$4=Dates!$E$5, DataPack!BO683, IF($C$4=Dates!$E$6, DataPack!BT683)))))</f>
        <v/>
      </c>
      <c r="F268" s="119"/>
      <c r="G268" s="120" t="str">
        <f>IF(IF($C$4=Dates!$E$3, DataPack!BF683, IF($C$4=Dates!$E$4, DataPack!BK683, IF($C$4=Dates!$E$5, DataPack!BP683, IF($C$4=Dates!$E$6, DataPack!BU683))))="", "", IF($C$4=Dates!$E$3, DataPack!BF683, IF($C$4=Dates!$E$4, DataPack!BK683, IF($C$4=Dates!$E$5, DataPack!BP683, IF($C$4=Dates!$E$6, DataPack!BU683)))))</f>
        <v/>
      </c>
    </row>
    <row r="269" spans="2:7">
      <c r="B269" s="112" t="str">
        <f>IF(IF($C$4=Dates!$E$3, DataPack!BB684, IF($C$4=Dates!$E$4, DataPack!BG684, IF($C$4=Dates!$E$5, DataPack!BL684, IF($C$4=Dates!$E$6, DataPack!BQ684))))="", "", IF($C$4=Dates!$E$3, DataPack!BB684, IF($C$4=Dates!$E$4, DataPack!BG684, IF($C$4=Dates!$E$5, DataPack!BL684, IF($C$4=Dates!$E$6, DataPack!BQ684)))))</f>
        <v/>
      </c>
      <c r="C269" s="119" t="str">
        <f>IF(IF($C$4=Dates!$E$3, DataPack!BC684, IF($C$4=Dates!$E$4, DataPack!BH684, IF($C$4=Dates!$E$5, DataPack!BM684, IF($C$4=Dates!$E$6, DataPack!BR684))))="", "", IF($C$4=Dates!$E$3, DataPack!BC684, IF($C$4=Dates!$E$4, DataPack!BH684, IF($C$4=Dates!$E$5, DataPack!BM684, IF($C$4=Dates!$E$6, DataPack!BR684)))))</f>
        <v/>
      </c>
      <c r="D269" s="119" t="str">
        <f>IF(IF($C$4=Dates!$E$3, DataPack!BD684, IF($C$4=Dates!$E$4, DataPack!BI684, IF($C$4=Dates!$E$5, DataPack!BN684, IF($C$4=Dates!$E$6, DataPack!BS684))))="", "", IF($C$4=Dates!$E$3, DataPack!BD684, IF($C$4=Dates!$E$4, DataPack!BI684, IF($C$4=Dates!$E$5, DataPack!BN684, IF($C$4=Dates!$E$6, DataPack!BS684)))))</f>
        <v/>
      </c>
      <c r="E269" s="119" t="str">
        <f>IF(IF($C$4=Dates!$E$3, DataPack!BE684, IF($C$4=Dates!$E$4, DataPack!BJ684, IF($C$4=Dates!$E$5, DataPack!BO684, IF($C$4=Dates!$E$6, DataPack!BT684))))="", "", IF($C$4=Dates!$E$3, DataPack!BE684, IF($C$4=Dates!$E$4, DataPack!BJ684, IF($C$4=Dates!$E$5, DataPack!BO684, IF($C$4=Dates!$E$6, DataPack!BT684)))))</f>
        <v/>
      </c>
      <c r="F269" s="119"/>
      <c r="G269" s="120" t="str">
        <f>IF(IF($C$4=Dates!$E$3, DataPack!BF684, IF($C$4=Dates!$E$4, DataPack!BK684, IF($C$4=Dates!$E$5, DataPack!BP684, IF($C$4=Dates!$E$6, DataPack!BU684))))="", "", IF($C$4=Dates!$E$3, DataPack!BF684, IF($C$4=Dates!$E$4, DataPack!BK684, IF($C$4=Dates!$E$5, DataPack!BP684, IF($C$4=Dates!$E$6, DataPack!BU684)))))</f>
        <v/>
      </c>
    </row>
    <row r="270" spans="2:7">
      <c r="B270" s="112" t="str">
        <f>IF(IF($C$4=Dates!$E$3, DataPack!BB685, IF($C$4=Dates!$E$4, DataPack!BG685, IF($C$4=Dates!$E$5, DataPack!BL685, IF($C$4=Dates!$E$6, DataPack!BQ685))))="", "", IF($C$4=Dates!$E$3, DataPack!BB685, IF($C$4=Dates!$E$4, DataPack!BG685, IF($C$4=Dates!$E$5, DataPack!BL685, IF($C$4=Dates!$E$6, DataPack!BQ685)))))</f>
        <v/>
      </c>
      <c r="C270" s="119" t="str">
        <f>IF(IF($C$4=Dates!$E$3, DataPack!BC685, IF($C$4=Dates!$E$4, DataPack!BH685, IF($C$4=Dates!$E$5, DataPack!BM685, IF($C$4=Dates!$E$6, DataPack!BR685))))="", "", IF($C$4=Dates!$E$3, DataPack!BC685, IF($C$4=Dates!$E$4, DataPack!BH685, IF($C$4=Dates!$E$5, DataPack!BM685, IF($C$4=Dates!$E$6, DataPack!BR685)))))</f>
        <v/>
      </c>
      <c r="D270" s="119" t="str">
        <f>IF(IF($C$4=Dates!$E$3, DataPack!BD685, IF($C$4=Dates!$E$4, DataPack!BI685, IF($C$4=Dates!$E$5, DataPack!BN685, IF($C$4=Dates!$E$6, DataPack!BS685))))="", "", IF($C$4=Dates!$E$3, DataPack!BD685, IF($C$4=Dates!$E$4, DataPack!BI685, IF($C$4=Dates!$E$5, DataPack!BN685, IF($C$4=Dates!$E$6, DataPack!BS685)))))</f>
        <v/>
      </c>
      <c r="E270" s="119" t="str">
        <f>IF(IF($C$4=Dates!$E$3, DataPack!BE685, IF($C$4=Dates!$E$4, DataPack!BJ685, IF($C$4=Dates!$E$5, DataPack!BO685, IF($C$4=Dates!$E$6, DataPack!BT685))))="", "", IF($C$4=Dates!$E$3, DataPack!BE685, IF($C$4=Dates!$E$4, DataPack!BJ685, IF($C$4=Dates!$E$5, DataPack!BO685, IF($C$4=Dates!$E$6, DataPack!BT685)))))</f>
        <v/>
      </c>
      <c r="F270" s="119"/>
      <c r="G270" s="120" t="str">
        <f>IF(IF($C$4=Dates!$E$3, DataPack!BF685, IF($C$4=Dates!$E$4, DataPack!BK685, IF($C$4=Dates!$E$5, DataPack!BP685, IF($C$4=Dates!$E$6, DataPack!BU685))))="", "", IF($C$4=Dates!$E$3, DataPack!BF685, IF($C$4=Dates!$E$4, DataPack!BK685, IF($C$4=Dates!$E$5, DataPack!BP685, IF($C$4=Dates!$E$6, DataPack!BU685)))))</f>
        <v/>
      </c>
    </row>
    <row r="271" spans="2:7">
      <c r="B271" s="112" t="str">
        <f>IF(IF($C$4=Dates!$E$3, DataPack!BB686, IF($C$4=Dates!$E$4, DataPack!BG686, IF($C$4=Dates!$E$5, DataPack!BL686, IF($C$4=Dates!$E$6, DataPack!BQ686))))="", "", IF($C$4=Dates!$E$3, DataPack!BB686, IF($C$4=Dates!$E$4, DataPack!BG686, IF($C$4=Dates!$E$5, DataPack!BL686, IF($C$4=Dates!$E$6, DataPack!BQ686)))))</f>
        <v/>
      </c>
      <c r="C271" s="119" t="str">
        <f>IF(IF($C$4=Dates!$E$3, DataPack!BC686, IF($C$4=Dates!$E$4, DataPack!BH686, IF($C$4=Dates!$E$5, DataPack!BM686, IF($C$4=Dates!$E$6, DataPack!BR686))))="", "", IF($C$4=Dates!$E$3, DataPack!BC686, IF($C$4=Dates!$E$4, DataPack!BH686, IF($C$4=Dates!$E$5, DataPack!BM686, IF($C$4=Dates!$E$6, DataPack!BR686)))))</f>
        <v/>
      </c>
      <c r="D271" s="119" t="str">
        <f>IF(IF($C$4=Dates!$E$3, DataPack!BD686, IF($C$4=Dates!$E$4, DataPack!BI686, IF($C$4=Dates!$E$5, DataPack!BN686, IF($C$4=Dates!$E$6, DataPack!BS686))))="", "", IF($C$4=Dates!$E$3, DataPack!BD686, IF($C$4=Dates!$E$4, DataPack!BI686, IF($C$4=Dates!$E$5, DataPack!BN686, IF($C$4=Dates!$E$6, DataPack!BS686)))))</f>
        <v/>
      </c>
      <c r="E271" s="119" t="str">
        <f>IF(IF($C$4=Dates!$E$3, DataPack!BE686, IF($C$4=Dates!$E$4, DataPack!BJ686, IF($C$4=Dates!$E$5, DataPack!BO686, IF($C$4=Dates!$E$6, DataPack!BT686))))="", "", IF($C$4=Dates!$E$3, DataPack!BE686, IF($C$4=Dates!$E$4, DataPack!BJ686, IF($C$4=Dates!$E$5, DataPack!BO686, IF($C$4=Dates!$E$6, DataPack!BT686)))))</f>
        <v/>
      </c>
      <c r="F271" s="119"/>
      <c r="G271" s="120" t="str">
        <f>IF(IF($C$4=Dates!$E$3, DataPack!BF686, IF($C$4=Dates!$E$4, DataPack!BK686, IF($C$4=Dates!$E$5, DataPack!BP686, IF($C$4=Dates!$E$6, DataPack!BU686))))="", "", IF($C$4=Dates!$E$3, DataPack!BF686, IF($C$4=Dates!$E$4, DataPack!BK686, IF($C$4=Dates!$E$5, DataPack!BP686, IF($C$4=Dates!$E$6, DataPack!BU686)))))</f>
        <v/>
      </c>
    </row>
    <row r="272" spans="2:7">
      <c r="B272" s="112" t="str">
        <f>IF(IF($C$4=Dates!$E$3, DataPack!BB687, IF($C$4=Dates!$E$4, DataPack!BG687, IF($C$4=Dates!$E$5, DataPack!BL687, IF($C$4=Dates!$E$6, DataPack!BQ687))))="", "", IF($C$4=Dates!$E$3, DataPack!BB687, IF($C$4=Dates!$E$4, DataPack!BG687, IF($C$4=Dates!$E$5, DataPack!BL687, IF($C$4=Dates!$E$6, DataPack!BQ687)))))</f>
        <v/>
      </c>
      <c r="C272" s="119" t="str">
        <f>IF(IF($C$4=Dates!$E$3, DataPack!BC687, IF($C$4=Dates!$E$4, DataPack!BH687, IF($C$4=Dates!$E$5, DataPack!BM687, IF($C$4=Dates!$E$6, DataPack!BR687))))="", "", IF($C$4=Dates!$E$3, DataPack!BC687, IF($C$4=Dates!$E$4, DataPack!BH687, IF($C$4=Dates!$E$5, DataPack!BM687, IF($C$4=Dates!$E$6, DataPack!BR687)))))</f>
        <v/>
      </c>
      <c r="D272" s="119" t="str">
        <f>IF(IF($C$4=Dates!$E$3, DataPack!BD687, IF($C$4=Dates!$E$4, DataPack!BI687, IF($C$4=Dates!$E$5, DataPack!BN687, IF($C$4=Dates!$E$6, DataPack!BS687))))="", "", IF($C$4=Dates!$E$3, DataPack!BD687, IF($C$4=Dates!$E$4, DataPack!BI687, IF($C$4=Dates!$E$5, DataPack!BN687, IF($C$4=Dates!$E$6, DataPack!BS687)))))</f>
        <v/>
      </c>
      <c r="E272" s="119" t="str">
        <f>IF(IF($C$4=Dates!$E$3, DataPack!BE687, IF($C$4=Dates!$E$4, DataPack!BJ687, IF($C$4=Dates!$E$5, DataPack!BO687, IF($C$4=Dates!$E$6, DataPack!BT687))))="", "", IF($C$4=Dates!$E$3, DataPack!BE687, IF($C$4=Dates!$E$4, DataPack!BJ687, IF($C$4=Dates!$E$5, DataPack!BO687, IF($C$4=Dates!$E$6, DataPack!BT687)))))</f>
        <v/>
      </c>
      <c r="F272" s="119"/>
      <c r="G272" s="120" t="str">
        <f>IF(IF($C$4=Dates!$E$3, DataPack!BF687, IF($C$4=Dates!$E$4, DataPack!BK687, IF($C$4=Dates!$E$5, DataPack!BP687, IF($C$4=Dates!$E$6, DataPack!BU687))))="", "", IF($C$4=Dates!$E$3, DataPack!BF687, IF($C$4=Dates!$E$4, DataPack!BK687, IF($C$4=Dates!$E$5, DataPack!BP687, IF($C$4=Dates!$E$6, DataPack!BU687)))))</f>
        <v/>
      </c>
    </row>
    <row r="273" spans="2:7">
      <c r="B273" s="112" t="str">
        <f>IF(IF($C$4=Dates!$E$3, DataPack!BB688, IF($C$4=Dates!$E$4, DataPack!BG688, IF($C$4=Dates!$E$5, DataPack!BL688, IF($C$4=Dates!$E$6, DataPack!BQ688))))="", "", IF($C$4=Dates!$E$3, DataPack!BB688, IF($C$4=Dates!$E$4, DataPack!BG688, IF($C$4=Dates!$E$5, DataPack!BL688, IF($C$4=Dates!$E$6, DataPack!BQ688)))))</f>
        <v/>
      </c>
      <c r="C273" s="119" t="str">
        <f>IF(IF($C$4=Dates!$E$3, DataPack!BC688, IF($C$4=Dates!$E$4, DataPack!BH688, IF($C$4=Dates!$E$5, DataPack!BM688, IF($C$4=Dates!$E$6, DataPack!BR688))))="", "", IF($C$4=Dates!$E$3, DataPack!BC688, IF($C$4=Dates!$E$4, DataPack!BH688, IF($C$4=Dates!$E$5, DataPack!BM688, IF($C$4=Dates!$E$6, DataPack!BR688)))))</f>
        <v/>
      </c>
      <c r="D273" s="119" t="str">
        <f>IF(IF($C$4=Dates!$E$3, DataPack!BD688, IF($C$4=Dates!$E$4, DataPack!BI688, IF($C$4=Dates!$E$5, DataPack!BN688, IF($C$4=Dates!$E$6, DataPack!BS688))))="", "", IF($C$4=Dates!$E$3, DataPack!BD688, IF($C$4=Dates!$E$4, DataPack!BI688, IF($C$4=Dates!$E$5, DataPack!BN688, IF($C$4=Dates!$E$6, DataPack!BS688)))))</f>
        <v/>
      </c>
      <c r="E273" s="119" t="str">
        <f>IF(IF($C$4=Dates!$E$3, DataPack!BE688, IF($C$4=Dates!$E$4, DataPack!BJ688, IF($C$4=Dates!$E$5, DataPack!BO688, IF($C$4=Dates!$E$6, DataPack!BT688))))="", "", IF($C$4=Dates!$E$3, DataPack!BE688, IF($C$4=Dates!$E$4, DataPack!BJ688, IF($C$4=Dates!$E$5, DataPack!BO688, IF($C$4=Dates!$E$6, DataPack!BT688)))))</f>
        <v/>
      </c>
      <c r="F273" s="119"/>
      <c r="G273" s="120" t="str">
        <f>IF(IF($C$4=Dates!$E$3, DataPack!BF688, IF($C$4=Dates!$E$4, DataPack!BK688, IF($C$4=Dates!$E$5, DataPack!BP688, IF($C$4=Dates!$E$6, DataPack!BU688))))="", "", IF($C$4=Dates!$E$3, DataPack!BF688, IF($C$4=Dates!$E$4, DataPack!BK688, IF($C$4=Dates!$E$5, DataPack!BP688, IF($C$4=Dates!$E$6, DataPack!BU688)))))</f>
        <v/>
      </c>
    </row>
    <row r="274" spans="2:7">
      <c r="B274" s="112" t="str">
        <f>IF(IF($C$4=Dates!$E$3, DataPack!BB689, IF($C$4=Dates!$E$4, DataPack!BG689, IF($C$4=Dates!$E$5, DataPack!BL689, IF($C$4=Dates!$E$6, DataPack!BQ689))))="", "", IF($C$4=Dates!$E$3, DataPack!BB689, IF($C$4=Dates!$E$4, DataPack!BG689, IF($C$4=Dates!$E$5, DataPack!BL689, IF($C$4=Dates!$E$6, DataPack!BQ689)))))</f>
        <v/>
      </c>
      <c r="C274" s="119" t="str">
        <f>IF(IF($C$4=Dates!$E$3, DataPack!BC689, IF($C$4=Dates!$E$4, DataPack!BH689, IF($C$4=Dates!$E$5, DataPack!BM689, IF($C$4=Dates!$E$6, DataPack!BR689))))="", "", IF($C$4=Dates!$E$3, DataPack!BC689, IF($C$4=Dates!$E$4, DataPack!BH689, IF($C$4=Dates!$E$5, DataPack!BM689, IF($C$4=Dates!$E$6, DataPack!BR689)))))</f>
        <v/>
      </c>
      <c r="D274" s="119" t="str">
        <f>IF(IF($C$4=Dates!$E$3, DataPack!BD689, IF($C$4=Dates!$E$4, DataPack!BI689, IF($C$4=Dates!$E$5, DataPack!BN689, IF($C$4=Dates!$E$6, DataPack!BS689))))="", "", IF($C$4=Dates!$E$3, DataPack!BD689, IF($C$4=Dates!$E$4, DataPack!BI689, IF($C$4=Dates!$E$5, DataPack!BN689, IF($C$4=Dates!$E$6, DataPack!BS689)))))</f>
        <v/>
      </c>
      <c r="E274" s="119" t="str">
        <f>IF(IF($C$4=Dates!$E$3, DataPack!BE689, IF($C$4=Dates!$E$4, DataPack!BJ689, IF($C$4=Dates!$E$5, DataPack!BO689, IF($C$4=Dates!$E$6, DataPack!BT689))))="", "", IF($C$4=Dates!$E$3, DataPack!BE689, IF($C$4=Dates!$E$4, DataPack!BJ689, IF($C$4=Dates!$E$5, DataPack!BO689, IF($C$4=Dates!$E$6, DataPack!BT689)))))</f>
        <v/>
      </c>
      <c r="F274" s="119"/>
      <c r="G274" s="120" t="str">
        <f>IF(IF($C$4=Dates!$E$3, DataPack!BF689, IF($C$4=Dates!$E$4, DataPack!BK689, IF($C$4=Dates!$E$5, DataPack!BP689, IF($C$4=Dates!$E$6, DataPack!BU689))))="", "", IF($C$4=Dates!$E$3, DataPack!BF689, IF($C$4=Dates!$E$4, DataPack!BK689, IF($C$4=Dates!$E$5, DataPack!BP689, IF($C$4=Dates!$E$6, DataPack!BU689)))))</f>
        <v/>
      </c>
    </row>
    <row r="275" spans="2:7">
      <c r="B275" s="112" t="str">
        <f>IF(IF($C$4=Dates!$E$3, DataPack!BB690, IF($C$4=Dates!$E$4, DataPack!BG690, IF($C$4=Dates!$E$5, DataPack!BL690, IF($C$4=Dates!$E$6, DataPack!BQ690))))="", "", IF($C$4=Dates!$E$3, DataPack!BB690, IF($C$4=Dates!$E$4, DataPack!BG690, IF($C$4=Dates!$E$5, DataPack!BL690, IF($C$4=Dates!$E$6, DataPack!BQ690)))))</f>
        <v/>
      </c>
      <c r="C275" s="119" t="str">
        <f>IF(IF($C$4=Dates!$E$3, DataPack!BC690, IF($C$4=Dates!$E$4, DataPack!BH690, IF($C$4=Dates!$E$5, DataPack!BM690, IF($C$4=Dates!$E$6, DataPack!BR690))))="", "", IF($C$4=Dates!$E$3, DataPack!BC690, IF($C$4=Dates!$E$4, DataPack!BH690, IF($C$4=Dates!$E$5, DataPack!BM690, IF($C$4=Dates!$E$6, DataPack!BR690)))))</f>
        <v/>
      </c>
      <c r="D275" s="119" t="str">
        <f>IF(IF($C$4=Dates!$E$3, DataPack!BD690, IF($C$4=Dates!$E$4, DataPack!BI690, IF($C$4=Dates!$E$5, DataPack!BN690, IF($C$4=Dates!$E$6, DataPack!BS690))))="", "", IF($C$4=Dates!$E$3, DataPack!BD690, IF($C$4=Dates!$E$4, DataPack!BI690, IF($C$4=Dates!$E$5, DataPack!BN690, IF($C$4=Dates!$E$6, DataPack!BS690)))))</f>
        <v/>
      </c>
      <c r="E275" s="119" t="str">
        <f>IF(IF($C$4=Dates!$E$3, DataPack!BE690, IF($C$4=Dates!$E$4, DataPack!BJ690, IF($C$4=Dates!$E$5, DataPack!BO690, IF($C$4=Dates!$E$6, DataPack!BT690))))="", "", IF($C$4=Dates!$E$3, DataPack!BE690, IF($C$4=Dates!$E$4, DataPack!BJ690, IF($C$4=Dates!$E$5, DataPack!BO690, IF($C$4=Dates!$E$6, DataPack!BT690)))))</f>
        <v/>
      </c>
      <c r="F275" s="119"/>
      <c r="G275" s="120" t="str">
        <f>IF(IF($C$4=Dates!$E$3, DataPack!BF690, IF($C$4=Dates!$E$4, DataPack!BK690, IF($C$4=Dates!$E$5, DataPack!BP690, IF($C$4=Dates!$E$6, DataPack!BU690))))="", "", IF($C$4=Dates!$E$3, DataPack!BF690, IF($C$4=Dates!$E$4, DataPack!BK690, IF($C$4=Dates!$E$5, DataPack!BP690, IF($C$4=Dates!$E$6, DataPack!BU690)))))</f>
        <v/>
      </c>
    </row>
    <row r="276" spans="2:7">
      <c r="B276" s="112" t="str">
        <f>IF(IF($C$4=Dates!$E$3, DataPack!BB691, IF($C$4=Dates!$E$4, DataPack!BG691, IF($C$4=Dates!$E$5, DataPack!BL691, IF($C$4=Dates!$E$6, DataPack!BQ691))))="", "", IF($C$4=Dates!$E$3, DataPack!BB691, IF($C$4=Dates!$E$4, DataPack!BG691, IF($C$4=Dates!$E$5, DataPack!BL691, IF($C$4=Dates!$E$6, DataPack!BQ691)))))</f>
        <v/>
      </c>
      <c r="C276" s="119" t="str">
        <f>IF(IF($C$4=Dates!$E$3, DataPack!BC691, IF($C$4=Dates!$E$4, DataPack!BH691, IF($C$4=Dates!$E$5, DataPack!BM691, IF($C$4=Dates!$E$6, DataPack!BR691))))="", "", IF($C$4=Dates!$E$3, DataPack!BC691, IF($C$4=Dates!$E$4, DataPack!BH691, IF($C$4=Dates!$E$5, DataPack!BM691, IF($C$4=Dates!$E$6, DataPack!BR691)))))</f>
        <v/>
      </c>
      <c r="D276" s="119" t="str">
        <f>IF(IF($C$4=Dates!$E$3, DataPack!BD691, IF($C$4=Dates!$E$4, DataPack!BI691, IF($C$4=Dates!$E$5, DataPack!BN691, IF($C$4=Dates!$E$6, DataPack!BS691))))="", "", IF($C$4=Dates!$E$3, DataPack!BD691, IF($C$4=Dates!$E$4, DataPack!BI691, IF($C$4=Dates!$E$5, DataPack!BN691, IF($C$4=Dates!$E$6, DataPack!BS691)))))</f>
        <v/>
      </c>
      <c r="E276" s="119" t="str">
        <f>IF(IF($C$4=Dates!$E$3, DataPack!BE691, IF($C$4=Dates!$E$4, DataPack!BJ691, IF($C$4=Dates!$E$5, DataPack!BO691, IF($C$4=Dates!$E$6, DataPack!BT691))))="", "", IF($C$4=Dates!$E$3, DataPack!BE691, IF($C$4=Dates!$E$4, DataPack!BJ691, IF($C$4=Dates!$E$5, DataPack!BO691, IF($C$4=Dates!$E$6, DataPack!BT691)))))</f>
        <v/>
      </c>
      <c r="F276" s="119"/>
      <c r="G276" s="120" t="str">
        <f>IF(IF($C$4=Dates!$E$3, DataPack!BF691, IF($C$4=Dates!$E$4, DataPack!BK691, IF($C$4=Dates!$E$5, DataPack!BP691, IF($C$4=Dates!$E$6, DataPack!BU691))))="", "", IF($C$4=Dates!$E$3, DataPack!BF691, IF($C$4=Dates!$E$4, DataPack!BK691, IF($C$4=Dates!$E$5, DataPack!BP691, IF($C$4=Dates!$E$6, DataPack!BU691)))))</f>
        <v/>
      </c>
    </row>
    <row r="277" spans="2:7">
      <c r="B277" s="112" t="str">
        <f>IF(IF($C$4=Dates!$E$3, DataPack!BB692, IF($C$4=Dates!$E$4, DataPack!BG692, IF($C$4=Dates!$E$5, DataPack!BL692, IF($C$4=Dates!$E$6, DataPack!BQ692))))="", "", IF($C$4=Dates!$E$3, DataPack!BB692, IF($C$4=Dates!$E$4, DataPack!BG692, IF($C$4=Dates!$E$5, DataPack!BL692, IF($C$4=Dates!$E$6, DataPack!BQ692)))))</f>
        <v/>
      </c>
      <c r="C277" s="119" t="str">
        <f>IF(IF($C$4=Dates!$E$3, DataPack!BC692, IF($C$4=Dates!$E$4, DataPack!BH692, IF($C$4=Dates!$E$5, DataPack!BM692, IF($C$4=Dates!$E$6, DataPack!BR692))))="", "", IF($C$4=Dates!$E$3, DataPack!BC692, IF($C$4=Dates!$E$4, DataPack!BH692, IF($C$4=Dates!$E$5, DataPack!BM692, IF($C$4=Dates!$E$6, DataPack!BR692)))))</f>
        <v/>
      </c>
      <c r="D277" s="119" t="str">
        <f>IF(IF($C$4=Dates!$E$3, DataPack!BD692, IF($C$4=Dates!$E$4, DataPack!BI692, IF($C$4=Dates!$E$5, DataPack!BN692, IF($C$4=Dates!$E$6, DataPack!BS692))))="", "", IF($C$4=Dates!$E$3, DataPack!BD692, IF($C$4=Dates!$E$4, DataPack!BI692, IF($C$4=Dates!$E$5, DataPack!BN692, IF($C$4=Dates!$E$6, DataPack!BS692)))))</f>
        <v/>
      </c>
      <c r="E277" s="119" t="str">
        <f>IF(IF($C$4=Dates!$E$3, DataPack!BE692, IF($C$4=Dates!$E$4, DataPack!BJ692, IF($C$4=Dates!$E$5, DataPack!BO692, IF($C$4=Dates!$E$6, DataPack!BT692))))="", "", IF($C$4=Dates!$E$3, DataPack!BE692, IF($C$4=Dates!$E$4, DataPack!BJ692, IF($C$4=Dates!$E$5, DataPack!BO692, IF($C$4=Dates!$E$6, DataPack!BT692)))))</f>
        <v/>
      </c>
      <c r="F277" s="119"/>
      <c r="G277" s="120" t="str">
        <f>IF(IF($C$4=Dates!$E$3, DataPack!BF692, IF($C$4=Dates!$E$4, DataPack!BK692, IF($C$4=Dates!$E$5, DataPack!BP692, IF($C$4=Dates!$E$6, DataPack!BU692))))="", "", IF($C$4=Dates!$E$3, DataPack!BF692, IF($C$4=Dates!$E$4, DataPack!BK692, IF($C$4=Dates!$E$5, DataPack!BP692, IF($C$4=Dates!$E$6, DataPack!BU692)))))</f>
        <v/>
      </c>
    </row>
    <row r="278" spans="2:7">
      <c r="B278" s="112" t="str">
        <f>IF(IF($C$4=Dates!$E$3, DataPack!BB693, IF($C$4=Dates!$E$4, DataPack!BG693, IF($C$4=Dates!$E$5, DataPack!BL693, IF($C$4=Dates!$E$6, DataPack!BQ693))))="", "", IF($C$4=Dates!$E$3, DataPack!BB693, IF($C$4=Dates!$E$4, DataPack!BG693, IF($C$4=Dates!$E$5, DataPack!BL693, IF($C$4=Dates!$E$6, DataPack!BQ693)))))</f>
        <v/>
      </c>
      <c r="C278" s="119" t="str">
        <f>IF(IF($C$4=Dates!$E$3, DataPack!BC693, IF($C$4=Dates!$E$4, DataPack!BH693, IF($C$4=Dates!$E$5, DataPack!BM693, IF($C$4=Dates!$E$6, DataPack!BR693))))="", "", IF($C$4=Dates!$E$3, DataPack!BC693, IF($C$4=Dates!$E$4, DataPack!BH693, IF($C$4=Dates!$E$5, DataPack!BM693, IF($C$4=Dates!$E$6, DataPack!BR693)))))</f>
        <v/>
      </c>
      <c r="D278" s="119" t="str">
        <f>IF(IF($C$4=Dates!$E$3, DataPack!BD693, IF($C$4=Dates!$E$4, DataPack!BI693, IF($C$4=Dates!$E$5, DataPack!BN693, IF($C$4=Dates!$E$6, DataPack!BS693))))="", "", IF($C$4=Dates!$E$3, DataPack!BD693, IF($C$4=Dates!$E$4, DataPack!BI693, IF($C$4=Dates!$E$5, DataPack!BN693, IF($C$4=Dates!$E$6, DataPack!BS693)))))</f>
        <v/>
      </c>
      <c r="E278" s="119" t="str">
        <f>IF(IF($C$4=Dates!$E$3, DataPack!BE693, IF($C$4=Dates!$E$4, DataPack!BJ693, IF($C$4=Dates!$E$5, DataPack!BO693, IF($C$4=Dates!$E$6, DataPack!BT693))))="", "", IF($C$4=Dates!$E$3, DataPack!BE693, IF($C$4=Dates!$E$4, DataPack!BJ693, IF($C$4=Dates!$E$5, DataPack!BO693, IF($C$4=Dates!$E$6, DataPack!BT693)))))</f>
        <v/>
      </c>
      <c r="F278" s="119"/>
      <c r="G278" s="120" t="str">
        <f>IF(IF($C$4=Dates!$E$3, DataPack!BF693, IF($C$4=Dates!$E$4, DataPack!BK693, IF($C$4=Dates!$E$5, DataPack!BP693, IF($C$4=Dates!$E$6, DataPack!BU693))))="", "", IF($C$4=Dates!$E$3, DataPack!BF693, IF($C$4=Dates!$E$4, DataPack!BK693, IF($C$4=Dates!$E$5, DataPack!BP693, IF($C$4=Dates!$E$6, DataPack!BU693)))))</f>
        <v/>
      </c>
    </row>
    <row r="279" spans="2:7">
      <c r="B279" s="112" t="str">
        <f>IF(IF($C$4=Dates!$E$3, DataPack!BB694, IF($C$4=Dates!$E$4, DataPack!BG694, IF($C$4=Dates!$E$5, DataPack!BL694, IF($C$4=Dates!$E$6, DataPack!BQ694))))="", "", IF($C$4=Dates!$E$3, DataPack!BB694, IF($C$4=Dates!$E$4, DataPack!BG694, IF($C$4=Dates!$E$5, DataPack!BL694, IF($C$4=Dates!$E$6, DataPack!BQ694)))))</f>
        <v/>
      </c>
      <c r="C279" s="119" t="str">
        <f>IF(IF($C$4=Dates!$E$3, DataPack!BC694, IF($C$4=Dates!$E$4, DataPack!BH694, IF($C$4=Dates!$E$5, DataPack!BM694, IF($C$4=Dates!$E$6, DataPack!BR694))))="", "", IF($C$4=Dates!$E$3, DataPack!BC694, IF($C$4=Dates!$E$4, DataPack!BH694, IF($C$4=Dates!$E$5, DataPack!BM694, IF($C$4=Dates!$E$6, DataPack!BR694)))))</f>
        <v/>
      </c>
      <c r="D279" s="119" t="str">
        <f>IF(IF($C$4=Dates!$E$3, DataPack!BD694, IF($C$4=Dates!$E$4, DataPack!BI694, IF($C$4=Dates!$E$5, DataPack!BN694, IF($C$4=Dates!$E$6, DataPack!BS694))))="", "", IF($C$4=Dates!$E$3, DataPack!BD694, IF($C$4=Dates!$E$4, DataPack!BI694, IF($C$4=Dates!$E$5, DataPack!BN694, IF($C$4=Dates!$E$6, DataPack!BS694)))))</f>
        <v/>
      </c>
      <c r="E279" s="119" t="str">
        <f>IF(IF($C$4=Dates!$E$3, DataPack!BE694, IF($C$4=Dates!$E$4, DataPack!BJ694, IF($C$4=Dates!$E$5, DataPack!BO694, IF($C$4=Dates!$E$6, DataPack!BT694))))="", "", IF($C$4=Dates!$E$3, DataPack!BE694, IF($C$4=Dates!$E$4, DataPack!BJ694, IF($C$4=Dates!$E$5, DataPack!BO694, IF($C$4=Dates!$E$6, DataPack!BT694)))))</f>
        <v/>
      </c>
      <c r="F279" s="119"/>
      <c r="G279" s="120" t="str">
        <f>IF(IF($C$4=Dates!$E$3, DataPack!BF694, IF($C$4=Dates!$E$4, DataPack!BK694, IF($C$4=Dates!$E$5, DataPack!BP694, IF($C$4=Dates!$E$6, DataPack!BU694))))="", "", IF($C$4=Dates!$E$3, DataPack!BF694, IF($C$4=Dates!$E$4, DataPack!BK694, IF($C$4=Dates!$E$5, DataPack!BP694, IF($C$4=Dates!$E$6, DataPack!BU694)))))</f>
        <v/>
      </c>
    </row>
    <row r="280" spans="2:7">
      <c r="B280" s="112" t="str">
        <f>IF(IF($C$4=Dates!$E$3, DataPack!BB695, IF($C$4=Dates!$E$4, DataPack!BG695, IF($C$4=Dates!$E$5, DataPack!BL695, IF($C$4=Dates!$E$6, DataPack!BQ695))))="", "", IF($C$4=Dates!$E$3, DataPack!BB695, IF($C$4=Dates!$E$4, DataPack!BG695, IF($C$4=Dates!$E$5, DataPack!BL695, IF($C$4=Dates!$E$6, DataPack!BQ695)))))</f>
        <v/>
      </c>
      <c r="C280" s="119" t="str">
        <f>IF(IF($C$4=Dates!$E$3, DataPack!BC695, IF($C$4=Dates!$E$4, DataPack!BH695, IF($C$4=Dates!$E$5, DataPack!BM695, IF($C$4=Dates!$E$6, DataPack!BR695))))="", "", IF($C$4=Dates!$E$3, DataPack!BC695, IF($C$4=Dates!$E$4, DataPack!BH695, IF($C$4=Dates!$E$5, DataPack!BM695, IF($C$4=Dates!$E$6, DataPack!BR695)))))</f>
        <v/>
      </c>
      <c r="D280" s="119" t="str">
        <f>IF(IF($C$4=Dates!$E$3, DataPack!BD695, IF($C$4=Dates!$E$4, DataPack!BI695, IF($C$4=Dates!$E$5, DataPack!BN695, IF($C$4=Dates!$E$6, DataPack!BS695))))="", "", IF($C$4=Dates!$E$3, DataPack!BD695, IF($C$4=Dates!$E$4, DataPack!BI695, IF($C$4=Dates!$E$5, DataPack!BN695, IF($C$4=Dates!$E$6, DataPack!BS695)))))</f>
        <v/>
      </c>
      <c r="E280" s="119" t="str">
        <f>IF(IF($C$4=Dates!$E$3, DataPack!BE695, IF($C$4=Dates!$E$4, DataPack!BJ695, IF($C$4=Dates!$E$5, DataPack!BO695, IF($C$4=Dates!$E$6, DataPack!BT695))))="", "", IF($C$4=Dates!$E$3, DataPack!BE695, IF($C$4=Dates!$E$4, DataPack!BJ695, IF($C$4=Dates!$E$5, DataPack!BO695, IF($C$4=Dates!$E$6, DataPack!BT695)))))</f>
        <v/>
      </c>
      <c r="F280" s="119"/>
      <c r="G280" s="120" t="str">
        <f>IF(IF($C$4=Dates!$E$3, DataPack!BF695, IF($C$4=Dates!$E$4, DataPack!BK695, IF($C$4=Dates!$E$5, DataPack!BP695, IF($C$4=Dates!$E$6, DataPack!BU695))))="", "", IF($C$4=Dates!$E$3, DataPack!BF695, IF($C$4=Dates!$E$4, DataPack!BK695, IF($C$4=Dates!$E$5, DataPack!BP695, IF($C$4=Dates!$E$6, DataPack!BU695)))))</f>
        <v/>
      </c>
    </row>
    <row r="281" spans="2:7">
      <c r="B281" s="112" t="str">
        <f>IF(IF($C$4=Dates!$E$3, DataPack!BB696, IF($C$4=Dates!$E$4, DataPack!BG696, IF($C$4=Dates!$E$5, DataPack!BL696, IF($C$4=Dates!$E$6, DataPack!BQ696))))="", "", IF($C$4=Dates!$E$3, DataPack!BB696, IF($C$4=Dates!$E$4, DataPack!BG696, IF($C$4=Dates!$E$5, DataPack!BL696, IF($C$4=Dates!$E$6, DataPack!BQ696)))))</f>
        <v/>
      </c>
      <c r="C281" s="119" t="str">
        <f>IF(IF($C$4=Dates!$E$3, DataPack!BC696, IF($C$4=Dates!$E$4, DataPack!BH696, IF($C$4=Dates!$E$5, DataPack!BM696, IF($C$4=Dates!$E$6, DataPack!BR696))))="", "", IF($C$4=Dates!$E$3, DataPack!BC696, IF($C$4=Dates!$E$4, DataPack!BH696, IF($C$4=Dates!$E$5, DataPack!BM696, IF($C$4=Dates!$E$6, DataPack!BR696)))))</f>
        <v/>
      </c>
      <c r="D281" s="119" t="str">
        <f>IF(IF($C$4=Dates!$E$3, DataPack!BD696, IF($C$4=Dates!$E$4, DataPack!BI696, IF($C$4=Dates!$E$5, DataPack!BN696, IF($C$4=Dates!$E$6, DataPack!BS696))))="", "", IF($C$4=Dates!$E$3, DataPack!BD696, IF($C$4=Dates!$E$4, DataPack!BI696, IF($C$4=Dates!$E$5, DataPack!BN696, IF($C$4=Dates!$E$6, DataPack!BS696)))))</f>
        <v/>
      </c>
      <c r="E281" s="119" t="str">
        <f>IF(IF($C$4=Dates!$E$3, DataPack!BE696, IF($C$4=Dates!$E$4, DataPack!BJ696, IF($C$4=Dates!$E$5, DataPack!BO696, IF($C$4=Dates!$E$6, DataPack!BT696))))="", "", IF($C$4=Dates!$E$3, DataPack!BE696, IF($C$4=Dates!$E$4, DataPack!BJ696, IF($C$4=Dates!$E$5, DataPack!BO696, IF($C$4=Dates!$E$6, DataPack!BT696)))))</f>
        <v/>
      </c>
      <c r="F281" s="119"/>
      <c r="G281" s="120" t="str">
        <f>IF(IF($C$4=Dates!$E$3, DataPack!BF696, IF($C$4=Dates!$E$4, DataPack!BK696, IF($C$4=Dates!$E$5, DataPack!BP696, IF($C$4=Dates!$E$6, DataPack!BU696))))="", "", IF($C$4=Dates!$E$3, DataPack!BF696, IF($C$4=Dates!$E$4, DataPack!BK696, IF($C$4=Dates!$E$5, DataPack!BP696, IF($C$4=Dates!$E$6, DataPack!BU696)))))</f>
        <v/>
      </c>
    </row>
    <row r="282" spans="2:7">
      <c r="B282" s="112" t="str">
        <f>IF(IF($C$4=Dates!$E$3, DataPack!BB697, IF($C$4=Dates!$E$4, DataPack!BG697, IF($C$4=Dates!$E$5, DataPack!BL697, IF($C$4=Dates!$E$6, DataPack!BQ697))))="", "", IF($C$4=Dates!$E$3, DataPack!BB697, IF($C$4=Dates!$E$4, DataPack!BG697, IF($C$4=Dates!$E$5, DataPack!BL697, IF($C$4=Dates!$E$6, DataPack!BQ697)))))</f>
        <v/>
      </c>
      <c r="C282" s="119" t="str">
        <f>IF(IF($C$4=Dates!$E$3, DataPack!BC697, IF($C$4=Dates!$E$4, DataPack!BH697, IF($C$4=Dates!$E$5, DataPack!BM697, IF($C$4=Dates!$E$6, DataPack!BR697))))="", "", IF($C$4=Dates!$E$3, DataPack!BC697, IF($C$4=Dates!$E$4, DataPack!BH697, IF($C$4=Dates!$E$5, DataPack!BM697, IF($C$4=Dates!$E$6, DataPack!BR697)))))</f>
        <v/>
      </c>
      <c r="D282" s="119" t="str">
        <f>IF(IF($C$4=Dates!$E$3, DataPack!BD697, IF($C$4=Dates!$E$4, DataPack!BI697, IF($C$4=Dates!$E$5, DataPack!BN697, IF($C$4=Dates!$E$6, DataPack!BS697))))="", "", IF($C$4=Dates!$E$3, DataPack!BD697, IF($C$4=Dates!$E$4, DataPack!BI697, IF($C$4=Dates!$E$5, DataPack!BN697, IF($C$4=Dates!$E$6, DataPack!BS697)))))</f>
        <v/>
      </c>
      <c r="E282" s="119" t="str">
        <f>IF(IF($C$4=Dates!$E$3, DataPack!BE697, IF($C$4=Dates!$E$4, DataPack!BJ697, IF($C$4=Dates!$E$5, DataPack!BO697, IF($C$4=Dates!$E$6, DataPack!BT697))))="", "", IF($C$4=Dates!$E$3, DataPack!BE697, IF($C$4=Dates!$E$4, DataPack!BJ697, IF($C$4=Dates!$E$5, DataPack!BO697, IF($C$4=Dates!$E$6, DataPack!BT697)))))</f>
        <v/>
      </c>
      <c r="F282" s="119"/>
      <c r="G282" s="120" t="str">
        <f>IF(IF($C$4=Dates!$E$3, DataPack!BF697, IF($C$4=Dates!$E$4, DataPack!BK697, IF($C$4=Dates!$E$5, DataPack!BP697, IF($C$4=Dates!$E$6, DataPack!BU697))))="", "", IF($C$4=Dates!$E$3, DataPack!BF697, IF($C$4=Dates!$E$4, DataPack!BK697, IF($C$4=Dates!$E$5, DataPack!BP697, IF($C$4=Dates!$E$6, DataPack!BU697)))))</f>
        <v/>
      </c>
    </row>
    <row r="283" spans="2:7">
      <c r="B283" s="112" t="str">
        <f>IF(IF($C$4=Dates!$E$3, DataPack!BB698, IF($C$4=Dates!$E$4, DataPack!BG698, IF($C$4=Dates!$E$5, DataPack!BL698, IF($C$4=Dates!$E$6, DataPack!BQ698))))="", "", IF($C$4=Dates!$E$3, DataPack!BB698, IF($C$4=Dates!$E$4, DataPack!BG698, IF($C$4=Dates!$E$5, DataPack!BL698, IF($C$4=Dates!$E$6, DataPack!BQ698)))))</f>
        <v/>
      </c>
      <c r="C283" s="119" t="str">
        <f>IF(IF($C$4=Dates!$E$3, DataPack!BC698, IF($C$4=Dates!$E$4, DataPack!BH698, IF($C$4=Dates!$E$5, DataPack!BM698, IF($C$4=Dates!$E$6, DataPack!BR698))))="", "", IF($C$4=Dates!$E$3, DataPack!BC698, IF($C$4=Dates!$E$4, DataPack!BH698, IF($C$4=Dates!$E$5, DataPack!BM698, IF($C$4=Dates!$E$6, DataPack!BR698)))))</f>
        <v/>
      </c>
      <c r="D283" s="119" t="str">
        <f>IF(IF($C$4=Dates!$E$3, DataPack!BD698, IF($C$4=Dates!$E$4, DataPack!BI698, IF($C$4=Dates!$E$5, DataPack!BN698, IF($C$4=Dates!$E$6, DataPack!BS698))))="", "", IF($C$4=Dates!$E$3, DataPack!BD698, IF($C$4=Dates!$E$4, DataPack!BI698, IF($C$4=Dates!$E$5, DataPack!BN698, IF($C$4=Dates!$E$6, DataPack!BS698)))))</f>
        <v/>
      </c>
      <c r="E283" s="119" t="str">
        <f>IF(IF($C$4=Dates!$E$3, DataPack!BE698, IF($C$4=Dates!$E$4, DataPack!BJ698, IF($C$4=Dates!$E$5, DataPack!BO698, IF($C$4=Dates!$E$6, DataPack!BT698))))="", "", IF($C$4=Dates!$E$3, DataPack!BE698, IF($C$4=Dates!$E$4, DataPack!BJ698, IF($C$4=Dates!$E$5, DataPack!BO698, IF($C$4=Dates!$E$6, DataPack!BT698)))))</f>
        <v/>
      </c>
      <c r="F283" s="119"/>
      <c r="G283" s="120" t="str">
        <f>IF(IF($C$4=Dates!$E$3, DataPack!BF698, IF($C$4=Dates!$E$4, DataPack!BK698, IF($C$4=Dates!$E$5, DataPack!BP698, IF($C$4=Dates!$E$6, DataPack!BU698))))="", "", IF($C$4=Dates!$E$3, DataPack!BF698, IF($C$4=Dates!$E$4, DataPack!BK698, IF($C$4=Dates!$E$5, DataPack!BP698, IF($C$4=Dates!$E$6, DataPack!BU698)))))</f>
        <v/>
      </c>
    </row>
    <row r="284" spans="2:7">
      <c r="B284" s="112" t="str">
        <f>IF(IF($C$4=Dates!$E$3, DataPack!BB699, IF($C$4=Dates!$E$4, DataPack!BG699, IF($C$4=Dates!$E$5, DataPack!BL699, IF($C$4=Dates!$E$6, DataPack!BQ699))))="", "", IF($C$4=Dates!$E$3, DataPack!BB699, IF($C$4=Dates!$E$4, DataPack!BG699, IF($C$4=Dates!$E$5, DataPack!BL699, IF($C$4=Dates!$E$6, DataPack!BQ699)))))</f>
        <v/>
      </c>
      <c r="C284" s="119" t="str">
        <f>IF(IF($C$4=Dates!$E$3, DataPack!BC699, IF($C$4=Dates!$E$4, DataPack!BH699, IF($C$4=Dates!$E$5, DataPack!BM699, IF($C$4=Dates!$E$6, DataPack!BR699))))="", "", IF($C$4=Dates!$E$3, DataPack!BC699, IF($C$4=Dates!$E$4, DataPack!BH699, IF($C$4=Dates!$E$5, DataPack!BM699, IF($C$4=Dates!$E$6, DataPack!BR699)))))</f>
        <v/>
      </c>
      <c r="D284" s="119" t="str">
        <f>IF(IF($C$4=Dates!$E$3, DataPack!BD699, IF($C$4=Dates!$E$4, DataPack!BI699, IF($C$4=Dates!$E$5, DataPack!BN699, IF($C$4=Dates!$E$6, DataPack!BS699))))="", "", IF($C$4=Dates!$E$3, DataPack!BD699, IF($C$4=Dates!$E$4, DataPack!BI699, IF($C$4=Dates!$E$5, DataPack!BN699, IF($C$4=Dates!$E$6, DataPack!BS699)))))</f>
        <v/>
      </c>
      <c r="E284" s="119" t="str">
        <f>IF(IF($C$4=Dates!$E$3, DataPack!BE699, IF($C$4=Dates!$E$4, DataPack!BJ699, IF($C$4=Dates!$E$5, DataPack!BO699, IF($C$4=Dates!$E$6, DataPack!BT699))))="", "", IF($C$4=Dates!$E$3, DataPack!BE699, IF($C$4=Dates!$E$4, DataPack!BJ699, IF($C$4=Dates!$E$5, DataPack!BO699, IF($C$4=Dates!$E$6, DataPack!BT699)))))</f>
        <v/>
      </c>
      <c r="F284" s="119"/>
      <c r="G284" s="120" t="str">
        <f>IF(IF($C$4=Dates!$E$3, DataPack!BF699, IF($C$4=Dates!$E$4, DataPack!BK699, IF($C$4=Dates!$E$5, DataPack!BP699, IF($C$4=Dates!$E$6, DataPack!BU699))))="", "", IF($C$4=Dates!$E$3, DataPack!BF699, IF($C$4=Dates!$E$4, DataPack!BK699, IF($C$4=Dates!$E$5, DataPack!BP699, IF($C$4=Dates!$E$6, DataPack!BU699)))))</f>
        <v/>
      </c>
    </row>
    <row r="285" spans="2:7">
      <c r="B285" s="112" t="str">
        <f>IF(IF($C$4=Dates!$E$3, DataPack!BB700, IF($C$4=Dates!$E$4, DataPack!BG700, IF($C$4=Dates!$E$5, DataPack!BL700, IF($C$4=Dates!$E$6, DataPack!BQ700))))="", "", IF($C$4=Dates!$E$3, DataPack!BB700, IF($C$4=Dates!$E$4, DataPack!BG700, IF($C$4=Dates!$E$5, DataPack!BL700, IF($C$4=Dates!$E$6, DataPack!BQ700)))))</f>
        <v/>
      </c>
      <c r="C285" s="119" t="str">
        <f>IF(IF($C$4=Dates!$E$3, DataPack!BC700, IF($C$4=Dates!$E$4, DataPack!BH700, IF($C$4=Dates!$E$5, DataPack!BM700, IF($C$4=Dates!$E$6, DataPack!BR700))))="", "", IF($C$4=Dates!$E$3, DataPack!BC700, IF($C$4=Dates!$E$4, DataPack!BH700, IF($C$4=Dates!$E$5, DataPack!BM700, IF($C$4=Dates!$E$6, DataPack!BR700)))))</f>
        <v/>
      </c>
      <c r="D285" s="119" t="str">
        <f>IF(IF($C$4=Dates!$E$3, DataPack!BD700, IF($C$4=Dates!$E$4, DataPack!BI700, IF($C$4=Dates!$E$5, DataPack!BN700, IF($C$4=Dates!$E$6, DataPack!BS700))))="", "", IF($C$4=Dates!$E$3, DataPack!BD700, IF($C$4=Dates!$E$4, DataPack!BI700, IF($C$4=Dates!$E$5, DataPack!BN700, IF($C$4=Dates!$E$6, DataPack!BS700)))))</f>
        <v/>
      </c>
      <c r="E285" s="119" t="str">
        <f>IF(IF($C$4=Dates!$E$3, DataPack!BE700, IF($C$4=Dates!$E$4, DataPack!BJ700, IF($C$4=Dates!$E$5, DataPack!BO700, IF($C$4=Dates!$E$6, DataPack!BT700))))="", "", IF($C$4=Dates!$E$3, DataPack!BE700, IF($C$4=Dates!$E$4, DataPack!BJ700, IF($C$4=Dates!$E$5, DataPack!BO700, IF($C$4=Dates!$E$6, DataPack!BT700)))))</f>
        <v/>
      </c>
      <c r="F285" s="119"/>
      <c r="G285" s="120" t="str">
        <f>IF(IF($C$4=Dates!$E$3, DataPack!BF700, IF($C$4=Dates!$E$4, DataPack!BK700, IF($C$4=Dates!$E$5, DataPack!BP700, IF($C$4=Dates!$E$6, DataPack!BU700))))="", "", IF($C$4=Dates!$E$3, DataPack!BF700, IF($C$4=Dates!$E$4, DataPack!BK700, IF($C$4=Dates!$E$5, DataPack!BP700, IF($C$4=Dates!$E$6, DataPack!BU700)))))</f>
        <v/>
      </c>
    </row>
    <row r="286" spans="2:7">
      <c r="B286" s="112" t="str">
        <f>IF(IF($C$4=Dates!$E$3, DataPack!BB701, IF($C$4=Dates!$E$4, DataPack!BG701, IF($C$4=Dates!$E$5, DataPack!BL701, IF($C$4=Dates!$E$6, DataPack!BQ701))))="", "", IF($C$4=Dates!$E$3, DataPack!BB701, IF($C$4=Dates!$E$4, DataPack!BG701, IF($C$4=Dates!$E$5, DataPack!BL701, IF($C$4=Dates!$E$6, DataPack!BQ701)))))</f>
        <v/>
      </c>
      <c r="C286" s="119" t="str">
        <f>IF(IF($C$4=Dates!$E$3, DataPack!BC701, IF($C$4=Dates!$E$4, DataPack!BH701, IF($C$4=Dates!$E$5, DataPack!BM701, IF($C$4=Dates!$E$6, DataPack!BR701))))="", "", IF($C$4=Dates!$E$3, DataPack!BC701, IF($C$4=Dates!$E$4, DataPack!BH701, IF($C$4=Dates!$E$5, DataPack!BM701, IF($C$4=Dates!$E$6, DataPack!BR701)))))</f>
        <v/>
      </c>
      <c r="D286" s="119" t="str">
        <f>IF(IF($C$4=Dates!$E$3, DataPack!BD701, IF($C$4=Dates!$E$4, DataPack!BI701, IF($C$4=Dates!$E$5, DataPack!BN701, IF($C$4=Dates!$E$6, DataPack!BS701))))="", "", IF($C$4=Dates!$E$3, DataPack!BD701, IF($C$4=Dates!$E$4, DataPack!BI701, IF($C$4=Dates!$E$5, DataPack!BN701, IF($C$4=Dates!$E$6, DataPack!BS701)))))</f>
        <v/>
      </c>
      <c r="E286" s="119" t="str">
        <f>IF(IF($C$4=Dates!$E$3, DataPack!BE701, IF($C$4=Dates!$E$4, DataPack!BJ701, IF($C$4=Dates!$E$5, DataPack!BO701, IF($C$4=Dates!$E$6, DataPack!BT701))))="", "", IF($C$4=Dates!$E$3, DataPack!BE701, IF($C$4=Dates!$E$4, DataPack!BJ701, IF($C$4=Dates!$E$5, DataPack!BO701, IF($C$4=Dates!$E$6, DataPack!BT701)))))</f>
        <v/>
      </c>
      <c r="F286" s="119"/>
      <c r="G286" s="120" t="str">
        <f>IF(IF($C$4=Dates!$E$3, DataPack!BF701, IF($C$4=Dates!$E$4, DataPack!BK701, IF($C$4=Dates!$E$5, DataPack!BP701, IF($C$4=Dates!$E$6, DataPack!BU701))))="", "", IF($C$4=Dates!$E$3, DataPack!BF701, IF($C$4=Dates!$E$4, DataPack!BK701, IF($C$4=Dates!$E$5, DataPack!BP701, IF($C$4=Dates!$E$6, DataPack!BU701)))))</f>
        <v/>
      </c>
    </row>
    <row r="287" spans="2:7">
      <c r="B287" s="112" t="str">
        <f>IF(IF($C$4=Dates!$E$3, DataPack!BB702, IF($C$4=Dates!$E$4, DataPack!BG702, IF($C$4=Dates!$E$5, DataPack!BL702, IF($C$4=Dates!$E$6, DataPack!BQ702))))="", "", IF($C$4=Dates!$E$3, DataPack!BB702, IF($C$4=Dates!$E$4, DataPack!BG702, IF($C$4=Dates!$E$5, DataPack!BL702, IF($C$4=Dates!$E$6, DataPack!BQ702)))))</f>
        <v/>
      </c>
      <c r="C287" s="119" t="str">
        <f>IF(IF($C$4=Dates!$E$3, DataPack!BC702, IF($C$4=Dates!$E$4, DataPack!BH702, IF($C$4=Dates!$E$5, DataPack!BM702, IF($C$4=Dates!$E$6, DataPack!BR702))))="", "", IF($C$4=Dates!$E$3, DataPack!BC702, IF($C$4=Dates!$E$4, DataPack!BH702, IF($C$4=Dates!$E$5, DataPack!BM702, IF($C$4=Dates!$E$6, DataPack!BR702)))))</f>
        <v/>
      </c>
      <c r="D287" s="119" t="str">
        <f>IF(IF($C$4=Dates!$E$3, DataPack!BD702, IF($C$4=Dates!$E$4, DataPack!BI702, IF($C$4=Dates!$E$5, DataPack!BN702, IF($C$4=Dates!$E$6, DataPack!BS702))))="", "", IF($C$4=Dates!$E$3, DataPack!BD702, IF($C$4=Dates!$E$4, DataPack!BI702, IF($C$4=Dates!$E$5, DataPack!BN702, IF($C$4=Dates!$E$6, DataPack!BS702)))))</f>
        <v/>
      </c>
      <c r="E287" s="119" t="str">
        <f>IF(IF($C$4=Dates!$E$3, DataPack!BE702, IF($C$4=Dates!$E$4, DataPack!BJ702, IF($C$4=Dates!$E$5, DataPack!BO702, IF($C$4=Dates!$E$6, DataPack!BT702))))="", "", IF($C$4=Dates!$E$3, DataPack!BE702, IF($C$4=Dates!$E$4, DataPack!BJ702, IF($C$4=Dates!$E$5, DataPack!BO702, IF($C$4=Dates!$E$6, DataPack!BT702)))))</f>
        <v/>
      </c>
      <c r="F287" s="119"/>
      <c r="G287" s="120" t="str">
        <f>IF(IF($C$4=Dates!$E$3, DataPack!BF702, IF($C$4=Dates!$E$4, DataPack!BK702, IF($C$4=Dates!$E$5, DataPack!BP702, IF($C$4=Dates!$E$6, DataPack!BU702))))="", "", IF($C$4=Dates!$E$3, DataPack!BF702, IF($C$4=Dates!$E$4, DataPack!BK702, IF($C$4=Dates!$E$5, DataPack!BP702, IF($C$4=Dates!$E$6, DataPack!BU702)))))</f>
        <v/>
      </c>
    </row>
    <row r="288" spans="2:7">
      <c r="B288" s="112" t="str">
        <f>IF(IF($C$4=Dates!$E$3, DataPack!BB703, IF($C$4=Dates!$E$4, DataPack!BG703, IF($C$4=Dates!$E$5, DataPack!BL703, IF($C$4=Dates!$E$6, DataPack!BQ703))))="", "", IF($C$4=Dates!$E$3, DataPack!BB703, IF($C$4=Dates!$E$4, DataPack!BG703, IF($C$4=Dates!$E$5, DataPack!BL703, IF($C$4=Dates!$E$6, DataPack!BQ703)))))</f>
        <v/>
      </c>
      <c r="C288" s="119" t="str">
        <f>IF(IF($C$4=Dates!$E$3, DataPack!BC703, IF($C$4=Dates!$E$4, DataPack!BH703, IF($C$4=Dates!$E$5, DataPack!BM703, IF($C$4=Dates!$E$6, DataPack!BR703))))="", "", IF($C$4=Dates!$E$3, DataPack!BC703, IF($C$4=Dates!$E$4, DataPack!BH703, IF($C$4=Dates!$E$5, DataPack!BM703, IF($C$4=Dates!$E$6, DataPack!BR703)))))</f>
        <v/>
      </c>
      <c r="D288" s="119" t="str">
        <f>IF(IF($C$4=Dates!$E$3, DataPack!BD703, IF($C$4=Dates!$E$4, DataPack!BI703, IF($C$4=Dates!$E$5, DataPack!BN703, IF($C$4=Dates!$E$6, DataPack!BS703))))="", "", IF($C$4=Dates!$E$3, DataPack!BD703, IF($C$4=Dates!$E$4, DataPack!BI703, IF($C$4=Dates!$E$5, DataPack!BN703, IF($C$4=Dates!$E$6, DataPack!BS703)))))</f>
        <v/>
      </c>
      <c r="E288" s="119" t="str">
        <f>IF(IF($C$4=Dates!$E$3, DataPack!BE703, IF($C$4=Dates!$E$4, DataPack!BJ703, IF($C$4=Dates!$E$5, DataPack!BO703, IF($C$4=Dates!$E$6, DataPack!BT703))))="", "", IF($C$4=Dates!$E$3, DataPack!BE703, IF($C$4=Dates!$E$4, DataPack!BJ703, IF($C$4=Dates!$E$5, DataPack!BO703, IF($C$4=Dates!$E$6, DataPack!BT703)))))</f>
        <v/>
      </c>
      <c r="F288" s="119"/>
      <c r="G288" s="120" t="str">
        <f>IF(IF($C$4=Dates!$E$3, DataPack!BF703, IF($C$4=Dates!$E$4, DataPack!BK703, IF($C$4=Dates!$E$5, DataPack!BP703, IF($C$4=Dates!$E$6, DataPack!BU703))))="", "", IF($C$4=Dates!$E$3, DataPack!BF703, IF($C$4=Dates!$E$4, DataPack!BK703, IF($C$4=Dates!$E$5, DataPack!BP703, IF($C$4=Dates!$E$6, DataPack!BU703)))))</f>
        <v/>
      </c>
    </row>
    <row r="289" spans="2:7">
      <c r="B289" s="112" t="str">
        <f>IF(IF($C$4=Dates!$E$3, DataPack!BB715, IF($C$4=Dates!$E$4, DataPack!BG715, IF($C$4=Dates!$E$5, DataPack!BL715, IF($C$4=Dates!$E$6, DataPack!BQ715))))="", "", IF($C$4=Dates!$E$3, DataPack!BB715, IF($C$4=Dates!$E$4, DataPack!BG715, IF($C$4=Dates!$E$5, DataPack!BL715, IF($C$4=Dates!$E$6, DataPack!BQ715)))))</f>
        <v/>
      </c>
      <c r="C289" s="119" t="str">
        <f>IF(IF($C$4=Dates!$E$3, DataPack!BC715, IF($C$4=Dates!$E$4, DataPack!BH715, IF($C$4=Dates!$E$5, DataPack!BM715, IF($C$4=Dates!$E$6, DataPack!BR715))))="", "", IF($C$4=Dates!$E$3, DataPack!BC715, IF($C$4=Dates!$E$4, DataPack!BH715, IF($C$4=Dates!$E$5, DataPack!BM715, IF($C$4=Dates!$E$6, DataPack!BR715)))))</f>
        <v/>
      </c>
      <c r="D289" s="119" t="str">
        <f>IF(IF($C$4=Dates!$E$3, DataPack!BD715, IF($C$4=Dates!$E$4, DataPack!BI715, IF($C$4=Dates!$E$5, DataPack!BN715, IF($C$4=Dates!$E$6, DataPack!BS715))))="", "", IF($C$4=Dates!$E$3, DataPack!BD715, IF($C$4=Dates!$E$4, DataPack!BI715, IF($C$4=Dates!$E$5, DataPack!BN715, IF($C$4=Dates!$E$6, DataPack!BS715)))))</f>
        <v/>
      </c>
      <c r="E289" s="119" t="str">
        <f>IF(IF($C$4=Dates!$E$3, DataPack!BE715, IF($C$4=Dates!$E$4, DataPack!BJ715, IF($C$4=Dates!$E$5, DataPack!BO715, IF($C$4=Dates!$E$6, DataPack!BT715))))="", "", IF($C$4=Dates!$E$3, DataPack!BE715, IF($C$4=Dates!$E$4, DataPack!BJ715, IF($C$4=Dates!$E$5, DataPack!BO715, IF($C$4=Dates!$E$6, DataPack!BT715)))))</f>
        <v/>
      </c>
      <c r="F289" s="119"/>
      <c r="G289" s="120" t="str">
        <f>IF(IF($C$4=Dates!$E$3, DataPack!BF715, IF($C$4=Dates!$E$4, DataPack!BK715, IF($C$4=Dates!$E$5, DataPack!BP715, IF($C$4=Dates!$E$6, DataPack!BU715))))="", "", IF($C$4=Dates!$E$3, DataPack!BF715, IF($C$4=Dates!$E$4, DataPack!BK715, IF($C$4=Dates!$E$5, DataPack!BP715, IF($C$4=Dates!$E$6, DataPack!BU715)))))</f>
        <v/>
      </c>
    </row>
    <row r="290" spans="2:7">
      <c r="B290" s="112" t="str">
        <f>IF(IF($C$4=Dates!$E$3, DataPack!BB716, IF($C$4=Dates!$E$4, DataPack!BG716, IF($C$4=Dates!$E$5, DataPack!BL716, IF($C$4=Dates!$E$6, DataPack!BQ716))))="", "", IF($C$4=Dates!$E$3, DataPack!BB716, IF($C$4=Dates!$E$4, DataPack!BG716, IF($C$4=Dates!$E$5, DataPack!BL716, IF($C$4=Dates!$E$6, DataPack!BQ716)))))</f>
        <v/>
      </c>
      <c r="C290" s="119" t="str">
        <f>IF(IF($C$4=Dates!$E$3, DataPack!BC716, IF($C$4=Dates!$E$4, DataPack!BH716, IF($C$4=Dates!$E$5, DataPack!BM716, IF($C$4=Dates!$E$6, DataPack!BR716))))="", "", IF($C$4=Dates!$E$3, DataPack!BC716, IF($C$4=Dates!$E$4, DataPack!BH716, IF($C$4=Dates!$E$5, DataPack!BM716, IF($C$4=Dates!$E$6, DataPack!BR716)))))</f>
        <v/>
      </c>
      <c r="D290" s="119" t="str">
        <f>IF(IF($C$4=Dates!$E$3, DataPack!BD716, IF($C$4=Dates!$E$4, DataPack!BI716, IF($C$4=Dates!$E$5, DataPack!BN716, IF($C$4=Dates!$E$6, DataPack!BS716))))="", "", IF($C$4=Dates!$E$3, DataPack!BD716, IF($C$4=Dates!$E$4, DataPack!BI716, IF($C$4=Dates!$E$5, DataPack!BN716, IF($C$4=Dates!$E$6, DataPack!BS716)))))</f>
        <v/>
      </c>
      <c r="E290" s="119" t="str">
        <f>IF(IF($C$4=Dates!$E$3, DataPack!BE716, IF($C$4=Dates!$E$4, DataPack!BJ716, IF($C$4=Dates!$E$5, DataPack!BO716, IF($C$4=Dates!$E$6, DataPack!BT716))))="", "", IF($C$4=Dates!$E$3, DataPack!BE716, IF($C$4=Dates!$E$4, DataPack!BJ716, IF($C$4=Dates!$E$5, DataPack!BO716, IF($C$4=Dates!$E$6, DataPack!BT716)))))</f>
        <v/>
      </c>
      <c r="F290" s="119"/>
      <c r="G290" s="120" t="str">
        <f>IF(IF($C$4=Dates!$E$3, DataPack!BF716, IF($C$4=Dates!$E$4, DataPack!BK716, IF($C$4=Dates!$E$5, DataPack!BP716, IF($C$4=Dates!$E$6, DataPack!BU716))))="", "", IF($C$4=Dates!$E$3, DataPack!BF716, IF($C$4=Dates!$E$4, DataPack!BK716, IF($C$4=Dates!$E$5, DataPack!BP716, IF($C$4=Dates!$E$6, DataPack!BU716)))))</f>
        <v/>
      </c>
    </row>
    <row r="291" spans="2:7">
      <c r="B291" s="112" t="str">
        <f>IF(IF($C$4=Dates!$E$3, DataPack!BB717, IF($C$4=Dates!$E$4, DataPack!BG717, IF($C$4=Dates!$E$5, DataPack!BL717, IF($C$4=Dates!$E$6, DataPack!BQ717))))="", "", IF($C$4=Dates!$E$3, DataPack!BB717, IF($C$4=Dates!$E$4, DataPack!BG717, IF($C$4=Dates!$E$5, DataPack!BL717, IF($C$4=Dates!$E$6, DataPack!BQ717)))))</f>
        <v/>
      </c>
      <c r="C291" s="119" t="str">
        <f>IF(IF($C$4=Dates!$E$3, DataPack!BC717, IF($C$4=Dates!$E$4, DataPack!BH717, IF($C$4=Dates!$E$5, DataPack!BM717, IF($C$4=Dates!$E$6, DataPack!BR717))))="", "", IF($C$4=Dates!$E$3, DataPack!BC717, IF($C$4=Dates!$E$4, DataPack!BH717, IF($C$4=Dates!$E$5, DataPack!BM717, IF($C$4=Dates!$E$6, DataPack!BR717)))))</f>
        <v/>
      </c>
      <c r="D291" s="119" t="str">
        <f>IF(IF($C$4=Dates!$E$3, DataPack!BD717, IF($C$4=Dates!$E$4, DataPack!BI717, IF($C$4=Dates!$E$5, DataPack!BN717, IF($C$4=Dates!$E$6, DataPack!BS717))))="", "", IF($C$4=Dates!$E$3, DataPack!BD717, IF($C$4=Dates!$E$4, DataPack!BI717, IF($C$4=Dates!$E$5, DataPack!BN717, IF($C$4=Dates!$E$6, DataPack!BS717)))))</f>
        <v/>
      </c>
      <c r="E291" s="119" t="str">
        <f>IF(IF($C$4=Dates!$E$3, DataPack!BE717, IF($C$4=Dates!$E$4, DataPack!BJ717, IF($C$4=Dates!$E$5, DataPack!BO717, IF($C$4=Dates!$E$6, DataPack!BT717))))="", "", IF($C$4=Dates!$E$3, DataPack!BE717, IF($C$4=Dates!$E$4, DataPack!BJ717, IF($C$4=Dates!$E$5, DataPack!BO717, IF($C$4=Dates!$E$6, DataPack!BT717)))))</f>
        <v/>
      </c>
      <c r="F291" s="119"/>
      <c r="G291" s="120" t="str">
        <f>IF(IF($C$4=Dates!$E$3, DataPack!BF717, IF($C$4=Dates!$E$4, DataPack!BK717, IF($C$4=Dates!$E$5, DataPack!BP717, IF($C$4=Dates!$E$6, DataPack!BU717))))="", "", IF($C$4=Dates!$E$3, DataPack!BF717, IF($C$4=Dates!$E$4, DataPack!BK717, IF($C$4=Dates!$E$5, DataPack!BP717, IF($C$4=Dates!$E$6, DataPack!BU717)))))</f>
        <v/>
      </c>
    </row>
    <row r="292" spans="2:7">
      <c r="B292" s="112" t="str">
        <f>IF(IF($C$4=Dates!$E$3, DataPack!BB718, IF($C$4=Dates!$E$4, DataPack!BG718, IF($C$4=Dates!$E$5, DataPack!BL718, IF($C$4=Dates!$E$6, DataPack!BQ718))))="", "", IF($C$4=Dates!$E$3, DataPack!BB718, IF($C$4=Dates!$E$4, DataPack!BG718, IF($C$4=Dates!$E$5, DataPack!BL718, IF($C$4=Dates!$E$6, DataPack!BQ718)))))</f>
        <v/>
      </c>
      <c r="C292" s="119" t="str">
        <f>IF(IF($C$4=Dates!$E$3, DataPack!BC718, IF($C$4=Dates!$E$4, DataPack!BH718, IF($C$4=Dates!$E$5, DataPack!BM718, IF($C$4=Dates!$E$6, DataPack!BR718))))="", "", IF($C$4=Dates!$E$3, DataPack!BC718, IF($C$4=Dates!$E$4, DataPack!BH718, IF($C$4=Dates!$E$5, DataPack!BM718, IF($C$4=Dates!$E$6, DataPack!BR718)))))</f>
        <v/>
      </c>
      <c r="D292" s="119" t="str">
        <f>IF(IF($C$4=Dates!$E$3, DataPack!BD718, IF($C$4=Dates!$E$4, DataPack!BI718, IF($C$4=Dates!$E$5, DataPack!BN718, IF($C$4=Dates!$E$6, DataPack!BS718))))="", "", IF($C$4=Dates!$E$3, DataPack!BD718, IF($C$4=Dates!$E$4, DataPack!BI718, IF($C$4=Dates!$E$5, DataPack!BN718, IF($C$4=Dates!$E$6, DataPack!BS718)))))</f>
        <v/>
      </c>
      <c r="E292" s="119" t="str">
        <f>IF(IF($C$4=Dates!$E$3, DataPack!BE718, IF($C$4=Dates!$E$4, DataPack!BJ718, IF($C$4=Dates!$E$5, DataPack!BO718, IF($C$4=Dates!$E$6, DataPack!BT718))))="", "", IF($C$4=Dates!$E$3, DataPack!BE718, IF($C$4=Dates!$E$4, DataPack!BJ718, IF($C$4=Dates!$E$5, DataPack!BO718, IF($C$4=Dates!$E$6, DataPack!BT718)))))</f>
        <v/>
      </c>
      <c r="F292" s="119"/>
      <c r="G292" s="120" t="str">
        <f>IF(IF($C$4=Dates!$E$3, DataPack!BF718, IF($C$4=Dates!$E$4, DataPack!BK718, IF($C$4=Dates!$E$5, DataPack!BP718, IF($C$4=Dates!$E$6, DataPack!BU718))))="", "", IF($C$4=Dates!$E$3, DataPack!BF718, IF($C$4=Dates!$E$4, DataPack!BK718, IF($C$4=Dates!$E$5, DataPack!BP718, IF($C$4=Dates!$E$6, DataPack!BU718)))))</f>
        <v/>
      </c>
    </row>
    <row r="293" spans="2:7">
      <c r="B293" s="112" t="str">
        <f>IF(IF($C$4=Dates!$E$3, DataPack!BB719, IF($C$4=Dates!$E$4, DataPack!BG719, IF($C$4=Dates!$E$5, DataPack!BL719, IF($C$4=Dates!$E$6, DataPack!BQ719))))="", "", IF($C$4=Dates!$E$3, DataPack!BB719, IF($C$4=Dates!$E$4, DataPack!BG719, IF($C$4=Dates!$E$5, DataPack!BL719, IF($C$4=Dates!$E$6, DataPack!BQ719)))))</f>
        <v/>
      </c>
      <c r="C293" s="119" t="str">
        <f>IF(IF($C$4=Dates!$E$3, DataPack!BC719, IF($C$4=Dates!$E$4, DataPack!BH719, IF($C$4=Dates!$E$5, DataPack!BM719, IF($C$4=Dates!$E$6, DataPack!BR719))))="", "", IF($C$4=Dates!$E$3, DataPack!BC719, IF($C$4=Dates!$E$4, DataPack!BH719, IF($C$4=Dates!$E$5, DataPack!BM719, IF($C$4=Dates!$E$6, DataPack!BR719)))))</f>
        <v/>
      </c>
      <c r="D293" s="119" t="str">
        <f>IF(IF($C$4=Dates!$E$3, DataPack!BD719, IF($C$4=Dates!$E$4, DataPack!BI719, IF($C$4=Dates!$E$5, DataPack!BN719, IF($C$4=Dates!$E$6, DataPack!BS719))))="", "", IF($C$4=Dates!$E$3, DataPack!BD719, IF($C$4=Dates!$E$4, DataPack!BI719, IF($C$4=Dates!$E$5, DataPack!BN719, IF($C$4=Dates!$E$6, DataPack!BS719)))))</f>
        <v/>
      </c>
      <c r="E293" s="119" t="str">
        <f>IF(IF($C$4=Dates!$E$3, DataPack!BE719, IF($C$4=Dates!$E$4, DataPack!BJ719, IF($C$4=Dates!$E$5, DataPack!BO719, IF($C$4=Dates!$E$6, DataPack!BT719))))="", "", IF($C$4=Dates!$E$3, DataPack!BE719, IF($C$4=Dates!$E$4, DataPack!BJ719, IF($C$4=Dates!$E$5, DataPack!BO719, IF($C$4=Dates!$E$6, DataPack!BT719)))))</f>
        <v/>
      </c>
      <c r="F293" s="119"/>
      <c r="G293" s="120" t="str">
        <f>IF(IF($C$4=Dates!$E$3, DataPack!BF719, IF($C$4=Dates!$E$4, DataPack!BK719, IF($C$4=Dates!$E$5, DataPack!BP719, IF($C$4=Dates!$E$6, DataPack!BU719))))="", "", IF($C$4=Dates!$E$3, DataPack!BF719, IF($C$4=Dates!$E$4, DataPack!BK719, IF($C$4=Dates!$E$5, DataPack!BP719, IF($C$4=Dates!$E$6, DataPack!BU719)))))</f>
        <v/>
      </c>
    </row>
    <row r="294" spans="2:7">
      <c r="B294" s="112" t="str">
        <f>IF(IF($C$4=Dates!$E$3, DataPack!BB720, IF($C$4=Dates!$E$4, DataPack!BG720, IF($C$4=Dates!$E$5, DataPack!BL720, IF($C$4=Dates!$E$6, DataPack!BQ720))))="", "", IF($C$4=Dates!$E$3, DataPack!BB720, IF($C$4=Dates!$E$4, DataPack!BG720, IF($C$4=Dates!$E$5, DataPack!BL720, IF($C$4=Dates!$E$6, DataPack!BQ720)))))</f>
        <v/>
      </c>
      <c r="C294" s="119" t="str">
        <f>IF(IF($C$4=Dates!$E$3, DataPack!BC720, IF($C$4=Dates!$E$4, DataPack!BH720, IF($C$4=Dates!$E$5, DataPack!BM720, IF($C$4=Dates!$E$6, DataPack!BR720))))="", "", IF($C$4=Dates!$E$3, DataPack!BC720, IF($C$4=Dates!$E$4, DataPack!BH720, IF($C$4=Dates!$E$5, DataPack!BM720, IF($C$4=Dates!$E$6, DataPack!BR720)))))</f>
        <v/>
      </c>
      <c r="D294" s="119" t="str">
        <f>IF(IF($C$4=Dates!$E$3, DataPack!BD720, IF($C$4=Dates!$E$4, DataPack!BI720, IF($C$4=Dates!$E$5, DataPack!BN720, IF($C$4=Dates!$E$6, DataPack!BS720))))="", "", IF($C$4=Dates!$E$3, DataPack!BD720, IF($C$4=Dates!$E$4, DataPack!BI720, IF($C$4=Dates!$E$5, DataPack!BN720, IF($C$4=Dates!$E$6, DataPack!BS720)))))</f>
        <v/>
      </c>
      <c r="E294" s="119" t="str">
        <f>IF(IF($C$4=Dates!$E$3, DataPack!BE720, IF($C$4=Dates!$E$4, DataPack!BJ720, IF($C$4=Dates!$E$5, DataPack!BO720, IF($C$4=Dates!$E$6, DataPack!BT720))))="", "", IF($C$4=Dates!$E$3, DataPack!BE720, IF($C$4=Dates!$E$4, DataPack!BJ720, IF($C$4=Dates!$E$5, DataPack!BO720, IF($C$4=Dates!$E$6, DataPack!BT720)))))</f>
        <v/>
      </c>
      <c r="F294" s="119"/>
      <c r="G294" s="120" t="str">
        <f>IF(IF($C$4=Dates!$E$3, DataPack!BF720, IF($C$4=Dates!$E$4, DataPack!BK720, IF($C$4=Dates!$E$5, DataPack!BP720, IF($C$4=Dates!$E$6, DataPack!BU720))))="", "", IF($C$4=Dates!$E$3, DataPack!BF720, IF($C$4=Dates!$E$4, DataPack!BK720, IF($C$4=Dates!$E$5, DataPack!BP720, IF($C$4=Dates!$E$6, DataPack!BU720)))))</f>
        <v/>
      </c>
    </row>
    <row r="295" spans="2:7">
      <c r="B295" s="112" t="str">
        <f>IF(IF($C$4=Dates!$E$3, DataPack!BB721, IF($C$4=Dates!$E$4, DataPack!BG721, IF($C$4=Dates!$E$5, DataPack!BL721, IF($C$4=Dates!$E$6, DataPack!BQ721))))="", "", IF($C$4=Dates!$E$3, DataPack!BB721, IF($C$4=Dates!$E$4, DataPack!BG721, IF($C$4=Dates!$E$5, DataPack!BL721, IF($C$4=Dates!$E$6, DataPack!BQ721)))))</f>
        <v/>
      </c>
      <c r="C295" s="119" t="str">
        <f>IF(IF($C$4=Dates!$E$3, DataPack!BC721, IF($C$4=Dates!$E$4, DataPack!BH721, IF($C$4=Dates!$E$5, DataPack!BM721, IF($C$4=Dates!$E$6, DataPack!BR721))))="", "", IF($C$4=Dates!$E$3, DataPack!BC721, IF($C$4=Dates!$E$4, DataPack!BH721, IF($C$4=Dates!$E$5, DataPack!BM721, IF($C$4=Dates!$E$6, DataPack!BR721)))))</f>
        <v/>
      </c>
      <c r="D295" s="119" t="str">
        <f>IF(IF($C$4=Dates!$E$3, DataPack!BD721, IF($C$4=Dates!$E$4, DataPack!BI721, IF($C$4=Dates!$E$5, DataPack!BN721, IF($C$4=Dates!$E$6, DataPack!BS721))))="", "", IF($C$4=Dates!$E$3, DataPack!BD721, IF($C$4=Dates!$E$4, DataPack!BI721, IF($C$4=Dates!$E$5, DataPack!BN721, IF($C$4=Dates!$E$6, DataPack!BS721)))))</f>
        <v/>
      </c>
      <c r="E295" s="119" t="str">
        <f>IF(IF($C$4=Dates!$E$3, DataPack!BE721, IF($C$4=Dates!$E$4, DataPack!BJ721, IF($C$4=Dates!$E$5, DataPack!BO721, IF($C$4=Dates!$E$6, DataPack!BT721))))="", "", IF($C$4=Dates!$E$3, DataPack!BE721, IF($C$4=Dates!$E$4, DataPack!BJ721, IF($C$4=Dates!$E$5, DataPack!BO721, IF($C$4=Dates!$E$6, DataPack!BT721)))))</f>
        <v/>
      </c>
      <c r="F295" s="119"/>
      <c r="G295" s="120" t="str">
        <f>IF(IF($C$4=Dates!$E$3, DataPack!BF721, IF($C$4=Dates!$E$4, DataPack!BK721, IF($C$4=Dates!$E$5, DataPack!BP721, IF($C$4=Dates!$E$6, DataPack!BU721))))="", "", IF($C$4=Dates!$E$3, DataPack!BF721, IF($C$4=Dates!$E$4, DataPack!BK721, IF($C$4=Dates!$E$5, DataPack!BP721, IF($C$4=Dates!$E$6, DataPack!BU721)))))</f>
        <v/>
      </c>
    </row>
    <row r="296" spans="2:7">
      <c r="B296" s="112" t="str">
        <f>IF(IF($C$4=Dates!$E$3, DataPack!BB722, IF($C$4=Dates!$E$4, DataPack!BG722, IF($C$4=Dates!$E$5, DataPack!BL722, IF($C$4=Dates!$E$6, DataPack!BQ722))))="", "", IF($C$4=Dates!$E$3, DataPack!BB722, IF($C$4=Dates!$E$4, DataPack!BG722, IF($C$4=Dates!$E$5, DataPack!BL722, IF($C$4=Dates!$E$6, DataPack!BQ722)))))</f>
        <v/>
      </c>
      <c r="C296" s="119" t="str">
        <f>IF(IF($C$4=Dates!$E$3, DataPack!BC722, IF($C$4=Dates!$E$4, DataPack!BH722, IF($C$4=Dates!$E$5, DataPack!BM722, IF($C$4=Dates!$E$6, DataPack!BR722))))="", "", IF($C$4=Dates!$E$3, DataPack!BC722, IF($C$4=Dates!$E$4, DataPack!BH722, IF($C$4=Dates!$E$5, DataPack!BM722, IF($C$4=Dates!$E$6, DataPack!BR722)))))</f>
        <v/>
      </c>
      <c r="D296" s="119" t="str">
        <f>IF(IF($C$4=Dates!$E$3, DataPack!BD722, IF($C$4=Dates!$E$4, DataPack!BI722, IF($C$4=Dates!$E$5, DataPack!BN722, IF($C$4=Dates!$E$6, DataPack!BS722))))="", "", IF($C$4=Dates!$E$3, DataPack!BD722, IF($C$4=Dates!$E$4, DataPack!BI722, IF($C$4=Dates!$E$5, DataPack!BN722, IF($C$4=Dates!$E$6, DataPack!BS722)))))</f>
        <v/>
      </c>
      <c r="E296" s="119" t="str">
        <f>IF(IF($C$4=Dates!$E$3, DataPack!BE722, IF($C$4=Dates!$E$4, DataPack!BJ722, IF($C$4=Dates!$E$5, DataPack!BO722, IF($C$4=Dates!$E$6, DataPack!BT722))))="", "", IF($C$4=Dates!$E$3, DataPack!BE722, IF($C$4=Dates!$E$4, DataPack!BJ722, IF($C$4=Dates!$E$5, DataPack!BO722, IF($C$4=Dates!$E$6, DataPack!BT722)))))</f>
        <v/>
      </c>
      <c r="F296" s="119"/>
      <c r="G296" s="120" t="str">
        <f>IF(IF($C$4=Dates!$E$3, DataPack!BF722, IF($C$4=Dates!$E$4, DataPack!BK722, IF($C$4=Dates!$E$5, DataPack!BP722, IF($C$4=Dates!$E$6, DataPack!BU722))))="", "", IF($C$4=Dates!$E$3, DataPack!BF722, IF($C$4=Dates!$E$4, DataPack!BK722, IF($C$4=Dates!$E$5, DataPack!BP722, IF($C$4=Dates!$E$6, DataPack!BU722)))))</f>
        <v/>
      </c>
    </row>
    <row r="297" spans="2:7">
      <c r="B297" s="112" t="str">
        <f>IF(IF($C$4=Dates!$E$3, DataPack!BB723, IF($C$4=Dates!$E$4, DataPack!BG723, IF($C$4=Dates!$E$5, DataPack!BL723, IF($C$4=Dates!$E$6, DataPack!BQ723))))="", "", IF($C$4=Dates!$E$3, DataPack!BB723, IF($C$4=Dates!$E$4, DataPack!BG723, IF($C$4=Dates!$E$5, DataPack!BL723, IF($C$4=Dates!$E$6, DataPack!BQ723)))))</f>
        <v/>
      </c>
      <c r="C297" s="119" t="str">
        <f>IF(IF($C$4=Dates!$E$3, DataPack!BC723, IF($C$4=Dates!$E$4, DataPack!BH723, IF($C$4=Dates!$E$5, DataPack!BM723, IF($C$4=Dates!$E$6, DataPack!BR723))))="", "", IF($C$4=Dates!$E$3, DataPack!BC723, IF($C$4=Dates!$E$4, DataPack!BH723, IF($C$4=Dates!$E$5, DataPack!BM723, IF($C$4=Dates!$E$6, DataPack!BR723)))))</f>
        <v/>
      </c>
      <c r="D297" s="119" t="str">
        <f>IF(IF($C$4=Dates!$E$3, DataPack!BD723, IF($C$4=Dates!$E$4, DataPack!BI723, IF($C$4=Dates!$E$5, DataPack!BN723, IF($C$4=Dates!$E$6, DataPack!BS723))))="", "", IF($C$4=Dates!$E$3, DataPack!BD723, IF($C$4=Dates!$E$4, DataPack!BI723, IF($C$4=Dates!$E$5, DataPack!BN723, IF($C$4=Dates!$E$6, DataPack!BS723)))))</f>
        <v/>
      </c>
      <c r="E297" s="119" t="str">
        <f>IF(IF($C$4=Dates!$E$3, DataPack!BE723, IF($C$4=Dates!$E$4, DataPack!BJ723, IF($C$4=Dates!$E$5, DataPack!BO723, IF($C$4=Dates!$E$6, DataPack!BT723))))="", "", IF($C$4=Dates!$E$3, DataPack!BE723, IF($C$4=Dates!$E$4, DataPack!BJ723, IF($C$4=Dates!$E$5, DataPack!BO723, IF($C$4=Dates!$E$6, DataPack!BT723)))))</f>
        <v/>
      </c>
      <c r="F297" s="119"/>
      <c r="G297" s="120" t="str">
        <f>IF(IF($C$4=Dates!$E$3, DataPack!BF723, IF($C$4=Dates!$E$4, DataPack!BK723, IF($C$4=Dates!$E$5, DataPack!BP723, IF($C$4=Dates!$E$6, DataPack!BU723))))="", "", IF($C$4=Dates!$E$3, DataPack!BF723, IF($C$4=Dates!$E$4, DataPack!BK723, IF($C$4=Dates!$E$5, DataPack!BP723, IF($C$4=Dates!$E$6, DataPack!BU723)))))</f>
        <v/>
      </c>
    </row>
    <row r="298" spans="2:7">
      <c r="B298" s="112" t="str">
        <f>IF(IF($C$4=Dates!$E$3, DataPack!BB724, IF($C$4=Dates!$E$4, DataPack!BG724, IF($C$4=Dates!$E$5, DataPack!BL724, IF($C$4=Dates!$E$6, DataPack!BQ724))))="", "", IF($C$4=Dates!$E$3, DataPack!BB724, IF($C$4=Dates!$E$4, DataPack!BG724, IF($C$4=Dates!$E$5, DataPack!BL724, IF($C$4=Dates!$E$6, DataPack!BQ724)))))</f>
        <v/>
      </c>
      <c r="C298" s="119" t="str">
        <f>IF(IF($C$4=Dates!$E$3, DataPack!BC724, IF($C$4=Dates!$E$4, DataPack!BH724, IF($C$4=Dates!$E$5, DataPack!BM724, IF($C$4=Dates!$E$6, DataPack!BR724))))="", "", IF($C$4=Dates!$E$3, DataPack!BC724, IF($C$4=Dates!$E$4, DataPack!BH724, IF($C$4=Dates!$E$5, DataPack!BM724, IF($C$4=Dates!$E$6, DataPack!BR724)))))</f>
        <v/>
      </c>
      <c r="D298" s="119" t="str">
        <f>IF(IF($C$4=Dates!$E$3, DataPack!BD724, IF($C$4=Dates!$E$4, DataPack!BI724, IF($C$4=Dates!$E$5, DataPack!BN724, IF($C$4=Dates!$E$6, DataPack!BS724))))="", "", IF($C$4=Dates!$E$3, DataPack!BD724, IF($C$4=Dates!$E$4, DataPack!BI724, IF($C$4=Dates!$E$5, DataPack!BN724, IF($C$4=Dates!$E$6, DataPack!BS724)))))</f>
        <v/>
      </c>
      <c r="E298" s="119" t="str">
        <f>IF(IF($C$4=Dates!$E$3, DataPack!BE724, IF($C$4=Dates!$E$4, DataPack!BJ724, IF($C$4=Dates!$E$5, DataPack!BO724, IF($C$4=Dates!$E$6, DataPack!BT724))))="", "", IF($C$4=Dates!$E$3, DataPack!BE724, IF($C$4=Dates!$E$4, DataPack!BJ724, IF($C$4=Dates!$E$5, DataPack!BO724, IF($C$4=Dates!$E$6, DataPack!BT724)))))</f>
        <v/>
      </c>
      <c r="F298" s="119"/>
      <c r="G298" s="120" t="str">
        <f>IF(IF($C$4=Dates!$E$3, DataPack!BF724, IF($C$4=Dates!$E$4, DataPack!BK724, IF($C$4=Dates!$E$5, DataPack!BP724, IF($C$4=Dates!$E$6, DataPack!BU724))))="", "", IF($C$4=Dates!$E$3, DataPack!BF724, IF($C$4=Dates!$E$4, DataPack!BK724, IF($C$4=Dates!$E$5, DataPack!BP724, IF($C$4=Dates!$E$6, DataPack!BU724)))))</f>
        <v/>
      </c>
    </row>
    <row r="299" spans="2:7">
      <c r="B299" s="112" t="str">
        <f>IF(IF($C$4=Dates!$E$3, DataPack!BB725, IF($C$4=Dates!$E$4, DataPack!BG725, IF($C$4=Dates!$E$5, DataPack!BL725, IF($C$4=Dates!$E$6, DataPack!BQ725))))="", "", IF($C$4=Dates!$E$3, DataPack!BB725, IF($C$4=Dates!$E$4, DataPack!BG725, IF($C$4=Dates!$E$5, DataPack!BL725, IF($C$4=Dates!$E$6, DataPack!BQ725)))))</f>
        <v/>
      </c>
      <c r="C299" s="119" t="str">
        <f>IF(IF($C$4=Dates!$E$3, DataPack!BC725, IF($C$4=Dates!$E$4, DataPack!BH725, IF($C$4=Dates!$E$5, DataPack!BM725, IF($C$4=Dates!$E$6, DataPack!BR725))))="", "", IF($C$4=Dates!$E$3, DataPack!BC725, IF($C$4=Dates!$E$4, DataPack!BH725, IF($C$4=Dates!$E$5, DataPack!BM725, IF($C$4=Dates!$E$6, DataPack!BR725)))))</f>
        <v/>
      </c>
      <c r="D299" s="119" t="str">
        <f>IF(IF($C$4=Dates!$E$3, DataPack!BD725, IF($C$4=Dates!$E$4, DataPack!BI725, IF($C$4=Dates!$E$5, DataPack!BN725, IF($C$4=Dates!$E$6, DataPack!BS725))))="", "", IF($C$4=Dates!$E$3, DataPack!BD725, IF($C$4=Dates!$E$4, DataPack!BI725, IF($C$4=Dates!$E$5, DataPack!BN725, IF($C$4=Dates!$E$6, DataPack!BS725)))))</f>
        <v/>
      </c>
      <c r="E299" s="119" t="str">
        <f>IF(IF($C$4=Dates!$E$3, DataPack!BE725, IF($C$4=Dates!$E$4, DataPack!BJ725, IF($C$4=Dates!$E$5, DataPack!BO725, IF($C$4=Dates!$E$6, DataPack!BT725))))="", "", IF($C$4=Dates!$E$3, DataPack!BE725, IF($C$4=Dates!$E$4, DataPack!BJ725, IF($C$4=Dates!$E$5, DataPack!BO725, IF($C$4=Dates!$E$6, DataPack!BT725)))))</f>
        <v/>
      </c>
      <c r="F299" s="119"/>
      <c r="G299" s="120" t="str">
        <f>IF(IF($C$4=Dates!$E$3, DataPack!BF725, IF($C$4=Dates!$E$4, DataPack!BK725, IF($C$4=Dates!$E$5, DataPack!BP725, IF($C$4=Dates!$E$6, DataPack!BU725))))="", "", IF($C$4=Dates!$E$3, DataPack!BF725, IF($C$4=Dates!$E$4, DataPack!BK725, IF($C$4=Dates!$E$5, DataPack!BP725, IF($C$4=Dates!$E$6, DataPack!BU725)))))</f>
        <v/>
      </c>
    </row>
    <row r="300" spans="2:7">
      <c r="B300" s="112" t="str">
        <f>IF(IF($C$4=Dates!$E$3, DataPack!BB726, IF($C$4=Dates!$E$4, DataPack!BG726, IF($C$4=Dates!$E$5, DataPack!BL726, IF($C$4=Dates!$E$6, DataPack!BQ726))))="", "", IF($C$4=Dates!$E$3, DataPack!BB726, IF($C$4=Dates!$E$4, DataPack!BG726, IF($C$4=Dates!$E$5, DataPack!BL726, IF($C$4=Dates!$E$6, DataPack!BQ726)))))</f>
        <v/>
      </c>
      <c r="C300" s="119" t="str">
        <f>IF(IF($C$4=Dates!$E$3, DataPack!BC726, IF($C$4=Dates!$E$4, DataPack!BH726, IF($C$4=Dates!$E$5, DataPack!BM726, IF($C$4=Dates!$E$6, DataPack!BR726))))="", "", IF($C$4=Dates!$E$3, DataPack!BC726, IF($C$4=Dates!$E$4, DataPack!BH726, IF($C$4=Dates!$E$5, DataPack!BM726, IF($C$4=Dates!$E$6, DataPack!BR726)))))</f>
        <v/>
      </c>
      <c r="D300" s="119" t="str">
        <f>IF(IF($C$4=Dates!$E$3, DataPack!BD726, IF($C$4=Dates!$E$4, DataPack!BI726, IF($C$4=Dates!$E$5, DataPack!BN726, IF($C$4=Dates!$E$6, DataPack!BS726))))="", "", IF($C$4=Dates!$E$3, DataPack!BD726, IF($C$4=Dates!$E$4, DataPack!BI726, IF($C$4=Dates!$E$5, DataPack!BN726, IF($C$4=Dates!$E$6, DataPack!BS726)))))</f>
        <v/>
      </c>
      <c r="E300" s="119" t="str">
        <f>IF(IF($C$4=Dates!$E$3, DataPack!BE726, IF($C$4=Dates!$E$4, DataPack!BJ726, IF($C$4=Dates!$E$5, DataPack!BO726, IF($C$4=Dates!$E$6, DataPack!BT726))))="", "", IF($C$4=Dates!$E$3, DataPack!BE726, IF($C$4=Dates!$E$4, DataPack!BJ726, IF($C$4=Dates!$E$5, DataPack!BO726, IF($C$4=Dates!$E$6, DataPack!BT726)))))</f>
        <v/>
      </c>
      <c r="F300" s="119"/>
      <c r="G300" s="120" t="str">
        <f>IF(IF($C$4=Dates!$E$3, DataPack!BF726, IF($C$4=Dates!$E$4, DataPack!BK726, IF($C$4=Dates!$E$5, DataPack!BP726, IF($C$4=Dates!$E$6, DataPack!BU726))))="", "", IF($C$4=Dates!$E$3, DataPack!BF726, IF($C$4=Dates!$E$4, DataPack!BK726, IF($C$4=Dates!$E$5, DataPack!BP726, IF($C$4=Dates!$E$6, DataPack!BU726)))))</f>
        <v/>
      </c>
    </row>
    <row r="301" spans="2:7">
      <c r="B301" s="112" t="str">
        <f>IF(IF($C$4=Dates!$E$3, DataPack!BB727, IF($C$4=Dates!$E$4, DataPack!BG727, IF($C$4=Dates!$E$5, DataPack!BL727, IF($C$4=Dates!$E$6, DataPack!BQ727))))="", "", IF($C$4=Dates!$E$3, DataPack!BB727, IF($C$4=Dates!$E$4, DataPack!BG727, IF($C$4=Dates!$E$5, DataPack!BL727, IF($C$4=Dates!$E$6, DataPack!BQ727)))))</f>
        <v/>
      </c>
      <c r="C301" s="119" t="str">
        <f>IF(IF($C$4=Dates!$E$3, DataPack!BC727, IF($C$4=Dates!$E$4, DataPack!BH727, IF($C$4=Dates!$E$5, DataPack!BM727, IF($C$4=Dates!$E$6, DataPack!BR727))))="", "", IF($C$4=Dates!$E$3, DataPack!BC727, IF($C$4=Dates!$E$4, DataPack!BH727, IF($C$4=Dates!$E$5, DataPack!BM727, IF($C$4=Dates!$E$6, DataPack!BR727)))))</f>
        <v/>
      </c>
      <c r="D301" s="119" t="str">
        <f>IF(IF($C$4=Dates!$E$3, DataPack!BD727, IF($C$4=Dates!$E$4, DataPack!BI727, IF($C$4=Dates!$E$5, DataPack!BN727, IF($C$4=Dates!$E$6, DataPack!BS727))))="", "", IF($C$4=Dates!$E$3, DataPack!BD727, IF($C$4=Dates!$E$4, DataPack!BI727, IF($C$4=Dates!$E$5, DataPack!BN727, IF($C$4=Dates!$E$6, DataPack!BS727)))))</f>
        <v/>
      </c>
      <c r="E301" s="119" t="str">
        <f>IF(IF($C$4=Dates!$E$3, DataPack!BE727, IF($C$4=Dates!$E$4, DataPack!BJ727, IF($C$4=Dates!$E$5, DataPack!BO727, IF($C$4=Dates!$E$6, DataPack!BT727))))="", "", IF($C$4=Dates!$E$3, DataPack!BE727, IF($C$4=Dates!$E$4, DataPack!BJ727, IF($C$4=Dates!$E$5, DataPack!BO727, IF($C$4=Dates!$E$6, DataPack!BT727)))))</f>
        <v/>
      </c>
      <c r="F301" s="119"/>
      <c r="G301" s="120" t="str">
        <f>IF(IF($C$4=Dates!$E$3, DataPack!BF727, IF($C$4=Dates!$E$4, DataPack!BK727, IF($C$4=Dates!$E$5, DataPack!BP727, IF($C$4=Dates!$E$6, DataPack!BU727))))="", "", IF($C$4=Dates!$E$3, DataPack!BF727, IF($C$4=Dates!$E$4, DataPack!BK727, IF($C$4=Dates!$E$5, DataPack!BP727, IF($C$4=Dates!$E$6, DataPack!BU727)))))</f>
        <v/>
      </c>
    </row>
    <row r="302" spans="2:7">
      <c r="B302" s="112" t="str">
        <f>IF(IF($C$4=Dates!$E$3, DataPack!BB728, IF($C$4=Dates!$E$4, DataPack!BG728, IF($C$4=Dates!$E$5, DataPack!BL728, IF($C$4=Dates!$E$6, DataPack!BQ728))))="", "", IF($C$4=Dates!$E$3, DataPack!BB728, IF($C$4=Dates!$E$4, DataPack!BG728, IF($C$4=Dates!$E$5, DataPack!BL728, IF($C$4=Dates!$E$6, DataPack!BQ728)))))</f>
        <v/>
      </c>
      <c r="C302" s="119" t="str">
        <f>IF(IF($C$4=Dates!$E$3, DataPack!BC728, IF($C$4=Dates!$E$4, DataPack!BH728, IF($C$4=Dates!$E$5, DataPack!BM728, IF($C$4=Dates!$E$6, DataPack!BR728))))="", "", IF($C$4=Dates!$E$3, DataPack!BC728, IF($C$4=Dates!$E$4, DataPack!BH728, IF($C$4=Dates!$E$5, DataPack!BM728, IF($C$4=Dates!$E$6, DataPack!BR728)))))</f>
        <v/>
      </c>
      <c r="D302" s="119" t="str">
        <f>IF(IF($C$4=Dates!$E$3, DataPack!BD728, IF($C$4=Dates!$E$4, DataPack!BI728, IF($C$4=Dates!$E$5, DataPack!BN728, IF($C$4=Dates!$E$6, DataPack!BS728))))="", "", IF($C$4=Dates!$E$3, DataPack!BD728, IF($C$4=Dates!$E$4, DataPack!BI728, IF($C$4=Dates!$E$5, DataPack!BN728, IF($C$4=Dates!$E$6, DataPack!BS728)))))</f>
        <v/>
      </c>
      <c r="E302" s="119" t="str">
        <f>IF(IF($C$4=Dates!$E$3, DataPack!BE728, IF($C$4=Dates!$E$4, DataPack!BJ728, IF($C$4=Dates!$E$5, DataPack!BO728, IF($C$4=Dates!$E$6, DataPack!BT728))))="", "", IF($C$4=Dates!$E$3, DataPack!BE728, IF($C$4=Dates!$E$4, DataPack!BJ728, IF($C$4=Dates!$E$5, DataPack!BO728, IF($C$4=Dates!$E$6, DataPack!BT728)))))</f>
        <v/>
      </c>
      <c r="F302" s="119"/>
      <c r="G302" s="120" t="str">
        <f>IF(IF($C$4=Dates!$E$3, DataPack!BF728, IF($C$4=Dates!$E$4, DataPack!BK728, IF($C$4=Dates!$E$5, DataPack!BP728, IF($C$4=Dates!$E$6, DataPack!BU728))))="", "", IF($C$4=Dates!$E$3, DataPack!BF728, IF($C$4=Dates!$E$4, DataPack!BK728, IF($C$4=Dates!$E$5, DataPack!BP728, IF($C$4=Dates!$E$6, DataPack!BU728)))))</f>
        <v/>
      </c>
    </row>
    <row r="303" spans="2:7">
      <c r="B303" s="112" t="str">
        <f>IF(IF($C$4=Dates!$E$3, DataPack!BB729, IF($C$4=Dates!$E$4, DataPack!BG729, IF($C$4=Dates!$E$5, DataPack!BL729, IF($C$4=Dates!$E$6, DataPack!BQ729))))="", "", IF($C$4=Dates!$E$3, DataPack!BB729, IF($C$4=Dates!$E$4, DataPack!BG729, IF($C$4=Dates!$E$5, DataPack!BL729, IF($C$4=Dates!$E$6, DataPack!BQ729)))))</f>
        <v/>
      </c>
      <c r="C303" s="119" t="str">
        <f>IF(IF($C$4=Dates!$E$3, DataPack!BC729, IF($C$4=Dates!$E$4, DataPack!BH729, IF($C$4=Dates!$E$5, DataPack!BM729, IF($C$4=Dates!$E$6, DataPack!BR729))))="", "", IF($C$4=Dates!$E$3, DataPack!BC729, IF($C$4=Dates!$E$4, DataPack!BH729, IF($C$4=Dates!$E$5, DataPack!BM729, IF($C$4=Dates!$E$6, DataPack!BR729)))))</f>
        <v/>
      </c>
      <c r="D303" s="119" t="str">
        <f>IF(IF($C$4=Dates!$E$3, DataPack!BD729, IF($C$4=Dates!$E$4, DataPack!BI729, IF($C$4=Dates!$E$5, DataPack!BN729, IF($C$4=Dates!$E$6, DataPack!BS729))))="", "", IF($C$4=Dates!$E$3, DataPack!BD729, IF($C$4=Dates!$E$4, DataPack!BI729, IF($C$4=Dates!$E$5, DataPack!BN729, IF($C$4=Dates!$E$6, DataPack!BS729)))))</f>
        <v/>
      </c>
      <c r="E303" s="119" t="str">
        <f>IF(IF($C$4=Dates!$E$3, DataPack!BE729, IF($C$4=Dates!$E$4, DataPack!BJ729, IF($C$4=Dates!$E$5, DataPack!BO729, IF($C$4=Dates!$E$6, DataPack!BT729))))="", "", IF($C$4=Dates!$E$3, DataPack!BE729, IF($C$4=Dates!$E$4, DataPack!BJ729, IF($C$4=Dates!$E$5, DataPack!BO729, IF($C$4=Dates!$E$6, DataPack!BT729)))))</f>
        <v/>
      </c>
      <c r="F303" s="119"/>
      <c r="G303" s="120" t="str">
        <f>IF(IF($C$4=Dates!$E$3, DataPack!BF729, IF($C$4=Dates!$E$4, DataPack!BK729, IF($C$4=Dates!$E$5, DataPack!BP729, IF($C$4=Dates!$E$6, DataPack!BU729))))="", "", IF($C$4=Dates!$E$3, DataPack!BF729, IF($C$4=Dates!$E$4, DataPack!BK729, IF($C$4=Dates!$E$5, DataPack!BP729, IF($C$4=Dates!$E$6, DataPack!BU729)))))</f>
        <v/>
      </c>
    </row>
    <row r="304" spans="2:7">
      <c r="B304" s="112" t="str">
        <f>IF(IF($C$4=Dates!$E$3, DataPack!BB730, IF($C$4=Dates!$E$4, DataPack!BG730, IF($C$4=Dates!$E$5, DataPack!BL730, IF($C$4=Dates!$E$6, DataPack!BQ730))))="", "", IF($C$4=Dates!$E$3, DataPack!BB730, IF($C$4=Dates!$E$4, DataPack!BG730, IF($C$4=Dates!$E$5, DataPack!BL730, IF($C$4=Dates!$E$6, DataPack!BQ730)))))</f>
        <v/>
      </c>
      <c r="C304" s="119" t="str">
        <f>IF(IF($C$4=Dates!$E$3, DataPack!BC730, IF($C$4=Dates!$E$4, DataPack!BH730, IF($C$4=Dates!$E$5, DataPack!BM730, IF($C$4=Dates!$E$6, DataPack!BR730))))="", "", IF($C$4=Dates!$E$3, DataPack!BC730, IF($C$4=Dates!$E$4, DataPack!BH730, IF($C$4=Dates!$E$5, DataPack!BM730, IF($C$4=Dates!$E$6, DataPack!BR730)))))</f>
        <v/>
      </c>
      <c r="D304" s="119" t="str">
        <f>IF(IF($C$4=Dates!$E$3, DataPack!BD730, IF($C$4=Dates!$E$4, DataPack!BI730, IF($C$4=Dates!$E$5, DataPack!BN730, IF($C$4=Dates!$E$6, DataPack!BS730))))="", "", IF($C$4=Dates!$E$3, DataPack!BD730, IF($C$4=Dates!$E$4, DataPack!BI730, IF($C$4=Dates!$E$5, DataPack!BN730, IF($C$4=Dates!$E$6, DataPack!BS730)))))</f>
        <v/>
      </c>
      <c r="E304" s="119" t="str">
        <f>IF(IF($C$4=Dates!$E$3, DataPack!BE730, IF($C$4=Dates!$E$4, DataPack!BJ730, IF($C$4=Dates!$E$5, DataPack!BO730, IF($C$4=Dates!$E$6, DataPack!BT730))))="", "", IF($C$4=Dates!$E$3, DataPack!BE730, IF($C$4=Dates!$E$4, DataPack!BJ730, IF($C$4=Dates!$E$5, DataPack!BO730, IF($C$4=Dates!$E$6, DataPack!BT730)))))</f>
        <v/>
      </c>
      <c r="F304" s="119"/>
      <c r="G304" s="120" t="str">
        <f>IF(IF($C$4=Dates!$E$3, DataPack!BF730, IF($C$4=Dates!$E$4, DataPack!BK730, IF($C$4=Dates!$E$5, DataPack!BP730, IF($C$4=Dates!$E$6, DataPack!BU730))))="", "", IF($C$4=Dates!$E$3, DataPack!BF730, IF($C$4=Dates!$E$4, DataPack!BK730, IF($C$4=Dates!$E$5, DataPack!BP730, IF($C$4=Dates!$E$6, DataPack!BU730)))))</f>
        <v/>
      </c>
    </row>
    <row r="305" spans="2:7">
      <c r="B305" s="112" t="str">
        <f>IF(IF($C$4=Dates!$E$3, DataPack!BB731, IF($C$4=Dates!$E$4, DataPack!BG731, IF($C$4=Dates!$E$5, DataPack!BL731, IF($C$4=Dates!$E$6, DataPack!BQ731))))="", "", IF($C$4=Dates!$E$3, DataPack!BB731, IF($C$4=Dates!$E$4, DataPack!BG731, IF($C$4=Dates!$E$5, DataPack!BL731, IF($C$4=Dates!$E$6, DataPack!BQ731)))))</f>
        <v/>
      </c>
      <c r="C305" s="119" t="str">
        <f>IF(IF($C$4=Dates!$E$3, DataPack!BC731, IF($C$4=Dates!$E$4, DataPack!BH731, IF($C$4=Dates!$E$5, DataPack!BM731, IF($C$4=Dates!$E$6, DataPack!BR731))))="", "", IF($C$4=Dates!$E$3, DataPack!BC731, IF($C$4=Dates!$E$4, DataPack!BH731, IF($C$4=Dates!$E$5, DataPack!BM731, IF($C$4=Dates!$E$6, DataPack!BR731)))))</f>
        <v/>
      </c>
      <c r="D305" s="119" t="str">
        <f>IF(IF($C$4=Dates!$E$3, DataPack!BD731, IF($C$4=Dates!$E$4, DataPack!BI731, IF($C$4=Dates!$E$5, DataPack!BN731, IF($C$4=Dates!$E$6, DataPack!BS731))))="", "", IF($C$4=Dates!$E$3, DataPack!BD731, IF($C$4=Dates!$E$4, DataPack!BI731, IF($C$4=Dates!$E$5, DataPack!BN731, IF($C$4=Dates!$E$6, DataPack!BS731)))))</f>
        <v/>
      </c>
      <c r="E305" s="119" t="str">
        <f>IF(IF($C$4=Dates!$E$3, DataPack!BE731, IF($C$4=Dates!$E$4, DataPack!BJ731, IF($C$4=Dates!$E$5, DataPack!BO731, IF($C$4=Dates!$E$6, DataPack!BT731))))="", "", IF($C$4=Dates!$E$3, DataPack!BE731, IF($C$4=Dates!$E$4, DataPack!BJ731, IF($C$4=Dates!$E$5, DataPack!BO731, IF($C$4=Dates!$E$6, DataPack!BT731)))))</f>
        <v/>
      </c>
      <c r="F305" s="119"/>
      <c r="G305" s="120" t="str">
        <f>IF(IF($C$4=Dates!$E$3, DataPack!BF731, IF($C$4=Dates!$E$4, DataPack!BK731, IF($C$4=Dates!$E$5, DataPack!BP731, IF($C$4=Dates!$E$6, DataPack!BU731))))="", "", IF($C$4=Dates!$E$3, DataPack!BF731, IF($C$4=Dates!$E$4, DataPack!BK731, IF($C$4=Dates!$E$5, DataPack!BP731, IF($C$4=Dates!$E$6, DataPack!BU731)))))</f>
        <v/>
      </c>
    </row>
    <row r="306" spans="2:7">
      <c r="B306" s="112" t="str">
        <f>IF(IF($C$4=Dates!$E$3, DataPack!BB732, IF($C$4=Dates!$E$4, DataPack!BG732, IF($C$4=Dates!$E$5, DataPack!BL732, IF($C$4=Dates!$E$6, DataPack!BQ732))))="", "", IF($C$4=Dates!$E$3, DataPack!BB732, IF($C$4=Dates!$E$4, DataPack!BG732, IF($C$4=Dates!$E$5, DataPack!BL732, IF($C$4=Dates!$E$6, DataPack!BQ732)))))</f>
        <v/>
      </c>
      <c r="C306" s="119" t="str">
        <f>IF(IF($C$4=Dates!$E$3, DataPack!BC732, IF($C$4=Dates!$E$4, DataPack!BH732, IF($C$4=Dates!$E$5, DataPack!BM732, IF($C$4=Dates!$E$6, DataPack!BR732))))="", "", IF($C$4=Dates!$E$3, DataPack!BC732, IF($C$4=Dates!$E$4, DataPack!BH732, IF($C$4=Dates!$E$5, DataPack!BM732, IF($C$4=Dates!$E$6, DataPack!BR732)))))</f>
        <v/>
      </c>
      <c r="D306" s="119" t="str">
        <f>IF(IF($C$4=Dates!$E$3, DataPack!BD732, IF($C$4=Dates!$E$4, DataPack!BI732, IF($C$4=Dates!$E$5, DataPack!BN732, IF($C$4=Dates!$E$6, DataPack!BS732))))="", "", IF($C$4=Dates!$E$3, DataPack!BD732, IF($C$4=Dates!$E$4, DataPack!BI732, IF($C$4=Dates!$E$5, DataPack!BN732, IF($C$4=Dates!$E$6, DataPack!BS732)))))</f>
        <v/>
      </c>
      <c r="E306" s="119" t="str">
        <f>IF(IF($C$4=Dates!$E$3, DataPack!BE732, IF($C$4=Dates!$E$4, DataPack!BJ732, IF($C$4=Dates!$E$5, DataPack!BO732, IF($C$4=Dates!$E$6, DataPack!BT732))))="", "", IF($C$4=Dates!$E$3, DataPack!BE732, IF($C$4=Dates!$E$4, DataPack!BJ732, IF($C$4=Dates!$E$5, DataPack!BO732, IF($C$4=Dates!$E$6, DataPack!BT732)))))</f>
        <v/>
      </c>
      <c r="F306" s="119"/>
      <c r="G306" s="120" t="str">
        <f>IF(IF($C$4=Dates!$E$3, DataPack!BF732, IF($C$4=Dates!$E$4, DataPack!BK732, IF($C$4=Dates!$E$5, DataPack!BP732, IF($C$4=Dates!$E$6, DataPack!BU732))))="", "", IF($C$4=Dates!$E$3, DataPack!BF732, IF($C$4=Dates!$E$4, DataPack!BK732, IF($C$4=Dates!$E$5, DataPack!BP732, IF($C$4=Dates!$E$6, DataPack!BU732)))))</f>
        <v/>
      </c>
    </row>
    <row r="307" spans="2:7">
      <c r="B307" s="112" t="str">
        <f>IF(IF($C$4=Dates!$E$3, DataPack!BB733, IF($C$4=Dates!$E$4, DataPack!BG733, IF($C$4=Dates!$E$5, DataPack!BL733, IF($C$4=Dates!$E$6, DataPack!BQ733))))="", "", IF($C$4=Dates!$E$3, DataPack!BB733, IF($C$4=Dates!$E$4, DataPack!BG733, IF($C$4=Dates!$E$5, DataPack!BL733, IF($C$4=Dates!$E$6, DataPack!BQ733)))))</f>
        <v/>
      </c>
      <c r="C307" s="119" t="str">
        <f>IF(IF($C$4=Dates!$E$3, DataPack!BC733, IF($C$4=Dates!$E$4, DataPack!BH733, IF($C$4=Dates!$E$5, DataPack!BM733, IF($C$4=Dates!$E$6, DataPack!BR733))))="", "", IF($C$4=Dates!$E$3, DataPack!BC733, IF($C$4=Dates!$E$4, DataPack!BH733, IF($C$4=Dates!$E$5, DataPack!BM733, IF($C$4=Dates!$E$6, DataPack!BR733)))))</f>
        <v/>
      </c>
      <c r="D307" s="119" t="str">
        <f>IF(IF($C$4=Dates!$E$3, DataPack!BD733, IF($C$4=Dates!$E$4, DataPack!BI733, IF($C$4=Dates!$E$5, DataPack!BN733, IF($C$4=Dates!$E$6, DataPack!BS733))))="", "", IF($C$4=Dates!$E$3, DataPack!BD733, IF($C$4=Dates!$E$4, DataPack!BI733, IF($C$4=Dates!$E$5, DataPack!BN733, IF($C$4=Dates!$E$6, DataPack!BS733)))))</f>
        <v/>
      </c>
      <c r="E307" s="119" t="str">
        <f>IF(IF($C$4=Dates!$E$3, DataPack!BE733, IF($C$4=Dates!$E$4, DataPack!BJ733, IF($C$4=Dates!$E$5, DataPack!BO733, IF($C$4=Dates!$E$6, DataPack!BT733))))="", "", IF($C$4=Dates!$E$3, DataPack!BE733, IF($C$4=Dates!$E$4, DataPack!BJ733, IF($C$4=Dates!$E$5, DataPack!BO733, IF($C$4=Dates!$E$6, DataPack!BT733)))))</f>
        <v/>
      </c>
      <c r="F307" s="119"/>
      <c r="G307" s="120" t="str">
        <f>IF(IF($C$4=Dates!$E$3, DataPack!BF733, IF($C$4=Dates!$E$4, DataPack!BK733, IF($C$4=Dates!$E$5, DataPack!BP733, IF($C$4=Dates!$E$6, DataPack!BU733))))="", "", IF($C$4=Dates!$E$3, DataPack!BF733, IF($C$4=Dates!$E$4, DataPack!BK733, IF($C$4=Dates!$E$5, DataPack!BP733, IF($C$4=Dates!$E$6, DataPack!BU733)))))</f>
        <v/>
      </c>
    </row>
    <row r="308" spans="2:7">
      <c r="B308" s="112" t="str">
        <f>IF(IF($C$4=Dates!$E$3, DataPack!BB734, IF($C$4=Dates!$E$4, DataPack!BG734, IF($C$4=Dates!$E$5, DataPack!BL734, IF($C$4=Dates!$E$6, DataPack!BQ734))))="", "", IF($C$4=Dates!$E$3, DataPack!BB734, IF($C$4=Dates!$E$4, DataPack!BG734, IF($C$4=Dates!$E$5, DataPack!BL734, IF($C$4=Dates!$E$6, DataPack!BQ734)))))</f>
        <v/>
      </c>
      <c r="C308" s="119" t="str">
        <f>IF(IF($C$4=Dates!$E$3, DataPack!BC734, IF($C$4=Dates!$E$4, DataPack!BH734, IF($C$4=Dates!$E$5, DataPack!BM734, IF($C$4=Dates!$E$6, DataPack!BR734))))="", "", IF($C$4=Dates!$E$3, DataPack!BC734, IF($C$4=Dates!$E$4, DataPack!BH734, IF($C$4=Dates!$E$5, DataPack!BM734, IF($C$4=Dates!$E$6, DataPack!BR734)))))</f>
        <v/>
      </c>
      <c r="D308" s="119" t="str">
        <f>IF(IF($C$4=Dates!$E$3, DataPack!BD734, IF($C$4=Dates!$E$4, DataPack!BI734, IF($C$4=Dates!$E$5, DataPack!BN734, IF($C$4=Dates!$E$6, DataPack!BS734))))="", "", IF($C$4=Dates!$E$3, DataPack!BD734, IF($C$4=Dates!$E$4, DataPack!BI734, IF($C$4=Dates!$E$5, DataPack!BN734, IF($C$4=Dates!$E$6, DataPack!BS734)))))</f>
        <v/>
      </c>
      <c r="E308" s="119" t="str">
        <f>IF(IF($C$4=Dates!$E$3, DataPack!BE734, IF($C$4=Dates!$E$4, DataPack!BJ734, IF($C$4=Dates!$E$5, DataPack!BO734, IF($C$4=Dates!$E$6, DataPack!BT734))))="", "", IF($C$4=Dates!$E$3, DataPack!BE734, IF($C$4=Dates!$E$4, DataPack!BJ734, IF($C$4=Dates!$E$5, DataPack!BO734, IF($C$4=Dates!$E$6, DataPack!BT734)))))</f>
        <v/>
      </c>
      <c r="F308" s="119"/>
      <c r="G308" s="120" t="str">
        <f>IF(IF($C$4=Dates!$E$3, DataPack!BF734, IF($C$4=Dates!$E$4, DataPack!BK734, IF($C$4=Dates!$E$5, DataPack!BP734, IF($C$4=Dates!$E$6, DataPack!BU734))))="", "", IF($C$4=Dates!$E$3, DataPack!BF734, IF($C$4=Dates!$E$4, DataPack!BK734, IF($C$4=Dates!$E$5, DataPack!BP734, IF($C$4=Dates!$E$6, DataPack!BU734)))))</f>
        <v/>
      </c>
    </row>
    <row r="309" spans="2:7">
      <c r="B309" s="112" t="str">
        <f>IF(IF($C$4=Dates!$E$3, DataPack!BB735, IF($C$4=Dates!$E$4, DataPack!BG735, IF($C$4=Dates!$E$5, DataPack!BL735, IF($C$4=Dates!$E$6, DataPack!BQ735))))="", "", IF($C$4=Dates!$E$3, DataPack!BB735, IF($C$4=Dates!$E$4, DataPack!BG735, IF($C$4=Dates!$E$5, DataPack!BL735, IF($C$4=Dates!$E$6, DataPack!BQ735)))))</f>
        <v/>
      </c>
      <c r="C309" s="119" t="str">
        <f>IF(IF($C$4=Dates!$E$3, DataPack!BC735, IF($C$4=Dates!$E$4, DataPack!BH735, IF($C$4=Dates!$E$5, DataPack!BM735, IF($C$4=Dates!$E$6, DataPack!BR735))))="", "", IF($C$4=Dates!$E$3, DataPack!BC735, IF($C$4=Dates!$E$4, DataPack!BH735, IF($C$4=Dates!$E$5, DataPack!BM735, IF($C$4=Dates!$E$6, DataPack!BR735)))))</f>
        <v/>
      </c>
      <c r="D309" s="119" t="str">
        <f>IF(IF($C$4=Dates!$E$3, DataPack!BD735, IF($C$4=Dates!$E$4, DataPack!BI735, IF($C$4=Dates!$E$5, DataPack!BN735, IF($C$4=Dates!$E$6, DataPack!BS735))))="", "", IF($C$4=Dates!$E$3, DataPack!BD735, IF($C$4=Dates!$E$4, DataPack!BI735, IF($C$4=Dates!$E$5, DataPack!BN735, IF($C$4=Dates!$E$6, DataPack!BS735)))))</f>
        <v/>
      </c>
      <c r="E309" s="119" t="str">
        <f>IF(IF($C$4=Dates!$E$3, DataPack!BE735, IF($C$4=Dates!$E$4, DataPack!BJ735, IF($C$4=Dates!$E$5, DataPack!BO735, IF($C$4=Dates!$E$6, DataPack!BT735))))="", "", IF($C$4=Dates!$E$3, DataPack!BE735, IF($C$4=Dates!$E$4, DataPack!BJ735, IF($C$4=Dates!$E$5, DataPack!BO735, IF($C$4=Dates!$E$6, DataPack!BT735)))))</f>
        <v/>
      </c>
      <c r="F309" s="119"/>
      <c r="G309" s="120" t="str">
        <f>IF(IF($C$4=Dates!$E$3, DataPack!BF735, IF($C$4=Dates!$E$4, DataPack!BK735, IF($C$4=Dates!$E$5, DataPack!BP735, IF($C$4=Dates!$E$6, DataPack!BU735))))="", "", IF($C$4=Dates!$E$3, DataPack!BF735, IF($C$4=Dates!$E$4, DataPack!BK735, IF($C$4=Dates!$E$5, DataPack!BP735, IF($C$4=Dates!$E$6, DataPack!BU735)))))</f>
        <v/>
      </c>
    </row>
    <row r="310" spans="2:7">
      <c r="B310" s="112" t="str">
        <f>IF(IF($C$4=Dates!$E$3, DataPack!BB736, IF($C$4=Dates!$E$4, DataPack!BG736, IF($C$4=Dates!$E$5, DataPack!BL736, IF($C$4=Dates!$E$6, DataPack!BQ736))))="", "", IF($C$4=Dates!$E$3, DataPack!BB736, IF($C$4=Dates!$E$4, DataPack!BG736, IF($C$4=Dates!$E$5, DataPack!BL736, IF($C$4=Dates!$E$6, DataPack!BQ736)))))</f>
        <v/>
      </c>
      <c r="C310" s="119" t="str">
        <f>IF(IF($C$4=Dates!$E$3, DataPack!BC736, IF($C$4=Dates!$E$4, DataPack!BH736, IF($C$4=Dates!$E$5, DataPack!BM736, IF($C$4=Dates!$E$6, DataPack!BR736))))="", "", IF($C$4=Dates!$E$3, DataPack!BC736, IF($C$4=Dates!$E$4, DataPack!BH736, IF($C$4=Dates!$E$5, DataPack!BM736, IF($C$4=Dates!$E$6, DataPack!BR736)))))</f>
        <v/>
      </c>
      <c r="D310" s="119" t="str">
        <f>IF(IF($C$4=Dates!$E$3, DataPack!BD736, IF($C$4=Dates!$E$4, DataPack!BI736, IF($C$4=Dates!$E$5, DataPack!BN736, IF($C$4=Dates!$E$6, DataPack!BS736))))="", "", IF($C$4=Dates!$E$3, DataPack!BD736, IF($C$4=Dates!$E$4, DataPack!BI736, IF($C$4=Dates!$E$5, DataPack!BN736, IF($C$4=Dates!$E$6, DataPack!BS736)))))</f>
        <v/>
      </c>
      <c r="E310" s="119" t="str">
        <f>IF(IF($C$4=Dates!$E$3, DataPack!BE736, IF($C$4=Dates!$E$4, DataPack!BJ736, IF($C$4=Dates!$E$5, DataPack!BO736, IF($C$4=Dates!$E$6, DataPack!BT736))))="", "", IF($C$4=Dates!$E$3, DataPack!BE736, IF($C$4=Dates!$E$4, DataPack!BJ736, IF($C$4=Dates!$E$5, DataPack!BO736, IF($C$4=Dates!$E$6, DataPack!BT736)))))</f>
        <v/>
      </c>
      <c r="F310" s="119"/>
      <c r="G310" s="120" t="str">
        <f>IF(IF($C$4=Dates!$E$3, DataPack!BF736, IF($C$4=Dates!$E$4, DataPack!BK736, IF($C$4=Dates!$E$5, DataPack!BP736, IF($C$4=Dates!$E$6, DataPack!BU736))))="", "", IF($C$4=Dates!$E$3, DataPack!BF736, IF($C$4=Dates!$E$4, DataPack!BK736, IF($C$4=Dates!$E$5, DataPack!BP736, IF($C$4=Dates!$E$6, DataPack!BU736)))))</f>
        <v/>
      </c>
    </row>
    <row r="311" spans="2:7">
      <c r="B311" s="112" t="str">
        <f>IF(IF($C$4=Dates!$E$3, DataPack!BB737, IF($C$4=Dates!$E$4, DataPack!BG737, IF($C$4=Dates!$E$5, DataPack!BL737, IF($C$4=Dates!$E$6, DataPack!BQ737))))="", "", IF($C$4=Dates!$E$3, DataPack!BB737, IF($C$4=Dates!$E$4, DataPack!BG737, IF($C$4=Dates!$E$5, DataPack!BL737, IF($C$4=Dates!$E$6, DataPack!BQ737)))))</f>
        <v/>
      </c>
      <c r="C311" s="119" t="str">
        <f>IF(IF($C$4=Dates!$E$3, DataPack!BC737, IF($C$4=Dates!$E$4, DataPack!BH737, IF($C$4=Dates!$E$5, DataPack!BM737, IF($C$4=Dates!$E$6, DataPack!BR737))))="", "", IF($C$4=Dates!$E$3, DataPack!BC737, IF($C$4=Dates!$E$4, DataPack!BH737, IF($C$4=Dates!$E$5, DataPack!BM737, IF($C$4=Dates!$E$6, DataPack!BR737)))))</f>
        <v/>
      </c>
      <c r="D311" s="119" t="str">
        <f>IF(IF($C$4=Dates!$E$3, DataPack!BD737, IF($C$4=Dates!$E$4, DataPack!BI737, IF($C$4=Dates!$E$5, DataPack!BN737, IF($C$4=Dates!$E$6, DataPack!BS737))))="", "", IF($C$4=Dates!$E$3, DataPack!BD737, IF($C$4=Dates!$E$4, DataPack!BI737, IF($C$4=Dates!$E$5, DataPack!BN737, IF($C$4=Dates!$E$6, DataPack!BS737)))))</f>
        <v/>
      </c>
      <c r="E311" s="119" t="str">
        <f>IF(IF($C$4=Dates!$E$3, DataPack!BE737, IF($C$4=Dates!$E$4, DataPack!BJ737, IF($C$4=Dates!$E$5, DataPack!BO737, IF($C$4=Dates!$E$6, DataPack!BT737))))="", "", IF($C$4=Dates!$E$3, DataPack!BE737, IF($C$4=Dates!$E$4, DataPack!BJ737, IF($C$4=Dates!$E$5, DataPack!BO737, IF($C$4=Dates!$E$6, DataPack!BT737)))))</f>
        <v/>
      </c>
      <c r="F311" s="119"/>
      <c r="G311" s="120" t="str">
        <f>IF(IF($C$4=Dates!$E$3, DataPack!BF737, IF($C$4=Dates!$E$4, DataPack!BK737, IF($C$4=Dates!$E$5, DataPack!BP737, IF($C$4=Dates!$E$6, DataPack!BU737))))="", "", IF($C$4=Dates!$E$3, DataPack!BF737, IF($C$4=Dates!$E$4, DataPack!BK737, IF($C$4=Dates!$E$5, DataPack!BP737, IF($C$4=Dates!$E$6, DataPack!BU737)))))</f>
        <v/>
      </c>
    </row>
    <row r="312" spans="2:7">
      <c r="B312" s="112" t="str">
        <f>IF(IF($C$4=Dates!$E$3, DataPack!BB738, IF($C$4=Dates!$E$4, DataPack!BG738, IF($C$4=Dates!$E$5, DataPack!BL738, IF($C$4=Dates!$E$6, DataPack!BQ738))))="", "", IF($C$4=Dates!$E$3, DataPack!BB738, IF($C$4=Dates!$E$4, DataPack!BG738, IF($C$4=Dates!$E$5, DataPack!BL738, IF($C$4=Dates!$E$6, DataPack!BQ738)))))</f>
        <v/>
      </c>
      <c r="C312" s="119" t="str">
        <f>IF(IF($C$4=Dates!$E$3, DataPack!BC738, IF($C$4=Dates!$E$4, DataPack!BH738, IF($C$4=Dates!$E$5, DataPack!BM738, IF($C$4=Dates!$E$6, DataPack!BR738))))="", "", IF($C$4=Dates!$E$3, DataPack!BC738, IF($C$4=Dates!$E$4, DataPack!BH738, IF($C$4=Dates!$E$5, DataPack!BM738, IF($C$4=Dates!$E$6, DataPack!BR738)))))</f>
        <v/>
      </c>
      <c r="D312" s="119" t="str">
        <f>IF(IF($C$4=Dates!$E$3, DataPack!BD738, IF($C$4=Dates!$E$4, DataPack!BI738, IF($C$4=Dates!$E$5, DataPack!BN738, IF($C$4=Dates!$E$6, DataPack!BS738))))="", "", IF($C$4=Dates!$E$3, DataPack!BD738, IF($C$4=Dates!$E$4, DataPack!BI738, IF($C$4=Dates!$E$5, DataPack!BN738, IF($C$4=Dates!$E$6, DataPack!BS738)))))</f>
        <v/>
      </c>
      <c r="E312" s="119" t="str">
        <f>IF(IF($C$4=Dates!$E$3, DataPack!BE738, IF($C$4=Dates!$E$4, DataPack!BJ738, IF($C$4=Dates!$E$5, DataPack!BO738, IF($C$4=Dates!$E$6, DataPack!BT738))))="", "", IF($C$4=Dates!$E$3, DataPack!BE738, IF($C$4=Dates!$E$4, DataPack!BJ738, IF($C$4=Dates!$E$5, DataPack!BO738, IF($C$4=Dates!$E$6, DataPack!BT738)))))</f>
        <v/>
      </c>
      <c r="F312" s="119"/>
      <c r="G312" s="120" t="str">
        <f>IF(IF($C$4=Dates!$E$3, DataPack!BF738, IF($C$4=Dates!$E$4, DataPack!BK738, IF($C$4=Dates!$E$5, DataPack!BP738, IF($C$4=Dates!$E$6, DataPack!BU738))))="", "", IF($C$4=Dates!$E$3, DataPack!BF738, IF($C$4=Dates!$E$4, DataPack!BK738, IF($C$4=Dates!$E$5, DataPack!BP738, IF($C$4=Dates!$E$6, DataPack!BU738)))))</f>
        <v/>
      </c>
    </row>
    <row r="313" spans="2:7">
      <c r="B313" s="112" t="str">
        <f>IF(IF($C$4=Dates!$E$3, DataPack!BB739, IF($C$4=Dates!$E$4, DataPack!BG739, IF($C$4=Dates!$E$5, DataPack!BL739, IF($C$4=Dates!$E$6, DataPack!BQ739))))="", "", IF($C$4=Dates!$E$3, DataPack!BB739, IF($C$4=Dates!$E$4, DataPack!BG739, IF($C$4=Dates!$E$5, DataPack!BL739, IF($C$4=Dates!$E$6, DataPack!BQ739)))))</f>
        <v/>
      </c>
      <c r="C313" s="119" t="str">
        <f>IF(IF($C$4=Dates!$E$3, DataPack!BC739, IF($C$4=Dates!$E$4, DataPack!BH739, IF($C$4=Dates!$E$5, DataPack!BM739, IF($C$4=Dates!$E$6, DataPack!BR739))))="", "", IF($C$4=Dates!$E$3, DataPack!BC739, IF($C$4=Dates!$E$4, DataPack!BH739, IF($C$4=Dates!$E$5, DataPack!BM739, IF($C$4=Dates!$E$6, DataPack!BR739)))))</f>
        <v/>
      </c>
      <c r="D313" s="119" t="str">
        <f>IF(IF($C$4=Dates!$E$3, DataPack!BD739, IF($C$4=Dates!$E$4, DataPack!BI739, IF($C$4=Dates!$E$5, DataPack!BN739, IF($C$4=Dates!$E$6, DataPack!BS739))))="", "", IF($C$4=Dates!$E$3, DataPack!BD739, IF($C$4=Dates!$E$4, DataPack!BI739, IF($C$4=Dates!$E$5, DataPack!BN739, IF($C$4=Dates!$E$6, DataPack!BS739)))))</f>
        <v/>
      </c>
      <c r="E313" s="119" t="str">
        <f>IF(IF($C$4=Dates!$E$3, DataPack!BE739, IF($C$4=Dates!$E$4, DataPack!BJ739, IF($C$4=Dates!$E$5, DataPack!BO739, IF($C$4=Dates!$E$6, DataPack!BT739))))="", "", IF($C$4=Dates!$E$3, DataPack!BE739, IF($C$4=Dates!$E$4, DataPack!BJ739, IF($C$4=Dates!$E$5, DataPack!BO739, IF($C$4=Dates!$E$6, DataPack!BT739)))))</f>
        <v/>
      </c>
      <c r="F313" s="119"/>
      <c r="G313" s="120" t="str">
        <f>IF(IF($C$4=Dates!$E$3, DataPack!BF739, IF($C$4=Dates!$E$4, DataPack!BK739, IF($C$4=Dates!$E$5, DataPack!BP739, IF($C$4=Dates!$E$6, DataPack!BU739))))="", "", IF($C$4=Dates!$E$3, DataPack!BF739, IF($C$4=Dates!$E$4, DataPack!BK739, IF($C$4=Dates!$E$5, DataPack!BP739, IF($C$4=Dates!$E$6, DataPack!BU739)))))</f>
        <v/>
      </c>
    </row>
    <row r="314" spans="2:7">
      <c r="B314" s="112" t="str">
        <f>IF(IF($C$4=Dates!$E$3, DataPack!BB740, IF($C$4=Dates!$E$4, DataPack!BG740, IF($C$4=Dates!$E$5, DataPack!BL740, IF($C$4=Dates!$E$6, DataPack!BQ740))))="", "", IF($C$4=Dates!$E$3, DataPack!BB740, IF($C$4=Dates!$E$4, DataPack!BG740, IF($C$4=Dates!$E$5, DataPack!BL740, IF($C$4=Dates!$E$6, DataPack!BQ740)))))</f>
        <v/>
      </c>
      <c r="C314" s="119" t="str">
        <f>IF(IF($C$4=Dates!$E$3, DataPack!BC740, IF($C$4=Dates!$E$4, DataPack!BH740, IF($C$4=Dates!$E$5, DataPack!BM740, IF($C$4=Dates!$E$6, DataPack!BR740))))="", "", IF($C$4=Dates!$E$3, DataPack!BC740, IF($C$4=Dates!$E$4, DataPack!BH740, IF($C$4=Dates!$E$5, DataPack!BM740, IF($C$4=Dates!$E$6, DataPack!BR740)))))</f>
        <v/>
      </c>
      <c r="D314" s="119" t="str">
        <f>IF(IF($C$4=Dates!$E$3, DataPack!BD740, IF($C$4=Dates!$E$4, DataPack!BI740, IF($C$4=Dates!$E$5, DataPack!BN740, IF($C$4=Dates!$E$6, DataPack!BS740))))="", "", IF($C$4=Dates!$E$3, DataPack!BD740, IF($C$4=Dates!$E$4, DataPack!BI740, IF($C$4=Dates!$E$5, DataPack!BN740, IF($C$4=Dates!$E$6, DataPack!BS740)))))</f>
        <v/>
      </c>
      <c r="E314" s="119" t="str">
        <f>IF(IF($C$4=Dates!$E$3, DataPack!BE740, IF($C$4=Dates!$E$4, DataPack!BJ740, IF($C$4=Dates!$E$5, DataPack!BO740, IF($C$4=Dates!$E$6, DataPack!BT740))))="", "", IF($C$4=Dates!$E$3, DataPack!BE740, IF($C$4=Dates!$E$4, DataPack!BJ740, IF($C$4=Dates!$E$5, DataPack!BO740, IF($C$4=Dates!$E$6, DataPack!BT740)))))</f>
        <v/>
      </c>
      <c r="F314" s="119"/>
      <c r="G314" s="120" t="str">
        <f>IF(IF($C$4=Dates!$E$3, DataPack!BF740, IF($C$4=Dates!$E$4, DataPack!BK740, IF($C$4=Dates!$E$5, DataPack!BP740, IF($C$4=Dates!$E$6, DataPack!BU740))))="", "", IF($C$4=Dates!$E$3, DataPack!BF740, IF($C$4=Dates!$E$4, DataPack!BK740, IF($C$4=Dates!$E$5, DataPack!BP740, IF($C$4=Dates!$E$6, DataPack!BU740)))))</f>
        <v/>
      </c>
    </row>
    <row r="315" spans="2:7">
      <c r="B315" s="112" t="str">
        <f>IF(IF($C$4=Dates!$E$3, DataPack!BB741, IF($C$4=Dates!$E$4, DataPack!BG741, IF($C$4=Dates!$E$5, DataPack!BL741, IF($C$4=Dates!$E$6, DataPack!BQ741))))="", "", IF($C$4=Dates!$E$3, DataPack!BB741, IF($C$4=Dates!$E$4, DataPack!BG741, IF($C$4=Dates!$E$5, DataPack!BL741, IF($C$4=Dates!$E$6, DataPack!BQ741)))))</f>
        <v/>
      </c>
      <c r="C315" s="119" t="str">
        <f>IF(IF($C$4=Dates!$E$3, DataPack!BC741, IF($C$4=Dates!$E$4, DataPack!BH741, IF($C$4=Dates!$E$5, DataPack!BM741, IF($C$4=Dates!$E$6, DataPack!BR741))))="", "", IF($C$4=Dates!$E$3, DataPack!BC741, IF($C$4=Dates!$E$4, DataPack!BH741, IF($C$4=Dates!$E$5, DataPack!BM741, IF($C$4=Dates!$E$6, DataPack!BR741)))))</f>
        <v/>
      </c>
      <c r="D315" s="119" t="str">
        <f>IF(IF($C$4=Dates!$E$3, DataPack!BD741, IF($C$4=Dates!$E$4, DataPack!BI741, IF($C$4=Dates!$E$5, DataPack!BN741, IF($C$4=Dates!$E$6, DataPack!BS741))))="", "", IF($C$4=Dates!$E$3, DataPack!BD741, IF($C$4=Dates!$E$4, DataPack!BI741, IF($C$4=Dates!$E$5, DataPack!BN741, IF($C$4=Dates!$E$6, DataPack!BS741)))))</f>
        <v/>
      </c>
      <c r="E315" s="119" t="str">
        <f>IF(IF($C$4=Dates!$E$3, DataPack!BE741, IF($C$4=Dates!$E$4, DataPack!BJ741, IF($C$4=Dates!$E$5, DataPack!BO741, IF($C$4=Dates!$E$6, DataPack!BT741))))="", "", IF($C$4=Dates!$E$3, DataPack!BE741, IF($C$4=Dates!$E$4, DataPack!BJ741, IF($C$4=Dates!$E$5, DataPack!BO741, IF($C$4=Dates!$E$6, DataPack!BT741)))))</f>
        <v/>
      </c>
      <c r="F315" s="119"/>
      <c r="G315" s="120" t="str">
        <f>IF(IF($C$4=Dates!$E$3, DataPack!BF741, IF($C$4=Dates!$E$4, DataPack!BK741, IF($C$4=Dates!$E$5, DataPack!BP741, IF($C$4=Dates!$E$6, DataPack!BU741))))="", "", IF($C$4=Dates!$E$3, DataPack!BF741, IF($C$4=Dates!$E$4, DataPack!BK741, IF($C$4=Dates!$E$5, DataPack!BP741, IF($C$4=Dates!$E$6, DataPack!BU741)))))</f>
        <v/>
      </c>
    </row>
    <row r="316" spans="2:7">
      <c r="B316" s="112" t="str">
        <f>IF(IF($C$4=Dates!$E$3, DataPack!BB742, IF($C$4=Dates!$E$4, DataPack!BG742, IF($C$4=Dates!$E$5, DataPack!BL742, IF($C$4=Dates!$E$6, DataPack!BQ742))))="", "", IF($C$4=Dates!$E$3, DataPack!BB742, IF($C$4=Dates!$E$4, DataPack!BG742, IF($C$4=Dates!$E$5, DataPack!BL742, IF($C$4=Dates!$E$6, DataPack!BQ742)))))</f>
        <v/>
      </c>
      <c r="C316" s="119" t="str">
        <f>IF(IF($C$4=Dates!$E$3, DataPack!BC742, IF($C$4=Dates!$E$4, DataPack!BH742, IF($C$4=Dates!$E$5, DataPack!BM742, IF($C$4=Dates!$E$6, DataPack!BR742))))="", "", IF($C$4=Dates!$E$3, DataPack!BC742, IF($C$4=Dates!$E$4, DataPack!BH742, IF($C$4=Dates!$E$5, DataPack!BM742, IF($C$4=Dates!$E$6, DataPack!BR742)))))</f>
        <v/>
      </c>
      <c r="D316" s="119" t="str">
        <f>IF(IF($C$4=Dates!$E$3, DataPack!BD742, IF($C$4=Dates!$E$4, DataPack!BI742, IF($C$4=Dates!$E$5, DataPack!BN742, IF($C$4=Dates!$E$6, DataPack!BS742))))="", "", IF($C$4=Dates!$E$3, DataPack!BD742, IF($C$4=Dates!$E$4, DataPack!BI742, IF($C$4=Dates!$E$5, DataPack!BN742, IF($C$4=Dates!$E$6, DataPack!BS742)))))</f>
        <v/>
      </c>
      <c r="E316" s="119" t="str">
        <f>IF(IF($C$4=Dates!$E$3, DataPack!BE742, IF($C$4=Dates!$E$4, DataPack!BJ742, IF($C$4=Dates!$E$5, DataPack!BO742, IF($C$4=Dates!$E$6, DataPack!BT742))))="", "", IF($C$4=Dates!$E$3, DataPack!BE742, IF($C$4=Dates!$E$4, DataPack!BJ742, IF($C$4=Dates!$E$5, DataPack!BO742, IF($C$4=Dates!$E$6, DataPack!BT742)))))</f>
        <v/>
      </c>
      <c r="F316" s="119"/>
      <c r="G316" s="120" t="str">
        <f>IF(IF($C$4=Dates!$E$3, DataPack!BF742, IF($C$4=Dates!$E$4, DataPack!BK742, IF($C$4=Dates!$E$5, DataPack!BP742, IF($C$4=Dates!$E$6, DataPack!BU742))))="", "", IF($C$4=Dates!$E$3, DataPack!BF742, IF($C$4=Dates!$E$4, DataPack!BK742, IF($C$4=Dates!$E$5, DataPack!BP742, IF($C$4=Dates!$E$6, DataPack!BU742)))))</f>
        <v/>
      </c>
    </row>
    <row r="317" spans="2:7">
      <c r="B317" s="112" t="str">
        <f>IF(IF($C$4=Dates!$E$3, DataPack!BB743, IF($C$4=Dates!$E$4, DataPack!BG743, IF($C$4=Dates!$E$5, DataPack!BL743, IF($C$4=Dates!$E$6, DataPack!BQ743))))="", "", IF($C$4=Dates!$E$3, DataPack!BB743, IF($C$4=Dates!$E$4, DataPack!BG743, IF($C$4=Dates!$E$5, DataPack!BL743, IF($C$4=Dates!$E$6, DataPack!BQ743)))))</f>
        <v/>
      </c>
      <c r="C317" s="119" t="str">
        <f>IF(IF($C$4=Dates!$E$3, DataPack!BC743, IF($C$4=Dates!$E$4, DataPack!BH743, IF($C$4=Dates!$E$5, DataPack!BM743, IF($C$4=Dates!$E$6, DataPack!BR743))))="", "", IF($C$4=Dates!$E$3, DataPack!BC743, IF($C$4=Dates!$E$4, DataPack!BH743, IF($C$4=Dates!$E$5, DataPack!BM743, IF($C$4=Dates!$E$6, DataPack!BR743)))))</f>
        <v/>
      </c>
      <c r="D317" s="119" t="str">
        <f>IF(IF($C$4=Dates!$E$3, DataPack!BD743, IF($C$4=Dates!$E$4, DataPack!BI743, IF($C$4=Dates!$E$5, DataPack!BN743, IF($C$4=Dates!$E$6, DataPack!BS743))))="", "", IF($C$4=Dates!$E$3, DataPack!BD743, IF($C$4=Dates!$E$4, DataPack!BI743, IF($C$4=Dates!$E$5, DataPack!BN743, IF($C$4=Dates!$E$6, DataPack!BS743)))))</f>
        <v/>
      </c>
      <c r="E317" s="119" t="str">
        <f>IF(IF($C$4=Dates!$E$3, DataPack!BE743, IF($C$4=Dates!$E$4, DataPack!BJ743, IF($C$4=Dates!$E$5, DataPack!BO743, IF($C$4=Dates!$E$6, DataPack!BT743))))="", "", IF($C$4=Dates!$E$3, DataPack!BE743, IF($C$4=Dates!$E$4, DataPack!BJ743, IF($C$4=Dates!$E$5, DataPack!BO743, IF($C$4=Dates!$E$6, DataPack!BT743)))))</f>
        <v/>
      </c>
      <c r="F317" s="119"/>
      <c r="G317" s="120" t="str">
        <f>IF(IF($C$4=Dates!$E$3, DataPack!BF743, IF($C$4=Dates!$E$4, DataPack!BK743, IF($C$4=Dates!$E$5, DataPack!BP743, IF($C$4=Dates!$E$6, DataPack!BU743))))="", "", IF($C$4=Dates!$E$3, DataPack!BF743, IF($C$4=Dates!$E$4, DataPack!BK743, IF($C$4=Dates!$E$5, DataPack!BP743, IF($C$4=Dates!$E$6, DataPack!BU743)))))</f>
        <v/>
      </c>
    </row>
    <row r="318" spans="2:7">
      <c r="B318" s="112" t="str">
        <f>IF(IF($C$4=Dates!$E$3, DataPack!BB744, IF($C$4=Dates!$E$4, DataPack!BG744, IF($C$4=Dates!$E$5, DataPack!BL744, IF($C$4=Dates!$E$6, DataPack!BQ744))))="", "", IF($C$4=Dates!$E$3, DataPack!BB744, IF($C$4=Dates!$E$4, DataPack!BG744, IF($C$4=Dates!$E$5, DataPack!BL744, IF($C$4=Dates!$E$6, DataPack!BQ744)))))</f>
        <v/>
      </c>
      <c r="C318" s="119" t="str">
        <f>IF(IF($C$4=Dates!$E$3, DataPack!BC744, IF($C$4=Dates!$E$4, DataPack!BH744, IF($C$4=Dates!$E$5, DataPack!BM744, IF($C$4=Dates!$E$6, DataPack!BR744))))="", "", IF($C$4=Dates!$E$3, DataPack!BC744, IF($C$4=Dates!$E$4, DataPack!BH744, IF($C$4=Dates!$E$5, DataPack!BM744, IF($C$4=Dates!$E$6, DataPack!BR744)))))</f>
        <v/>
      </c>
      <c r="D318" s="119" t="str">
        <f>IF(IF($C$4=Dates!$E$3, DataPack!BD744, IF($C$4=Dates!$E$4, DataPack!BI744, IF($C$4=Dates!$E$5, DataPack!BN744, IF($C$4=Dates!$E$6, DataPack!BS744))))="", "", IF($C$4=Dates!$E$3, DataPack!BD744, IF($C$4=Dates!$E$4, DataPack!BI744, IF($C$4=Dates!$E$5, DataPack!BN744, IF($C$4=Dates!$E$6, DataPack!BS744)))))</f>
        <v/>
      </c>
      <c r="E318" s="119" t="str">
        <f>IF(IF($C$4=Dates!$E$3, DataPack!BE744, IF($C$4=Dates!$E$4, DataPack!BJ744, IF($C$4=Dates!$E$5, DataPack!BO744, IF($C$4=Dates!$E$6, DataPack!BT744))))="", "", IF($C$4=Dates!$E$3, DataPack!BE744, IF($C$4=Dates!$E$4, DataPack!BJ744, IF($C$4=Dates!$E$5, DataPack!BO744, IF($C$4=Dates!$E$6, DataPack!BT744)))))</f>
        <v/>
      </c>
      <c r="F318" s="119"/>
      <c r="G318" s="120" t="str">
        <f>IF(IF($C$4=Dates!$E$3, DataPack!BF744, IF($C$4=Dates!$E$4, DataPack!BK744, IF($C$4=Dates!$E$5, DataPack!BP744, IF($C$4=Dates!$E$6, DataPack!BU744))))="", "", IF($C$4=Dates!$E$3, DataPack!BF744, IF($C$4=Dates!$E$4, DataPack!BK744, IF($C$4=Dates!$E$5, DataPack!BP744, IF($C$4=Dates!$E$6, DataPack!BU744)))))</f>
        <v/>
      </c>
    </row>
    <row r="319" spans="2:7">
      <c r="B319" s="112" t="str">
        <f>IF(IF($C$4=Dates!$E$3, DataPack!BB745, IF($C$4=Dates!$E$4, DataPack!BG745, IF($C$4=Dates!$E$5, DataPack!BL745, IF($C$4=Dates!$E$6, DataPack!BQ745))))="", "", IF($C$4=Dates!$E$3, DataPack!BB745, IF($C$4=Dates!$E$4, DataPack!BG745, IF($C$4=Dates!$E$5, DataPack!BL745, IF($C$4=Dates!$E$6, DataPack!BQ745)))))</f>
        <v/>
      </c>
      <c r="C319" s="119" t="str">
        <f>IF(IF($C$4=Dates!$E$3, DataPack!BC745, IF($C$4=Dates!$E$4, DataPack!BH745, IF($C$4=Dates!$E$5, DataPack!BM745, IF($C$4=Dates!$E$6, DataPack!BR745))))="", "", IF($C$4=Dates!$E$3, DataPack!BC745, IF($C$4=Dates!$E$4, DataPack!BH745, IF($C$4=Dates!$E$5, DataPack!BM745, IF($C$4=Dates!$E$6, DataPack!BR745)))))</f>
        <v/>
      </c>
      <c r="D319" s="119" t="str">
        <f>IF(IF($C$4=Dates!$E$3, DataPack!BD745, IF($C$4=Dates!$E$4, DataPack!BI745, IF($C$4=Dates!$E$5, DataPack!BN745, IF($C$4=Dates!$E$6, DataPack!BS745))))="", "", IF($C$4=Dates!$E$3, DataPack!BD745, IF($C$4=Dates!$E$4, DataPack!BI745, IF($C$4=Dates!$E$5, DataPack!BN745, IF($C$4=Dates!$E$6, DataPack!BS745)))))</f>
        <v/>
      </c>
      <c r="E319" s="119" t="str">
        <f>IF(IF($C$4=Dates!$E$3, DataPack!BE745, IF($C$4=Dates!$E$4, DataPack!BJ745, IF($C$4=Dates!$E$5, DataPack!BO745, IF($C$4=Dates!$E$6, DataPack!BT745))))="", "", IF($C$4=Dates!$E$3, DataPack!BE745, IF($C$4=Dates!$E$4, DataPack!BJ745, IF($C$4=Dates!$E$5, DataPack!BO745, IF($C$4=Dates!$E$6, DataPack!BT745)))))</f>
        <v/>
      </c>
      <c r="F319" s="119"/>
      <c r="G319" s="120" t="str">
        <f>IF(IF($C$4=Dates!$E$3, DataPack!BF745, IF($C$4=Dates!$E$4, DataPack!BK745, IF($C$4=Dates!$E$5, DataPack!BP745, IF($C$4=Dates!$E$6, DataPack!BU745))))="", "", IF($C$4=Dates!$E$3, DataPack!BF745, IF($C$4=Dates!$E$4, DataPack!BK745, IF($C$4=Dates!$E$5, DataPack!BP745, IF($C$4=Dates!$E$6, DataPack!BU745)))))</f>
        <v/>
      </c>
    </row>
    <row r="320" spans="2:7">
      <c r="B320" s="112" t="str">
        <f>IF(IF($C$4=Dates!$E$3, DataPack!BB746, IF($C$4=Dates!$E$4, DataPack!BG746, IF($C$4=Dates!$E$5, DataPack!BL746, IF($C$4=Dates!$E$6, DataPack!BQ746))))="", "", IF($C$4=Dates!$E$3, DataPack!BB746, IF($C$4=Dates!$E$4, DataPack!BG746, IF($C$4=Dates!$E$5, DataPack!BL746, IF($C$4=Dates!$E$6, DataPack!BQ746)))))</f>
        <v/>
      </c>
      <c r="C320" s="119" t="str">
        <f>IF(IF($C$4=Dates!$E$3, DataPack!BC746, IF($C$4=Dates!$E$4, DataPack!BH746, IF($C$4=Dates!$E$5, DataPack!BM746, IF($C$4=Dates!$E$6, DataPack!BR746))))="", "", IF($C$4=Dates!$E$3, DataPack!BC746, IF($C$4=Dates!$E$4, DataPack!BH746, IF($C$4=Dates!$E$5, DataPack!BM746, IF($C$4=Dates!$E$6, DataPack!BR746)))))</f>
        <v/>
      </c>
      <c r="D320" s="119" t="str">
        <f>IF(IF($C$4=Dates!$E$3, DataPack!BD746, IF($C$4=Dates!$E$4, DataPack!BI746, IF($C$4=Dates!$E$5, DataPack!BN746, IF($C$4=Dates!$E$6, DataPack!BS746))))="", "", IF($C$4=Dates!$E$3, DataPack!BD746, IF($C$4=Dates!$E$4, DataPack!BI746, IF($C$4=Dates!$E$5, DataPack!BN746, IF($C$4=Dates!$E$6, DataPack!BS746)))))</f>
        <v/>
      </c>
      <c r="E320" s="119" t="str">
        <f>IF(IF($C$4=Dates!$E$3, DataPack!BE746, IF($C$4=Dates!$E$4, DataPack!BJ746, IF($C$4=Dates!$E$5, DataPack!BO746, IF($C$4=Dates!$E$6, DataPack!BT746))))="", "", IF($C$4=Dates!$E$3, DataPack!BE746, IF($C$4=Dates!$E$4, DataPack!BJ746, IF($C$4=Dates!$E$5, DataPack!BO746, IF($C$4=Dates!$E$6, DataPack!BT746)))))</f>
        <v/>
      </c>
      <c r="F320" s="119"/>
      <c r="G320" s="120" t="str">
        <f>IF(IF($C$4=Dates!$E$3, DataPack!BF746, IF($C$4=Dates!$E$4, DataPack!BK746, IF($C$4=Dates!$E$5, DataPack!BP746, IF($C$4=Dates!$E$6, DataPack!BU746))))="", "", IF($C$4=Dates!$E$3, DataPack!BF746, IF($C$4=Dates!$E$4, DataPack!BK746, IF($C$4=Dates!$E$5, DataPack!BP746, IF($C$4=Dates!$E$6, DataPack!BU746)))))</f>
        <v/>
      </c>
    </row>
    <row r="321" spans="2:7">
      <c r="B321" s="112" t="str">
        <f>IF(IF($C$4=Dates!$E$3, DataPack!BB747, IF($C$4=Dates!$E$4, DataPack!BG747, IF($C$4=Dates!$E$5, DataPack!BL747, IF($C$4=Dates!$E$6, DataPack!BQ747))))="", "", IF($C$4=Dates!$E$3, DataPack!BB747, IF($C$4=Dates!$E$4, DataPack!BG747, IF($C$4=Dates!$E$5, DataPack!BL747, IF($C$4=Dates!$E$6, DataPack!BQ747)))))</f>
        <v/>
      </c>
      <c r="C321" s="119" t="str">
        <f>IF(IF($C$4=Dates!$E$3, DataPack!BC747, IF($C$4=Dates!$E$4, DataPack!BH747, IF($C$4=Dates!$E$5, DataPack!BM747, IF($C$4=Dates!$E$6, DataPack!BR747))))="", "", IF($C$4=Dates!$E$3, DataPack!BC747, IF($C$4=Dates!$E$4, DataPack!BH747, IF($C$4=Dates!$E$5, DataPack!BM747, IF($C$4=Dates!$E$6, DataPack!BR747)))))</f>
        <v/>
      </c>
      <c r="D321" s="119" t="str">
        <f>IF(IF($C$4=Dates!$E$3, DataPack!BD747, IF($C$4=Dates!$E$4, DataPack!BI747, IF($C$4=Dates!$E$5, DataPack!BN747, IF($C$4=Dates!$E$6, DataPack!BS747))))="", "", IF($C$4=Dates!$E$3, DataPack!BD747, IF($C$4=Dates!$E$4, DataPack!BI747, IF($C$4=Dates!$E$5, DataPack!BN747, IF($C$4=Dates!$E$6, DataPack!BS747)))))</f>
        <v/>
      </c>
      <c r="E321" s="119" t="str">
        <f>IF(IF($C$4=Dates!$E$3, DataPack!BE747, IF($C$4=Dates!$E$4, DataPack!BJ747, IF($C$4=Dates!$E$5, DataPack!BO747, IF($C$4=Dates!$E$6, DataPack!BT747))))="", "", IF($C$4=Dates!$E$3, DataPack!BE747, IF($C$4=Dates!$E$4, DataPack!BJ747, IF($C$4=Dates!$E$5, DataPack!BO747, IF($C$4=Dates!$E$6, DataPack!BT747)))))</f>
        <v/>
      </c>
      <c r="F321" s="119"/>
      <c r="G321" s="120" t="str">
        <f>IF(IF($C$4=Dates!$E$3, DataPack!BF747, IF($C$4=Dates!$E$4, DataPack!BK747, IF($C$4=Dates!$E$5, DataPack!BP747, IF($C$4=Dates!$E$6, DataPack!BU747))))="", "", IF($C$4=Dates!$E$3, DataPack!BF747, IF($C$4=Dates!$E$4, DataPack!BK747, IF($C$4=Dates!$E$5, DataPack!BP747, IF($C$4=Dates!$E$6, DataPack!BU747)))))</f>
        <v/>
      </c>
    </row>
    <row r="322" spans="2:7">
      <c r="B322" s="112" t="str">
        <f>IF(IF($C$4=Dates!$E$3, DataPack!BB748, IF($C$4=Dates!$E$4, DataPack!BG748, IF($C$4=Dates!$E$5, DataPack!BL748, IF($C$4=Dates!$E$6, DataPack!BQ748))))="", "", IF($C$4=Dates!$E$3, DataPack!BB748, IF($C$4=Dates!$E$4, DataPack!BG748, IF($C$4=Dates!$E$5, DataPack!BL748, IF($C$4=Dates!$E$6, DataPack!BQ748)))))</f>
        <v/>
      </c>
      <c r="C322" s="119" t="str">
        <f>IF(IF($C$4=Dates!$E$3, DataPack!BC748, IF($C$4=Dates!$E$4, DataPack!BH748, IF($C$4=Dates!$E$5, DataPack!BM748, IF($C$4=Dates!$E$6, DataPack!BR748))))="", "", IF($C$4=Dates!$E$3, DataPack!BC748, IF($C$4=Dates!$E$4, DataPack!BH748, IF($C$4=Dates!$E$5, DataPack!BM748, IF($C$4=Dates!$E$6, DataPack!BR748)))))</f>
        <v/>
      </c>
      <c r="D322" s="119" t="str">
        <f>IF(IF($C$4=Dates!$E$3, DataPack!BD748, IF($C$4=Dates!$E$4, DataPack!BI748, IF($C$4=Dates!$E$5, DataPack!BN748, IF($C$4=Dates!$E$6, DataPack!BS748))))="", "", IF($C$4=Dates!$E$3, DataPack!BD748, IF($C$4=Dates!$E$4, DataPack!BI748, IF($C$4=Dates!$E$5, DataPack!BN748, IF($C$4=Dates!$E$6, DataPack!BS748)))))</f>
        <v/>
      </c>
      <c r="E322" s="119" t="str">
        <f>IF(IF($C$4=Dates!$E$3, DataPack!BE748, IF($C$4=Dates!$E$4, DataPack!BJ748, IF($C$4=Dates!$E$5, DataPack!BO748, IF($C$4=Dates!$E$6, DataPack!BT748))))="", "", IF($C$4=Dates!$E$3, DataPack!BE748, IF($C$4=Dates!$E$4, DataPack!BJ748, IF($C$4=Dates!$E$5, DataPack!BO748, IF($C$4=Dates!$E$6, DataPack!BT748)))))</f>
        <v/>
      </c>
      <c r="F322" s="119"/>
      <c r="G322" s="120" t="str">
        <f>IF(IF($C$4=Dates!$E$3, DataPack!BF748, IF($C$4=Dates!$E$4, DataPack!BK748, IF($C$4=Dates!$E$5, DataPack!BP748, IF($C$4=Dates!$E$6, DataPack!BU748))))="", "", IF($C$4=Dates!$E$3, DataPack!BF748, IF($C$4=Dates!$E$4, DataPack!BK748, IF($C$4=Dates!$E$5, DataPack!BP748, IF($C$4=Dates!$E$6, DataPack!BU748)))))</f>
        <v/>
      </c>
    </row>
    <row r="323" spans="2:7">
      <c r="B323" s="112" t="str">
        <f>IF(IF($C$4=Dates!$E$3, DataPack!BB749, IF($C$4=Dates!$E$4, DataPack!BG749, IF($C$4=Dates!$E$5, DataPack!BL749, IF($C$4=Dates!$E$6, DataPack!BQ749))))="", "", IF($C$4=Dates!$E$3, DataPack!BB749, IF($C$4=Dates!$E$4, DataPack!BG749, IF($C$4=Dates!$E$5, DataPack!BL749, IF($C$4=Dates!$E$6, DataPack!BQ749)))))</f>
        <v/>
      </c>
      <c r="C323" s="119" t="str">
        <f>IF(IF($C$4=Dates!$E$3, DataPack!BC749, IF($C$4=Dates!$E$4, DataPack!BH749, IF($C$4=Dates!$E$5, DataPack!BM749, IF($C$4=Dates!$E$6, DataPack!BR749))))="", "", IF($C$4=Dates!$E$3, DataPack!BC749, IF($C$4=Dates!$E$4, DataPack!BH749, IF($C$4=Dates!$E$5, DataPack!BM749, IF($C$4=Dates!$E$6, DataPack!BR749)))))</f>
        <v/>
      </c>
      <c r="D323" s="119" t="str">
        <f>IF(IF($C$4=Dates!$E$3, DataPack!BD749, IF($C$4=Dates!$E$4, DataPack!BI749, IF($C$4=Dates!$E$5, DataPack!BN749, IF($C$4=Dates!$E$6, DataPack!BS749))))="", "", IF($C$4=Dates!$E$3, DataPack!BD749, IF($C$4=Dates!$E$4, DataPack!BI749, IF($C$4=Dates!$E$5, DataPack!BN749, IF($C$4=Dates!$E$6, DataPack!BS749)))))</f>
        <v/>
      </c>
      <c r="E323" s="119" t="str">
        <f>IF(IF($C$4=Dates!$E$3, DataPack!BE749, IF($C$4=Dates!$E$4, DataPack!BJ749, IF($C$4=Dates!$E$5, DataPack!BO749, IF($C$4=Dates!$E$6, DataPack!BT749))))="", "", IF($C$4=Dates!$E$3, DataPack!BE749, IF($C$4=Dates!$E$4, DataPack!BJ749, IF($C$4=Dates!$E$5, DataPack!BO749, IF($C$4=Dates!$E$6, DataPack!BT749)))))</f>
        <v/>
      </c>
      <c r="F323" s="119"/>
      <c r="G323" s="120" t="str">
        <f>IF(IF($C$4=Dates!$E$3, DataPack!BF749, IF($C$4=Dates!$E$4, DataPack!BK749, IF($C$4=Dates!$E$5, DataPack!BP749, IF($C$4=Dates!$E$6, DataPack!BU749))))="", "", IF($C$4=Dates!$E$3, DataPack!BF749, IF($C$4=Dates!$E$4, DataPack!BK749, IF($C$4=Dates!$E$5, DataPack!BP749, IF($C$4=Dates!$E$6, DataPack!BU749)))))</f>
        <v/>
      </c>
    </row>
    <row r="324" spans="2:7">
      <c r="B324" s="112" t="str">
        <f>IF(IF($C$4=Dates!$E$3, DataPack!BB750, IF($C$4=Dates!$E$4, DataPack!BG750, IF($C$4=Dates!$E$5, DataPack!BL750, IF($C$4=Dates!$E$6, DataPack!BQ750))))="", "", IF($C$4=Dates!$E$3, DataPack!BB750, IF($C$4=Dates!$E$4, DataPack!BG750, IF($C$4=Dates!$E$5, DataPack!BL750, IF($C$4=Dates!$E$6, DataPack!BQ750)))))</f>
        <v/>
      </c>
      <c r="C324" s="119" t="str">
        <f>IF(IF($C$4=Dates!$E$3, DataPack!BC750, IF($C$4=Dates!$E$4, DataPack!BH750, IF($C$4=Dates!$E$5, DataPack!BM750, IF($C$4=Dates!$E$6, DataPack!BR750))))="", "", IF($C$4=Dates!$E$3, DataPack!BC750, IF($C$4=Dates!$E$4, DataPack!BH750, IF($C$4=Dates!$E$5, DataPack!BM750, IF($C$4=Dates!$E$6, DataPack!BR750)))))</f>
        <v/>
      </c>
      <c r="D324" s="119" t="str">
        <f>IF(IF($C$4=Dates!$E$3, DataPack!BD750, IF($C$4=Dates!$E$4, DataPack!BI750, IF($C$4=Dates!$E$5, DataPack!BN750, IF($C$4=Dates!$E$6, DataPack!BS750))))="", "", IF($C$4=Dates!$E$3, DataPack!BD750, IF($C$4=Dates!$E$4, DataPack!BI750, IF($C$4=Dates!$E$5, DataPack!BN750, IF($C$4=Dates!$E$6, DataPack!BS750)))))</f>
        <v/>
      </c>
      <c r="E324" s="119" t="str">
        <f>IF(IF($C$4=Dates!$E$3, DataPack!BE750, IF($C$4=Dates!$E$4, DataPack!BJ750, IF($C$4=Dates!$E$5, DataPack!BO750, IF($C$4=Dates!$E$6, DataPack!BT750))))="", "", IF($C$4=Dates!$E$3, DataPack!BE750, IF($C$4=Dates!$E$4, DataPack!BJ750, IF($C$4=Dates!$E$5, DataPack!BO750, IF($C$4=Dates!$E$6, DataPack!BT750)))))</f>
        <v/>
      </c>
      <c r="F324" s="119"/>
      <c r="G324" s="120" t="str">
        <f>IF(IF($C$4=Dates!$E$3, DataPack!BF750, IF($C$4=Dates!$E$4, DataPack!BK750, IF($C$4=Dates!$E$5, DataPack!BP750, IF($C$4=Dates!$E$6, DataPack!BU750))))="", "", IF($C$4=Dates!$E$3, DataPack!BF750, IF($C$4=Dates!$E$4, DataPack!BK750, IF($C$4=Dates!$E$5, DataPack!BP750, IF($C$4=Dates!$E$6, DataPack!BU750)))))</f>
        <v/>
      </c>
    </row>
    <row r="325" spans="2:7">
      <c r="B325" s="112" t="str">
        <f>IF(IF($C$4=Dates!$E$3, DataPack!BB751, IF($C$4=Dates!$E$4, DataPack!BG751, IF($C$4=Dates!$E$5, DataPack!BL751, IF($C$4=Dates!$E$6, DataPack!BQ751))))="", "", IF($C$4=Dates!$E$3, DataPack!BB751, IF($C$4=Dates!$E$4, DataPack!BG751, IF($C$4=Dates!$E$5, DataPack!BL751, IF($C$4=Dates!$E$6, DataPack!BQ751)))))</f>
        <v/>
      </c>
      <c r="C325" s="119" t="str">
        <f>IF(IF($C$4=Dates!$E$3, DataPack!BC751, IF($C$4=Dates!$E$4, DataPack!BH751, IF($C$4=Dates!$E$5, DataPack!BM751, IF($C$4=Dates!$E$6, DataPack!BR751))))="", "", IF($C$4=Dates!$E$3, DataPack!BC751, IF($C$4=Dates!$E$4, DataPack!BH751, IF($C$4=Dates!$E$5, DataPack!BM751, IF($C$4=Dates!$E$6, DataPack!BR751)))))</f>
        <v/>
      </c>
      <c r="D325" s="119" t="str">
        <f>IF(IF($C$4=Dates!$E$3, DataPack!BD751, IF($C$4=Dates!$E$4, DataPack!BI751, IF($C$4=Dates!$E$5, DataPack!BN751, IF($C$4=Dates!$E$6, DataPack!BS751))))="", "", IF($C$4=Dates!$E$3, DataPack!BD751, IF($C$4=Dates!$E$4, DataPack!BI751, IF($C$4=Dates!$E$5, DataPack!BN751, IF($C$4=Dates!$E$6, DataPack!BS751)))))</f>
        <v/>
      </c>
      <c r="E325" s="119" t="str">
        <f>IF(IF($C$4=Dates!$E$3, DataPack!BE751, IF($C$4=Dates!$E$4, DataPack!BJ751, IF($C$4=Dates!$E$5, DataPack!BO751, IF($C$4=Dates!$E$6, DataPack!BT751))))="", "", IF($C$4=Dates!$E$3, DataPack!BE751, IF($C$4=Dates!$E$4, DataPack!BJ751, IF($C$4=Dates!$E$5, DataPack!BO751, IF($C$4=Dates!$E$6, DataPack!BT751)))))</f>
        <v/>
      </c>
      <c r="F325" s="119"/>
      <c r="G325" s="120" t="str">
        <f>IF(IF($C$4=Dates!$E$3, DataPack!BF751, IF($C$4=Dates!$E$4, DataPack!BK751, IF($C$4=Dates!$E$5, DataPack!BP751, IF($C$4=Dates!$E$6, DataPack!BU751))))="", "", IF($C$4=Dates!$E$3, DataPack!BF751, IF($C$4=Dates!$E$4, DataPack!BK751, IF($C$4=Dates!$E$5, DataPack!BP751, IF($C$4=Dates!$E$6, DataPack!BU751)))))</f>
        <v/>
      </c>
    </row>
    <row r="326" spans="2:7">
      <c r="B326" s="112" t="str">
        <f>IF(IF($C$4=Dates!$E$3, DataPack!BB752, IF($C$4=Dates!$E$4, DataPack!BG752, IF($C$4=Dates!$E$5, DataPack!BL752, IF($C$4=Dates!$E$6, DataPack!BQ752))))="", "", IF($C$4=Dates!$E$3, DataPack!BB752, IF($C$4=Dates!$E$4, DataPack!BG752, IF($C$4=Dates!$E$5, DataPack!BL752, IF($C$4=Dates!$E$6, DataPack!BQ752)))))</f>
        <v/>
      </c>
      <c r="C326" s="119" t="str">
        <f>IF(IF($C$4=Dates!$E$3, DataPack!BC752, IF($C$4=Dates!$E$4, DataPack!BH752, IF($C$4=Dates!$E$5, DataPack!BM752, IF($C$4=Dates!$E$6, DataPack!BR752))))="", "", IF($C$4=Dates!$E$3, DataPack!BC752, IF($C$4=Dates!$E$4, DataPack!BH752, IF($C$4=Dates!$E$5, DataPack!BM752, IF($C$4=Dates!$E$6, DataPack!BR752)))))</f>
        <v/>
      </c>
      <c r="D326" s="119" t="str">
        <f>IF(IF($C$4=Dates!$E$3, DataPack!BD752, IF($C$4=Dates!$E$4, DataPack!BI752, IF($C$4=Dates!$E$5, DataPack!BN752, IF($C$4=Dates!$E$6, DataPack!BS752))))="", "", IF($C$4=Dates!$E$3, DataPack!BD752, IF($C$4=Dates!$E$4, DataPack!BI752, IF($C$4=Dates!$E$5, DataPack!BN752, IF($C$4=Dates!$E$6, DataPack!BS752)))))</f>
        <v/>
      </c>
      <c r="E326" s="119" t="str">
        <f>IF(IF($C$4=Dates!$E$3, DataPack!BE752, IF($C$4=Dates!$E$4, DataPack!BJ752, IF($C$4=Dates!$E$5, DataPack!BO752, IF($C$4=Dates!$E$6, DataPack!BT752))))="", "", IF($C$4=Dates!$E$3, DataPack!BE752, IF($C$4=Dates!$E$4, DataPack!BJ752, IF($C$4=Dates!$E$5, DataPack!BO752, IF($C$4=Dates!$E$6, DataPack!BT752)))))</f>
        <v/>
      </c>
      <c r="F326" s="119"/>
      <c r="G326" s="120" t="str">
        <f>IF(IF($C$4=Dates!$E$3, DataPack!BF752, IF($C$4=Dates!$E$4, DataPack!BK752, IF($C$4=Dates!$E$5, DataPack!BP752, IF($C$4=Dates!$E$6, DataPack!BU752))))="", "", IF($C$4=Dates!$E$3, DataPack!BF752, IF($C$4=Dates!$E$4, DataPack!BK752, IF($C$4=Dates!$E$5, DataPack!BP752, IF($C$4=Dates!$E$6, DataPack!BU752)))))</f>
        <v/>
      </c>
    </row>
    <row r="327" spans="2:7">
      <c r="B327" s="112" t="str">
        <f>IF(IF($C$4=Dates!$E$3, DataPack!BB753, IF($C$4=Dates!$E$4, DataPack!BG753, IF($C$4=Dates!$E$5, DataPack!BL753, IF($C$4=Dates!$E$6, DataPack!BQ753))))="", "", IF($C$4=Dates!$E$3, DataPack!BB753, IF($C$4=Dates!$E$4, DataPack!BG753, IF($C$4=Dates!$E$5, DataPack!BL753, IF($C$4=Dates!$E$6, DataPack!BQ753)))))</f>
        <v/>
      </c>
      <c r="C327" s="119" t="str">
        <f>IF(IF($C$4=Dates!$E$3, DataPack!BC753, IF($C$4=Dates!$E$4, DataPack!BH753, IF($C$4=Dates!$E$5, DataPack!BM753, IF($C$4=Dates!$E$6, DataPack!BR753))))="", "", IF($C$4=Dates!$E$3, DataPack!BC753, IF($C$4=Dates!$E$4, DataPack!BH753, IF($C$4=Dates!$E$5, DataPack!BM753, IF($C$4=Dates!$E$6, DataPack!BR753)))))</f>
        <v/>
      </c>
      <c r="D327" s="119" t="str">
        <f>IF(IF($C$4=Dates!$E$3, DataPack!BD753, IF($C$4=Dates!$E$4, DataPack!BI753, IF($C$4=Dates!$E$5, DataPack!BN753, IF($C$4=Dates!$E$6, DataPack!BS753))))="", "", IF($C$4=Dates!$E$3, DataPack!BD753, IF($C$4=Dates!$E$4, DataPack!BI753, IF($C$4=Dates!$E$5, DataPack!BN753, IF($C$4=Dates!$E$6, DataPack!BS753)))))</f>
        <v/>
      </c>
      <c r="E327" s="119" t="str">
        <f>IF(IF($C$4=Dates!$E$3, DataPack!BE753, IF($C$4=Dates!$E$4, DataPack!BJ753, IF($C$4=Dates!$E$5, DataPack!BO753, IF($C$4=Dates!$E$6, DataPack!BT753))))="", "", IF($C$4=Dates!$E$3, DataPack!BE753, IF($C$4=Dates!$E$4, DataPack!BJ753, IF($C$4=Dates!$E$5, DataPack!BO753, IF($C$4=Dates!$E$6, DataPack!BT753)))))</f>
        <v/>
      </c>
      <c r="F327" s="119"/>
      <c r="G327" s="120" t="str">
        <f>IF(IF($C$4=Dates!$E$3, DataPack!BF753, IF($C$4=Dates!$E$4, DataPack!BK753, IF($C$4=Dates!$E$5, DataPack!BP753, IF($C$4=Dates!$E$6, DataPack!BU753))))="", "", IF($C$4=Dates!$E$3, DataPack!BF753, IF($C$4=Dates!$E$4, DataPack!BK753, IF($C$4=Dates!$E$5, DataPack!BP753, IF($C$4=Dates!$E$6, DataPack!BU753)))))</f>
        <v/>
      </c>
    </row>
    <row r="328" spans="2:7">
      <c r="B328" s="112" t="str">
        <f>IF(IF($C$4=Dates!$E$3, DataPack!BB754, IF($C$4=Dates!$E$4, DataPack!BG754, IF($C$4=Dates!$E$5, DataPack!BL754, IF($C$4=Dates!$E$6, DataPack!BQ754))))="", "", IF($C$4=Dates!$E$3, DataPack!BB754, IF($C$4=Dates!$E$4, DataPack!BG754, IF($C$4=Dates!$E$5, DataPack!BL754, IF($C$4=Dates!$E$6, DataPack!BQ754)))))</f>
        <v/>
      </c>
      <c r="C328" s="119" t="str">
        <f>IF(IF($C$4=Dates!$E$3, DataPack!BC754, IF($C$4=Dates!$E$4, DataPack!BH754, IF($C$4=Dates!$E$5, DataPack!BM754, IF($C$4=Dates!$E$6, DataPack!BR754))))="", "", IF($C$4=Dates!$E$3, DataPack!BC754, IF($C$4=Dates!$E$4, DataPack!BH754, IF($C$4=Dates!$E$5, DataPack!BM754, IF($C$4=Dates!$E$6, DataPack!BR754)))))</f>
        <v/>
      </c>
      <c r="D328" s="119" t="str">
        <f>IF(IF($C$4=Dates!$E$3, DataPack!BD754, IF($C$4=Dates!$E$4, DataPack!BI754, IF($C$4=Dates!$E$5, DataPack!BN754, IF($C$4=Dates!$E$6, DataPack!BS754))))="", "", IF($C$4=Dates!$E$3, DataPack!BD754, IF($C$4=Dates!$E$4, DataPack!BI754, IF($C$4=Dates!$E$5, DataPack!BN754, IF($C$4=Dates!$E$6, DataPack!BS754)))))</f>
        <v/>
      </c>
      <c r="E328" s="119" t="str">
        <f>IF(IF($C$4=Dates!$E$3, DataPack!BE754, IF($C$4=Dates!$E$4, DataPack!BJ754, IF($C$4=Dates!$E$5, DataPack!BO754, IF($C$4=Dates!$E$6, DataPack!BT754))))="", "", IF($C$4=Dates!$E$3, DataPack!BE754, IF($C$4=Dates!$E$4, DataPack!BJ754, IF($C$4=Dates!$E$5, DataPack!BO754, IF($C$4=Dates!$E$6, DataPack!BT754)))))</f>
        <v/>
      </c>
      <c r="F328" s="119"/>
      <c r="G328" s="120" t="str">
        <f>IF(IF($C$4=Dates!$E$3, DataPack!BF754, IF($C$4=Dates!$E$4, DataPack!BK754, IF($C$4=Dates!$E$5, DataPack!BP754, IF($C$4=Dates!$E$6, DataPack!BU754))))="", "", IF($C$4=Dates!$E$3, DataPack!BF754, IF($C$4=Dates!$E$4, DataPack!BK754, IF($C$4=Dates!$E$5, DataPack!BP754, IF($C$4=Dates!$E$6, DataPack!BU754)))))</f>
        <v/>
      </c>
    </row>
    <row r="329" spans="2:7">
      <c r="B329" s="112" t="str">
        <f>IF(IF($C$4=Dates!$E$3, DataPack!BB755, IF($C$4=Dates!$E$4, DataPack!BG755, IF($C$4=Dates!$E$5, DataPack!BL755, IF($C$4=Dates!$E$6, DataPack!BQ755))))="", "", IF($C$4=Dates!$E$3, DataPack!BB755, IF($C$4=Dates!$E$4, DataPack!BG755, IF($C$4=Dates!$E$5, DataPack!BL755, IF($C$4=Dates!$E$6, DataPack!BQ755)))))</f>
        <v/>
      </c>
      <c r="C329" s="119" t="str">
        <f>IF(IF($C$4=Dates!$E$3, DataPack!BC755, IF($C$4=Dates!$E$4, DataPack!BH755, IF($C$4=Dates!$E$5, DataPack!BM755, IF($C$4=Dates!$E$6, DataPack!BR755))))="", "", IF($C$4=Dates!$E$3, DataPack!BC755, IF($C$4=Dates!$E$4, DataPack!BH755, IF($C$4=Dates!$E$5, DataPack!BM755, IF($C$4=Dates!$E$6, DataPack!BR755)))))</f>
        <v/>
      </c>
      <c r="D329" s="119" t="str">
        <f>IF(IF($C$4=Dates!$E$3, DataPack!BD755, IF($C$4=Dates!$E$4, DataPack!BI755, IF($C$4=Dates!$E$5, DataPack!BN755, IF($C$4=Dates!$E$6, DataPack!BS755))))="", "", IF($C$4=Dates!$E$3, DataPack!BD755, IF($C$4=Dates!$E$4, DataPack!BI755, IF($C$4=Dates!$E$5, DataPack!BN755, IF($C$4=Dates!$E$6, DataPack!BS755)))))</f>
        <v/>
      </c>
      <c r="E329" s="119" t="str">
        <f>IF(IF($C$4=Dates!$E$3, DataPack!BE755, IF($C$4=Dates!$E$4, DataPack!BJ755, IF($C$4=Dates!$E$5, DataPack!BO755, IF($C$4=Dates!$E$6, DataPack!BT755))))="", "", IF($C$4=Dates!$E$3, DataPack!BE755, IF($C$4=Dates!$E$4, DataPack!BJ755, IF($C$4=Dates!$E$5, DataPack!BO755, IF($C$4=Dates!$E$6, DataPack!BT755)))))</f>
        <v/>
      </c>
      <c r="F329" s="119"/>
      <c r="G329" s="120" t="str">
        <f>IF(IF($C$4=Dates!$E$3, DataPack!BF755, IF($C$4=Dates!$E$4, DataPack!BK755, IF($C$4=Dates!$E$5, DataPack!BP755, IF($C$4=Dates!$E$6, DataPack!BU755))))="", "", IF($C$4=Dates!$E$3, DataPack!BF755, IF($C$4=Dates!$E$4, DataPack!BK755, IF($C$4=Dates!$E$5, DataPack!BP755, IF($C$4=Dates!$E$6, DataPack!BU755)))))</f>
        <v/>
      </c>
    </row>
    <row r="330" spans="2:7">
      <c r="B330" s="112" t="str">
        <f>IF(IF($C$4=Dates!$E$3, DataPack!BB756, IF($C$4=Dates!$E$4, DataPack!BG756, IF($C$4=Dates!$E$5, DataPack!BL756, IF($C$4=Dates!$E$6, DataPack!BQ756))))="", "", IF($C$4=Dates!$E$3, DataPack!BB756, IF($C$4=Dates!$E$4, DataPack!BG756, IF($C$4=Dates!$E$5, DataPack!BL756, IF($C$4=Dates!$E$6, DataPack!BQ756)))))</f>
        <v/>
      </c>
      <c r="C330" s="119" t="str">
        <f>IF(IF($C$4=Dates!$E$3, DataPack!BC756, IF($C$4=Dates!$E$4, DataPack!BH756, IF($C$4=Dates!$E$5, DataPack!BM756, IF($C$4=Dates!$E$6, DataPack!BR756))))="", "", IF($C$4=Dates!$E$3, DataPack!BC756, IF($C$4=Dates!$E$4, DataPack!BH756, IF($C$4=Dates!$E$5, DataPack!BM756, IF($C$4=Dates!$E$6, DataPack!BR756)))))</f>
        <v/>
      </c>
      <c r="D330" s="119" t="str">
        <f>IF(IF($C$4=Dates!$E$3, DataPack!BD756, IF($C$4=Dates!$E$4, DataPack!BI756, IF($C$4=Dates!$E$5, DataPack!BN756, IF($C$4=Dates!$E$6, DataPack!BS756))))="", "", IF($C$4=Dates!$E$3, DataPack!BD756, IF($C$4=Dates!$E$4, DataPack!BI756, IF($C$4=Dates!$E$5, DataPack!BN756, IF($C$4=Dates!$E$6, DataPack!BS756)))))</f>
        <v/>
      </c>
      <c r="E330" s="119" t="str">
        <f>IF(IF($C$4=Dates!$E$3, DataPack!BE756, IF($C$4=Dates!$E$4, DataPack!BJ756, IF($C$4=Dates!$E$5, DataPack!BO756, IF($C$4=Dates!$E$6, DataPack!BT756))))="", "", IF($C$4=Dates!$E$3, DataPack!BE756, IF($C$4=Dates!$E$4, DataPack!BJ756, IF($C$4=Dates!$E$5, DataPack!BO756, IF($C$4=Dates!$E$6, DataPack!BT756)))))</f>
        <v/>
      </c>
      <c r="F330" s="119"/>
      <c r="G330" s="120" t="str">
        <f>IF(IF($C$4=Dates!$E$3, DataPack!BF756, IF($C$4=Dates!$E$4, DataPack!BK756, IF($C$4=Dates!$E$5, DataPack!BP756, IF($C$4=Dates!$E$6, DataPack!BU756))))="", "", IF($C$4=Dates!$E$3, DataPack!BF756, IF($C$4=Dates!$E$4, DataPack!BK756, IF($C$4=Dates!$E$5, DataPack!BP756, IF($C$4=Dates!$E$6, DataPack!BU756)))))</f>
        <v/>
      </c>
    </row>
    <row r="331" spans="2:7">
      <c r="B331" s="112" t="str">
        <f>IF(IF($C$4=Dates!$E$3, DataPack!BB757, IF($C$4=Dates!$E$4, DataPack!BG757, IF($C$4=Dates!$E$5, DataPack!BL757, IF($C$4=Dates!$E$6, DataPack!BQ757))))="", "", IF($C$4=Dates!$E$3, DataPack!BB757, IF($C$4=Dates!$E$4, DataPack!BG757, IF($C$4=Dates!$E$5, DataPack!BL757, IF($C$4=Dates!$E$6, DataPack!BQ757)))))</f>
        <v/>
      </c>
      <c r="C331" s="119" t="str">
        <f>IF(IF($C$4=Dates!$E$3, DataPack!BC757, IF($C$4=Dates!$E$4, DataPack!BH757, IF($C$4=Dates!$E$5, DataPack!BM757, IF($C$4=Dates!$E$6, DataPack!BR757))))="", "", IF($C$4=Dates!$E$3, DataPack!BC757, IF($C$4=Dates!$E$4, DataPack!BH757, IF($C$4=Dates!$E$5, DataPack!BM757, IF($C$4=Dates!$E$6, DataPack!BR757)))))</f>
        <v/>
      </c>
      <c r="D331" s="119" t="str">
        <f>IF(IF($C$4=Dates!$E$3, DataPack!BD757, IF($C$4=Dates!$E$4, DataPack!BI757, IF($C$4=Dates!$E$5, DataPack!BN757, IF($C$4=Dates!$E$6, DataPack!BS757))))="", "", IF($C$4=Dates!$E$3, DataPack!BD757, IF($C$4=Dates!$E$4, DataPack!BI757, IF($C$4=Dates!$E$5, DataPack!BN757, IF($C$4=Dates!$E$6, DataPack!BS757)))))</f>
        <v/>
      </c>
      <c r="E331" s="119" t="str">
        <f>IF(IF($C$4=Dates!$E$3, DataPack!BE757, IF($C$4=Dates!$E$4, DataPack!BJ757, IF($C$4=Dates!$E$5, DataPack!BO757, IF($C$4=Dates!$E$6, DataPack!BT757))))="", "", IF($C$4=Dates!$E$3, DataPack!BE757, IF($C$4=Dates!$E$4, DataPack!BJ757, IF($C$4=Dates!$E$5, DataPack!BO757, IF($C$4=Dates!$E$6, DataPack!BT757)))))</f>
        <v/>
      </c>
      <c r="F331" s="119"/>
      <c r="G331" s="120" t="str">
        <f>IF(IF($C$4=Dates!$E$3, DataPack!BF757, IF($C$4=Dates!$E$4, DataPack!BK757, IF($C$4=Dates!$E$5, DataPack!BP757, IF($C$4=Dates!$E$6, DataPack!BU757))))="", "", IF($C$4=Dates!$E$3, DataPack!BF757, IF($C$4=Dates!$E$4, DataPack!BK757, IF($C$4=Dates!$E$5, DataPack!BP757, IF($C$4=Dates!$E$6, DataPack!BU757)))))</f>
        <v/>
      </c>
    </row>
    <row r="332" spans="2:7">
      <c r="B332" s="112" t="str">
        <f>IF(IF($C$4=Dates!$E$3, DataPack!BB758, IF($C$4=Dates!$E$4, DataPack!BG758, IF($C$4=Dates!$E$5, DataPack!BL758, IF($C$4=Dates!$E$6, DataPack!BQ758))))="", "", IF($C$4=Dates!$E$3, DataPack!BB758, IF($C$4=Dates!$E$4, DataPack!BG758, IF($C$4=Dates!$E$5, DataPack!BL758, IF($C$4=Dates!$E$6, DataPack!BQ758)))))</f>
        <v/>
      </c>
      <c r="C332" s="119" t="str">
        <f>IF(IF($C$4=Dates!$E$3, DataPack!BC758, IF($C$4=Dates!$E$4, DataPack!BH758, IF($C$4=Dates!$E$5, DataPack!BM758, IF($C$4=Dates!$E$6, DataPack!BR758))))="", "", IF($C$4=Dates!$E$3, DataPack!BC758, IF($C$4=Dates!$E$4, DataPack!BH758, IF($C$4=Dates!$E$5, DataPack!BM758, IF($C$4=Dates!$E$6, DataPack!BR758)))))</f>
        <v/>
      </c>
      <c r="D332" s="119" t="str">
        <f>IF(IF($C$4=Dates!$E$3, DataPack!BD758, IF($C$4=Dates!$E$4, DataPack!BI758, IF($C$4=Dates!$E$5, DataPack!BN758, IF($C$4=Dates!$E$6, DataPack!BS758))))="", "", IF($C$4=Dates!$E$3, DataPack!BD758, IF($C$4=Dates!$E$4, DataPack!BI758, IF($C$4=Dates!$E$5, DataPack!BN758, IF($C$4=Dates!$E$6, DataPack!BS758)))))</f>
        <v/>
      </c>
      <c r="E332" s="119" t="str">
        <f>IF(IF($C$4=Dates!$E$3, DataPack!BE758, IF($C$4=Dates!$E$4, DataPack!BJ758, IF($C$4=Dates!$E$5, DataPack!BO758, IF($C$4=Dates!$E$6, DataPack!BT758))))="", "", IF($C$4=Dates!$E$3, DataPack!BE758, IF($C$4=Dates!$E$4, DataPack!BJ758, IF($C$4=Dates!$E$5, DataPack!BO758, IF($C$4=Dates!$E$6, DataPack!BT758)))))</f>
        <v/>
      </c>
      <c r="F332" s="119"/>
      <c r="G332" s="120" t="str">
        <f>IF(IF($C$4=Dates!$E$3, DataPack!BF758, IF($C$4=Dates!$E$4, DataPack!BK758, IF($C$4=Dates!$E$5, DataPack!BP758, IF($C$4=Dates!$E$6, DataPack!BU758))))="", "", IF($C$4=Dates!$E$3, DataPack!BF758, IF($C$4=Dates!$E$4, DataPack!BK758, IF($C$4=Dates!$E$5, DataPack!BP758, IF($C$4=Dates!$E$6, DataPack!BU758)))))</f>
        <v/>
      </c>
    </row>
    <row r="333" spans="2:7">
      <c r="B333" s="112" t="str">
        <f>IF(IF($C$4=Dates!$E$3, DataPack!BB759, IF($C$4=Dates!$E$4, DataPack!BG759, IF($C$4=Dates!$E$5, DataPack!BL759, IF($C$4=Dates!$E$6, DataPack!BQ759))))="", "", IF($C$4=Dates!$E$3, DataPack!BB759, IF($C$4=Dates!$E$4, DataPack!BG759, IF($C$4=Dates!$E$5, DataPack!BL759, IF($C$4=Dates!$E$6, DataPack!BQ759)))))</f>
        <v/>
      </c>
      <c r="C333" s="119" t="str">
        <f>IF(IF($C$4=Dates!$E$3, DataPack!BC759, IF($C$4=Dates!$E$4, DataPack!BH759, IF($C$4=Dates!$E$5, DataPack!BM759, IF($C$4=Dates!$E$6, DataPack!BR759))))="", "", IF($C$4=Dates!$E$3, DataPack!BC759, IF($C$4=Dates!$E$4, DataPack!BH759, IF($C$4=Dates!$E$5, DataPack!BM759, IF($C$4=Dates!$E$6, DataPack!BR759)))))</f>
        <v/>
      </c>
      <c r="D333" s="119" t="str">
        <f>IF(IF($C$4=Dates!$E$3, DataPack!BD759, IF($C$4=Dates!$E$4, DataPack!BI759, IF($C$4=Dates!$E$5, DataPack!BN759, IF($C$4=Dates!$E$6, DataPack!BS759))))="", "", IF($C$4=Dates!$E$3, DataPack!BD759, IF($C$4=Dates!$E$4, DataPack!BI759, IF($C$4=Dates!$E$5, DataPack!BN759, IF($C$4=Dates!$E$6, DataPack!BS759)))))</f>
        <v/>
      </c>
      <c r="E333" s="119" t="str">
        <f>IF(IF($C$4=Dates!$E$3, DataPack!BE759, IF($C$4=Dates!$E$4, DataPack!BJ759, IF($C$4=Dates!$E$5, DataPack!BO759, IF($C$4=Dates!$E$6, DataPack!BT759))))="", "", IF($C$4=Dates!$E$3, DataPack!BE759, IF($C$4=Dates!$E$4, DataPack!BJ759, IF($C$4=Dates!$E$5, DataPack!BO759, IF($C$4=Dates!$E$6, DataPack!BT759)))))</f>
        <v/>
      </c>
      <c r="F333" s="119"/>
      <c r="G333" s="120" t="str">
        <f>IF(IF($C$4=Dates!$E$3, DataPack!BF759, IF($C$4=Dates!$E$4, DataPack!BK759, IF($C$4=Dates!$E$5, DataPack!BP759, IF($C$4=Dates!$E$6, DataPack!BU759))))="", "", IF($C$4=Dates!$E$3, DataPack!BF759, IF($C$4=Dates!$E$4, DataPack!BK759, IF($C$4=Dates!$E$5, DataPack!BP759, IF($C$4=Dates!$E$6, DataPack!BU759)))))</f>
        <v/>
      </c>
    </row>
    <row r="334" spans="2:7">
      <c r="B334" s="112" t="str">
        <f>IF(IF($C$4=Dates!$E$3, DataPack!BB760, IF($C$4=Dates!$E$4, DataPack!BG760, IF($C$4=Dates!$E$5, DataPack!BL760, IF($C$4=Dates!$E$6, DataPack!BQ760))))="", "", IF($C$4=Dates!$E$3, DataPack!BB760, IF($C$4=Dates!$E$4, DataPack!BG760, IF($C$4=Dates!$E$5, DataPack!BL760, IF($C$4=Dates!$E$6, DataPack!BQ760)))))</f>
        <v/>
      </c>
      <c r="C334" s="119" t="str">
        <f>IF(IF($C$4=Dates!$E$3, DataPack!BC760, IF($C$4=Dates!$E$4, DataPack!BH760, IF($C$4=Dates!$E$5, DataPack!BM760, IF($C$4=Dates!$E$6, DataPack!BR760))))="", "", IF($C$4=Dates!$E$3, DataPack!BC760, IF($C$4=Dates!$E$4, DataPack!BH760, IF($C$4=Dates!$E$5, DataPack!BM760, IF($C$4=Dates!$E$6, DataPack!BR760)))))</f>
        <v/>
      </c>
      <c r="D334" s="119" t="str">
        <f>IF(IF($C$4=Dates!$E$3, DataPack!BD760, IF($C$4=Dates!$E$4, DataPack!BI760, IF($C$4=Dates!$E$5, DataPack!BN760, IF($C$4=Dates!$E$6, DataPack!BS760))))="", "", IF($C$4=Dates!$E$3, DataPack!BD760, IF($C$4=Dates!$E$4, DataPack!BI760, IF($C$4=Dates!$E$5, DataPack!BN760, IF($C$4=Dates!$E$6, DataPack!BS760)))))</f>
        <v/>
      </c>
      <c r="E334" s="119" t="str">
        <f>IF(IF($C$4=Dates!$E$3, DataPack!BE760, IF($C$4=Dates!$E$4, DataPack!BJ760, IF($C$4=Dates!$E$5, DataPack!BO760, IF($C$4=Dates!$E$6, DataPack!BT760))))="", "", IF($C$4=Dates!$E$3, DataPack!BE760, IF($C$4=Dates!$E$4, DataPack!BJ760, IF($C$4=Dates!$E$5, DataPack!BO760, IF($C$4=Dates!$E$6, DataPack!BT760)))))</f>
        <v/>
      </c>
      <c r="F334" s="119"/>
      <c r="G334" s="120" t="str">
        <f>IF(IF($C$4=Dates!$E$3, DataPack!BF760, IF($C$4=Dates!$E$4, DataPack!BK760, IF($C$4=Dates!$E$5, DataPack!BP760, IF($C$4=Dates!$E$6, DataPack!BU760))))="", "", IF($C$4=Dates!$E$3, DataPack!BF760, IF($C$4=Dates!$E$4, DataPack!BK760, IF($C$4=Dates!$E$5, DataPack!BP760, IF($C$4=Dates!$E$6, DataPack!BU760)))))</f>
        <v/>
      </c>
    </row>
    <row r="335" spans="2:7">
      <c r="B335" s="112" t="str">
        <f>IF(IF($C$4=Dates!$E$3, DataPack!BB761, IF($C$4=Dates!$E$4, DataPack!BG761, IF($C$4=Dates!$E$5, DataPack!BL761, IF($C$4=Dates!$E$6, DataPack!BQ761))))="", "", IF($C$4=Dates!$E$3, DataPack!BB761, IF($C$4=Dates!$E$4, DataPack!BG761, IF($C$4=Dates!$E$5, DataPack!BL761, IF($C$4=Dates!$E$6, DataPack!BQ761)))))</f>
        <v/>
      </c>
      <c r="C335" s="119" t="str">
        <f>IF(IF($C$4=Dates!$E$3, DataPack!BC761, IF($C$4=Dates!$E$4, DataPack!BH761, IF($C$4=Dates!$E$5, DataPack!BM761, IF($C$4=Dates!$E$6, DataPack!BR761))))="", "", IF($C$4=Dates!$E$3, DataPack!BC761, IF($C$4=Dates!$E$4, DataPack!BH761, IF($C$4=Dates!$E$5, DataPack!BM761, IF($C$4=Dates!$E$6, DataPack!BR761)))))</f>
        <v/>
      </c>
      <c r="D335" s="119" t="str">
        <f>IF(IF($C$4=Dates!$E$3, DataPack!BD761, IF($C$4=Dates!$E$4, DataPack!BI761, IF($C$4=Dates!$E$5, DataPack!BN761, IF($C$4=Dates!$E$6, DataPack!BS761))))="", "", IF($C$4=Dates!$E$3, DataPack!BD761, IF($C$4=Dates!$E$4, DataPack!BI761, IF($C$4=Dates!$E$5, DataPack!BN761, IF($C$4=Dates!$E$6, DataPack!BS761)))))</f>
        <v/>
      </c>
      <c r="E335" s="119" t="str">
        <f>IF(IF($C$4=Dates!$E$3, DataPack!BE761, IF($C$4=Dates!$E$4, DataPack!BJ761, IF($C$4=Dates!$E$5, DataPack!BO761, IF($C$4=Dates!$E$6, DataPack!BT761))))="", "", IF($C$4=Dates!$E$3, DataPack!BE761, IF($C$4=Dates!$E$4, DataPack!BJ761, IF($C$4=Dates!$E$5, DataPack!BO761, IF($C$4=Dates!$E$6, DataPack!BT761)))))</f>
        <v/>
      </c>
      <c r="F335" s="119"/>
      <c r="G335" s="120" t="str">
        <f>IF(IF($C$4=Dates!$E$3, DataPack!BF761, IF($C$4=Dates!$E$4, DataPack!BK761, IF($C$4=Dates!$E$5, DataPack!BP761, IF($C$4=Dates!$E$6, DataPack!BU761))))="", "", IF($C$4=Dates!$E$3, DataPack!BF761, IF($C$4=Dates!$E$4, DataPack!BK761, IF($C$4=Dates!$E$5, DataPack!BP761, IF($C$4=Dates!$E$6, DataPack!BU761)))))</f>
        <v/>
      </c>
    </row>
    <row r="336" spans="2:7">
      <c r="B336" s="112" t="str">
        <f>IF(IF($C$4=Dates!$E$3, DataPack!BB762, IF($C$4=Dates!$E$4, DataPack!BG762, IF($C$4=Dates!$E$5, DataPack!BL762, IF($C$4=Dates!$E$6, DataPack!BQ762))))="", "", IF($C$4=Dates!$E$3, DataPack!BB762, IF($C$4=Dates!$E$4, DataPack!BG762, IF($C$4=Dates!$E$5, DataPack!BL762, IF($C$4=Dates!$E$6, DataPack!BQ762)))))</f>
        <v/>
      </c>
      <c r="C336" s="119" t="str">
        <f>IF(IF($C$4=Dates!$E$3, DataPack!BC762, IF($C$4=Dates!$E$4, DataPack!BH762, IF($C$4=Dates!$E$5, DataPack!BM762, IF($C$4=Dates!$E$6, DataPack!BR762))))="", "", IF($C$4=Dates!$E$3, DataPack!BC762, IF($C$4=Dates!$E$4, DataPack!BH762, IF($C$4=Dates!$E$5, DataPack!BM762, IF($C$4=Dates!$E$6, DataPack!BR762)))))</f>
        <v/>
      </c>
      <c r="D336" s="119" t="str">
        <f>IF(IF($C$4=Dates!$E$3, DataPack!BD762, IF($C$4=Dates!$E$4, DataPack!BI762, IF($C$4=Dates!$E$5, DataPack!BN762, IF($C$4=Dates!$E$6, DataPack!BS762))))="", "", IF($C$4=Dates!$E$3, DataPack!BD762, IF($C$4=Dates!$E$4, DataPack!BI762, IF($C$4=Dates!$E$5, DataPack!BN762, IF($C$4=Dates!$E$6, DataPack!BS762)))))</f>
        <v/>
      </c>
      <c r="E336" s="119" t="str">
        <f>IF(IF($C$4=Dates!$E$3, DataPack!BE762, IF($C$4=Dates!$E$4, DataPack!BJ762, IF($C$4=Dates!$E$5, DataPack!BO762, IF($C$4=Dates!$E$6, DataPack!BT762))))="", "", IF($C$4=Dates!$E$3, DataPack!BE762, IF($C$4=Dates!$E$4, DataPack!BJ762, IF($C$4=Dates!$E$5, DataPack!BO762, IF($C$4=Dates!$E$6, DataPack!BT762)))))</f>
        <v/>
      </c>
      <c r="F336" s="119"/>
      <c r="G336" s="120" t="str">
        <f>IF(IF($C$4=Dates!$E$3, DataPack!BF762, IF($C$4=Dates!$E$4, DataPack!BK762, IF($C$4=Dates!$E$5, DataPack!BP762, IF($C$4=Dates!$E$6, DataPack!BU762))))="", "", IF($C$4=Dates!$E$3, DataPack!BF762, IF($C$4=Dates!$E$4, DataPack!BK762, IF($C$4=Dates!$E$5, DataPack!BP762, IF($C$4=Dates!$E$6, DataPack!BU762)))))</f>
        <v/>
      </c>
    </row>
    <row r="337" spans="2:7">
      <c r="B337" s="112" t="str">
        <f>IF(IF($C$4=Dates!$E$3, DataPack!BB763, IF($C$4=Dates!$E$4, DataPack!BG763, IF($C$4=Dates!$E$5, DataPack!BL763, IF($C$4=Dates!$E$6, DataPack!BQ763))))="", "", IF($C$4=Dates!$E$3, DataPack!BB763, IF($C$4=Dates!$E$4, DataPack!BG763, IF($C$4=Dates!$E$5, DataPack!BL763, IF($C$4=Dates!$E$6, DataPack!BQ763)))))</f>
        <v/>
      </c>
      <c r="C337" s="119" t="str">
        <f>IF(IF($C$4=Dates!$E$3, DataPack!BC763, IF($C$4=Dates!$E$4, DataPack!BH763, IF($C$4=Dates!$E$5, DataPack!BM763, IF($C$4=Dates!$E$6, DataPack!BR763))))="", "", IF($C$4=Dates!$E$3, DataPack!BC763, IF($C$4=Dates!$E$4, DataPack!BH763, IF($C$4=Dates!$E$5, DataPack!BM763, IF($C$4=Dates!$E$6, DataPack!BR763)))))</f>
        <v/>
      </c>
      <c r="D337" s="119" t="str">
        <f>IF(IF($C$4=Dates!$E$3, DataPack!BD763, IF($C$4=Dates!$E$4, DataPack!BI763, IF($C$4=Dates!$E$5, DataPack!BN763, IF($C$4=Dates!$E$6, DataPack!BS763))))="", "", IF($C$4=Dates!$E$3, DataPack!BD763, IF($C$4=Dates!$E$4, DataPack!BI763, IF($C$4=Dates!$E$5, DataPack!BN763, IF($C$4=Dates!$E$6, DataPack!BS763)))))</f>
        <v/>
      </c>
      <c r="E337" s="119" t="str">
        <f>IF(IF($C$4=Dates!$E$3, DataPack!BE763, IF($C$4=Dates!$E$4, DataPack!BJ763, IF($C$4=Dates!$E$5, DataPack!BO763, IF($C$4=Dates!$E$6, DataPack!BT763))))="", "", IF($C$4=Dates!$E$3, DataPack!BE763, IF($C$4=Dates!$E$4, DataPack!BJ763, IF($C$4=Dates!$E$5, DataPack!BO763, IF($C$4=Dates!$E$6, DataPack!BT763)))))</f>
        <v/>
      </c>
      <c r="F337" s="119"/>
      <c r="G337" s="120" t="str">
        <f>IF(IF($C$4=Dates!$E$3, DataPack!BF763, IF($C$4=Dates!$E$4, DataPack!BK763, IF($C$4=Dates!$E$5, DataPack!BP763, IF($C$4=Dates!$E$6, DataPack!BU763))))="", "", IF($C$4=Dates!$E$3, DataPack!BF763, IF($C$4=Dates!$E$4, DataPack!BK763, IF($C$4=Dates!$E$5, DataPack!BP763, IF($C$4=Dates!$E$6, DataPack!BU763)))))</f>
        <v/>
      </c>
    </row>
    <row r="338" spans="2:7">
      <c r="B338" s="112" t="str">
        <f>IF(IF($C$4=Dates!$E$3, DataPack!BB764, IF($C$4=Dates!$E$4, DataPack!BG764, IF($C$4=Dates!$E$5, DataPack!BL764, IF($C$4=Dates!$E$6, DataPack!BQ764))))="", "", IF($C$4=Dates!$E$3, DataPack!BB764, IF($C$4=Dates!$E$4, DataPack!BG764, IF($C$4=Dates!$E$5, DataPack!BL764, IF($C$4=Dates!$E$6, DataPack!BQ764)))))</f>
        <v/>
      </c>
      <c r="C338" s="119" t="str">
        <f>IF(IF($C$4=Dates!$E$3, DataPack!BC764, IF($C$4=Dates!$E$4, DataPack!BH764, IF($C$4=Dates!$E$5, DataPack!BM764, IF($C$4=Dates!$E$6, DataPack!BR764))))="", "", IF($C$4=Dates!$E$3, DataPack!BC764, IF($C$4=Dates!$E$4, DataPack!BH764, IF($C$4=Dates!$E$5, DataPack!BM764, IF($C$4=Dates!$E$6, DataPack!BR764)))))</f>
        <v/>
      </c>
      <c r="D338" s="119" t="str">
        <f>IF(IF($C$4=Dates!$E$3, DataPack!BD764, IF($C$4=Dates!$E$4, DataPack!BI764, IF($C$4=Dates!$E$5, DataPack!BN764, IF($C$4=Dates!$E$6, DataPack!BS764))))="", "", IF($C$4=Dates!$E$3, DataPack!BD764, IF($C$4=Dates!$E$4, DataPack!BI764, IF($C$4=Dates!$E$5, DataPack!BN764, IF($C$4=Dates!$E$6, DataPack!BS764)))))</f>
        <v/>
      </c>
      <c r="E338" s="119" t="str">
        <f>IF(IF($C$4=Dates!$E$3, DataPack!BE764, IF($C$4=Dates!$E$4, DataPack!BJ764, IF($C$4=Dates!$E$5, DataPack!BO764, IF($C$4=Dates!$E$6, DataPack!BT764))))="", "", IF($C$4=Dates!$E$3, DataPack!BE764, IF($C$4=Dates!$E$4, DataPack!BJ764, IF($C$4=Dates!$E$5, DataPack!BO764, IF($C$4=Dates!$E$6, DataPack!BT764)))))</f>
        <v/>
      </c>
      <c r="F338" s="119"/>
      <c r="G338" s="120" t="str">
        <f>IF(IF($C$4=Dates!$E$3, DataPack!BF764, IF($C$4=Dates!$E$4, DataPack!BK764, IF($C$4=Dates!$E$5, DataPack!BP764, IF($C$4=Dates!$E$6, DataPack!BU764))))="", "", IF($C$4=Dates!$E$3, DataPack!BF764, IF($C$4=Dates!$E$4, DataPack!BK764, IF($C$4=Dates!$E$5, DataPack!BP764, IF($C$4=Dates!$E$6, DataPack!BU764)))))</f>
        <v/>
      </c>
    </row>
    <row r="339" spans="2:7">
      <c r="B339" s="112" t="str">
        <f>IF(IF($C$4=Dates!$E$3, DataPack!BB765, IF($C$4=Dates!$E$4, DataPack!BG765, IF($C$4=Dates!$E$5, DataPack!BL765, IF($C$4=Dates!$E$6, DataPack!BQ765))))="", "", IF($C$4=Dates!$E$3, DataPack!BB765, IF($C$4=Dates!$E$4, DataPack!BG765, IF($C$4=Dates!$E$5, DataPack!BL765, IF($C$4=Dates!$E$6, DataPack!BQ765)))))</f>
        <v/>
      </c>
      <c r="C339" s="119" t="str">
        <f>IF(IF($C$4=Dates!$E$3, DataPack!BC765, IF($C$4=Dates!$E$4, DataPack!BH765, IF($C$4=Dates!$E$5, DataPack!BM765, IF($C$4=Dates!$E$6, DataPack!BR765))))="", "", IF($C$4=Dates!$E$3, DataPack!BC765, IF($C$4=Dates!$E$4, DataPack!BH765, IF($C$4=Dates!$E$5, DataPack!BM765, IF($C$4=Dates!$E$6, DataPack!BR765)))))</f>
        <v/>
      </c>
      <c r="D339" s="119" t="str">
        <f>IF(IF($C$4=Dates!$E$3, DataPack!BD765, IF($C$4=Dates!$E$4, DataPack!BI765, IF($C$4=Dates!$E$5, DataPack!BN765, IF($C$4=Dates!$E$6, DataPack!BS765))))="", "", IF($C$4=Dates!$E$3, DataPack!BD765, IF($C$4=Dates!$E$4, DataPack!BI765, IF($C$4=Dates!$E$5, DataPack!BN765, IF($C$4=Dates!$E$6, DataPack!BS765)))))</f>
        <v/>
      </c>
      <c r="E339" s="119" t="str">
        <f>IF(IF($C$4=Dates!$E$3, DataPack!BE765, IF($C$4=Dates!$E$4, DataPack!BJ765, IF($C$4=Dates!$E$5, DataPack!BO765, IF($C$4=Dates!$E$6, DataPack!BT765))))="", "", IF($C$4=Dates!$E$3, DataPack!BE765, IF($C$4=Dates!$E$4, DataPack!BJ765, IF($C$4=Dates!$E$5, DataPack!BO765, IF($C$4=Dates!$E$6, DataPack!BT765)))))</f>
        <v/>
      </c>
      <c r="F339" s="119"/>
      <c r="G339" s="120" t="str">
        <f>IF(IF($C$4=Dates!$E$3, DataPack!BF765, IF($C$4=Dates!$E$4, DataPack!BK765, IF($C$4=Dates!$E$5, DataPack!BP765, IF($C$4=Dates!$E$6, DataPack!BU765))))="", "", IF($C$4=Dates!$E$3, DataPack!BF765, IF($C$4=Dates!$E$4, DataPack!BK765, IF($C$4=Dates!$E$5, DataPack!BP765, IF($C$4=Dates!$E$6, DataPack!BU765)))))</f>
        <v/>
      </c>
    </row>
    <row r="340" spans="2:7">
      <c r="B340" s="112" t="str">
        <f>IF(IF($C$4=Dates!$E$3, DataPack!BB766, IF($C$4=Dates!$E$4, DataPack!BG766, IF($C$4=Dates!$E$5, DataPack!BL766, IF($C$4=Dates!$E$6, DataPack!BQ766))))="", "", IF($C$4=Dates!$E$3, DataPack!BB766, IF($C$4=Dates!$E$4, DataPack!BG766, IF($C$4=Dates!$E$5, DataPack!BL766, IF($C$4=Dates!$E$6, DataPack!BQ766)))))</f>
        <v/>
      </c>
      <c r="C340" s="119" t="str">
        <f>IF(IF($C$4=Dates!$E$3, DataPack!BC766, IF($C$4=Dates!$E$4, DataPack!BH766, IF($C$4=Dates!$E$5, DataPack!BM766, IF($C$4=Dates!$E$6, DataPack!BR766))))="", "", IF($C$4=Dates!$E$3, DataPack!BC766, IF($C$4=Dates!$E$4, DataPack!BH766, IF($C$4=Dates!$E$5, DataPack!BM766, IF($C$4=Dates!$E$6, DataPack!BR766)))))</f>
        <v/>
      </c>
      <c r="D340" s="119" t="str">
        <f>IF(IF($C$4=Dates!$E$3, DataPack!BD766, IF($C$4=Dates!$E$4, DataPack!BI766, IF($C$4=Dates!$E$5, DataPack!BN766, IF($C$4=Dates!$E$6, DataPack!BS766))))="", "", IF($C$4=Dates!$E$3, DataPack!BD766, IF($C$4=Dates!$E$4, DataPack!BI766, IF($C$4=Dates!$E$5, DataPack!BN766, IF($C$4=Dates!$E$6, DataPack!BS766)))))</f>
        <v/>
      </c>
      <c r="E340" s="119" t="str">
        <f>IF(IF($C$4=Dates!$E$3, DataPack!BE766, IF($C$4=Dates!$E$4, DataPack!BJ766, IF($C$4=Dates!$E$5, DataPack!BO766, IF($C$4=Dates!$E$6, DataPack!BT766))))="", "", IF($C$4=Dates!$E$3, DataPack!BE766, IF($C$4=Dates!$E$4, DataPack!BJ766, IF($C$4=Dates!$E$5, DataPack!BO766, IF($C$4=Dates!$E$6, DataPack!BT766)))))</f>
        <v/>
      </c>
      <c r="F340" s="119"/>
      <c r="G340" s="120" t="str">
        <f>IF(IF($C$4=Dates!$E$3, DataPack!BF766, IF($C$4=Dates!$E$4, DataPack!BK766, IF($C$4=Dates!$E$5, DataPack!BP766, IF($C$4=Dates!$E$6, DataPack!BU766))))="", "", IF($C$4=Dates!$E$3, DataPack!BF766, IF($C$4=Dates!$E$4, DataPack!BK766, IF($C$4=Dates!$E$5, DataPack!BP766, IF($C$4=Dates!$E$6, DataPack!BU766)))))</f>
        <v/>
      </c>
    </row>
    <row r="341" spans="2:7">
      <c r="B341" s="112" t="str">
        <f>IF(IF($C$4=Dates!$E$3, DataPack!BB767, IF($C$4=Dates!$E$4, DataPack!BG767, IF($C$4=Dates!$E$5, DataPack!BL767, IF($C$4=Dates!$E$6, DataPack!BQ767))))="", "", IF($C$4=Dates!$E$3, DataPack!BB767, IF($C$4=Dates!$E$4, DataPack!BG767, IF($C$4=Dates!$E$5, DataPack!BL767, IF($C$4=Dates!$E$6, DataPack!BQ767)))))</f>
        <v/>
      </c>
      <c r="C341" s="119" t="str">
        <f>IF(IF($C$4=Dates!$E$3, DataPack!BC767, IF($C$4=Dates!$E$4, DataPack!BH767, IF($C$4=Dates!$E$5, DataPack!BM767, IF($C$4=Dates!$E$6, DataPack!BR767))))="", "", IF($C$4=Dates!$E$3, DataPack!BC767, IF($C$4=Dates!$E$4, DataPack!BH767, IF($C$4=Dates!$E$5, DataPack!BM767, IF($C$4=Dates!$E$6, DataPack!BR767)))))</f>
        <v/>
      </c>
      <c r="D341" s="119" t="str">
        <f>IF(IF($C$4=Dates!$E$3, DataPack!BD767, IF($C$4=Dates!$E$4, DataPack!BI767, IF($C$4=Dates!$E$5, DataPack!BN767, IF($C$4=Dates!$E$6, DataPack!BS767))))="", "", IF($C$4=Dates!$E$3, DataPack!BD767, IF($C$4=Dates!$E$4, DataPack!BI767, IF($C$4=Dates!$E$5, DataPack!BN767, IF($C$4=Dates!$E$6, DataPack!BS767)))))</f>
        <v/>
      </c>
      <c r="E341" s="119" t="str">
        <f>IF(IF($C$4=Dates!$E$3, DataPack!BE767, IF($C$4=Dates!$E$4, DataPack!BJ767, IF($C$4=Dates!$E$5, DataPack!BO767, IF($C$4=Dates!$E$6, DataPack!BT767))))="", "", IF($C$4=Dates!$E$3, DataPack!BE767, IF($C$4=Dates!$E$4, DataPack!BJ767, IF($C$4=Dates!$E$5, DataPack!BO767, IF($C$4=Dates!$E$6, DataPack!BT767)))))</f>
        <v/>
      </c>
      <c r="F341" s="119"/>
      <c r="G341" s="120" t="str">
        <f>IF(IF($C$4=Dates!$E$3, DataPack!BF767, IF($C$4=Dates!$E$4, DataPack!BK767, IF($C$4=Dates!$E$5, DataPack!BP767, IF($C$4=Dates!$E$6, DataPack!BU767))))="", "", IF($C$4=Dates!$E$3, DataPack!BF767, IF($C$4=Dates!$E$4, DataPack!BK767, IF($C$4=Dates!$E$5, DataPack!BP767, IF($C$4=Dates!$E$6, DataPack!BU767)))))</f>
        <v/>
      </c>
    </row>
    <row r="342" spans="2:7">
      <c r="B342" s="112" t="str">
        <f>IF(IF($C$4=Dates!$E$3, DataPack!BB768, IF($C$4=Dates!$E$4, DataPack!BG768, IF($C$4=Dates!$E$5, DataPack!BL768, IF($C$4=Dates!$E$6, DataPack!BQ768))))="", "", IF($C$4=Dates!$E$3, DataPack!BB768, IF($C$4=Dates!$E$4, DataPack!BG768, IF($C$4=Dates!$E$5, DataPack!BL768, IF($C$4=Dates!$E$6, DataPack!BQ768)))))</f>
        <v/>
      </c>
      <c r="C342" s="119" t="str">
        <f>IF(IF($C$4=Dates!$E$3, DataPack!BC768, IF($C$4=Dates!$E$4, DataPack!BH768, IF($C$4=Dates!$E$5, DataPack!BM768, IF($C$4=Dates!$E$6, DataPack!BR768))))="", "", IF($C$4=Dates!$E$3, DataPack!BC768, IF($C$4=Dates!$E$4, DataPack!BH768, IF($C$4=Dates!$E$5, DataPack!BM768, IF($C$4=Dates!$E$6, DataPack!BR768)))))</f>
        <v/>
      </c>
      <c r="D342" s="119" t="str">
        <f>IF(IF($C$4=Dates!$E$3, DataPack!BD768, IF($C$4=Dates!$E$4, DataPack!BI768, IF($C$4=Dates!$E$5, DataPack!BN768, IF($C$4=Dates!$E$6, DataPack!BS768))))="", "", IF($C$4=Dates!$E$3, DataPack!BD768, IF($C$4=Dates!$E$4, DataPack!BI768, IF($C$4=Dates!$E$5, DataPack!BN768, IF($C$4=Dates!$E$6, DataPack!BS768)))))</f>
        <v/>
      </c>
      <c r="E342" s="119" t="str">
        <f>IF(IF($C$4=Dates!$E$3, DataPack!BE768, IF($C$4=Dates!$E$4, DataPack!BJ768, IF($C$4=Dates!$E$5, DataPack!BO768, IF($C$4=Dates!$E$6, DataPack!BT768))))="", "", IF($C$4=Dates!$E$3, DataPack!BE768, IF($C$4=Dates!$E$4, DataPack!BJ768, IF($C$4=Dates!$E$5, DataPack!BO768, IF($C$4=Dates!$E$6, DataPack!BT768)))))</f>
        <v/>
      </c>
      <c r="F342" s="119"/>
      <c r="G342" s="120" t="str">
        <f>IF(IF($C$4=Dates!$E$3, DataPack!BF768, IF($C$4=Dates!$E$4, DataPack!BK768, IF($C$4=Dates!$E$5, DataPack!BP768, IF($C$4=Dates!$E$6, DataPack!BU768))))="", "", IF($C$4=Dates!$E$3, DataPack!BF768, IF($C$4=Dates!$E$4, DataPack!BK768, IF($C$4=Dates!$E$5, DataPack!BP768, IF($C$4=Dates!$E$6, DataPack!BU768)))))</f>
        <v/>
      </c>
    </row>
    <row r="343" spans="2:7">
      <c r="B343" s="112" t="str">
        <f>IF(IF($C$4=Dates!$E$3, DataPack!BB769, IF($C$4=Dates!$E$4, DataPack!BG769, IF($C$4=Dates!$E$5, DataPack!BL769, IF($C$4=Dates!$E$6, DataPack!BQ769))))="", "", IF($C$4=Dates!$E$3, DataPack!BB769, IF($C$4=Dates!$E$4, DataPack!BG769, IF($C$4=Dates!$E$5, DataPack!BL769, IF($C$4=Dates!$E$6, DataPack!BQ769)))))</f>
        <v/>
      </c>
      <c r="C343" s="119" t="str">
        <f>IF(IF($C$4=Dates!$E$3, DataPack!BC769, IF($C$4=Dates!$E$4, DataPack!BH769, IF($C$4=Dates!$E$5, DataPack!BM769, IF($C$4=Dates!$E$6, DataPack!BR769))))="", "", IF($C$4=Dates!$E$3, DataPack!BC769, IF($C$4=Dates!$E$4, DataPack!BH769, IF($C$4=Dates!$E$5, DataPack!BM769, IF($C$4=Dates!$E$6, DataPack!BR769)))))</f>
        <v/>
      </c>
      <c r="D343" s="119" t="str">
        <f>IF(IF($C$4=Dates!$E$3, DataPack!BD769, IF($C$4=Dates!$E$4, DataPack!BI769, IF($C$4=Dates!$E$5, DataPack!BN769, IF($C$4=Dates!$E$6, DataPack!BS769))))="", "", IF($C$4=Dates!$E$3, DataPack!BD769, IF($C$4=Dates!$E$4, DataPack!BI769, IF($C$4=Dates!$E$5, DataPack!BN769, IF($C$4=Dates!$E$6, DataPack!BS769)))))</f>
        <v/>
      </c>
      <c r="E343" s="119" t="str">
        <f>IF(IF($C$4=Dates!$E$3, DataPack!BE769, IF($C$4=Dates!$E$4, DataPack!BJ769, IF($C$4=Dates!$E$5, DataPack!BO769, IF($C$4=Dates!$E$6, DataPack!BT769))))="", "", IF($C$4=Dates!$E$3, DataPack!BE769, IF($C$4=Dates!$E$4, DataPack!BJ769, IF($C$4=Dates!$E$5, DataPack!BO769, IF($C$4=Dates!$E$6, DataPack!BT769)))))</f>
        <v/>
      </c>
      <c r="F343" s="119"/>
      <c r="G343" s="120" t="str">
        <f>IF(IF($C$4=Dates!$E$3, DataPack!BF769, IF($C$4=Dates!$E$4, DataPack!BK769, IF($C$4=Dates!$E$5, DataPack!BP769, IF($C$4=Dates!$E$6, DataPack!BU769))))="", "", IF($C$4=Dates!$E$3, DataPack!BF769, IF($C$4=Dates!$E$4, DataPack!BK769, IF($C$4=Dates!$E$5, DataPack!BP769, IF($C$4=Dates!$E$6, DataPack!BU769)))))</f>
        <v/>
      </c>
    </row>
    <row r="344" spans="2:7">
      <c r="B344" s="112" t="str">
        <f>IF(IF($C$4=Dates!$E$3, DataPack!BB770, IF($C$4=Dates!$E$4, DataPack!BG770, IF($C$4=Dates!$E$5, DataPack!BL770, IF($C$4=Dates!$E$6, DataPack!BQ770))))="", "", IF($C$4=Dates!$E$3, DataPack!BB770, IF($C$4=Dates!$E$4, DataPack!BG770, IF($C$4=Dates!$E$5, DataPack!BL770, IF($C$4=Dates!$E$6, DataPack!BQ770)))))</f>
        <v/>
      </c>
      <c r="C344" s="119" t="str">
        <f>IF(IF($C$4=Dates!$E$3, DataPack!BC770, IF($C$4=Dates!$E$4, DataPack!BH770, IF($C$4=Dates!$E$5, DataPack!BM770, IF($C$4=Dates!$E$6, DataPack!BR770))))="", "", IF($C$4=Dates!$E$3, DataPack!BC770, IF($C$4=Dates!$E$4, DataPack!BH770, IF($C$4=Dates!$E$5, DataPack!BM770, IF($C$4=Dates!$E$6, DataPack!BR770)))))</f>
        <v/>
      </c>
      <c r="D344" s="119" t="str">
        <f>IF(IF($C$4=Dates!$E$3, DataPack!BD770, IF($C$4=Dates!$E$4, DataPack!BI770, IF($C$4=Dates!$E$5, DataPack!BN770, IF($C$4=Dates!$E$6, DataPack!BS770))))="", "", IF($C$4=Dates!$E$3, DataPack!BD770, IF($C$4=Dates!$E$4, DataPack!BI770, IF($C$4=Dates!$E$5, DataPack!BN770, IF($C$4=Dates!$E$6, DataPack!BS770)))))</f>
        <v/>
      </c>
      <c r="E344" s="119" t="str">
        <f>IF(IF($C$4=Dates!$E$3, DataPack!BE770, IF($C$4=Dates!$E$4, DataPack!BJ770, IF($C$4=Dates!$E$5, DataPack!BO770, IF($C$4=Dates!$E$6, DataPack!BT770))))="", "", IF($C$4=Dates!$E$3, DataPack!BE770, IF($C$4=Dates!$E$4, DataPack!BJ770, IF($C$4=Dates!$E$5, DataPack!BO770, IF($C$4=Dates!$E$6, DataPack!BT770)))))</f>
        <v/>
      </c>
      <c r="F344" s="119"/>
      <c r="G344" s="120" t="str">
        <f>IF(IF($C$4=Dates!$E$3, DataPack!BF770, IF($C$4=Dates!$E$4, DataPack!BK770, IF($C$4=Dates!$E$5, DataPack!BP770, IF($C$4=Dates!$E$6, DataPack!BU770))))="", "", IF($C$4=Dates!$E$3, DataPack!BF770, IF($C$4=Dates!$E$4, DataPack!BK770, IF($C$4=Dates!$E$5, DataPack!BP770, IF($C$4=Dates!$E$6, DataPack!BU770)))))</f>
        <v/>
      </c>
    </row>
    <row r="345" spans="2:7">
      <c r="B345" s="112" t="str">
        <f>IF(IF($C$4=Dates!$E$3, DataPack!BB771, IF($C$4=Dates!$E$4, DataPack!BG771, IF($C$4=Dates!$E$5, DataPack!BL771, IF($C$4=Dates!$E$6, DataPack!BQ771))))="", "", IF($C$4=Dates!$E$3, DataPack!BB771, IF($C$4=Dates!$E$4, DataPack!BG771, IF($C$4=Dates!$E$5, DataPack!BL771, IF($C$4=Dates!$E$6, DataPack!BQ771)))))</f>
        <v/>
      </c>
      <c r="C345" s="119" t="str">
        <f>IF(IF($C$4=Dates!$E$3, DataPack!BC771, IF($C$4=Dates!$E$4, DataPack!BH771, IF($C$4=Dates!$E$5, DataPack!BM771, IF($C$4=Dates!$E$6, DataPack!BR771))))="", "", IF($C$4=Dates!$E$3, DataPack!BC771, IF($C$4=Dates!$E$4, DataPack!BH771, IF($C$4=Dates!$E$5, DataPack!BM771, IF($C$4=Dates!$E$6, DataPack!BR771)))))</f>
        <v/>
      </c>
      <c r="D345" s="119" t="str">
        <f>IF(IF($C$4=Dates!$E$3, DataPack!BD771, IF($C$4=Dates!$E$4, DataPack!BI771, IF($C$4=Dates!$E$5, DataPack!BN771, IF($C$4=Dates!$E$6, DataPack!BS771))))="", "", IF($C$4=Dates!$E$3, DataPack!BD771, IF($C$4=Dates!$E$4, DataPack!BI771, IF($C$4=Dates!$E$5, DataPack!BN771, IF($C$4=Dates!$E$6, DataPack!BS771)))))</f>
        <v/>
      </c>
      <c r="E345" s="119" t="str">
        <f>IF(IF($C$4=Dates!$E$3, DataPack!BE771, IF($C$4=Dates!$E$4, DataPack!BJ771, IF($C$4=Dates!$E$5, DataPack!BO771, IF($C$4=Dates!$E$6, DataPack!BT771))))="", "", IF($C$4=Dates!$E$3, DataPack!BE771, IF($C$4=Dates!$E$4, DataPack!BJ771, IF($C$4=Dates!$E$5, DataPack!BO771, IF($C$4=Dates!$E$6, DataPack!BT771)))))</f>
        <v/>
      </c>
      <c r="F345" s="119"/>
      <c r="G345" s="120" t="str">
        <f>IF(IF($C$4=Dates!$E$3, DataPack!BF771, IF($C$4=Dates!$E$4, DataPack!BK771, IF($C$4=Dates!$E$5, DataPack!BP771, IF($C$4=Dates!$E$6, DataPack!BU771))))="", "", IF($C$4=Dates!$E$3, DataPack!BF771, IF($C$4=Dates!$E$4, DataPack!BK771, IF($C$4=Dates!$E$5, DataPack!BP771, IF($C$4=Dates!$E$6, DataPack!BU771)))))</f>
        <v/>
      </c>
    </row>
    <row r="346" spans="2:7">
      <c r="B346" s="112" t="str">
        <f>IF(IF($C$4=Dates!$E$3, DataPack!BB772, IF($C$4=Dates!$E$4, DataPack!BG772, IF($C$4=Dates!$E$5, DataPack!BL772, IF($C$4=Dates!$E$6, DataPack!BQ772))))="", "", IF($C$4=Dates!$E$3, DataPack!BB772, IF($C$4=Dates!$E$4, DataPack!BG772, IF($C$4=Dates!$E$5, DataPack!BL772, IF($C$4=Dates!$E$6, DataPack!BQ772)))))</f>
        <v/>
      </c>
      <c r="C346" s="119" t="str">
        <f>IF(IF($C$4=Dates!$E$3, DataPack!BC772, IF($C$4=Dates!$E$4, DataPack!BH772, IF($C$4=Dates!$E$5, DataPack!BM772, IF($C$4=Dates!$E$6, DataPack!BR772))))="", "", IF($C$4=Dates!$E$3, DataPack!BC772, IF($C$4=Dates!$E$4, DataPack!BH772, IF($C$4=Dates!$E$5, DataPack!BM772, IF($C$4=Dates!$E$6, DataPack!BR772)))))</f>
        <v/>
      </c>
      <c r="D346" s="119" t="str">
        <f>IF(IF($C$4=Dates!$E$3, DataPack!BD772, IF($C$4=Dates!$E$4, DataPack!BI772, IF($C$4=Dates!$E$5, DataPack!BN772, IF($C$4=Dates!$E$6, DataPack!BS772))))="", "", IF($C$4=Dates!$E$3, DataPack!BD772, IF($C$4=Dates!$E$4, DataPack!BI772, IF($C$4=Dates!$E$5, DataPack!BN772, IF($C$4=Dates!$E$6, DataPack!BS772)))))</f>
        <v/>
      </c>
      <c r="E346" s="119" t="str">
        <f>IF(IF($C$4=Dates!$E$3, DataPack!BE772, IF($C$4=Dates!$E$4, DataPack!BJ772, IF($C$4=Dates!$E$5, DataPack!BO772, IF($C$4=Dates!$E$6, DataPack!BT772))))="", "", IF($C$4=Dates!$E$3, DataPack!BE772, IF($C$4=Dates!$E$4, DataPack!BJ772, IF($C$4=Dates!$E$5, DataPack!BO772, IF($C$4=Dates!$E$6, DataPack!BT772)))))</f>
        <v/>
      </c>
      <c r="F346" s="119"/>
      <c r="G346" s="120" t="str">
        <f>IF(IF($C$4=Dates!$E$3, DataPack!BF772, IF($C$4=Dates!$E$4, DataPack!BK772, IF($C$4=Dates!$E$5, DataPack!BP772, IF($C$4=Dates!$E$6, DataPack!BU772))))="", "", IF($C$4=Dates!$E$3, DataPack!BF772, IF($C$4=Dates!$E$4, DataPack!BK772, IF($C$4=Dates!$E$5, DataPack!BP772, IF($C$4=Dates!$E$6, DataPack!BU772)))))</f>
        <v/>
      </c>
    </row>
    <row r="347" spans="2:7">
      <c r="B347" s="112" t="str">
        <f>IF(IF($C$4=Dates!$E$3, DataPack!BB773, IF($C$4=Dates!$E$4, DataPack!BG773, IF($C$4=Dates!$E$5, DataPack!BL773, IF($C$4=Dates!$E$6, DataPack!BQ773))))="", "", IF($C$4=Dates!$E$3, DataPack!BB773, IF($C$4=Dates!$E$4, DataPack!BG773, IF($C$4=Dates!$E$5, DataPack!BL773, IF($C$4=Dates!$E$6, DataPack!BQ773)))))</f>
        <v/>
      </c>
      <c r="C347" s="119" t="str">
        <f>IF(IF($C$4=Dates!$E$3, DataPack!BC773, IF($C$4=Dates!$E$4, DataPack!BH773, IF($C$4=Dates!$E$5, DataPack!BM773, IF($C$4=Dates!$E$6, DataPack!BR773))))="", "", IF($C$4=Dates!$E$3, DataPack!BC773, IF($C$4=Dates!$E$4, DataPack!BH773, IF($C$4=Dates!$E$5, DataPack!BM773, IF($C$4=Dates!$E$6, DataPack!BR773)))))</f>
        <v/>
      </c>
      <c r="D347" s="119" t="str">
        <f>IF(IF($C$4=Dates!$E$3, DataPack!BD773, IF($C$4=Dates!$E$4, DataPack!BI773, IF($C$4=Dates!$E$5, DataPack!BN773, IF($C$4=Dates!$E$6, DataPack!BS773))))="", "", IF($C$4=Dates!$E$3, DataPack!BD773, IF($C$4=Dates!$E$4, DataPack!BI773, IF($C$4=Dates!$E$5, DataPack!BN773, IF($C$4=Dates!$E$6, DataPack!BS773)))))</f>
        <v/>
      </c>
      <c r="E347" s="119" t="str">
        <f>IF(IF($C$4=Dates!$E$3, DataPack!BE773, IF($C$4=Dates!$E$4, DataPack!BJ773, IF($C$4=Dates!$E$5, DataPack!BO773, IF($C$4=Dates!$E$6, DataPack!BT773))))="", "", IF($C$4=Dates!$E$3, DataPack!BE773, IF($C$4=Dates!$E$4, DataPack!BJ773, IF($C$4=Dates!$E$5, DataPack!BO773, IF($C$4=Dates!$E$6, DataPack!BT773)))))</f>
        <v/>
      </c>
      <c r="F347" s="119"/>
      <c r="G347" s="120" t="str">
        <f>IF(IF($C$4=Dates!$E$3, DataPack!BF773, IF($C$4=Dates!$E$4, DataPack!BK773, IF($C$4=Dates!$E$5, DataPack!BP773, IF($C$4=Dates!$E$6, DataPack!BU773))))="", "", IF($C$4=Dates!$E$3, DataPack!BF773, IF($C$4=Dates!$E$4, DataPack!BK773, IF($C$4=Dates!$E$5, DataPack!BP773, IF($C$4=Dates!$E$6, DataPack!BU773)))))</f>
        <v/>
      </c>
    </row>
    <row r="348" spans="2:7">
      <c r="B348" s="112" t="str">
        <f>IF(IF($C$4=Dates!$E$3, DataPack!BB774, IF($C$4=Dates!$E$4, DataPack!BG774, IF($C$4=Dates!$E$5, DataPack!BL774, IF($C$4=Dates!$E$6, DataPack!BQ774))))="", "", IF($C$4=Dates!$E$3, DataPack!BB774, IF($C$4=Dates!$E$4, DataPack!BG774, IF($C$4=Dates!$E$5, DataPack!BL774, IF($C$4=Dates!$E$6, DataPack!BQ774)))))</f>
        <v/>
      </c>
      <c r="C348" s="119" t="str">
        <f>IF(IF($C$4=Dates!$E$3, DataPack!BC774, IF($C$4=Dates!$E$4, DataPack!BH774, IF($C$4=Dates!$E$5, DataPack!BM774, IF($C$4=Dates!$E$6, DataPack!BR774))))="", "", IF($C$4=Dates!$E$3, DataPack!BC774, IF($C$4=Dates!$E$4, DataPack!BH774, IF($C$4=Dates!$E$5, DataPack!BM774, IF($C$4=Dates!$E$6, DataPack!BR774)))))</f>
        <v/>
      </c>
      <c r="D348" s="119" t="str">
        <f>IF(IF($C$4=Dates!$E$3, DataPack!BD774, IF($C$4=Dates!$E$4, DataPack!BI774, IF($C$4=Dates!$E$5, DataPack!BN774, IF($C$4=Dates!$E$6, DataPack!BS774))))="", "", IF($C$4=Dates!$E$3, DataPack!BD774, IF($C$4=Dates!$E$4, DataPack!BI774, IF($C$4=Dates!$E$5, DataPack!BN774, IF($C$4=Dates!$E$6, DataPack!BS774)))))</f>
        <v/>
      </c>
      <c r="E348" s="119" t="str">
        <f>IF(IF($C$4=Dates!$E$3, DataPack!BE774, IF($C$4=Dates!$E$4, DataPack!BJ774, IF($C$4=Dates!$E$5, DataPack!BO774, IF($C$4=Dates!$E$6, DataPack!BT774))))="", "", IF($C$4=Dates!$E$3, DataPack!BE774, IF($C$4=Dates!$E$4, DataPack!BJ774, IF($C$4=Dates!$E$5, DataPack!BO774, IF($C$4=Dates!$E$6, DataPack!BT774)))))</f>
        <v/>
      </c>
      <c r="F348" s="119"/>
      <c r="G348" s="120" t="str">
        <f>IF(IF($C$4=Dates!$E$3, DataPack!BF774, IF($C$4=Dates!$E$4, DataPack!BK774, IF($C$4=Dates!$E$5, DataPack!BP774, IF($C$4=Dates!$E$6, DataPack!BU774))))="", "", IF($C$4=Dates!$E$3, DataPack!BF774, IF($C$4=Dates!$E$4, DataPack!BK774, IF($C$4=Dates!$E$5, DataPack!BP774, IF($C$4=Dates!$E$6, DataPack!BU774)))))</f>
        <v/>
      </c>
    </row>
    <row r="349" spans="2:7">
      <c r="B349" s="112" t="str">
        <f>IF(IF($C$4=Dates!$E$3, DataPack!BB775, IF($C$4=Dates!$E$4, DataPack!BG775, IF($C$4=Dates!$E$5, DataPack!BL775, IF($C$4=Dates!$E$6, DataPack!BQ775))))="", "", IF($C$4=Dates!$E$3, DataPack!BB775, IF($C$4=Dates!$E$4, DataPack!BG775, IF($C$4=Dates!$E$5, DataPack!BL775, IF($C$4=Dates!$E$6, DataPack!BQ775)))))</f>
        <v/>
      </c>
      <c r="C349" s="119" t="str">
        <f>IF(IF($C$4=Dates!$E$3, DataPack!BC775, IF($C$4=Dates!$E$4, DataPack!BH775, IF($C$4=Dates!$E$5, DataPack!BM775, IF($C$4=Dates!$E$6, DataPack!BR775))))="", "", IF($C$4=Dates!$E$3, DataPack!BC775, IF($C$4=Dates!$E$4, DataPack!BH775, IF($C$4=Dates!$E$5, DataPack!BM775, IF($C$4=Dates!$E$6, DataPack!BR775)))))</f>
        <v/>
      </c>
      <c r="D349" s="119" t="str">
        <f>IF(IF($C$4=Dates!$E$3, DataPack!BD775, IF($C$4=Dates!$E$4, DataPack!BI775, IF($C$4=Dates!$E$5, DataPack!BN775, IF($C$4=Dates!$E$6, DataPack!BS775))))="", "", IF($C$4=Dates!$E$3, DataPack!BD775, IF($C$4=Dates!$E$4, DataPack!BI775, IF($C$4=Dates!$E$5, DataPack!BN775, IF($C$4=Dates!$E$6, DataPack!BS775)))))</f>
        <v/>
      </c>
      <c r="E349" s="119" t="str">
        <f>IF(IF($C$4=Dates!$E$3, DataPack!BE775, IF($C$4=Dates!$E$4, DataPack!BJ775, IF($C$4=Dates!$E$5, DataPack!BO775, IF($C$4=Dates!$E$6, DataPack!BT775))))="", "", IF($C$4=Dates!$E$3, DataPack!BE775, IF($C$4=Dates!$E$4, DataPack!BJ775, IF($C$4=Dates!$E$5, DataPack!BO775, IF($C$4=Dates!$E$6, DataPack!BT775)))))</f>
        <v/>
      </c>
      <c r="F349" s="119"/>
      <c r="G349" s="120" t="str">
        <f>IF(IF($C$4=Dates!$E$3, DataPack!BF775, IF($C$4=Dates!$E$4, DataPack!BK775, IF($C$4=Dates!$E$5, DataPack!BP775, IF($C$4=Dates!$E$6, DataPack!BU775))))="", "", IF($C$4=Dates!$E$3, DataPack!BF775, IF($C$4=Dates!$E$4, DataPack!BK775, IF($C$4=Dates!$E$5, DataPack!BP775, IF($C$4=Dates!$E$6, DataPack!BU775)))))</f>
        <v/>
      </c>
    </row>
    <row r="350" spans="2:7">
      <c r="B350" s="112" t="str">
        <f>IF(IF($C$4=Dates!$E$3, DataPack!BB776, IF($C$4=Dates!$E$4, DataPack!BG776, IF($C$4=Dates!$E$5, DataPack!BL776, IF($C$4=Dates!$E$6, DataPack!BQ776))))="", "", IF($C$4=Dates!$E$3, DataPack!BB776, IF($C$4=Dates!$E$4, DataPack!BG776, IF($C$4=Dates!$E$5, DataPack!BL776, IF($C$4=Dates!$E$6, DataPack!BQ776)))))</f>
        <v/>
      </c>
      <c r="C350" s="119" t="str">
        <f>IF(IF($C$4=Dates!$E$3, DataPack!BC776, IF($C$4=Dates!$E$4, DataPack!BH776, IF($C$4=Dates!$E$5, DataPack!BM776, IF($C$4=Dates!$E$6, DataPack!BR776))))="", "", IF($C$4=Dates!$E$3, DataPack!BC776, IF($C$4=Dates!$E$4, DataPack!BH776, IF($C$4=Dates!$E$5, DataPack!BM776, IF($C$4=Dates!$E$6, DataPack!BR776)))))</f>
        <v/>
      </c>
      <c r="D350" s="119" t="str">
        <f>IF(IF($C$4=Dates!$E$3, DataPack!BD776, IF($C$4=Dates!$E$4, DataPack!BI776, IF($C$4=Dates!$E$5, DataPack!BN776, IF($C$4=Dates!$E$6, DataPack!BS776))))="", "", IF($C$4=Dates!$E$3, DataPack!BD776, IF($C$4=Dates!$E$4, DataPack!BI776, IF($C$4=Dates!$E$5, DataPack!BN776, IF($C$4=Dates!$E$6, DataPack!BS776)))))</f>
        <v/>
      </c>
      <c r="E350" s="119" t="str">
        <f>IF(IF($C$4=Dates!$E$3, DataPack!BE776, IF($C$4=Dates!$E$4, DataPack!BJ776, IF($C$4=Dates!$E$5, DataPack!BO776, IF($C$4=Dates!$E$6, DataPack!BT776))))="", "", IF($C$4=Dates!$E$3, DataPack!BE776, IF($C$4=Dates!$E$4, DataPack!BJ776, IF($C$4=Dates!$E$5, DataPack!BO776, IF($C$4=Dates!$E$6, DataPack!BT776)))))</f>
        <v/>
      </c>
      <c r="F350" s="119"/>
      <c r="G350" s="120" t="str">
        <f>IF(IF($C$4=Dates!$E$3, DataPack!BF776, IF($C$4=Dates!$E$4, DataPack!BK776, IF($C$4=Dates!$E$5, DataPack!BP776, IF($C$4=Dates!$E$6, DataPack!BU776))))="", "", IF($C$4=Dates!$E$3, DataPack!BF776, IF($C$4=Dates!$E$4, DataPack!BK776, IF($C$4=Dates!$E$5, DataPack!BP776, IF($C$4=Dates!$E$6, DataPack!BU776)))))</f>
        <v/>
      </c>
    </row>
    <row r="351" spans="2:7">
      <c r="B351" s="112" t="str">
        <f>IF(IF($C$4=Dates!$E$3, DataPack!BB777, IF($C$4=Dates!$E$4, DataPack!BG777, IF($C$4=Dates!$E$5, DataPack!BL777, IF($C$4=Dates!$E$6, DataPack!BQ777))))="", "", IF($C$4=Dates!$E$3, DataPack!BB777, IF($C$4=Dates!$E$4, DataPack!BG777, IF($C$4=Dates!$E$5, DataPack!BL777, IF($C$4=Dates!$E$6, DataPack!BQ777)))))</f>
        <v/>
      </c>
      <c r="C351" s="119" t="str">
        <f>IF(IF($C$4=Dates!$E$3, DataPack!BC777, IF($C$4=Dates!$E$4, DataPack!BH777, IF($C$4=Dates!$E$5, DataPack!BM777, IF($C$4=Dates!$E$6, DataPack!BR777))))="", "", IF($C$4=Dates!$E$3, DataPack!BC777, IF($C$4=Dates!$E$4, DataPack!BH777, IF($C$4=Dates!$E$5, DataPack!BM777, IF($C$4=Dates!$E$6, DataPack!BR777)))))</f>
        <v/>
      </c>
      <c r="D351" s="119" t="str">
        <f>IF(IF($C$4=Dates!$E$3, DataPack!BD777, IF($C$4=Dates!$E$4, DataPack!BI777, IF($C$4=Dates!$E$5, DataPack!BN777, IF($C$4=Dates!$E$6, DataPack!BS777))))="", "", IF($C$4=Dates!$E$3, DataPack!BD777, IF($C$4=Dates!$E$4, DataPack!BI777, IF($C$4=Dates!$E$5, DataPack!BN777, IF($C$4=Dates!$E$6, DataPack!BS777)))))</f>
        <v/>
      </c>
      <c r="E351" s="119" t="str">
        <f>IF(IF($C$4=Dates!$E$3, DataPack!BE777, IF($C$4=Dates!$E$4, DataPack!BJ777, IF($C$4=Dates!$E$5, DataPack!BO777, IF($C$4=Dates!$E$6, DataPack!BT777))))="", "", IF($C$4=Dates!$E$3, DataPack!BE777, IF($C$4=Dates!$E$4, DataPack!BJ777, IF($C$4=Dates!$E$5, DataPack!BO777, IF($C$4=Dates!$E$6, DataPack!BT777)))))</f>
        <v/>
      </c>
      <c r="F351" s="119"/>
      <c r="G351" s="120" t="str">
        <f>IF(IF($C$4=Dates!$E$3, DataPack!BF777, IF($C$4=Dates!$E$4, DataPack!BK777, IF($C$4=Dates!$E$5, DataPack!BP777, IF($C$4=Dates!$E$6, DataPack!BU777))))="", "", IF($C$4=Dates!$E$3, DataPack!BF777, IF($C$4=Dates!$E$4, DataPack!BK777, IF($C$4=Dates!$E$5, DataPack!BP777, IF($C$4=Dates!$E$6, DataPack!BU777)))))</f>
        <v/>
      </c>
    </row>
    <row r="352" spans="2:7">
      <c r="B352" s="112" t="str">
        <f>IF(IF($C$4=Dates!$E$3, DataPack!BB778, IF($C$4=Dates!$E$4, DataPack!BG778, IF($C$4=Dates!$E$5, DataPack!BL778, IF($C$4=Dates!$E$6, DataPack!BQ778))))="", "", IF($C$4=Dates!$E$3, DataPack!BB778, IF($C$4=Dates!$E$4, DataPack!BG778, IF($C$4=Dates!$E$5, DataPack!BL778, IF($C$4=Dates!$E$6, DataPack!BQ778)))))</f>
        <v/>
      </c>
      <c r="C352" s="119" t="str">
        <f>IF(IF($C$4=Dates!$E$3, DataPack!BC778, IF($C$4=Dates!$E$4, DataPack!BH778, IF($C$4=Dates!$E$5, DataPack!BM778, IF($C$4=Dates!$E$6, DataPack!BR778))))="", "", IF($C$4=Dates!$E$3, DataPack!BC778, IF($C$4=Dates!$E$4, DataPack!BH778, IF($C$4=Dates!$E$5, DataPack!BM778, IF($C$4=Dates!$E$6, DataPack!BR778)))))</f>
        <v/>
      </c>
      <c r="D352" s="119" t="str">
        <f>IF(IF($C$4=Dates!$E$3, DataPack!BD778, IF($C$4=Dates!$E$4, DataPack!BI778, IF($C$4=Dates!$E$5, DataPack!BN778, IF($C$4=Dates!$E$6, DataPack!BS778))))="", "", IF($C$4=Dates!$E$3, DataPack!BD778, IF($C$4=Dates!$E$4, DataPack!BI778, IF($C$4=Dates!$E$5, DataPack!BN778, IF($C$4=Dates!$E$6, DataPack!BS778)))))</f>
        <v/>
      </c>
      <c r="E352" s="119" t="str">
        <f>IF(IF($C$4=Dates!$E$3, DataPack!BE778, IF($C$4=Dates!$E$4, DataPack!BJ778, IF($C$4=Dates!$E$5, DataPack!BO778, IF($C$4=Dates!$E$6, DataPack!BT778))))="", "", IF($C$4=Dates!$E$3, DataPack!BE778, IF($C$4=Dates!$E$4, DataPack!BJ778, IF($C$4=Dates!$E$5, DataPack!BO778, IF($C$4=Dates!$E$6, DataPack!BT778)))))</f>
        <v/>
      </c>
      <c r="F352" s="119"/>
      <c r="G352" s="120" t="str">
        <f>IF(IF($C$4=Dates!$E$3, DataPack!BF778, IF($C$4=Dates!$E$4, DataPack!BK778, IF($C$4=Dates!$E$5, DataPack!BP778, IF($C$4=Dates!$E$6, DataPack!BU778))))="", "", IF($C$4=Dates!$E$3, DataPack!BF778, IF($C$4=Dates!$E$4, DataPack!BK778, IF($C$4=Dates!$E$5, DataPack!BP778, IF($C$4=Dates!$E$6, DataPack!BU778)))))</f>
        <v/>
      </c>
    </row>
    <row r="353" spans="2:7">
      <c r="B353" s="112" t="str">
        <f>IF(IF($C$4=Dates!$E$3, DataPack!BB779, IF($C$4=Dates!$E$4, DataPack!BG779, IF($C$4=Dates!$E$5, DataPack!BL779, IF($C$4=Dates!$E$6, DataPack!BQ779))))="", "", IF($C$4=Dates!$E$3, DataPack!BB779, IF($C$4=Dates!$E$4, DataPack!BG779, IF($C$4=Dates!$E$5, DataPack!BL779, IF($C$4=Dates!$E$6, DataPack!BQ779)))))</f>
        <v/>
      </c>
      <c r="C353" s="119" t="str">
        <f>IF(IF($C$4=Dates!$E$3, DataPack!BC779, IF($C$4=Dates!$E$4, DataPack!BH779, IF($C$4=Dates!$E$5, DataPack!BM779, IF($C$4=Dates!$E$6, DataPack!BR779))))="", "", IF($C$4=Dates!$E$3, DataPack!BC779, IF($C$4=Dates!$E$4, DataPack!BH779, IF($C$4=Dates!$E$5, DataPack!BM779, IF($C$4=Dates!$E$6, DataPack!BR779)))))</f>
        <v/>
      </c>
      <c r="D353" s="119" t="str">
        <f>IF(IF($C$4=Dates!$E$3, DataPack!BD779, IF($C$4=Dates!$E$4, DataPack!BI779, IF($C$4=Dates!$E$5, DataPack!BN779, IF($C$4=Dates!$E$6, DataPack!BS779))))="", "", IF($C$4=Dates!$E$3, DataPack!BD779, IF($C$4=Dates!$E$4, DataPack!BI779, IF($C$4=Dates!$E$5, DataPack!BN779, IF($C$4=Dates!$E$6, DataPack!BS779)))))</f>
        <v/>
      </c>
      <c r="E353" s="119" t="str">
        <f>IF(IF($C$4=Dates!$E$3, DataPack!BE779, IF($C$4=Dates!$E$4, DataPack!BJ779, IF($C$4=Dates!$E$5, DataPack!BO779, IF($C$4=Dates!$E$6, DataPack!BT779))))="", "", IF($C$4=Dates!$E$3, DataPack!BE779, IF($C$4=Dates!$E$4, DataPack!BJ779, IF($C$4=Dates!$E$5, DataPack!BO779, IF($C$4=Dates!$E$6, DataPack!BT779)))))</f>
        <v/>
      </c>
      <c r="F353" s="119"/>
      <c r="G353" s="120" t="str">
        <f>IF(IF($C$4=Dates!$E$3, DataPack!BF779, IF($C$4=Dates!$E$4, DataPack!BK779, IF($C$4=Dates!$E$5, DataPack!BP779, IF($C$4=Dates!$E$6, DataPack!BU779))))="", "", IF($C$4=Dates!$E$3, DataPack!BF779, IF($C$4=Dates!$E$4, DataPack!BK779, IF($C$4=Dates!$E$5, DataPack!BP779, IF($C$4=Dates!$E$6, DataPack!BU779)))))</f>
        <v/>
      </c>
    </row>
    <row r="354" spans="2:7">
      <c r="B354" s="112" t="str">
        <f>IF(IF($C$4=Dates!$E$3, DataPack!BB780, IF($C$4=Dates!$E$4, DataPack!BG780, IF($C$4=Dates!$E$5, DataPack!BL780, IF($C$4=Dates!$E$6, DataPack!BQ780))))="", "", IF($C$4=Dates!$E$3, DataPack!BB780, IF($C$4=Dates!$E$4, DataPack!BG780, IF($C$4=Dates!$E$5, DataPack!BL780, IF($C$4=Dates!$E$6, DataPack!BQ780)))))</f>
        <v/>
      </c>
      <c r="C354" s="119" t="str">
        <f>IF(IF($C$4=Dates!$E$3, DataPack!BC780, IF($C$4=Dates!$E$4, DataPack!BH780, IF($C$4=Dates!$E$5, DataPack!BM780, IF($C$4=Dates!$E$6, DataPack!BR780))))="", "", IF($C$4=Dates!$E$3, DataPack!BC780, IF($C$4=Dates!$E$4, DataPack!BH780, IF($C$4=Dates!$E$5, DataPack!BM780, IF($C$4=Dates!$E$6, DataPack!BR780)))))</f>
        <v/>
      </c>
      <c r="D354" s="119" t="str">
        <f>IF(IF($C$4=Dates!$E$3, DataPack!BD780, IF($C$4=Dates!$E$4, DataPack!BI780, IF($C$4=Dates!$E$5, DataPack!BN780, IF($C$4=Dates!$E$6, DataPack!BS780))))="", "", IF($C$4=Dates!$E$3, DataPack!BD780, IF($C$4=Dates!$E$4, DataPack!BI780, IF($C$4=Dates!$E$5, DataPack!BN780, IF($C$4=Dates!$E$6, DataPack!BS780)))))</f>
        <v/>
      </c>
      <c r="E354" s="119" t="str">
        <f>IF(IF($C$4=Dates!$E$3, DataPack!BE780, IF($C$4=Dates!$E$4, DataPack!BJ780, IF($C$4=Dates!$E$5, DataPack!BO780, IF($C$4=Dates!$E$6, DataPack!BT780))))="", "", IF($C$4=Dates!$E$3, DataPack!BE780, IF($C$4=Dates!$E$4, DataPack!BJ780, IF($C$4=Dates!$E$5, DataPack!BO780, IF($C$4=Dates!$E$6, DataPack!BT780)))))</f>
        <v/>
      </c>
      <c r="F354" s="119"/>
      <c r="G354" s="120" t="str">
        <f>IF(IF($C$4=Dates!$E$3, DataPack!BF780, IF($C$4=Dates!$E$4, DataPack!BK780, IF($C$4=Dates!$E$5, DataPack!BP780, IF($C$4=Dates!$E$6, DataPack!BU780))))="", "", IF($C$4=Dates!$E$3, DataPack!BF780, IF($C$4=Dates!$E$4, DataPack!BK780, IF($C$4=Dates!$E$5, DataPack!BP780, IF($C$4=Dates!$E$6, DataPack!BU780)))))</f>
        <v/>
      </c>
    </row>
    <row r="355" spans="2:7">
      <c r="B355" s="112" t="str">
        <f>IF(IF($C$4=Dates!$E$3, DataPack!BB781, IF($C$4=Dates!$E$4, DataPack!BG781, IF($C$4=Dates!$E$5, DataPack!BL781, IF($C$4=Dates!$E$6, DataPack!BQ781))))="", "", IF($C$4=Dates!$E$3, DataPack!BB781, IF($C$4=Dates!$E$4, DataPack!BG781, IF($C$4=Dates!$E$5, DataPack!BL781, IF($C$4=Dates!$E$6, DataPack!BQ781)))))</f>
        <v/>
      </c>
      <c r="C355" s="119" t="str">
        <f>IF(IF($C$4=Dates!$E$3, DataPack!BC781, IF($C$4=Dates!$E$4, DataPack!BH781, IF($C$4=Dates!$E$5, DataPack!BM781, IF($C$4=Dates!$E$6, DataPack!BR781))))="", "", IF($C$4=Dates!$E$3, DataPack!BC781, IF($C$4=Dates!$E$4, DataPack!BH781, IF($C$4=Dates!$E$5, DataPack!BM781, IF($C$4=Dates!$E$6, DataPack!BR781)))))</f>
        <v/>
      </c>
      <c r="D355" s="119" t="str">
        <f>IF(IF($C$4=Dates!$E$3, DataPack!BD781, IF($C$4=Dates!$E$4, DataPack!BI781, IF($C$4=Dates!$E$5, DataPack!BN781, IF($C$4=Dates!$E$6, DataPack!BS781))))="", "", IF($C$4=Dates!$E$3, DataPack!BD781, IF($C$4=Dates!$E$4, DataPack!BI781, IF($C$4=Dates!$E$5, DataPack!BN781, IF($C$4=Dates!$E$6, DataPack!BS781)))))</f>
        <v/>
      </c>
      <c r="E355" s="119" t="str">
        <f>IF(IF($C$4=Dates!$E$3, DataPack!BE781, IF($C$4=Dates!$E$4, DataPack!BJ781, IF($C$4=Dates!$E$5, DataPack!BO781, IF($C$4=Dates!$E$6, DataPack!BT781))))="", "", IF($C$4=Dates!$E$3, DataPack!BE781, IF($C$4=Dates!$E$4, DataPack!BJ781, IF($C$4=Dates!$E$5, DataPack!BO781, IF($C$4=Dates!$E$6, DataPack!BT781)))))</f>
        <v/>
      </c>
      <c r="F355" s="119"/>
      <c r="G355" s="120" t="str">
        <f>IF(IF($C$4=Dates!$E$3, DataPack!BF781, IF($C$4=Dates!$E$4, DataPack!BK781, IF($C$4=Dates!$E$5, DataPack!BP781, IF($C$4=Dates!$E$6, DataPack!BU781))))="", "", IF($C$4=Dates!$E$3, DataPack!BF781, IF($C$4=Dates!$E$4, DataPack!BK781, IF($C$4=Dates!$E$5, DataPack!BP781, IF($C$4=Dates!$E$6, DataPack!BU781)))))</f>
        <v/>
      </c>
    </row>
    <row r="356" spans="2:7">
      <c r="B356" s="112" t="str">
        <f>IF(IF($C$4=Dates!$E$3, DataPack!BB782, IF($C$4=Dates!$E$4, DataPack!BG782, IF($C$4=Dates!$E$5, DataPack!BL782, IF($C$4=Dates!$E$6, DataPack!BQ782))))="", "", IF($C$4=Dates!$E$3, DataPack!BB782, IF($C$4=Dates!$E$4, DataPack!BG782, IF($C$4=Dates!$E$5, DataPack!BL782, IF($C$4=Dates!$E$6, DataPack!BQ782)))))</f>
        <v/>
      </c>
      <c r="C356" s="119" t="str">
        <f>IF(IF($C$4=Dates!$E$3, DataPack!BC782, IF($C$4=Dates!$E$4, DataPack!BH782, IF($C$4=Dates!$E$5, DataPack!BM782, IF($C$4=Dates!$E$6, DataPack!BR782))))="", "", IF($C$4=Dates!$E$3, DataPack!BC782, IF($C$4=Dates!$E$4, DataPack!BH782, IF($C$4=Dates!$E$5, DataPack!BM782, IF($C$4=Dates!$E$6, DataPack!BR782)))))</f>
        <v/>
      </c>
      <c r="D356" s="119" t="str">
        <f>IF(IF($C$4=Dates!$E$3, DataPack!BD782, IF($C$4=Dates!$E$4, DataPack!BI782, IF($C$4=Dates!$E$5, DataPack!BN782, IF($C$4=Dates!$E$6, DataPack!BS782))))="", "", IF($C$4=Dates!$E$3, DataPack!BD782, IF($C$4=Dates!$E$4, DataPack!BI782, IF($C$4=Dates!$E$5, DataPack!BN782, IF($C$4=Dates!$E$6, DataPack!BS782)))))</f>
        <v/>
      </c>
      <c r="E356" s="119" t="str">
        <f>IF(IF($C$4=Dates!$E$3, DataPack!BE782, IF($C$4=Dates!$E$4, DataPack!BJ782, IF($C$4=Dates!$E$5, DataPack!BO782, IF($C$4=Dates!$E$6, DataPack!BT782))))="", "", IF($C$4=Dates!$E$3, DataPack!BE782, IF($C$4=Dates!$E$4, DataPack!BJ782, IF($C$4=Dates!$E$5, DataPack!BO782, IF($C$4=Dates!$E$6, DataPack!BT782)))))</f>
        <v/>
      </c>
      <c r="F356" s="119"/>
      <c r="G356" s="120" t="str">
        <f>IF(IF($C$4=Dates!$E$3, DataPack!BF782, IF($C$4=Dates!$E$4, DataPack!BK782, IF($C$4=Dates!$E$5, DataPack!BP782, IF($C$4=Dates!$E$6, DataPack!BU782))))="", "", IF($C$4=Dates!$E$3, DataPack!BF782, IF($C$4=Dates!$E$4, DataPack!BK782, IF($C$4=Dates!$E$5, DataPack!BP782, IF($C$4=Dates!$E$6, DataPack!BU782)))))</f>
        <v/>
      </c>
    </row>
    <row r="357" spans="2:7">
      <c r="B357" s="112" t="str">
        <f>IF(IF($C$4=Dates!$E$3, DataPack!BB783, IF($C$4=Dates!$E$4, DataPack!BG783, IF($C$4=Dates!$E$5, DataPack!BL783, IF($C$4=Dates!$E$6, DataPack!BQ783))))="", "", IF($C$4=Dates!$E$3, DataPack!BB783, IF($C$4=Dates!$E$4, DataPack!BG783, IF($C$4=Dates!$E$5, DataPack!BL783, IF($C$4=Dates!$E$6, DataPack!BQ783)))))</f>
        <v/>
      </c>
      <c r="C357" s="119" t="str">
        <f>IF(IF($C$4=Dates!$E$3, DataPack!BC783, IF($C$4=Dates!$E$4, DataPack!BH783, IF($C$4=Dates!$E$5, DataPack!BM783, IF($C$4=Dates!$E$6, DataPack!BR783))))="", "", IF($C$4=Dates!$E$3, DataPack!BC783, IF($C$4=Dates!$E$4, DataPack!BH783, IF($C$4=Dates!$E$5, DataPack!BM783, IF($C$4=Dates!$E$6, DataPack!BR783)))))</f>
        <v/>
      </c>
      <c r="D357" s="119" t="str">
        <f>IF(IF($C$4=Dates!$E$3, DataPack!BD783, IF($C$4=Dates!$E$4, DataPack!BI783, IF($C$4=Dates!$E$5, DataPack!BN783, IF($C$4=Dates!$E$6, DataPack!BS783))))="", "", IF($C$4=Dates!$E$3, DataPack!BD783, IF($C$4=Dates!$E$4, DataPack!BI783, IF($C$4=Dates!$E$5, DataPack!BN783, IF($C$4=Dates!$E$6, DataPack!BS783)))))</f>
        <v/>
      </c>
      <c r="E357" s="119" t="str">
        <f>IF(IF($C$4=Dates!$E$3, DataPack!BE783, IF($C$4=Dates!$E$4, DataPack!BJ783, IF($C$4=Dates!$E$5, DataPack!BO783, IF($C$4=Dates!$E$6, DataPack!BT783))))="", "", IF($C$4=Dates!$E$3, DataPack!BE783, IF($C$4=Dates!$E$4, DataPack!BJ783, IF($C$4=Dates!$E$5, DataPack!BO783, IF($C$4=Dates!$E$6, DataPack!BT783)))))</f>
        <v/>
      </c>
      <c r="F357" s="119"/>
      <c r="G357" s="120" t="str">
        <f>IF(IF($C$4=Dates!$E$3, DataPack!BF783, IF($C$4=Dates!$E$4, DataPack!BK783, IF($C$4=Dates!$E$5, DataPack!BP783, IF($C$4=Dates!$E$6, DataPack!BU783))))="", "", IF($C$4=Dates!$E$3, DataPack!BF783, IF($C$4=Dates!$E$4, DataPack!BK783, IF($C$4=Dates!$E$5, DataPack!BP783, IF($C$4=Dates!$E$6, DataPack!BU783)))))</f>
        <v/>
      </c>
    </row>
    <row r="358" spans="2:7">
      <c r="B358" s="112" t="str">
        <f>IF(IF($C$4=Dates!$E$3, DataPack!BB784, IF($C$4=Dates!$E$4, DataPack!BG784, IF($C$4=Dates!$E$5, DataPack!BL784, IF($C$4=Dates!$E$6, DataPack!BQ784))))="", "", IF($C$4=Dates!$E$3, DataPack!BB784, IF($C$4=Dates!$E$4, DataPack!BG784, IF($C$4=Dates!$E$5, DataPack!BL784, IF($C$4=Dates!$E$6, DataPack!BQ784)))))</f>
        <v/>
      </c>
      <c r="C358" s="119" t="str">
        <f>IF(IF($C$4=Dates!$E$3, DataPack!BC784, IF($C$4=Dates!$E$4, DataPack!BH784, IF($C$4=Dates!$E$5, DataPack!BM784, IF($C$4=Dates!$E$6, DataPack!BR784))))="", "", IF($C$4=Dates!$E$3, DataPack!BC784, IF($C$4=Dates!$E$4, DataPack!BH784, IF($C$4=Dates!$E$5, DataPack!BM784, IF($C$4=Dates!$E$6, DataPack!BR784)))))</f>
        <v/>
      </c>
      <c r="D358" s="119" t="str">
        <f>IF(IF($C$4=Dates!$E$3, DataPack!BD784, IF($C$4=Dates!$E$4, DataPack!BI784, IF($C$4=Dates!$E$5, DataPack!BN784, IF($C$4=Dates!$E$6, DataPack!BS784))))="", "", IF($C$4=Dates!$E$3, DataPack!BD784, IF($C$4=Dates!$E$4, DataPack!BI784, IF($C$4=Dates!$E$5, DataPack!BN784, IF($C$4=Dates!$E$6, DataPack!BS784)))))</f>
        <v/>
      </c>
      <c r="E358" s="119" t="str">
        <f>IF(IF($C$4=Dates!$E$3, DataPack!BE784, IF($C$4=Dates!$E$4, DataPack!BJ784, IF($C$4=Dates!$E$5, DataPack!BO784, IF($C$4=Dates!$E$6, DataPack!BT784))))="", "", IF($C$4=Dates!$E$3, DataPack!BE784, IF($C$4=Dates!$E$4, DataPack!BJ784, IF($C$4=Dates!$E$5, DataPack!BO784, IF($C$4=Dates!$E$6, DataPack!BT784)))))</f>
        <v/>
      </c>
      <c r="F358" s="119"/>
      <c r="G358" s="120" t="str">
        <f>IF(IF($C$4=Dates!$E$3, DataPack!BF784, IF($C$4=Dates!$E$4, DataPack!BK784, IF($C$4=Dates!$E$5, DataPack!BP784, IF($C$4=Dates!$E$6, DataPack!BU784))))="", "", IF($C$4=Dates!$E$3, DataPack!BF784, IF($C$4=Dates!$E$4, DataPack!BK784, IF($C$4=Dates!$E$5, DataPack!BP784, IF($C$4=Dates!$E$6, DataPack!BU784)))))</f>
        <v/>
      </c>
    </row>
    <row r="359" spans="2:7">
      <c r="B359" s="112" t="str">
        <f>IF(IF($C$4=Dates!$E$3, DataPack!BB785, IF($C$4=Dates!$E$4, DataPack!BG785, IF($C$4=Dates!$E$5, DataPack!BL785, IF($C$4=Dates!$E$6, DataPack!BQ785))))="", "", IF($C$4=Dates!$E$3, DataPack!BB785, IF($C$4=Dates!$E$4, DataPack!BG785, IF($C$4=Dates!$E$5, DataPack!BL785, IF($C$4=Dates!$E$6, DataPack!BQ785)))))</f>
        <v/>
      </c>
      <c r="C359" s="119" t="str">
        <f>IF(IF($C$4=Dates!$E$3, DataPack!BC785, IF($C$4=Dates!$E$4, DataPack!BH785, IF($C$4=Dates!$E$5, DataPack!BM785, IF($C$4=Dates!$E$6, DataPack!BR785))))="", "", IF($C$4=Dates!$E$3, DataPack!BC785, IF($C$4=Dates!$E$4, DataPack!BH785, IF($C$4=Dates!$E$5, DataPack!BM785, IF($C$4=Dates!$E$6, DataPack!BR785)))))</f>
        <v/>
      </c>
      <c r="D359" s="119" t="str">
        <f>IF(IF($C$4=Dates!$E$3, DataPack!BD785, IF($C$4=Dates!$E$4, DataPack!BI785, IF($C$4=Dates!$E$5, DataPack!BN785, IF($C$4=Dates!$E$6, DataPack!BS785))))="", "", IF($C$4=Dates!$E$3, DataPack!BD785, IF($C$4=Dates!$E$4, DataPack!BI785, IF($C$4=Dates!$E$5, DataPack!BN785, IF($C$4=Dates!$E$6, DataPack!BS785)))))</f>
        <v/>
      </c>
      <c r="E359" s="119" t="str">
        <f>IF(IF($C$4=Dates!$E$3, DataPack!BE785, IF($C$4=Dates!$E$4, DataPack!BJ785, IF($C$4=Dates!$E$5, DataPack!BO785, IF($C$4=Dates!$E$6, DataPack!BT785))))="", "", IF($C$4=Dates!$E$3, DataPack!BE785, IF($C$4=Dates!$E$4, DataPack!BJ785, IF($C$4=Dates!$E$5, DataPack!BO785, IF($C$4=Dates!$E$6, DataPack!BT785)))))</f>
        <v/>
      </c>
      <c r="F359" s="119"/>
      <c r="G359" s="120" t="str">
        <f>IF(IF($C$4=Dates!$E$3, DataPack!BF785, IF($C$4=Dates!$E$4, DataPack!BK785, IF($C$4=Dates!$E$5, DataPack!BP785, IF($C$4=Dates!$E$6, DataPack!BU785))))="", "", IF($C$4=Dates!$E$3, DataPack!BF785, IF($C$4=Dates!$E$4, DataPack!BK785, IF($C$4=Dates!$E$5, DataPack!BP785, IF($C$4=Dates!$E$6, DataPack!BU785)))))</f>
        <v/>
      </c>
    </row>
    <row r="360" spans="2:7">
      <c r="B360" s="112" t="str">
        <f>IF(IF($C$4=Dates!$E$3, DataPack!BB786, IF($C$4=Dates!$E$4, DataPack!BG786, IF($C$4=Dates!$E$5, DataPack!BL786, IF($C$4=Dates!$E$6, DataPack!BQ786))))="", "", IF($C$4=Dates!$E$3, DataPack!BB786, IF($C$4=Dates!$E$4, DataPack!BG786, IF($C$4=Dates!$E$5, DataPack!BL786, IF($C$4=Dates!$E$6, DataPack!BQ786)))))</f>
        <v/>
      </c>
      <c r="C360" s="119" t="str">
        <f>IF(IF($C$4=Dates!$E$3, DataPack!BC786, IF($C$4=Dates!$E$4, DataPack!BH786, IF($C$4=Dates!$E$5, DataPack!BM786, IF($C$4=Dates!$E$6, DataPack!BR786))))="", "", IF($C$4=Dates!$E$3, DataPack!BC786, IF($C$4=Dates!$E$4, DataPack!BH786, IF($C$4=Dates!$E$5, DataPack!BM786, IF($C$4=Dates!$E$6, DataPack!BR786)))))</f>
        <v/>
      </c>
      <c r="D360" s="119" t="str">
        <f>IF(IF($C$4=Dates!$E$3, DataPack!BD786, IF($C$4=Dates!$E$4, DataPack!BI786, IF($C$4=Dates!$E$5, DataPack!BN786, IF($C$4=Dates!$E$6, DataPack!BS786))))="", "", IF($C$4=Dates!$E$3, DataPack!BD786, IF($C$4=Dates!$E$4, DataPack!BI786, IF($C$4=Dates!$E$5, DataPack!BN786, IF($C$4=Dates!$E$6, DataPack!BS786)))))</f>
        <v/>
      </c>
      <c r="E360" s="119" t="str">
        <f>IF(IF($C$4=Dates!$E$3, DataPack!BE786, IF($C$4=Dates!$E$4, DataPack!BJ786, IF($C$4=Dates!$E$5, DataPack!BO786, IF($C$4=Dates!$E$6, DataPack!BT786))))="", "", IF($C$4=Dates!$E$3, DataPack!BE786, IF($C$4=Dates!$E$4, DataPack!BJ786, IF($C$4=Dates!$E$5, DataPack!BO786, IF($C$4=Dates!$E$6, DataPack!BT786)))))</f>
        <v/>
      </c>
      <c r="F360" s="119"/>
      <c r="G360" s="120" t="str">
        <f>IF(IF($C$4=Dates!$E$3, DataPack!BF786, IF($C$4=Dates!$E$4, DataPack!BK786, IF($C$4=Dates!$E$5, DataPack!BP786, IF($C$4=Dates!$E$6, DataPack!BU786))))="", "", IF($C$4=Dates!$E$3, DataPack!BF786, IF($C$4=Dates!$E$4, DataPack!BK786, IF($C$4=Dates!$E$5, DataPack!BP786, IF($C$4=Dates!$E$6, DataPack!BU786)))))</f>
        <v/>
      </c>
    </row>
    <row r="361" spans="2:7">
      <c r="B361" s="112" t="str">
        <f>IF(IF($C$4=Dates!$E$3, DataPack!BB787, IF($C$4=Dates!$E$4, DataPack!BG787, IF($C$4=Dates!$E$5, DataPack!BL787, IF($C$4=Dates!$E$6, DataPack!BQ787))))="", "", IF($C$4=Dates!$E$3, DataPack!BB787, IF($C$4=Dates!$E$4, DataPack!BG787, IF($C$4=Dates!$E$5, DataPack!BL787, IF($C$4=Dates!$E$6, DataPack!BQ787)))))</f>
        <v/>
      </c>
      <c r="C361" s="119" t="str">
        <f>IF(IF($C$4=Dates!$E$3, DataPack!BC787, IF($C$4=Dates!$E$4, DataPack!BH787, IF($C$4=Dates!$E$5, DataPack!BM787, IF($C$4=Dates!$E$6, DataPack!BR787))))="", "", IF($C$4=Dates!$E$3, DataPack!BC787, IF($C$4=Dates!$E$4, DataPack!BH787, IF($C$4=Dates!$E$5, DataPack!BM787, IF($C$4=Dates!$E$6, DataPack!BR787)))))</f>
        <v/>
      </c>
      <c r="D361" s="119" t="str">
        <f>IF(IF($C$4=Dates!$E$3, DataPack!BD787, IF($C$4=Dates!$E$4, DataPack!BI787, IF($C$4=Dates!$E$5, DataPack!BN787, IF($C$4=Dates!$E$6, DataPack!BS787))))="", "", IF($C$4=Dates!$E$3, DataPack!BD787, IF($C$4=Dates!$E$4, DataPack!BI787, IF($C$4=Dates!$E$5, DataPack!BN787, IF($C$4=Dates!$E$6, DataPack!BS787)))))</f>
        <v/>
      </c>
      <c r="E361" s="119" t="str">
        <f>IF(IF($C$4=Dates!$E$3, DataPack!BE787, IF($C$4=Dates!$E$4, DataPack!BJ787, IF($C$4=Dates!$E$5, DataPack!BO787, IF($C$4=Dates!$E$6, DataPack!BT787))))="", "", IF($C$4=Dates!$E$3, DataPack!BE787, IF($C$4=Dates!$E$4, DataPack!BJ787, IF($C$4=Dates!$E$5, DataPack!BO787, IF($C$4=Dates!$E$6, DataPack!BT787)))))</f>
        <v/>
      </c>
      <c r="F361" s="119"/>
      <c r="G361" s="120" t="str">
        <f>IF(IF($C$4=Dates!$E$3, DataPack!BF787, IF($C$4=Dates!$E$4, DataPack!BK787, IF($C$4=Dates!$E$5, DataPack!BP787, IF($C$4=Dates!$E$6, DataPack!BU787))))="", "", IF($C$4=Dates!$E$3, DataPack!BF787, IF($C$4=Dates!$E$4, DataPack!BK787, IF($C$4=Dates!$E$5, DataPack!BP787, IF($C$4=Dates!$E$6, DataPack!BU787)))))</f>
        <v/>
      </c>
    </row>
    <row r="362" spans="2:7">
      <c r="B362" s="112" t="str">
        <f>IF(IF($C$4=Dates!$E$3, DataPack!BB788, IF($C$4=Dates!$E$4, DataPack!BG788, IF($C$4=Dates!$E$5, DataPack!BL788, IF($C$4=Dates!$E$6, DataPack!BQ788))))="", "", IF($C$4=Dates!$E$3, DataPack!BB788, IF($C$4=Dates!$E$4, DataPack!BG788, IF($C$4=Dates!$E$5, DataPack!BL788, IF($C$4=Dates!$E$6, DataPack!BQ788)))))</f>
        <v/>
      </c>
      <c r="C362" s="119" t="str">
        <f>IF(IF($C$4=Dates!$E$3, DataPack!BC788, IF($C$4=Dates!$E$4, DataPack!BH788, IF($C$4=Dates!$E$5, DataPack!BM788, IF($C$4=Dates!$E$6, DataPack!BR788))))="", "", IF($C$4=Dates!$E$3, DataPack!BC788, IF($C$4=Dates!$E$4, DataPack!BH788, IF($C$4=Dates!$E$5, DataPack!BM788, IF($C$4=Dates!$E$6, DataPack!BR788)))))</f>
        <v/>
      </c>
      <c r="D362" s="119" t="str">
        <f>IF(IF($C$4=Dates!$E$3, DataPack!BD788, IF($C$4=Dates!$E$4, DataPack!BI788, IF($C$4=Dates!$E$5, DataPack!BN788, IF($C$4=Dates!$E$6, DataPack!BS788))))="", "", IF($C$4=Dates!$E$3, DataPack!BD788, IF($C$4=Dates!$E$4, DataPack!BI788, IF($C$4=Dates!$E$5, DataPack!BN788, IF($C$4=Dates!$E$6, DataPack!BS788)))))</f>
        <v/>
      </c>
      <c r="E362" s="119" t="str">
        <f>IF(IF($C$4=Dates!$E$3, DataPack!BE788, IF($C$4=Dates!$E$4, DataPack!BJ788, IF($C$4=Dates!$E$5, DataPack!BO788, IF($C$4=Dates!$E$6, DataPack!BT788))))="", "", IF($C$4=Dates!$E$3, DataPack!BE788, IF($C$4=Dates!$E$4, DataPack!BJ788, IF($C$4=Dates!$E$5, DataPack!BO788, IF($C$4=Dates!$E$6, DataPack!BT788)))))</f>
        <v/>
      </c>
      <c r="F362" s="119"/>
      <c r="G362" s="120" t="str">
        <f>IF(IF($C$4=Dates!$E$3, DataPack!BF788, IF($C$4=Dates!$E$4, DataPack!BK788, IF($C$4=Dates!$E$5, DataPack!BP788, IF($C$4=Dates!$E$6, DataPack!BU788))))="", "", IF($C$4=Dates!$E$3, DataPack!BF788, IF($C$4=Dates!$E$4, DataPack!BK788, IF($C$4=Dates!$E$5, DataPack!BP788, IF($C$4=Dates!$E$6, DataPack!BU788)))))</f>
        <v/>
      </c>
    </row>
    <row r="363" spans="2:7">
      <c r="B363" s="112" t="str">
        <f>IF(IF($C$4=Dates!$E$3, DataPack!BB789, IF($C$4=Dates!$E$4, DataPack!BG789, IF($C$4=Dates!$E$5, DataPack!BL789, IF($C$4=Dates!$E$6, DataPack!BQ789))))="", "", IF($C$4=Dates!$E$3, DataPack!BB789, IF($C$4=Dates!$E$4, DataPack!BG789, IF($C$4=Dates!$E$5, DataPack!BL789, IF($C$4=Dates!$E$6, DataPack!BQ789)))))</f>
        <v/>
      </c>
      <c r="C363" s="119" t="str">
        <f>IF(IF($C$4=Dates!$E$3, DataPack!BC789, IF($C$4=Dates!$E$4, DataPack!BH789, IF($C$4=Dates!$E$5, DataPack!BM789, IF($C$4=Dates!$E$6, DataPack!BR789))))="", "", IF($C$4=Dates!$E$3, DataPack!BC789, IF($C$4=Dates!$E$4, DataPack!BH789, IF($C$4=Dates!$E$5, DataPack!BM789, IF($C$4=Dates!$E$6, DataPack!BR789)))))</f>
        <v/>
      </c>
      <c r="D363" s="119" t="str">
        <f>IF(IF($C$4=Dates!$E$3, DataPack!BD789, IF($C$4=Dates!$E$4, DataPack!BI789, IF($C$4=Dates!$E$5, DataPack!BN789, IF($C$4=Dates!$E$6, DataPack!BS789))))="", "", IF($C$4=Dates!$E$3, DataPack!BD789, IF($C$4=Dates!$E$4, DataPack!BI789, IF($C$4=Dates!$E$5, DataPack!BN789, IF($C$4=Dates!$E$6, DataPack!BS789)))))</f>
        <v/>
      </c>
      <c r="E363" s="119" t="str">
        <f>IF(IF($C$4=Dates!$E$3, DataPack!BE789, IF($C$4=Dates!$E$4, DataPack!BJ789, IF($C$4=Dates!$E$5, DataPack!BO789, IF($C$4=Dates!$E$6, DataPack!BT789))))="", "", IF($C$4=Dates!$E$3, DataPack!BE789, IF($C$4=Dates!$E$4, DataPack!BJ789, IF($C$4=Dates!$E$5, DataPack!BO789, IF($C$4=Dates!$E$6, DataPack!BT789)))))</f>
        <v/>
      </c>
      <c r="F363" s="119"/>
      <c r="G363" s="120" t="str">
        <f>IF(IF($C$4=Dates!$E$3, DataPack!BF789, IF($C$4=Dates!$E$4, DataPack!BK789, IF($C$4=Dates!$E$5, DataPack!BP789, IF($C$4=Dates!$E$6, DataPack!BU789))))="", "", IF($C$4=Dates!$E$3, DataPack!BF789, IF($C$4=Dates!$E$4, DataPack!BK789, IF($C$4=Dates!$E$5, DataPack!BP789, IF($C$4=Dates!$E$6, DataPack!BU789)))))</f>
        <v/>
      </c>
    </row>
    <row r="364" spans="2:7">
      <c r="B364" s="112" t="str">
        <f>IF(IF($C$4=Dates!$E$3, DataPack!BB790, IF($C$4=Dates!$E$4, DataPack!BG790, IF($C$4=Dates!$E$5, DataPack!BL790, IF($C$4=Dates!$E$6, DataPack!BQ790))))="", "", IF($C$4=Dates!$E$3, DataPack!BB790, IF($C$4=Dates!$E$4, DataPack!BG790, IF($C$4=Dates!$E$5, DataPack!BL790, IF($C$4=Dates!$E$6, DataPack!BQ790)))))</f>
        <v/>
      </c>
      <c r="C364" s="119" t="str">
        <f>IF(IF($C$4=Dates!$E$3, DataPack!BC790, IF($C$4=Dates!$E$4, DataPack!BH790, IF($C$4=Dates!$E$5, DataPack!BM790, IF($C$4=Dates!$E$6, DataPack!BR790))))="", "", IF($C$4=Dates!$E$3, DataPack!BC790, IF($C$4=Dates!$E$4, DataPack!BH790, IF($C$4=Dates!$E$5, DataPack!BM790, IF($C$4=Dates!$E$6, DataPack!BR790)))))</f>
        <v/>
      </c>
      <c r="D364" s="119" t="str">
        <f>IF(IF($C$4=Dates!$E$3, DataPack!BD790, IF($C$4=Dates!$E$4, DataPack!BI790, IF($C$4=Dates!$E$5, DataPack!BN790, IF($C$4=Dates!$E$6, DataPack!BS790))))="", "", IF($C$4=Dates!$E$3, DataPack!BD790, IF($C$4=Dates!$E$4, DataPack!BI790, IF($C$4=Dates!$E$5, DataPack!BN790, IF($C$4=Dates!$E$6, DataPack!BS790)))))</f>
        <v/>
      </c>
      <c r="E364" s="119" t="str">
        <f>IF(IF($C$4=Dates!$E$3, DataPack!BE790, IF($C$4=Dates!$E$4, DataPack!BJ790, IF($C$4=Dates!$E$5, DataPack!BO790, IF($C$4=Dates!$E$6, DataPack!BT790))))="", "", IF($C$4=Dates!$E$3, DataPack!BE790, IF($C$4=Dates!$E$4, DataPack!BJ790, IF($C$4=Dates!$E$5, DataPack!BO790, IF($C$4=Dates!$E$6, DataPack!BT790)))))</f>
        <v/>
      </c>
      <c r="F364" s="119"/>
      <c r="G364" s="120" t="str">
        <f>IF(IF($C$4=Dates!$E$3, DataPack!BF790, IF($C$4=Dates!$E$4, DataPack!BK790, IF($C$4=Dates!$E$5, DataPack!BP790, IF($C$4=Dates!$E$6, DataPack!BU790))))="", "", IF($C$4=Dates!$E$3, DataPack!BF790, IF($C$4=Dates!$E$4, DataPack!BK790, IF($C$4=Dates!$E$5, DataPack!BP790, IF($C$4=Dates!$E$6, DataPack!BU790)))))</f>
        <v/>
      </c>
    </row>
    <row r="365" spans="2:7">
      <c r="B365" s="112" t="str">
        <f>IF(IF($C$4=Dates!$E$3, DataPack!BB791, IF($C$4=Dates!$E$4, DataPack!BG791, IF($C$4=Dates!$E$5, DataPack!BL791, IF($C$4=Dates!$E$6, DataPack!BQ791))))="", "", IF($C$4=Dates!$E$3, DataPack!BB791, IF($C$4=Dates!$E$4, DataPack!BG791, IF($C$4=Dates!$E$5, DataPack!BL791, IF($C$4=Dates!$E$6, DataPack!BQ791)))))</f>
        <v/>
      </c>
      <c r="C365" s="119" t="str">
        <f>IF(IF($C$4=Dates!$E$3, DataPack!BC791, IF($C$4=Dates!$E$4, DataPack!BH791, IF($C$4=Dates!$E$5, DataPack!BM791, IF($C$4=Dates!$E$6, DataPack!BR791))))="", "", IF($C$4=Dates!$E$3, DataPack!BC791, IF($C$4=Dates!$E$4, DataPack!BH791, IF($C$4=Dates!$E$5, DataPack!BM791, IF($C$4=Dates!$E$6, DataPack!BR791)))))</f>
        <v/>
      </c>
      <c r="D365" s="119" t="str">
        <f>IF(IF($C$4=Dates!$E$3, DataPack!BD791, IF($C$4=Dates!$E$4, DataPack!BI791, IF($C$4=Dates!$E$5, DataPack!BN791, IF($C$4=Dates!$E$6, DataPack!BS791))))="", "", IF($C$4=Dates!$E$3, DataPack!BD791, IF($C$4=Dates!$E$4, DataPack!BI791, IF($C$4=Dates!$E$5, DataPack!BN791, IF($C$4=Dates!$E$6, DataPack!BS791)))))</f>
        <v/>
      </c>
      <c r="E365" s="119" t="str">
        <f>IF(IF($C$4=Dates!$E$3, DataPack!BE791, IF($C$4=Dates!$E$4, DataPack!BJ791, IF($C$4=Dates!$E$5, DataPack!BO791, IF($C$4=Dates!$E$6, DataPack!BT791))))="", "", IF($C$4=Dates!$E$3, DataPack!BE791, IF($C$4=Dates!$E$4, DataPack!BJ791, IF($C$4=Dates!$E$5, DataPack!BO791, IF($C$4=Dates!$E$6, DataPack!BT791)))))</f>
        <v/>
      </c>
      <c r="F365" s="119"/>
      <c r="G365" s="120" t="str">
        <f>IF(IF($C$4=Dates!$E$3, DataPack!BF791, IF($C$4=Dates!$E$4, DataPack!BK791, IF($C$4=Dates!$E$5, DataPack!BP791, IF($C$4=Dates!$E$6, DataPack!BU791))))="", "", IF($C$4=Dates!$E$3, DataPack!BF791, IF($C$4=Dates!$E$4, DataPack!BK791, IF($C$4=Dates!$E$5, DataPack!BP791, IF($C$4=Dates!$E$6, DataPack!BU791)))))</f>
        <v/>
      </c>
    </row>
    <row r="366" spans="2:7">
      <c r="B366" s="112" t="str">
        <f>IF(IF($C$4=Dates!$E$3, DataPack!BB792, IF($C$4=Dates!$E$4, DataPack!BG792, IF($C$4=Dates!$E$5, DataPack!BL792, IF($C$4=Dates!$E$6, DataPack!BQ792))))="", "", IF($C$4=Dates!$E$3, DataPack!BB792, IF($C$4=Dates!$E$4, DataPack!BG792, IF($C$4=Dates!$E$5, DataPack!BL792, IF($C$4=Dates!$E$6, DataPack!BQ792)))))</f>
        <v/>
      </c>
      <c r="C366" s="119" t="str">
        <f>IF(IF($C$4=Dates!$E$3, DataPack!BC792, IF($C$4=Dates!$E$4, DataPack!BH792, IF($C$4=Dates!$E$5, DataPack!BM792, IF($C$4=Dates!$E$6, DataPack!BR792))))="", "", IF($C$4=Dates!$E$3, DataPack!BC792, IF($C$4=Dates!$E$4, DataPack!BH792, IF($C$4=Dates!$E$5, DataPack!BM792, IF($C$4=Dates!$E$6, DataPack!BR792)))))</f>
        <v/>
      </c>
      <c r="D366" s="119" t="str">
        <f>IF(IF($C$4=Dates!$E$3, DataPack!BD792, IF($C$4=Dates!$E$4, DataPack!BI792, IF($C$4=Dates!$E$5, DataPack!BN792, IF($C$4=Dates!$E$6, DataPack!BS792))))="", "", IF($C$4=Dates!$E$3, DataPack!BD792, IF($C$4=Dates!$E$4, DataPack!BI792, IF($C$4=Dates!$E$5, DataPack!BN792, IF($C$4=Dates!$E$6, DataPack!BS792)))))</f>
        <v/>
      </c>
      <c r="E366" s="119" t="str">
        <f>IF(IF($C$4=Dates!$E$3, DataPack!BE792, IF($C$4=Dates!$E$4, DataPack!BJ792, IF($C$4=Dates!$E$5, DataPack!BO792, IF($C$4=Dates!$E$6, DataPack!BT792))))="", "", IF($C$4=Dates!$E$3, DataPack!BE792, IF($C$4=Dates!$E$4, DataPack!BJ792, IF($C$4=Dates!$E$5, DataPack!BO792, IF($C$4=Dates!$E$6, DataPack!BT792)))))</f>
        <v/>
      </c>
      <c r="F366" s="119"/>
      <c r="G366" s="120" t="str">
        <f>IF(IF($C$4=Dates!$E$3, DataPack!BF792, IF($C$4=Dates!$E$4, DataPack!BK792, IF($C$4=Dates!$E$5, DataPack!BP792, IF($C$4=Dates!$E$6, DataPack!BU792))))="", "", IF($C$4=Dates!$E$3, DataPack!BF792, IF($C$4=Dates!$E$4, DataPack!BK792, IF($C$4=Dates!$E$5, DataPack!BP792, IF($C$4=Dates!$E$6, DataPack!BU792)))))</f>
        <v/>
      </c>
    </row>
    <row r="367" spans="2:7">
      <c r="B367" s="112" t="str">
        <f>IF(IF($C$4=Dates!$E$3, DataPack!BB793, IF($C$4=Dates!$E$4, DataPack!BG793, IF($C$4=Dates!$E$5, DataPack!BL793, IF($C$4=Dates!$E$6, DataPack!BQ793))))="", "", IF($C$4=Dates!$E$3, DataPack!BB793, IF($C$4=Dates!$E$4, DataPack!BG793, IF($C$4=Dates!$E$5, DataPack!BL793, IF($C$4=Dates!$E$6, DataPack!BQ793)))))</f>
        <v/>
      </c>
      <c r="C367" s="119" t="str">
        <f>IF(IF($C$4=Dates!$E$3, DataPack!BC793, IF($C$4=Dates!$E$4, DataPack!BH793, IF($C$4=Dates!$E$5, DataPack!BM793, IF($C$4=Dates!$E$6, DataPack!BR793))))="", "", IF($C$4=Dates!$E$3, DataPack!BC793, IF($C$4=Dates!$E$4, DataPack!BH793, IF($C$4=Dates!$E$5, DataPack!BM793, IF($C$4=Dates!$E$6, DataPack!BR793)))))</f>
        <v/>
      </c>
      <c r="D367" s="119" t="str">
        <f>IF(IF($C$4=Dates!$E$3, DataPack!BD793, IF($C$4=Dates!$E$4, DataPack!BI793, IF($C$4=Dates!$E$5, DataPack!BN793, IF($C$4=Dates!$E$6, DataPack!BS793))))="", "", IF($C$4=Dates!$E$3, DataPack!BD793, IF($C$4=Dates!$E$4, DataPack!BI793, IF($C$4=Dates!$E$5, DataPack!BN793, IF($C$4=Dates!$E$6, DataPack!BS793)))))</f>
        <v/>
      </c>
      <c r="E367" s="119" t="str">
        <f>IF(IF($C$4=Dates!$E$3, DataPack!BE793, IF($C$4=Dates!$E$4, DataPack!BJ793, IF($C$4=Dates!$E$5, DataPack!BO793, IF($C$4=Dates!$E$6, DataPack!BT793))))="", "", IF($C$4=Dates!$E$3, DataPack!BE793, IF($C$4=Dates!$E$4, DataPack!BJ793, IF($C$4=Dates!$E$5, DataPack!BO793, IF($C$4=Dates!$E$6, DataPack!BT793)))))</f>
        <v/>
      </c>
      <c r="F367" s="119"/>
      <c r="G367" s="120" t="str">
        <f>IF(IF($C$4=Dates!$E$3, DataPack!BF793, IF($C$4=Dates!$E$4, DataPack!BK793, IF($C$4=Dates!$E$5, DataPack!BP793, IF($C$4=Dates!$E$6, DataPack!BU793))))="", "", IF($C$4=Dates!$E$3, DataPack!BF793, IF($C$4=Dates!$E$4, DataPack!BK793, IF($C$4=Dates!$E$5, DataPack!BP793, IF($C$4=Dates!$E$6, DataPack!BU793)))))</f>
        <v/>
      </c>
    </row>
    <row r="368" spans="2:7">
      <c r="B368" s="112" t="str">
        <f>IF(IF($C$4=Dates!$E$3, DataPack!BB794, IF($C$4=Dates!$E$4, DataPack!BG794, IF($C$4=Dates!$E$5, DataPack!BL794, IF($C$4=Dates!$E$6, DataPack!BQ794))))="", "", IF($C$4=Dates!$E$3, DataPack!BB794, IF($C$4=Dates!$E$4, DataPack!BG794, IF($C$4=Dates!$E$5, DataPack!BL794, IF($C$4=Dates!$E$6, DataPack!BQ794)))))</f>
        <v/>
      </c>
      <c r="C368" s="119" t="str">
        <f>IF(IF($C$4=Dates!$E$3, DataPack!BC794, IF($C$4=Dates!$E$4, DataPack!BH794, IF($C$4=Dates!$E$5, DataPack!BM794, IF($C$4=Dates!$E$6, DataPack!BR794))))="", "", IF($C$4=Dates!$E$3, DataPack!BC794, IF($C$4=Dates!$E$4, DataPack!BH794, IF($C$4=Dates!$E$5, DataPack!BM794, IF($C$4=Dates!$E$6, DataPack!BR794)))))</f>
        <v/>
      </c>
      <c r="D368" s="119" t="str">
        <f>IF(IF($C$4=Dates!$E$3, DataPack!BD794, IF($C$4=Dates!$E$4, DataPack!BI794, IF($C$4=Dates!$E$5, DataPack!BN794, IF($C$4=Dates!$E$6, DataPack!BS794))))="", "", IF($C$4=Dates!$E$3, DataPack!BD794, IF($C$4=Dates!$E$4, DataPack!BI794, IF($C$4=Dates!$E$5, DataPack!BN794, IF($C$4=Dates!$E$6, DataPack!BS794)))))</f>
        <v/>
      </c>
      <c r="E368" s="119" t="str">
        <f>IF(IF($C$4=Dates!$E$3, DataPack!BE794, IF($C$4=Dates!$E$4, DataPack!BJ794, IF($C$4=Dates!$E$5, DataPack!BO794, IF($C$4=Dates!$E$6, DataPack!BT794))))="", "", IF($C$4=Dates!$E$3, DataPack!BE794, IF($C$4=Dates!$E$4, DataPack!BJ794, IF($C$4=Dates!$E$5, DataPack!BO794, IF($C$4=Dates!$E$6, DataPack!BT794)))))</f>
        <v/>
      </c>
      <c r="F368" s="119"/>
      <c r="G368" s="120" t="str">
        <f>IF(IF($C$4=Dates!$E$3, DataPack!BF794, IF($C$4=Dates!$E$4, DataPack!BK794, IF($C$4=Dates!$E$5, DataPack!BP794, IF($C$4=Dates!$E$6, DataPack!BU794))))="", "", IF($C$4=Dates!$E$3, DataPack!BF794, IF($C$4=Dates!$E$4, DataPack!BK794, IF($C$4=Dates!$E$5, DataPack!BP794, IF($C$4=Dates!$E$6, DataPack!BU794)))))</f>
        <v/>
      </c>
    </row>
    <row r="369" spans="2:7">
      <c r="B369" s="112" t="str">
        <f>IF(IF($C$4=Dates!$E$3, DataPack!BB795, IF($C$4=Dates!$E$4, DataPack!BG795, IF($C$4=Dates!$E$5, DataPack!BL795, IF($C$4=Dates!$E$6, DataPack!BQ795))))="", "", IF($C$4=Dates!$E$3, DataPack!BB795, IF($C$4=Dates!$E$4, DataPack!BG795, IF($C$4=Dates!$E$5, DataPack!BL795, IF($C$4=Dates!$E$6, DataPack!BQ795)))))</f>
        <v/>
      </c>
      <c r="C369" s="119" t="str">
        <f>IF(IF($C$4=Dates!$E$3, DataPack!BC795, IF($C$4=Dates!$E$4, DataPack!BH795, IF($C$4=Dates!$E$5, DataPack!BM795, IF($C$4=Dates!$E$6, DataPack!BR795))))="", "", IF($C$4=Dates!$E$3, DataPack!BC795, IF($C$4=Dates!$E$4, DataPack!BH795, IF($C$4=Dates!$E$5, DataPack!BM795, IF($C$4=Dates!$E$6, DataPack!BR795)))))</f>
        <v/>
      </c>
      <c r="D369" s="119" t="str">
        <f>IF(IF($C$4=Dates!$E$3, DataPack!BD795, IF($C$4=Dates!$E$4, DataPack!BI795, IF($C$4=Dates!$E$5, DataPack!BN795, IF($C$4=Dates!$E$6, DataPack!BS795))))="", "", IF($C$4=Dates!$E$3, DataPack!BD795, IF($C$4=Dates!$E$4, DataPack!BI795, IF($C$4=Dates!$E$5, DataPack!BN795, IF($C$4=Dates!$E$6, DataPack!BS795)))))</f>
        <v/>
      </c>
      <c r="E369" s="119" t="str">
        <f>IF(IF($C$4=Dates!$E$3, DataPack!BE795, IF($C$4=Dates!$E$4, DataPack!BJ795, IF($C$4=Dates!$E$5, DataPack!BO795, IF($C$4=Dates!$E$6, DataPack!BT795))))="", "", IF($C$4=Dates!$E$3, DataPack!BE795, IF($C$4=Dates!$E$4, DataPack!BJ795, IF($C$4=Dates!$E$5, DataPack!BO795, IF($C$4=Dates!$E$6, DataPack!BT795)))))</f>
        <v/>
      </c>
      <c r="F369" s="119"/>
      <c r="G369" s="120" t="str">
        <f>IF(IF($C$4=Dates!$E$3, DataPack!BF795, IF($C$4=Dates!$E$4, DataPack!BK795, IF($C$4=Dates!$E$5, DataPack!BP795, IF($C$4=Dates!$E$6, DataPack!BU795))))="", "", IF($C$4=Dates!$E$3, DataPack!BF795, IF($C$4=Dates!$E$4, DataPack!BK795, IF($C$4=Dates!$E$5, DataPack!BP795, IF($C$4=Dates!$E$6, DataPack!BU795)))))</f>
        <v/>
      </c>
    </row>
    <row r="370" spans="2:7">
      <c r="B370" s="112" t="str">
        <f>IF(IF($C$4=Dates!$E$3, DataPack!BB796, IF($C$4=Dates!$E$4, DataPack!BG796, IF($C$4=Dates!$E$5, DataPack!BL796, IF($C$4=Dates!$E$6, DataPack!BQ796))))="", "", IF($C$4=Dates!$E$3, DataPack!BB796, IF($C$4=Dates!$E$4, DataPack!BG796, IF($C$4=Dates!$E$5, DataPack!BL796, IF($C$4=Dates!$E$6, DataPack!BQ796)))))</f>
        <v/>
      </c>
      <c r="C370" s="119" t="str">
        <f>IF(IF($C$4=Dates!$E$3, DataPack!BC796, IF($C$4=Dates!$E$4, DataPack!BH796, IF($C$4=Dates!$E$5, DataPack!BM796, IF($C$4=Dates!$E$6, DataPack!BR796))))="", "", IF($C$4=Dates!$E$3, DataPack!BC796, IF($C$4=Dates!$E$4, DataPack!BH796, IF($C$4=Dates!$E$5, DataPack!BM796, IF($C$4=Dates!$E$6, DataPack!BR796)))))</f>
        <v/>
      </c>
      <c r="D370" s="119" t="str">
        <f>IF(IF($C$4=Dates!$E$3, DataPack!BD796, IF($C$4=Dates!$E$4, DataPack!BI796, IF($C$4=Dates!$E$5, DataPack!BN796, IF($C$4=Dates!$E$6, DataPack!BS796))))="", "", IF($C$4=Dates!$E$3, DataPack!BD796, IF($C$4=Dates!$E$4, DataPack!BI796, IF($C$4=Dates!$E$5, DataPack!BN796, IF($C$4=Dates!$E$6, DataPack!BS796)))))</f>
        <v/>
      </c>
      <c r="E370" s="119" t="str">
        <f>IF(IF($C$4=Dates!$E$3, DataPack!BE796, IF($C$4=Dates!$E$4, DataPack!BJ796, IF($C$4=Dates!$E$5, DataPack!BO796, IF($C$4=Dates!$E$6, DataPack!BT796))))="", "", IF($C$4=Dates!$E$3, DataPack!BE796, IF($C$4=Dates!$E$4, DataPack!BJ796, IF($C$4=Dates!$E$5, DataPack!BO796, IF($C$4=Dates!$E$6, DataPack!BT796)))))</f>
        <v/>
      </c>
      <c r="F370" s="119"/>
      <c r="G370" s="120" t="str">
        <f>IF(IF($C$4=Dates!$E$3, DataPack!BF796, IF($C$4=Dates!$E$4, DataPack!BK796, IF($C$4=Dates!$E$5, DataPack!BP796, IF($C$4=Dates!$E$6, DataPack!BU796))))="", "", IF($C$4=Dates!$E$3, DataPack!BF796, IF($C$4=Dates!$E$4, DataPack!BK796, IF($C$4=Dates!$E$5, DataPack!BP796, IF($C$4=Dates!$E$6, DataPack!BU796)))))</f>
        <v/>
      </c>
    </row>
    <row r="371" spans="2:7">
      <c r="B371" s="112" t="str">
        <f>IF(IF($C$4=Dates!$E$3, DataPack!BB797, IF($C$4=Dates!$E$4, DataPack!BG797, IF($C$4=Dates!$E$5, DataPack!BL797, IF($C$4=Dates!$E$6, DataPack!BQ797))))="", "", IF($C$4=Dates!$E$3, DataPack!BB797, IF($C$4=Dates!$E$4, DataPack!BG797, IF($C$4=Dates!$E$5, DataPack!BL797, IF($C$4=Dates!$E$6, DataPack!BQ797)))))</f>
        <v/>
      </c>
      <c r="C371" s="119" t="str">
        <f>IF(IF($C$4=Dates!$E$3, DataPack!BC797, IF($C$4=Dates!$E$4, DataPack!BH797, IF($C$4=Dates!$E$5, DataPack!BM797, IF($C$4=Dates!$E$6, DataPack!BR797))))="", "", IF($C$4=Dates!$E$3, DataPack!BC797, IF($C$4=Dates!$E$4, DataPack!BH797, IF($C$4=Dates!$E$5, DataPack!BM797, IF($C$4=Dates!$E$6, DataPack!BR797)))))</f>
        <v/>
      </c>
      <c r="D371" s="119" t="str">
        <f>IF(IF($C$4=Dates!$E$3, DataPack!BD797, IF($C$4=Dates!$E$4, DataPack!BI797, IF($C$4=Dates!$E$5, DataPack!BN797, IF($C$4=Dates!$E$6, DataPack!BS797))))="", "", IF($C$4=Dates!$E$3, DataPack!BD797, IF($C$4=Dates!$E$4, DataPack!BI797, IF($C$4=Dates!$E$5, DataPack!BN797, IF($C$4=Dates!$E$6, DataPack!BS797)))))</f>
        <v/>
      </c>
      <c r="E371" s="119" t="str">
        <f>IF(IF($C$4=Dates!$E$3, DataPack!BE797, IF($C$4=Dates!$E$4, DataPack!BJ797, IF($C$4=Dates!$E$5, DataPack!BO797, IF($C$4=Dates!$E$6, DataPack!BT797))))="", "", IF($C$4=Dates!$E$3, DataPack!BE797, IF($C$4=Dates!$E$4, DataPack!BJ797, IF($C$4=Dates!$E$5, DataPack!BO797, IF($C$4=Dates!$E$6, DataPack!BT797)))))</f>
        <v/>
      </c>
      <c r="F371" s="119"/>
      <c r="G371" s="120" t="str">
        <f>IF(IF($C$4=Dates!$E$3, DataPack!BF797, IF($C$4=Dates!$E$4, DataPack!BK797, IF($C$4=Dates!$E$5, DataPack!BP797, IF($C$4=Dates!$E$6, DataPack!BU797))))="", "", IF($C$4=Dates!$E$3, DataPack!BF797, IF($C$4=Dates!$E$4, DataPack!BK797, IF($C$4=Dates!$E$5, DataPack!BP797, IF($C$4=Dates!$E$6, DataPack!BU797)))))</f>
        <v/>
      </c>
    </row>
    <row r="372" spans="2:7">
      <c r="B372" s="112" t="str">
        <f>IF(IF($C$4=Dates!$E$3, DataPack!BB798, IF($C$4=Dates!$E$4, DataPack!BG798, IF($C$4=Dates!$E$5, DataPack!BL798, IF($C$4=Dates!$E$6, DataPack!BQ798))))="", "", IF($C$4=Dates!$E$3, DataPack!BB798, IF($C$4=Dates!$E$4, DataPack!BG798, IF($C$4=Dates!$E$5, DataPack!BL798, IF($C$4=Dates!$E$6, DataPack!BQ798)))))</f>
        <v/>
      </c>
      <c r="C372" s="119" t="str">
        <f>IF(IF($C$4=Dates!$E$3, DataPack!BC798, IF($C$4=Dates!$E$4, DataPack!BH798, IF($C$4=Dates!$E$5, DataPack!BM798, IF($C$4=Dates!$E$6, DataPack!BR798))))="", "", IF($C$4=Dates!$E$3, DataPack!BC798, IF($C$4=Dates!$E$4, DataPack!BH798, IF($C$4=Dates!$E$5, DataPack!BM798, IF($C$4=Dates!$E$6, DataPack!BR798)))))</f>
        <v/>
      </c>
      <c r="D372" s="119" t="str">
        <f>IF(IF($C$4=Dates!$E$3, DataPack!BD798, IF($C$4=Dates!$E$4, DataPack!BI798, IF($C$4=Dates!$E$5, DataPack!BN798, IF($C$4=Dates!$E$6, DataPack!BS798))))="", "", IF($C$4=Dates!$E$3, DataPack!BD798, IF($C$4=Dates!$E$4, DataPack!BI798, IF($C$4=Dates!$E$5, DataPack!BN798, IF($C$4=Dates!$E$6, DataPack!BS798)))))</f>
        <v/>
      </c>
      <c r="E372" s="119" t="str">
        <f>IF(IF($C$4=Dates!$E$3, DataPack!BE798, IF($C$4=Dates!$E$4, DataPack!BJ798, IF($C$4=Dates!$E$5, DataPack!BO798, IF($C$4=Dates!$E$6, DataPack!BT798))))="", "", IF($C$4=Dates!$E$3, DataPack!BE798, IF($C$4=Dates!$E$4, DataPack!BJ798, IF($C$4=Dates!$E$5, DataPack!BO798, IF($C$4=Dates!$E$6, DataPack!BT798)))))</f>
        <v/>
      </c>
      <c r="F372" s="119"/>
      <c r="G372" s="120" t="str">
        <f>IF(IF($C$4=Dates!$E$3, DataPack!BF798, IF($C$4=Dates!$E$4, DataPack!BK798, IF($C$4=Dates!$E$5, DataPack!BP798, IF($C$4=Dates!$E$6, DataPack!BU798))))="", "", IF($C$4=Dates!$E$3, DataPack!BF798, IF($C$4=Dates!$E$4, DataPack!BK798, IF($C$4=Dates!$E$5, DataPack!BP798, IF($C$4=Dates!$E$6, DataPack!BU798)))))</f>
        <v/>
      </c>
    </row>
    <row r="373" spans="2:7">
      <c r="B373" s="112" t="str">
        <f>IF(IF($C$4=Dates!$E$3, DataPack!BB799, IF($C$4=Dates!$E$4, DataPack!BG799, IF($C$4=Dates!$E$5, DataPack!BL799, IF($C$4=Dates!$E$6, DataPack!BQ799))))="", "", IF($C$4=Dates!$E$3, DataPack!BB799, IF($C$4=Dates!$E$4, DataPack!BG799, IF($C$4=Dates!$E$5, DataPack!BL799, IF($C$4=Dates!$E$6, DataPack!BQ799)))))</f>
        <v/>
      </c>
      <c r="C373" s="119" t="str">
        <f>IF(IF($C$4=Dates!$E$3, DataPack!BC799, IF($C$4=Dates!$E$4, DataPack!BH799, IF($C$4=Dates!$E$5, DataPack!BM799, IF($C$4=Dates!$E$6, DataPack!BR799))))="", "", IF($C$4=Dates!$E$3, DataPack!BC799, IF($C$4=Dates!$E$4, DataPack!BH799, IF($C$4=Dates!$E$5, DataPack!BM799, IF($C$4=Dates!$E$6, DataPack!BR799)))))</f>
        <v/>
      </c>
      <c r="D373" s="119" t="str">
        <f>IF(IF($C$4=Dates!$E$3, DataPack!BD799, IF($C$4=Dates!$E$4, DataPack!BI799, IF($C$4=Dates!$E$5, DataPack!BN799, IF($C$4=Dates!$E$6, DataPack!BS799))))="", "", IF($C$4=Dates!$E$3, DataPack!BD799, IF($C$4=Dates!$E$4, DataPack!BI799, IF($C$4=Dates!$E$5, DataPack!BN799, IF($C$4=Dates!$E$6, DataPack!BS799)))))</f>
        <v/>
      </c>
      <c r="E373" s="119" t="str">
        <f>IF(IF($C$4=Dates!$E$3, DataPack!BE799, IF($C$4=Dates!$E$4, DataPack!BJ799, IF($C$4=Dates!$E$5, DataPack!BO799, IF($C$4=Dates!$E$6, DataPack!BT799))))="", "", IF($C$4=Dates!$E$3, DataPack!BE799, IF($C$4=Dates!$E$4, DataPack!BJ799, IF($C$4=Dates!$E$5, DataPack!BO799, IF($C$4=Dates!$E$6, DataPack!BT799)))))</f>
        <v/>
      </c>
      <c r="F373" s="119"/>
      <c r="G373" s="120" t="str">
        <f>IF(IF($C$4=Dates!$E$3, DataPack!BF799, IF($C$4=Dates!$E$4, DataPack!BK799, IF($C$4=Dates!$E$5, DataPack!BP799, IF($C$4=Dates!$E$6, DataPack!BU799))))="", "", IF($C$4=Dates!$E$3, DataPack!BF799, IF($C$4=Dates!$E$4, DataPack!BK799, IF($C$4=Dates!$E$5, DataPack!BP799, IF($C$4=Dates!$E$6, DataPack!BU799)))))</f>
        <v/>
      </c>
    </row>
    <row r="374" spans="2:7">
      <c r="B374" s="112" t="str">
        <f>IF(IF($C$4=Dates!$E$3, DataPack!BB800, IF($C$4=Dates!$E$4, DataPack!BG800, IF($C$4=Dates!$E$5, DataPack!BL800, IF($C$4=Dates!$E$6, DataPack!BQ800))))="", "", IF($C$4=Dates!$E$3, DataPack!BB800, IF($C$4=Dates!$E$4, DataPack!BG800, IF($C$4=Dates!$E$5, DataPack!BL800, IF($C$4=Dates!$E$6, DataPack!BQ800)))))</f>
        <v/>
      </c>
      <c r="C374" s="119" t="str">
        <f>IF(IF($C$4=Dates!$E$3, DataPack!BC800, IF($C$4=Dates!$E$4, DataPack!BH800, IF($C$4=Dates!$E$5, DataPack!BM800, IF($C$4=Dates!$E$6, DataPack!BR800))))="", "", IF($C$4=Dates!$E$3, DataPack!BC800, IF($C$4=Dates!$E$4, DataPack!BH800, IF($C$4=Dates!$E$5, DataPack!BM800, IF($C$4=Dates!$E$6, DataPack!BR800)))))</f>
        <v/>
      </c>
      <c r="D374" s="119" t="str">
        <f>IF(IF($C$4=Dates!$E$3, DataPack!BD800, IF($C$4=Dates!$E$4, DataPack!BI800, IF($C$4=Dates!$E$5, DataPack!BN800, IF($C$4=Dates!$E$6, DataPack!BS800))))="", "", IF($C$4=Dates!$E$3, DataPack!BD800, IF($C$4=Dates!$E$4, DataPack!BI800, IF($C$4=Dates!$E$5, DataPack!BN800, IF($C$4=Dates!$E$6, DataPack!BS800)))))</f>
        <v/>
      </c>
      <c r="E374" s="119" t="str">
        <f>IF(IF($C$4=Dates!$E$3, DataPack!BE800, IF($C$4=Dates!$E$4, DataPack!BJ800, IF($C$4=Dates!$E$5, DataPack!BO800, IF($C$4=Dates!$E$6, DataPack!BT800))))="", "", IF($C$4=Dates!$E$3, DataPack!BE800, IF($C$4=Dates!$E$4, DataPack!BJ800, IF($C$4=Dates!$E$5, DataPack!BO800, IF($C$4=Dates!$E$6, DataPack!BT800)))))</f>
        <v/>
      </c>
      <c r="F374" s="119"/>
      <c r="G374" s="120" t="str">
        <f>IF(IF($C$4=Dates!$E$3, DataPack!BF800, IF($C$4=Dates!$E$4, DataPack!BK800, IF($C$4=Dates!$E$5, DataPack!BP800, IF($C$4=Dates!$E$6, DataPack!BU800))))="", "", IF($C$4=Dates!$E$3, DataPack!BF800, IF($C$4=Dates!$E$4, DataPack!BK800, IF($C$4=Dates!$E$5, DataPack!BP800, IF($C$4=Dates!$E$6, DataPack!BU800)))))</f>
        <v/>
      </c>
    </row>
    <row r="375" spans="2:7">
      <c r="B375" s="112" t="str">
        <f>IF(IF($C$4=Dates!$E$3, DataPack!BB801, IF($C$4=Dates!$E$4, DataPack!BG801, IF($C$4=Dates!$E$5, DataPack!BL801, IF($C$4=Dates!$E$6, DataPack!BQ801))))="", "", IF($C$4=Dates!$E$3, DataPack!BB801, IF($C$4=Dates!$E$4, DataPack!BG801, IF($C$4=Dates!$E$5, DataPack!BL801, IF($C$4=Dates!$E$6, DataPack!BQ801)))))</f>
        <v/>
      </c>
      <c r="C375" s="119" t="str">
        <f>IF(IF($C$4=Dates!$E$3, DataPack!BC801, IF($C$4=Dates!$E$4, DataPack!BH801, IF($C$4=Dates!$E$5, DataPack!BM801, IF($C$4=Dates!$E$6, DataPack!BR801))))="", "", IF($C$4=Dates!$E$3, DataPack!BC801, IF($C$4=Dates!$E$4, DataPack!BH801, IF($C$4=Dates!$E$5, DataPack!BM801, IF($C$4=Dates!$E$6, DataPack!BR801)))))</f>
        <v/>
      </c>
      <c r="D375" s="119" t="str">
        <f>IF(IF($C$4=Dates!$E$3, DataPack!BD801, IF($C$4=Dates!$E$4, DataPack!BI801, IF($C$4=Dates!$E$5, DataPack!BN801, IF($C$4=Dates!$E$6, DataPack!BS801))))="", "", IF($C$4=Dates!$E$3, DataPack!BD801, IF($C$4=Dates!$E$4, DataPack!BI801, IF($C$4=Dates!$E$5, DataPack!BN801, IF($C$4=Dates!$E$6, DataPack!BS801)))))</f>
        <v/>
      </c>
      <c r="E375" s="119" t="str">
        <f>IF(IF($C$4=Dates!$E$3, DataPack!BE801, IF($C$4=Dates!$E$4, DataPack!BJ801, IF($C$4=Dates!$E$5, DataPack!BO801, IF($C$4=Dates!$E$6, DataPack!BT801))))="", "", IF($C$4=Dates!$E$3, DataPack!BE801, IF($C$4=Dates!$E$4, DataPack!BJ801, IF($C$4=Dates!$E$5, DataPack!BO801, IF($C$4=Dates!$E$6, DataPack!BT801)))))</f>
        <v/>
      </c>
      <c r="F375" s="119"/>
      <c r="G375" s="120" t="str">
        <f>IF(IF($C$4=Dates!$E$3, DataPack!BF801, IF($C$4=Dates!$E$4, DataPack!BK801, IF($C$4=Dates!$E$5, DataPack!BP801, IF($C$4=Dates!$E$6, DataPack!BU801))))="", "", IF($C$4=Dates!$E$3, DataPack!BF801, IF($C$4=Dates!$E$4, DataPack!BK801, IF($C$4=Dates!$E$5, DataPack!BP801, IF($C$4=Dates!$E$6, DataPack!BU801)))))</f>
        <v/>
      </c>
    </row>
    <row r="376" spans="2:7">
      <c r="B376" s="112" t="str">
        <f>IF(IF($C$4=Dates!$E$3, DataPack!BB802, IF($C$4=Dates!$E$4, DataPack!BG802, IF($C$4=Dates!$E$5, DataPack!BL802, IF($C$4=Dates!$E$6, DataPack!BQ802))))="", "", IF($C$4=Dates!$E$3, DataPack!BB802, IF($C$4=Dates!$E$4, DataPack!BG802, IF($C$4=Dates!$E$5, DataPack!BL802, IF($C$4=Dates!$E$6, DataPack!BQ802)))))</f>
        <v/>
      </c>
      <c r="C376" s="119" t="str">
        <f>IF(IF($C$4=Dates!$E$3, DataPack!BC802, IF($C$4=Dates!$E$4, DataPack!BH802, IF($C$4=Dates!$E$5, DataPack!BM802, IF($C$4=Dates!$E$6, DataPack!BR802))))="", "", IF($C$4=Dates!$E$3, DataPack!BC802, IF($C$4=Dates!$E$4, DataPack!BH802, IF($C$4=Dates!$E$5, DataPack!BM802, IF($C$4=Dates!$E$6, DataPack!BR802)))))</f>
        <v/>
      </c>
      <c r="D376" s="119" t="str">
        <f>IF(IF($C$4=Dates!$E$3, DataPack!BD802, IF($C$4=Dates!$E$4, DataPack!BI802, IF($C$4=Dates!$E$5, DataPack!BN802, IF($C$4=Dates!$E$6, DataPack!BS802))))="", "", IF($C$4=Dates!$E$3, DataPack!BD802, IF($C$4=Dates!$E$4, DataPack!BI802, IF($C$4=Dates!$E$5, DataPack!BN802, IF($C$4=Dates!$E$6, DataPack!BS802)))))</f>
        <v/>
      </c>
      <c r="E376" s="119" t="str">
        <f>IF(IF($C$4=Dates!$E$3, DataPack!BE802, IF($C$4=Dates!$E$4, DataPack!BJ802, IF($C$4=Dates!$E$5, DataPack!BO802, IF($C$4=Dates!$E$6, DataPack!BT802))))="", "", IF($C$4=Dates!$E$3, DataPack!BE802, IF($C$4=Dates!$E$4, DataPack!BJ802, IF($C$4=Dates!$E$5, DataPack!BO802, IF($C$4=Dates!$E$6, DataPack!BT802)))))</f>
        <v/>
      </c>
      <c r="F376" s="119"/>
      <c r="G376" s="120" t="str">
        <f>IF(IF($C$4=Dates!$E$3, DataPack!BF802, IF($C$4=Dates!$E$4, DataPack!BK802, IF($C$4=Dates!$E$5, DataPack!BP802, IF($C$4=Dates!$E$6, DataPack!BU802))))="", "", IF($C$4=Dates!$E$3, DataPack!BF802, IF($C$4=Dates!$E$4, DataPack!BK802, IF($C$4=Dates!$E$5, DataPack!BP802, IF($C$4=Dates!$E$6, DataPack!BU802)))))</f>
        <v/>
      </c>
    </row>
    <row r="377" spans="2:7">
      <c r="B377" s="112" t="str">
        <f>IF(IF($C$4=Dates!$E$3, DataPack!BB803, IF($C$4=Dates!$E$4, DataPack!BG803, IF($C$4=Dates!$E$5, DataPack!BL803, IF($C$4=Dates!$E$6, DataPack!BQ803))))="", "", IF($C$4=Dates!$E$3, DataPack!BB803, IF($C$4=Dates!$E$4, DataPack!BG803, IF($C$4=Dates!$E$5, DataPack!BL803, IF($C$4=Dates!$E$6, DataPack!BQ803)))))</f>
        <v/>
      </c>
      <c r="C377" s="119" t="str">
        <f>IF(IF($C$4=Dates!$E$3, DataPack!BC803, IF($C$4=Dates!$E$4, DataPack!BH803, IF($C$4=Dates!$E$5, DataPack!BM803, IF($C$4=Dates!$E$6, DataPack!BR803))))="", "", IF($C$4=Dates!$E$3, DataPack!BC803, IF($C$4=Dates!$E$4, DataPack!BH803, IF($C$4=Dates!$E$5, DataPack!BM803, IF($C$4=Dates!$E$6, DataPack!BR803)))))</f>
        <v/>
      </c>
      <c r="D377" s="119" t="str">
        <f>IF(IF($C$4=Dates!$E$3, DataPack!BD803, IF($C$4=Dates!$E$4, DataPack!BI803, IF($C$4=Dates!$E$5, DataPack!BN803, IF($C$4=Dates!$E$6, DataPack!BS803))))="", "", IF($C$4=Dates!$E$3, DataPack!BD803, IF($C$4=Dates!$E$4, DataPack!BI803, IF($C$4=Dates!$E$5, DataPack!BN803, IF($C$4=Dates!$E$6, DataPack!BS803)))))</f>
        <v/>
      </c>
      <c r="E377" s="119" t="str">
        <f>IF(IF($C$4=Dates!$E$3, DataPack!BE803, IF($C$4=Dates!$E$4, DataPack!BJ803, IF($C$4=Dates!$E$5, DataPack!BO803, IF($C$4=Dates!$E$6, DataPack!BT803))))="", "", IF($C$4=Dates!$E$3, DataPack!BE803, IF($C$4=Dates!$E$4, DataPack!BJ803, IF($C$4=Dates!$E$5, DataPack!BO803, IF($C$4=Dates!$E$6, DataPack!BT803)))))</f>
        <v/>
      </c>
      <c r="F377" s="119"/>
      <c r="G377" s="120" t="str">
        <f>IF(IF($C$4=Dates!$E$3, DataPack!BF803, IF($C$4=Dates!$E$4, DataPack!BK803, IF($C$4=Dates!$E$5, DataPack!BP803, IF($C$4=Dates!$E$6, DataPack!BU803))))="", "", IF($C$4=Dates!$E$3, DataPack!BF803, IF($C$4=Dates!$E$4, DataPack!BK803, IF($C$4=Dates!$E$5, DataPack!BP803, IF($C$4=Dates!$E$6, DataPack!BU803)))))</f>
        <v/>
      </c>
    </row>
    <row r="378" spans="2:7">
      <c r="B378" s="112" t="str">
        <f>IF(IF($C$4=Dates!$E$3, DataPack!BB804, IF($C$4=Dates!$E$4, DataPack!BG804, IF($C$4=Dates!$E$5, DataPack!BL804, IF($C$4=Dates!$E$6, DataPack!BQ804))))="", "", IF($C$4=Dates!$E$3, DataPack!BB804, IF($C$4=Dates!$E$4, DataPack!BG804, IF($C$4=Dates!$E$5, DataPack!BL804, IF($C$4=Dates!$E$6, DataPack!BQ804)))))</f>
        <v/>
      </c>
      <c r="C378" s="119" t="str">
        <f>IF(IF($C$4=Dates!$E$3, DataPack!BC804, IF($C$4=Dates!$E$4, DataPack!BH804, IF($C$4=Dates!$E$5, DataPack!BM804, IF($C$4=Dates!$E$6, DataPack!BR804))))="", "", IF($C$4=Dates!$E$3, DataPack!BC804, IF($C$4=Dates!$E$4, DataPack!BH804, IF($C$4=Dates!$E$5, DataPack!BM804, IF($C$4=Dates!$E$6, DataPack!BR804)))))</f>
        <v/>
      </c>
      <c r="D378" s="119" t="str">
        <f>IF(IF($C$4=Dates!$E$3, DataPack!BD804, IF($C$4=Dates!$E$4, DataPack!BI804, IF($C$4=Dates!$E$5, DataPack!BN804, IF($C$4=Dates!$E$6, DataPack!BS804))))="", "", IF($C$4=Dates!$E$3, DataPack!BD804, IF($C$4=Dates!$E$4, DataPack!BI804, IF($C$4=Dates!$E$5, DataPack!BN804, IF($C$4=Dates!$E$6, DataPack!BS804)))))</f>
        <v/>
      </c>
      <c r="E378" s="119" t="str">
        <f>IF(IF($C$4=Dates!$E$3, DataPack!BE804, IF($C$4=Dates!$E$4, DataPack!BJ804, IF($C$4=Dates!$E$5, DataPack!BO804, IF($C$4=Dates!$E$6, DataPack!BT804))))="", "", IF($C$4=Dates!$E$3, DataPack!BE804, IF($C$4=Dates!$E$4, DataPack!BJ804, IF($C$4=Dates!$E$5, DataPack!BO804, IF($C$4=Dates!$E$6, DataPack!BT804)))))</f>
        <v/>
      </c>
      <c r="F378" s="119"/>
      <c r="G378" s="120" t="str">
        <f>IF(IF($C$4=Dates!$E$3, DataPack!BF804, IF($C$4=Dates!$E$4, DataPack!BK804, IF($C$4=Dates!$E$5, DataPack!BP804, IF($C$4=Dates!$E$6, DataPack!BU804))))="", "", IF($C$4=Dates!$E$3, DataPack!BF804, IF($C$4=Dates!$E$4, DataPack!BK804, IF($C$4=Dates!$E$5, DataPack!BP804, IF($C$4=Dates!$E$6, DataPack!BU804)))))</f>
        <v/>
      </c>
    </row>
    <row r="379" spans="2:7">
      <c r="B379" s="112" t="str">
        <f>IF(IF($C$4=Dates!$E$3, DataPack!BB805, IF($C$4=Dates!$E$4, DataPack!BG805, IF($C$4=Dates!$E$5, DataPack!BL805, IF($C$4=Dates!$E$6, DataPack!BQ805))))="", "", IF($C$4=Dates!$E$3, DataPack!BB805, IF($C$4=Dates!$E$4, DataPack!BG805, IF($C$4=Dates!$E$5, DataPack!BL805, IF($C$4=Dates!$E$6, DataPack!BQ805)))))</f>
        <v/>
      </c>
      <c r="C379" s="119" t="str">
        <f>IF(IF($C$4=Dates!$E$3, DataPack!BC805, IF($C$4=Dates!$E$4, DataPack!BH805, IF($C$4=Dates!$E$5, DataPack!BM805, IF($C$4=Dates!$E$6, DataPack!BR805))))="", "", IF($C$4=Dates!$E$3, DataPack!BC805, IF($C$4=Dates!$E$4, DataPack!BH805, IF($C$4=Dates!$E$5, DataPack!BM805, IF($C$4=Dates!$E$6, DataPack!BR805)))))</f>
        <v/>
      </c>
      <c r="D379" s="119" t="str">
        <f>IF(IF($C$4=Dates!$E$3, DataPack!BD805, IF($C$4=Dates!$E$4, DataPack!BI805, IF($C$4=Dates!$E$5, DataPack!BN805, IF($C$4=Dates!$E$6, DataPack!BS805))))="", "", IF($C$4=Dates!$E$3, DataPack!BD805, IF($C$4=Dates!$E$4, DataPack!BI805, IF($C$4=Dates!$E$5, DataPack!BN805, IF($C$4=Dates!$E$6, DataPack!BS805)))))</f>
        <v/>
      </c>
      <c r="E379" s="119" t="str">
        <f>IF(IF($C$4=Dates!$E$3, DataPack!BE805, IF($C$4=Dates!$E$4, DataPack!BJ805, IF($C$4=Dates!$E$5, DataPack!BO805, IF($C$4=Dates!$E$6, DataPack!BT805))))="", "", IF($C$4=Dates!$E$3, DataPack!BE805, IF($C$4=Dates!$E$4, DataPack!BJ805, IF($C$4=Dates!$E$5, DataPack!BO805, IF($C$4=Dates!$E$6, DataPack!BT805)))))</f>
        <v/>
      </c>
      <c r="F379" s="119"/>
      <c r="G379" s="120" t="str">
        <f>IF(IF($C$4=Dates!$E$3, DataPack!BF805, IF($C$4=Dates!$E$4, DataPack!BK805, IF($C$4=Dates!$E$5, DataPack!BP805, IF($C$4=Dates!$E$6, DataPack!BU805))))="", "", IF($C$4=Dates!$E$3, DataPack!BF805, IF($C$4=Dates!$E$4, DataPack!BK805, IF($C$4=Dates!$E$5, DataPack!BP805, IF($C$4=Dates!$E$6, DataPack!BU805)))))</f>
        <v/>
      </c>
    </row>
    <row r="380" spans="2:7">
      <c r="B380" s="112" t="str">
        <f>IF(IF($C$4=Dates!$E$3, DataPack!BB806, IF($C$4=Dates!$E$4, DataPack!BG806, IF($C$4=Dates!$E$5, DataPack!BL806, IF($C$4=Dates!$E$6, DataPack!BQ806))))="", "", IF($C$4=Dates!$E$3, DataPack!BB806, IF($C$4=Dates!$E$4, DataPack!BG806, IF($C$4=Dates!$E$5, DataPack!BL806, IF($C$4=Dates!$E$6, DataPack!BQ806)))))</f>
        <v/>
      </c>
      <c r="C380" s="119" t="str">
        <f>IF(IF($C$4=Dates!$E$3, DataPack!BC806, IF($C$4=Dates!$E$4, DataPack!BH806, IF($C$4=Dates!$E$5, DataPack!BM806, IF($C$4=Dates!$E$6, DataPack!BR806))))="", "", IF($C$4=Dates!$E$3, DataPack!BC806, IF($C$4=Dates!$E$4, DataPack!BH806, IF($C$4=Dates!$E$5, DataPack!BM806, IF($C$4=Dates!$E$6, DataPack!BR806)))))</f>
        <v/>
      </c>
      <c r="D380" s="119" t="str">
        <f>IF(IF($C$4=Dates!$E$3, DataPack!BD806, IF($C$4=Dates!$E$4, DataPack!BI806, IF($C$4=Dates!$E$5, DataPack!BN806, IF($C$4=Dates!$E$6, DataPack!BS806))))="", "", IF($C$4=Dates!$E$3, DataPack!BD806, IF($C$4=Dates!$E$4, DataPack!BI806, IF($C$4=Dates!$E$5, DataPack!BN806, IF($C$4=Dates!$E$6, DataPack!BS806)))))</f>
        <v/>
      </c>
      <c r="E380" s="119" t="str">
        <f>IF(IF($C$4=Dates!$E$3, DataPack!BE806, IF($C$4=Dates!$E$4, DataPack!BJ806, IF($C$4=Dates!$E$5, DataPack!BO806, IF($C$4=Dates!$E$6, DataPack!BT806))))="", "", IF($C$4=Dates!$E$3, DataPack!BE806, IF($C$4=Dates!$E$4, DataPack!BJ806, IF($C$4=Dates!$E$5, DataPack!BO806, IF($C$4=Dates!$E$6, DataPack!BT806)))))</f>
        <v/>
      </c>
      <c r="F380" s="119"/>
      <c r="G380" s="120" t="str">
        <f>IF(IF($C$4=Dates!$E$3, DataPack!BF806, IF($C$4=Dates!$E$4, DataPack!BK806, IF($C$4=Dates!$E$5, DataPack!BP806, IF($C$4=Dates!$E$6, DataPack!BU806))))="", "", IF($C$4=Dates!$E$3, DataPack!BF806, IF($C$4=Dates!$E$4, DataPack!BK806, IF($C$4=Dates!$E$5, DataPack!BP806, IF($C$4=Dates!$E$6, DataPack!BU806)))))</f>
        <v/>
      </c>
    </row>
    <row r="381" spans="2:7">
      <c r="B381" s="112" t="str">
        <f>IF(IF($C$4=Dates!$E$3, DataPack!BB807, IF($C$4=Dates!$E$4, DataPack!BG807, IF($C$4=Dates!$E$5, DataPack!BL807, IF($C$4=Dates!$E$6, DataPack!BQ807))))="", "", IF($C$4=Dates!$E$3, DataPack!BB807, IF($C$4=Dates!$E$4, DataPack!BG807, IF($C$4=Dates!$E$5, DataPack!BL807, IF($C$4=Dates!$E$6, DataPack!BQ807)))))</f>
        <v/>
      </c>
      <c r="C381" s="119" t="str">
        <f>IF(IF($C$4=Dates!$E$3, DataPack!BC807, IF($C$4=Dates!$E$4, DataPack!BH807, IF($C$4=Dates!$E$5, DataPack!BM807, IF($C$4=Dates!$E$6, DataPack!BR807))))="", "", IF($C$4=Dates!$E$3, DataPack!BC807, IF($C$4=Dates!$E$4, DataPack!BH807, IF($C$4=Dates!$E$5, DataPack!BM807, IF($C$4=Dates!$E$6, DataPack!BR807)))))</f>
        <v/>
      </c>
      <c r="D381" s="119" t="str">
        <f>IF(IF($C$4=Dates!$E$3, DataPack!BD807, IF($C$4=Dates!$E$4, DataPack!BI807, IF($C$4=Dates!$E$5, DataPack!BN807, IF($C$4=Dates!$E$6, DataPack!BS807))))="", "", IF($C$4=Dates!$E$3, DataPack!BD807, IF($C$4=Dates!$E$4, DataPack!BI807, IF($C$4=Dates!$E$5, DataPack!BN807, IF($C$4=Dates!$E$6, DataPack!BS807)))))</f>
        <v/>
      </c>
      <c r="E381" s="119" t="str">
        <f>IF(IF($C$4=Dates!$E$3, DataPack!BE807, IF($C$4=Dates!$E$4, DataPack!BJ807, IF($C$4=Dates!$E$5, DataPack!BO807, IF($C$4=Dates!$E$6, DataPack!BT807))))="", "", IF($C$4=Dates!$E$3, DataPack!BE807, IF($C$4=Dates!$E$4, DataPack!BJ807, IF($C$4=Dates!$E$5, DataPack!BO807, IF($C$4=Dates!$E$6, DataPack!BT807)))))</f>
        <v/>
      </c>
      <c r="F381" s="119"/>
      <c r="G381" s="120" t="str">
        <f>IF(IF($C$4=Dates!$E$3, DataPack!BF807, IF($C$4=Dates!$E$4, DataPack!BK807, IF($C$4=Dates!$E$5, DataPack!BP807, IF($C$4=Dates!$E$6, DataPack!BU807))))="", "", IF($C$4=Dates!$E$3, DataPack!BF807, IF($C$4=Dates!$E$4, DataPack!BK807, IF($C$4=Dates!$E$5, DataPack!BP807, IF($C$4=Dates!$E$6, DataPack!BU807)))))</f>
        <v/>
      </c>
    </row>
    <row r="382" spans="2:7">
      <c r="B382" s="112" t="str">
        <f>IF(IF($C$4=Dates!$E$3, DataPack!BB808, IF($C$4=Dates!$E$4, DataPack!BG808, IF($C$4=Dates!$E$5, DataPack!BL808, IF($C$4=Dates!$E$6, DataPack!BQ808))))="", "", IF($C$4=Dates!$E$3, DataPack!BB808, IF($C$4=Dates!$E$4, DataPack!BG808, IF($C$4=Dates!$E$5, DataPack!BL808, IF($C$4=Dates!$E$6, DataPack!BQ808)))))</f>
        <v/>
      </c>
      <c r="C382" s="119" t="str">
        <f>IF(IF($C$4=Dates!$E$3, DataPack!BC808, IF($C$4=Dates!$E$4, DataPack!BH808, IF($C$4=Dates!$E$5, DataPack!BM808, IF($C$4=Dates!$E$6, DataPack!BR808))))="", "", IF($C$4=Dates!$E$3, DataPack!BC808, IF($C$4=Dates!$E$4, DataPack!BH808, IF($C$4=Dates!$E$5, DataPack!BM808, IF($C$4=Dates!$E$6, DataPack!BR808)))))</f>
        <v/>
      </c>
      <c r="D382" s="119" t="str">
        <f>IF(IF($C$4=Dates!$E$3, DataPack!BD808, IF($C$4=Dates!$E$4, DataPack!BI808, IF($C$4=Dates!$E$5, DataPack!BN808, IF($C$4=Dates!$E$6, DataPack!BS808))))="", "", IF($C$4=Dates!$E$3, DataPack!BD808, IF($C$4=Dates!$E$4, DataPack!BI808, IF($C$4=Dates!$E$5, DataPack!BN808, IF($C$4=Dates!$E$6, DataPack!BS808)))))</f>
        <v/>
      </c>
      <c r="E382" s="119" t="str">
        <f>IF(IF($C$4=Dates!$E$3, DataPack!BE808, IF($C$4=Dates!$E$4, DataPack!BJ808, IF($C$4=Dates!$E$5, DataPack!BO808, IF($C$4=Dates!$E$6, DataPack!BT808))))="", "", IF($C$4=Dates!$E$3, DataPack!BE808, IF($C$4=Dates!$E$4, DataPack!BJ808, IF($C$4=Dates!$E$5, DataPack!BO808, IF($C$4=Dates!$E$6, DataPack!BT808)))))</f>
        <v/>
      </c>
      <c r="F382" s="119"/>
      <c r="G382" s="120" t="str">
        <f>IF(IF($C$4=Dates!$E$3, DataPack!BF808, IF($C$4=Dates!$E$4, DataPack!BK808, IF($C$4=Dates!$E$5, DataPack!BP808, IF($C$4=Dates!$E$6, DataPack!BU808))))="", "", IF($C$4=Dates!$E$3, DataPack!BF808, IF($C$4=Dates!$E$4, DataPack!BK808, IF($C$4=Dates!$E$5, DataPack!BP808, IF($C$4=Dates!$E$6, DataPack!BU808)))))</f>
        <v/>
      </c>
    </row>
    <row r="383" spans="2:7">
      <c r="B383" s="112" t="str">
        <f>IF(IF($C$4=Dates!$E$3, DataPack!BB809, IF($C$4=Dates!$E$4, DataPack!BG809, IF($C$4=Dates!$E$5, DataPack!BL809, IF($C$4=Dates!$E$6, DataPack!BQ809))))="", "", IF($C$4=Dates!$E$3, DataPack!BB809, IF($C$4=Dates!$E$4, DataPack!BG809, IF($C$4=Dates!$E$5, DataPack!BL809, IF($C$4=Dates!$E$6, DataPack!BQ809)))))</f>
        <v/>
      </c>
      <c r="C383" s="119" t="str">
        <f>IF(IF($C$4=Dates!$E$3, DataPack!BC809, IF($C$4=Dates!$E$4, DataPack!BH809, IF($C$4=Dates!$E$5, DataPack!BM809, IF($C$4=Dates!$E$6, DataPack!BR809))))="", "", IF($C$4=Dates!$E$3, DataPack!BC809, IF($C$4=Dates!$E$4, DataPack!BH809, IF($C$4=Dates!$E$5, DataPack!BM809, IF($C$4=Dates!$E$6, DataPack!BR809)))))</f>
        <v/>
      </c>
      <c r="D383" s="119" t="str">
        <f>IF(IF($C$4=Dates!$E$3, DataPack!BD809, IF($C$4=Dates!$E$4, DataPack!BI809, IF($C$4=Dates!$E$5, DataPack!BN809, IF($C$4=Dates!$E$6, DataPack!BS809))))="", "", IF($C$4=Dates!$E$3, DataPack!BD809, IF($C$4=Dates!$E$4, DataPack!BI809, IF($C$4=Dates!$E$5, DataPack!BN809, IF($C$4=Dates!$E$6, DataPack!BS809)))))</f>
        <v/>
      </c>
      <c r="E383" s="119" t="str">
        <f>IF(IF($C$4=Dates!$E$3, DataPack!BE809, IF($C$4=Dates!$E$4, DataPack!BJ809, IF($C$4=Dates!$E$5, DataPack!BO809, IF($C$4=Dates!$E$6, DataPack!BT809))))="", "", IF($C$4=Dates!$E$3, DataPack!BE809, IF($C$4=Dates!$E$4, DataPack!BJ809, IF($C$4=Dates!$E$5, DataPack!BO809, IF($C$4=Dates!$E$6, DataPack!BT809)))))</f>
        <v/>
      </c>
      <c r="F383" s="119"/>
      <c r="G383" s="120" t="str">
        <f>IF(IF($C$4=Dates!$E$3, DataPack!BF809, IF($C$4=Dates!$E$4, DataPack!BK809, IF($C$4=Dates!$E$5, DataPack!BP809, IF($C$4=Dates!$E$6, DataPack!BU809))))="", "", IF($C$4=Dates!$E$3, DataPack!BF809, IF($C$4=Dates!$E$4, DataPack!BK809, IF($C$4=Dates!$E$5, DataPack!BP809, IF($C$4=Dates!$E$6, DataPack!BU809)))))</f>
        <v/>
      </c>
    </row>
    <row r="384" spans="2:7">
      <c r="B384" s="112" t="str">
        <f>IF(IF($C$4=Dates!$E$3, DataPack!BB810, IF($C$4=Dates!$E$4, DataPack!BG810, IF($C$4=Dates!$E$5, DataPack!BL810, IF($C$4=Dates!$E$6, DataPack!BQ810))))="", "", IF($C$4=Dates!$E$3, DataPack!BB810, IF($C$4=Dates!$E$4, DataPack!BG810, IF($C$4=Dates!$E$5, DataPack!BL810, IF($C$4=Dates!$E$6, DataPack!BQ810)))))</f>
        <v/>
      </c>
      <c r="C384" s="119" t="str">
        <f>IF(IF($C$4=Dates!$E$3, DataPack!BC810, IF($C$4=Dates!$E$4, DataPack!BH810, IF($C$4=Dates!$E$5, DataPack!BM810, IF($C$4=Dates!$E$6, DataPack!BR810))))="", "", IF($C$4=Dates!$E$3, DataPack!BC810, IF($C$4=Dates!$E$4, DataPack!BH810, IF($C$4=Dates!$E$5, DataPack!BM810, IF($C$4=Dates!$E$6, DataPack!BR810)))))</f>
        <v/>
      </c>
      <c r="D384" s="119" t="str">
        <f>IF(IF($C$4=Dates!$E$3, DataPack!BD810, IF($C$4=Dates!$E$4, DataPack!BI810, IF($C$4=Dates!$E$5, DataPack!BN810, IF($C$4=Dates!$E$6, DataPack!BS810))))="", "", IF($C$4=Dates!$E$3, DataPack!BD810, IF($C$4=Dates!$E$4, DataPack!BI810, IF($C$4=Dates!$E$5, DataPack!BN810, IF($C$4=Dates!$E$6, DataPack!BS810)))))</f>
        <v/>
      </c>
      <c r="E384" s="119" t="str">
        <f>IF(IF($C$4=Dates!$E$3, DataPack!BE810, IF($C$4=Dates!$E$4, DataPack!BJ810, IF($C$4=Dates!$E$5, DataPack!BO810, IF($C$4=Dates!$E$6, DataPack!BT810))))="", "", IF($C$4=Dates!$E$3, DataPack!BE810, IF($C$4=Dates!$E$4, DataPack!BJ810, IF($C$4=Dates!$E$5, DataPack!BO810, IF($C$4=Dates!$E$6, DataPack!BT810)))))</f>
        <v/>
      </c>
      <c r="F384" s="119"/>
      <c r="G384" s="120" t="str">
        <f>IF(IF($C$4=Dates!$E$3, DataPack!BF810, IF($C$4=Dates!$E$4, DataPack!BK810, IF($C$4=Dates!$E$5, DataPack!BP810, IF($C$4=Dates!$E$6, DataPack!BU810))))="", "", IF($C$4=Dates!$E$3, DataPack!BF810, IF($C$4=Dates!$E$4, DataPack!BK810, IF($C$4=Dates!$E$5, DataPack!BP810, IF($C$4=Dates!$E$6, DataPack!BU810)))))</f>
        <v/>
      </c>
    </row>
    <row r="385" spans="2:7">
      <c r="B385" s="112" t="str">
        <f>IF(IF($C$4=Dates!$E$3, DataPack!BB811, IF($C$4=Dates!$E$4, DataPack!BG811, IF($C$4=Dates!$E$5, DataPack!BL811, IF($C$4=Dates!$E$6, DataPack!BQ811))))="", "", IF($C$4=Dates!$E$3, DataPack!BB811, IF($C$4=Dates!$E$4, DataPack!BG811, IF($C$4=Dates!$E$5, DataPack!BL811, IF($C$4=Dates!$E$6, DataPack!BQ811)))))</f>
        <v/>
      </c>
      <c r="C385" s="119" t="str">
        <f>IF(IF($C$4=Dates!$E$3, DataPack!BC811, IF($C$4=Dates!$E$4, DataPack!BH811, IF($C$4=Dates!$E$5, DataPack!BM811, IF($C$4=Dates!$E$6, DataPack!BR811))))="", "", IF($C$4=Dates!$E$3, DataPack!BC811, IF($C$4=Dates!$E$4, DataPack!BH811, IF($C$4=Dates!$E$5, DataPack!BM811, IF($C$4=Dates!$E$6, DataPack!BR811)))))</f>
        <v/>
      </c>
      <c r="D385" s="119" t="str">
        <f>IF(IF($C$4=Dates!$E$3, DataPack!BD811, IF($C$4=Dates!$E$4, DataPack!BI811, IF($C$4=Dates!$E$5, DataPack!BN811, IF($C$4=Dates!$E$6, DataPack!BS811))))="", "", IF($C$4=Dates!$E$3, DataPack!BD811, IF($C$4=Dates!$E$4, DataPack!BI811, IF($C$4=Dates!$E$5, DataPack!BN811, IF($C$4=Dates!$E$6, DataPack!BS811)))))</f>
        <v/>
      </c>
      <c r="E385" s="119" t="str">
        <f>IF(IF($C$4=Dates!$E$3, DataPack!BE811, IF($C$4=Dates!$E$4, DataPack!BJ811, IF($C$4=Dates!$E$5, DataPack!BO811, IF($C$4=Dates!$E$6, DataPack!BT811))))="", "", IF($C$4=Dates!$E$3, DataPack!BE811, IF($C$4=Dates!$E$4, DataPack!BJ811, IF($C$4=Dates!$E$5, DataPack!BO811, IF($C$4=Dates!$E$6, DataPack!BT811)))))</f>
        <v/>
      </c>
      <c r="F385" s="119"/>
      <c r="G385" s="120" t="str">
        <f>IF(IF($C$4=Dates!$E$3, DataPack!BF811, IF($C$4=Dates!$E$4, DataPack!BK811, IF($C$4=Dates!$E$5, DataPack!BP811, IF($C$4=Dates!$E$6, DataPack!BU811))))="", "", IF($C$4=Dates!$E$3, DataPack!BF811, IF($C$4=Dates!$E$4, DataPack!BK811, IF($C$4=Dates!$E$5, DataPack!BP811, IF($C$4=Dates!$E$6, DataPack!BU811)))))</f>
        <v/>
      </c>
    </row>
    <row r="386" spans="2:7">
      <c r="B386" s="112" t="str">
        <f>IF(IF($C$4=Dates!$E$3, DataPack!BB812, IF($C$4=Dates!$E$4, DataPack!BG812, IF($C$4=Dates!$E$5, DataPack!BL812, IF($C$4=Dates!$E$6, DataPack!BQ812))))="", "", IF($C$4=Dates!$E$3, DataPack!BB812, IF($C$4=Dates!$E$4, DataPack!BG812, IF($C$4=Dates!$E$5, DataPack!BL812, IF($C$4=Dates!$E$6, DataPack!BQ812)))))</f>
        <v/>
      </c>
      <c r="C386" s="119" t="str">
        <f>IF(IF($C$4=Dates!$E$3, DataPack!BC812, IF($C$4=Dates!$E$4, DataPack!BH812, IF($C$4=Dates!$E$5, DataPack!BM812, IF($C$4=Dates!$E$6, DataPack!BR812))))="", "", IF($C$4=Dates!$E$3, DataPack!BC812, IF($C$4=Dates!$E$4, DataPack!BH812, IF($C$4=Dates!$E$5, DataPack!BM812, IF($C$4=Dates!$E$6, DataPack!BR812)))))</f>
        <v/>
      </c>
      <c r="D386" s="119" t="str">
        <f>IF(IF($C$4=Dates!$E$3, DataPack!BD812, IF($C$4=Dates!$E$4, DataPack!BI812, IF($C$4=Dates!$E$5, DataPack!BN812, IF($C$4=Dates!$E$6, DataPack!BS812))))="", "", IF($C$4=Dates!$E$3, DataPack!BD812, IF($C$4=Dates!$E$4, DataPack!BI812, IF($C$4=Dates!$E$5, DataPack!BN812, IF($C$4=Dates!$E$6, DataPack!BS812)))))</f>
        <v/>
      </c>
      <c r="E386" s="119" t="str">
        <f>IF(IF($C$4=Dates!$E$3, DataPack!BE812, IF($C$4=Dates!$E$4, DataPack!BJ812, IF($C$4=Dates!$E$5, DataPack!BO812, IF($C$4=Dates!$E$6, DataPack!BT812))))="", "", IF($C$4=Dates!$E$3, DataPack!BE812, IF($C$4=Dates!$E$4, DataPack!BJ812, IF($C$4=Dates!$E$5, DataPack!BO812, IF($C$4=Dates!$E$6, DataPack!BT812)))))</f>
        <v/>
      </c>
      <c r="F386" s="119"/>
      <c r="G386" s="120" t="str">
        <f>IF(IF($C$4=Dates!$E$3, DataPack!BF812, IF($C$4=Dates!$E$4, DataPack!BK812, IF($C$4=Dates!$E$5, DataPack!BP812, IF($C$4=Dates!$E$6, DataPack!BU812))))="", "", IF($C$4=Dates!$E$3, DataPack!BF812, IF($C$4=Dates!$E$4, DataPack!BK812, IF($C$4=Dates!$E$5, DataPack!BP812, IF($C$4=Dates!$E$6, DataPack!BU812)))))</f>
        <v/>
      </c>
    </row>
    <row r="387" spans="2:7">
      <c r="B387" s="112" t="str">
        <f>IF(IF($C$4=Dates!$E$3, DataPack!BB813, IF($C$4=Dates!$E$4, DataPack!BG813, IF($C$4=Dates!$E$5, DataPack!BL813, IF($C$4=Dates!$E$6, DataPack!BQ813))))="", "", IF($C$4=Dates!$E$3, DataPack!BB813, IF($C$4=Dates!$E$4, DataPack!BG813, IF($C$4=Dates!$E$5, DataPack!BL813, IF($C$4=Dates!$E$6, DataPack!BQ813)))))</f>
        <v/>
      </c>
      <c r="C387" s="119" t="str">
        <f>IF(IF($C$4=Dates!$E$3, DataPack!BC813, IF($C$4=Dates!$E$4, DataPack!BH813, IF($C$4=Dates!$E$5, DataPack!BM813, IF($C$4=Dates!$E$6, DataPack!BR813))))="", "", IF($C$4=Dates!$E$3, DataPack!BC813, IF($C$4=Dates!$E$4, DataPack!BH813, IF($C$4=Dates!$E$5, DataPack!BM813, IF($C$4=Dates!$E$6, DataPack!BR813)))))</f>
        <v/>
      </c>
      <c r="D387" s="119" t="str">
        <f>IF(IF($C$4=Dates!$E$3, DataPack!BD813, IF($C$4=Dates!$E$4, DataPack!BI813, IF($C$4=Dates!$E$5, DataPack!BN813, IF($C$4=Dates!$E$6, DataPack!BS813))))="", "", IF($C$4=Dates!$E$3, DataPack!BD813, IF($C$4=Dates!$E$4, DataPack!BI813, IF($C$4=Dates!$E$5, DataPack!BN813, IF($C$4=Dates!$E$6, DataPack!BS813)))))</f>
        <v/>
      </c>
      <c r="E387" s="119" t="str">
        <f>IF(IF($C$4=Dates!$E$3, DataPack!BE813, IF($C$4=Dates!$E$4, DataPack!BJ813, IF($C$4=Dates!$E$5, DataPack!BO813, IF($C$4=Dates!$E$6, DataPack!BT813))))="", "", IF($C$4=Dates!$E$3, DataPack!BE813, IF($C$4=Dates!$E$4, DataPack!BJ813, IF($C$4=Dates!$E$5, DataPack!BO813, IF($C$4=Dates!$E$6, DataPack!BT813)))))</f>
        <v/>
      </c>
      <c r="F387" s="119"/>
      <c r="G387" s="120" t="str">
        <f>IF(IF($C$4=Dates!$E$3, DataPack!BF813, IF($C$4=Dates!$E$4, DataPack!BK813, IF($C$4=Dates!$E$5, DataPack!BP813, IF($C$4=Dates!$E$6, DataPack!BU813))))="", "", IF($C$4=Dates!$E$3, DataPack!BF813, IF($C$4=Dates!$E$4, DataPack!BK813, IF($C$4=Dates!$E$5, DataPack!BP813, IF($C$4=Dates!$E$6, DataPack!BU813)))))</f>
        <v/>
      </c>
    </row>
    <row r="388" spans="2:7">
      <c r="B388" s="112" t="str">
        <f>IF(IF($C$4=Dates!$E$3, DataPack!BB814, IF($C$4=Dates!$E$4, DataPack!BG814, IF($C$4=Dates!$E$5, DataPack!BL814, IF($C$4=Dates!$E$6, DataPack!BQ814))))="", "", IF($C$4=Dates!$E$3, DataPack!BB814, IF($C$4=Dates!$E$4, DataPack!BG814, IF($C$4=Dates!$E$5, DataPack!BL814, IF($C$4=Dates!$E$6, DataPack!BQ814)))))</f>
        <v/>
      </c>
      <c r="C388" s="119" t="str">
        <f>IF(IF($C$4=Dates!$E$3, DataPack!BC814, IF($C$4=Dates!$E$4, DataPack!BH814, IF($C$4=Dates!$E$5, DataPack!BM814, IF($C$4=Dates!$E$6, DataPack!BR814))))="", "", IF($C$4=Dates!$E$3, DataPack!BC814, IF($C$4=Dates!$E$4, DataPack!BH814, IF($C$4=Dates!$E$5, DataPack!BM814, IF($C$4=Dates!$E$6, DataPack!BR814)))))</f>
        <v/>
      </c>
      <c r="D388" s="119" t="str">
        <f>IF(IF($C$4=Dates!$E$3, DataPack!BD814, IF($C$4=Dates!$E$4, DataPack!BI814, IF($C$4=Dates!$E$5, DataPack!BN814, IF($C$4=Dates!$E$6, DataPack!BS814))))="", "", IF($C$4=Dates!$E$3, DataPack!BD814, IF($C$4=Dates!$E$4, DataPack!BI814, IF($C$4=Dates!$E$5, DataPack!BN814, IF($C$4=Dates!$E$6, DataPack!BS814)))))</f>
        <v/>
      </c>
      <c r="E388" s="119" t="str">
        <f>IF(IF($C$4=Dates!$E$3, DataPack!BE814, IF($C$4=Dates!$E$4, DataPack!BJ814, IF($C$4=Dates!$E$5, DataPack!BO814, IF($C$4=Dates!$E$6, DataPack!BT814))))="", "", IF($C$4=Dates!$E$3, DataPack!BE814, IF($C$4=Dates!$E$4, DataPack!BJ814, IF($C$4=Dates!$E$5, DataPack!BO814, IF($C$4=Dates!$E$6, DataPack!BT814)))))</f>
        <v/>
      </c>
      <c r="F388" s="119"/>
      <c r="G388" s="120" t="str">
        <f>IF(IF($C$4=Dates!$E$3, DataPack!BF814, IF($C$4=Dates!$E$4, DataPack!BK814, IF($C$4=Dates!$E$5, DataPack!BP814, IF($C$4=Dates!$E$6, DataPack!BU814))))="", "", IF($C$4=Dates!$E$3, DataPack!BF814, IF($C$4=Dates!$E$4, DataPack!BK814, IF($C$4=Dates!$E$5, DataPack!BP814, IF($C$4=Dates!$E$6, DataPack!BU814)))))</f>
        <v/>
      </c>
    </row>
    <row r="389" spans="2:7">
      <c r="B389" s="112" t="str">
        <f>IF(IF($C$4=Dates!$E$3, DataPack!BB815, IF($C$4=Dates!$E$4, DataPack!BG815, IF($C$4=Dates!$E$5, DataPack!BL815, IF($C$4=Dates!$E$6, DataPack!BQ815))))="", "", IF($C$4=Dates!$E$3, DataPack!BB815, IF($C$4=Dates!$E$4, DataPack!BG815, IF($C$4=Dates!$E$5, DataPack!BL815, IF($C$4=Dates!$E$6, DataPack!BQ815)))))</f>
        <v/>
      </c>
      <c r="C389" s="119" t="str">
        <f>IF(IF($C$4=Dates!$E$3, DataPack!BC815, IF($C$4=Dates!$E$4, DataPack!BH815, IF($C$4=Dates!$E$5, DataPack!BM815, IF($C$4=Dates!$E$6, DataPack!BR815))))="", "", IF($C$4=Dates!$E$3, DataPack!BC815, IF($C$4=Dates!$E$4, DataPack!BH815, IF($C$4=Dates!$E$5, DataPack!BM815, IF($C$4=Dates!$E$6, DataPack!BR815)))))</f>
        <v/>
      </c>
      <c r="D389" s="119" t="str">
        <f>IF(IF($C$4=Dates!$E$3, DataPack!BD815, IF($C$4=Dates!$E$4, DataPack!BI815, IF($C$4=Dates!$E$5, DataPack!BN815, IF($C$4=Dates!$E$6, DataPack!BS815))))="", "", IF($C$4=Dates!$E$3, DataPack!BD815, IF($C$4=Dates!$E$4, DataPack!BI815, IF($C$4=Dates!$E$5, DataPack!BN815, IF($C$4=Dates!$E$6, DataPack!BS815)))))</f>
        <v/>
      </c>
      <c r="E389" s="119" t="str">
        <f>IF(IF($C$4=Dates!$E$3, DataPack!BE815, IF($C$4=Dates!$E$4, DataPack!BJ815, IF($C$4=Dates!$E$5, DataPack!BO815, IF($C$4=Dates!$E$6, DataPack!BT815))))="", "", IF($C$4=Dates!$E$3, DataPack!BE815, IF($C$4=Dates!$E$4, DataPack!BJ815, IF($C$4=Dates!$E$5, DataPack!BO815, IF($C$4=Dates!$E$6, DataPack!BT815)))))</f>
        <v/>
      </c>
      <c r="F389" s="119"/>
      <c r="G389" s="120" t="str">
        <f>IF(IF($C$4=Dates!$E$3, DataPack!BF815, IF($C$4=Dates!$E$4, DataPack!BK815, IF($C$4=Dates!$E$5, DataPack!BP815, IF($C$4=Dates!$E$6, DataPack!BU815))))="", "", IF($C$4=Dates!$E$3, DataPack!BF815, IF($C$4=Dates!$E$4, DataPack!BK815, IF($C$4=Dates!$E$5, DataPack!BP815, IF($C$4=Dates!$E$6, DataPack!BU815)))))</f>
        <v/>
      </c>
    </row>
    <row r="390" spans="2:7">
      <c r="B390" s="112" t="str">
        <f>IF(IF($C$4=Dates!$E$3, DataPack!BB816, IF($C$4=Dates!$E$4, DataPack!BG816, IF($C$4=Dates!$E$5, DataPack!BL816, IF($C$4=Dates!$E$6, DataPack!BQ816))))="", "", IF($C$4=Dates!$E$3, DataPack!BB816, IF($C$4=Dates!$E$4, DataPack!BG816, IF($C$4=Dates!$E$5, DataPack!BL816, IF($C$4=Dates!$E$6, DataPack!BQ816)))))</f>
        <v/>
      </c>
      <c r="C390" s="119" t="str">
        <f>IF(IF($C$4=Dates!$E$3, DataPack!BC816, IF($C$4=Dates!$E$4, DataPack!BH816, IF($C$4=Dates!$E$5, DataPack!BM816, IF($C$4=Dates!$E$6, DataPack!BR816))))="", "", IF($C$4=Dates!$E$3, DataPack!BC816, IF($C$4=Dates!$E$4, DataPack!BH816, IF($C$4=Dates!$E$5, DataPack!BM816, IF($C$4=Dates!$E$6, DataPack!BR816)))))</f>
        <v/>
      </c>
      <c r="D390" s="119" t="str">
        <f>IF(IF($C$4=Dates!$E$3, DataPack!BD816, IF($C$4=Dates!$E$4, DataPack!BI816, IF($C$4=Dates!$E$5, DataPack!BN816, IF($C$4=Dates!$E$6, DataPack!BS816))))="", "", IF($C$4=Dates!$E$3, DataPack!BD816, IF($C$4=Dates!$E$4, DataPack!BI816, IF($C$4=Dates!$E$5, DataPack!BN816, IF($C$4=Dates!$E$6, DataPack!BS816)))))</f>
        <v/>
      </c>
      <c r="E390" s="119" t="str">
        <f>IF(IF($C$4=Dates!$E$3, DataPack!BE816, IF($C$4=Dates!$E$4, DataPack!BJ816, IF($C$4=Dates!$E$5, DataPack!BO816, IF($C$4=Dates!$E$6, DataPack!BT816))))="", "", IF($C$4=Dates!$E$3, DataPack!BE816, IF($C$4=Dates!$E$4, DataPack!BJ816, IF($C$4=Dates!$E$5, DataPack!BO816, IF($C$4=Dates!$E$6, DataPack!BT816)))))</f>
        <v/>
      </c>
      <c r="F390" s="119"/>
      <c r="G390" s="120" t="str">
        <f>IF(IF($C$4=Dates!$E$3, DataPack!BF816, IF($C$4=Dates!$E$4, DataPack!BK816, IF($C$4=Dates!$E$5, DataPack!BP816, IF($C$4=Dates!$E$6, DataPack!BU816))))="", "", IF($C$4=Dates!$E$3, DataPack!BF816, IF($C$4=Dates!$E$4, DataPack!BK816, IF($C$4=Dates!$E$5, DataPack!BP816, IF($C$4=Dates!$E$6, DataPack!BU816)))))</f>
        <v/>
      </c>
    </row>
    <row r="391" spans="2:7">
      <c r="B391" s="112" t="str">
        <f>IF(IF($C$4=Dates!$E$3, DataPack!BB817, IF($C$4=Dates!$E$4, DataPack!BG817, IF($C$4=Dates!$E$5, DataPack!BL817, IF($C$4=Dates!$E$6, DataPack!BQ817))))="", "", IF($C$4=Dates!$E$3, DataPack!BB817, IF($C$4=Dates!$E$4, DataPack!BG817, IF($C$4=Dates!$E$5, DataPack!BL817, IF($C$4=Dates!$E$6, DataPack!BQ817)))))</f>
        <v/>
      </c>
      <c r="C391" s="119" t="str">
        <f>IF(IF($C$4=Dates!$E$3, DataPack!BC817, IF($C$4=Dates!$E$4, DataPack!BH817, IF($C$4=Dates!$E$5, DataPack!BM817, IF($C$4=Dates!$E$6, DataPack!BR817))))="", "", IF($C$4=Dates!$E$3, DataPack!BC817, IF($C$4=Dates!$E$4, DataPack!BH817, IF($C$4=Dates!$E$5, DataPack!BM817, IF($C$4=Dates!$E$6, DataPack!BR817)))))</f>
        <v/>
      </c>
      <c r="D391" s="119" t="str">
        <f>IF(IF($C$4=Dates!$E$3, DataPack!BD817, IF($C$4=Dates!$E$4, DataPack!BI817, IF($C$4=Dates!$E$5, DataPack!BN817, IF($C$4=Dates!$E$6, DataPack!BS817))))="", "", IF($C$4=Dates!$E$3, DataPack!BD817, IF($C$4=Dates!$E$4, DataPack!BI817, IF($C$4=Dates!$E$5, DataPack!BN817, IF($C$4=Dates!$E$6, DataPack!BS817)))))</f>
        <v/>
      </c>
      <c r="E391" s="119" t="str">
        <f>IF(IF($C$4=Dates!$E$3, DataPack!BE817, IF($C$4=Dates!$E$4, DataPack!BJ817, IF($C$4=Dates!$E$5, DataPack!BO817, IF($C$4=Dates!$E$6, DataPack!BT817))))="", "", IF($C$4=Dates!$E$3, DataPack!BE817, IF($C$4=Dates!$E$4, DataPack!BJ817, IF($C$4=Dates!$E$5, DataPack!BO817, IF($C$4=Dates!$E$6, DataPack!BT817)))))</f>
        <v/>
      </c>
      <c r="F391" s="119"/>
      <c r="G391" s="120" t="str">
        <f>IF(IF($C$4=Dates!$E$3, DataPack!BF817, IF($C$4=Dates!$E$4, DataPack!BK817, IF($C$4=Dates!$E$5, DataPack!BP817, IF($C$4=Dates!$E$6, DataPack!BU817))))="", "", IF($C$4=Dates!$E$3, DataPack!BF817, IF($C$4=Dates!$E$4, DataPack!BK817, IF($C$4=Dates!$E$5, DataPack!BP817, IF($C$4=Dates!$E$6, DataPack!BU817)))))</f>
        <v/>
      </c>
    </row>
    <row r="392" spans="2:7">
      <c r="B392" s="112" t="str">
        <f>IF(IF($C$4=Dates!$E$3, DataPack!BB818, IF($C$4=Dates!$E$4, DataPack!BG818, IF($C$4=Dates!$E$5, DataPack!BL818, IF($C$4=Dates!$E$6, DataPack!BQ818))))="", "", IF($C$4=Dates!$E$3, DataPack!BB818, IF($C$4=Dates!$E$4, DataPack!BG818, IF($C$4=Dates!$E$5, DataPack!BL818, IF($C$4=Dates!$E$6, DataPack!BQ818)))))</f>
        <v/>
      </c>
      <c r="C392" s="119" t="str">
        <f>IF(IF($C$4=Dates!$E$3, DataPack!BC818, IF($C$4=Dates!$E$4, DataPack!BH818, IF($C$4=Dates!$E$5, DataPack!BM818, IF($C$4=Dates!$E$6, DataPack!BR818))))="", "", IF($C$4=Dates!$E$3, DataPack!BC818, IF($C$4=Dates!$E$4, DataPack!BH818, IF($C$4=Dates!$E$5, DataPack!BM818, IF($C$4=Dates!$E$6, DataPack!BR818)))))</f>
        <v/>
      </c>
      <c r="D392" s="119" t="str">
        <f>IF(IF($C$4=Dates!$E$3, DataPack!BD818, IF($C$4=Dates!$E$4, DataPack!BI818, IF($C$4=Dates!$E$5, DataPack!BN818, IF($C$4=Dates!$E$6, DataPack!BS818))))="", "", IF($C$4=Dates!$E$3, DataPack!BD818, IF($C$4=Dates!$E$4, DataPack!BI818, IF($C$4=Dates!$E$5, DataPack!BN818, IF($C$4=Dates!$E$6, DataPack!BS818)))))</f>
        <v/>
      </c>
      <c r="E392" s="119" t="str">
        <f>IF(IF($C$4=Dates!$E$3, DataPack!BE818, IF($C$4=Dates!$E$4, DataPack!BJ818, IF($C$4=Dates!$E$5, DataPack!BO818, IF($C$4=Dates!$E$6, DataPack!BT818))))="", "", IF($C$4=Dates!$E$3, DataPack!BE818, IF($C$4=Dates!$E$4, DataPack!BJ818, IF($C$4=Dates!$E$5, DataPack!BO818, IF($C$4=Dates!$E$6, DataPack!BT818)))))</f>
        <v/>
      </c>
      <c r="F392" s="119"/>
      <c r="G392" s="120" t="str">
        <f>IF(IF($C$4=Dates!$E$3, DataPack!BF818, IF($C$4=Dates!$E$4, DataPack!BK818, IF($C$4=Dates!$E$5, DataPack!BP818, IF($C$4=Dates!$E$6, DataPack!BU818))))="", "", IF($C$4=Dates!$E$3, DataPack!BF818, IF($C$4=Dates!$E$4, DataPack!BK818, IF($C$4=Dates!$E$5, DataPack!BP818, IF($C$4=Dates!$E$6, DataPack!BU818)))))</f>
        <v/>
      </c>
    </row>
    <row r="393" spans="2:7">
      <c r="B393" s="112" t="str">
        <f>IF(IF($C$4=Dates!$E$3, DataPack!BB819, IF($C$4=Dates!$E$4, DataPack!BG819, IF($C$4=Dates!$E$5, DataPack!BL819, IF($C$4=Dates!$E$6, DataPack!BQ819))))="", "", IF($C$4=Dates!$E$3, DataPack!BB819, IF($C$4=Dates!$E$4, DataPack!BG819, IF($C$4=Dates!$E$5, DataPack!BL819, IF($C$4=Dates!$E$6, DataPack!BQ819)))))</f>
        <v/>
      </c>
      <c r="C393" s="119" t="str">
        <f>IF(IF($C$4=Dates!$E$3, DataPack!BC819, IF($C$4=Dates!$E$4, DataPack!BH819, IF($C$4=Dates!$E$5, DataPack!BM819, IF($C$4=Dates!$E$6, DataPack!BR819))))="", "", IF($C$4=Dates!$E$3, DataPack!BC819, IF($C$4=Dates!$E$4, DataPack!BH819, IF($C$4=Dates!$E$5, DataPack!BM819, IF($C$4=Dates!$E$6, DataPack!BR819)))))</f>
        <v/>
      </c>
      <c r="D393" s="119" t="str">
        <f>IF(IF($C$4=Dates!$E$3, DataPack!BD819, IF($C$4=Dates!$E$4, DataPack!BI819, IF($C$4=Dates!$E$5, DataPack!BN819, IF($C$4=Dates!$E$6, DataPack!BS819))))="", "", IF($C$4=Dates!$E$3, DataPack!BD819, IF($C$4=Dates!$E$4, DataPack!BI819, IF($C$4=Dates!$E$5, DataPack!BN819, IF($C$4=Dates!$E$6, DataPack!BS819)))))</f>
        <v/>
      </c>
      <c r="E393" s="119" t="str">
        <f>IF(IF($C$4=Dates!$E$3, DataPack!BE819, IF($C$4=Dates!$E$4, DataPack!BJ819, IF($C$4=Dates!$E$5, DataPack!BO819, IF($C$4=Dates!$E$6, DataPack!BT819))))="", "", IF($C$4=Dates!$E$3, DataPack!BE819, IF($C$4=Dates!$E$4, DataPack!BJ819, IF($C$4=Dates!$E$5, DataPack!BO819, IF($C$4=Dates!$E$6, DataPack!BT819)))))</f>
        <v/>
      </c>
      <c r="F393" s="119"/>
      <c r="G393" s="120" t="str">
        <f>IF(IF($C$4=Dates!$E$3, DataPack!BF819, IF($C$4=Dates!$E$4, DataPack!BK819, IF($C$4=Dates!$E$5, DataPack!BP819, IF($C$4=Dates!$E$6, DataPack!BU819))))="", "", IF($C$4=Dates!$E$3, DataPack!BF819, IF($C$4=Dates!$E$4, DataPack!BK819, IF($C$4=Dates!$E$5, DataPack!BP819, IF($C$4=Dates!$E$6, DataPack!BU819)))))</f>
        <v/>
      </c>
    </row>
    <row r="394" spans="2:7">
      <c r="B394" s="112" t="str">
        <f>IF(IF($C$4=Dates!$E$3, DataPack!BB820, IF($C$4=Dates!$E$4, DataPack!BG820, IF($C$4=Dates!$E$5, DataPack!BL820, IF($C$4=Dates!$E$6, DataPack!BQ820))))="", "", IF($C$4=Dates!$E$3, DataPack!BB820, IF($C$4=Dates!$E$4, DataPack!BG820, IF($C$4=Dates!$E$5, DataPack!BL820, IF($C$4=Dates!$E$6, DataPack!BQ820)))))</f>
        <v/>
      </c>
      <c r="C394" s="119" t="str">
        <f>IF(IF($C$4=Dates!$E$3, DataPack!BC820, IF($C$4=Dates!$E$4, DataPack!BH820, IF($C$4=Dates!$E$5, DataPack!BM820, IF($C$4=Dates!$E$6, DataPack!BR820))))="", "", IF($C$4=Dates!$E$3, DataPack!BC820, IF($C$4=Dates!$E$4, DataPack!BH820, IF($C$4=Dates!$E$5, DataPack!BM820, IF($C$4=Dates!$E$6, DataPack!BR820)))))</f>
        <v/>
      </c>
      <c r="D394" s="119" t="str">
        <f>IF(IF($C$4=Dates!$E$3, DataPack!BD820, IF($C$4=Dates!$E$4, DataPack!BI820, IF($C$4=Dates!$E$5, DataPack!BN820, IF($C$4=Dates!$E$6, DataPack!BS820))))="", "", IF($C$4=Dates!$E$3, DataPack!BD820, IF($C$4=Dates!$E$4, DataPack!BI820, IF($C$4=Dates!$E$5, DataPack!BN820, IF($C$4=Dates!$E$6, DataPack!BS820)))))</f>
        <v/>
      </c>
      <c r="E394" s="119" t="str">
        <f>IF(IF($C$4=Dates!$E$3, DataPack!BE820, IF($C$4=Dates!$E$4, DataPack!BJ820, IF($C$4=Dates!$E$5, DataPack!BO820, IF($C$4=Dates!$E$6, DataPack!BT820))))="", "", IF($C$4=Dates!$E$3, DataPack!BE820, IF($C$4=Dates!$E$4, DataPack!BJ820, IF($C$4=Dates!$E$5, DataPack!BO820, IF($C$4=Dates!$E$6, DataPack!BT820)))))</f>
        <v/>
      </c>
      <c r="F394" s="119"/>
      <c r="G394" s="120" t="str">
        <f>IF(IF($C$4=Dates!$E$3, DataPack!BF820, IF($C$4=Dates!$E$4, DataPack!BK820, IF($C$4=Dates!$E$5, DataPack!BP820, IF($C$4=Dates!$E$6, DataPack!BU820))))="", "", IF($C$4=Dates!$E$3, DataPack!BF820, IF($C$4=Dates!$E$4, DataPack!BK820, IF($C$4=Dates!$E$5, DataPack!BP820, IF($C$4=Dates!$E$6, DataPack!BU820)))))</f>
        <v/>
      </c>
    </row>
    <row r="395" spans="2:7">
      <c r="B395" s="112" t="str">
        <f>IF(IF($C$4=Dates!$E$3, DataPack!BB821, IF($C$4=Dates!$E$4, DataPack!BG821, IF($C$4=Dates!$E$5, DataPack!BL821, IF($C$4=Dates!$E$6, DataPack!BQ821))))="", "", IF($C$4=Dates!$E$3, DataPack!BB821, IF($C$4=Dates!$E$4, DataPack!BG821, IF($C$4=Dates!$E$5, DataPack!BL821, IF($C$4=Dates!$E$6, DataPack!BQ821)))))</f>
        <v/>
      </c>
      <c r="C395" s="119" t="str">
        <f>IF(IF($C$4=Dates!$E$3, DataPack!BC821, IF($C$4=Dates!$E$4, DataPack!BH821, IF($C$4=Dates!$E$5, DataPack!BM821, IF($C$4=Dates!$E$6, DataPack!BR821))))="", "", IF($C$4=Dates!$E$3, DataPack!BC821, IF($C$4=Dates!$E$4, DataPack!BH821, IF($C$4=Dates!$E$5, DataPack!BM821, IF($C$4=Dates!$E$6, DataPack!BR821)))))</f>
        <v/>
      </c>
      <c r="D395" s="119" t="str">
        <f>IF(IF($C$4=Dates!$E$3, DataPack!BD821, IF($C$4=Dates!$E$4, DataPack!BI821, IF($C$4=Dates!$E$5, DataPack!BN821, IF($C$4=Dates!$E$6, DataPack!BS821))))="", "", IF($C$4=Dates!$E$3, DataPack!BD821, IF($C$4=Dates!$E$4, DataPack!BI821, IF($C$4=Dates!$E$5, DataPack!BN821, IF($C$4=Dates!$E$6, DataPack!BS821)))))</f>
        <v/>
      </c>
      <c r="E395" s="119" t="str">
        <f>IF(IF($C$4=Dates!$E$3, DataPack!BE821, IF($C$4=Dates!$E$4, DataPack!BJ821, IF($C$4=Dates!$E$5, DataPack!BO821, IF($C$4=Dates!$E$6, DataPack!BT821))))="", "", IF($C$4=Dates!$E$3, DataPack!BE821, IF($C$4=Dates!$E$4, DataPack!BJ821, IF($C$4=Dates!$E$5, DataPack!BO821, IF($C$4=Dates!$E$6, DataPack!BT821)))))</f>
        <v/>
      </c>
      <c r="F395" s="119"/>
      <c r="G395" s="120" t="str">
        <f>IF(IF($C$4=Dates!$E$3, DataPack!BF821, IF($C$4=Dates!$E$4, DataPack!BK821, IF($C$4=Dates!$E$5, DataPack!BP821, IF($C$4=Dates!$E$6, DataPack!BU821))))="", "", IF($C$4=Dates!$E$3, DataPack!BF821, IF($C$4=Dates!$E$4, DataPack!BK821, IF($C$4=Dates!$E$5, DataPack!BP821, IF($C$4=Dates!$E$6, DataPack!BU821)))))</f>
        <v/>
      </c>
    </row>
    <row r="396" spans="2:7">
      <c r="B396" s="112" t="str">
        <f>IF(IF($C$4=Dates!$E$3, DataPack!BB822, IF($C$4=Dates!$E$4, DataPack!BG822, IF($C$4=Dates!$E$5, DataPack!BL822, IF($C$4=Dates!$E$6, DataPack!BQ822))))="", "", IF($C$4=Dates!$E$3, DataPack!BB822, IF($C$4=Dates!$E$4, DataPack!BG822, IF($C$4=Dates!$E$5, DataPack!BL822, IF($C$4=Dates!$E$6, DataPack!BQ822)))))</f>
        <v/>
      </c>
      <c r="C396" s="119" t="str">
        <f>IF(IF($C$4=Dates!$E$3, DataPack!BC822, IF($C$4=Dates!$E$4, DataPack!BH822, IF($C$4=Dates!$E$5, DataPack!BM822, IF($C$4=Dates!$E$6, DataPack!BR822))))="", "", IF($C$4=Dates!$E$3, DataPack!BC822, IF($C$4=Dates!$E$4, DataPack!BH822, IF($C$4=Dates!$E$5, DataPack!BM822, IF($C$4=Dates!$E$6, DataPack!BR822)))))</f>
        <v/>
      </c>
      <c r="D396" s="119" t="str">
        <f>IF(IF($C$4=Dates!$E$3, DataPack!BD822, IF($C$4=Dates!$E$4, DataPack!BI822, IF($C$4=Dates!$E$5, DataPack!BN822, IF($C$4=Dates!$E$6, DataPack!BS822))))="", "", IF($C$4=Dates!$E$3, DataPack!BD822, IF($C$4=Dates!$E$4, DataPack!BI822, IF($C$4=Dates!$E$5, DataPack!BN822, IF($C$4=Dates!$E$6, DataPack!BS822)))))</f>
        <v/>
      </c>
      <c r="E396" s="119" t="str">
        <f>IF(IF($C$4=Dates!$E$3, DataPack!BE822, IF($C$4=Dates!$E$4, DataPack!BJ822, IF($C$4=Dates!$E$5, DataPack!BO822, IF($C$4=Dates!$E$6, DataPack!BT822))))="", "", IF($C$4=Dates!$E$3, DataPack!BE822, IF($C$4=Dates!$E$4, DataPack!BJ822, IF($C$4=Dates!$E$5, DataPack!BO822, IF($C$4=Dates!$E$6, DataPack!BT822)))))</f>
        <v/>
      </c>
      <c r="F396" s="119"/>
      <c r="G396" s="120" t="str">
        <f>IF(IF($C$4=Dates!$E$3, DataPack!BF822, IF($C$4=Dates!$E$4, DataPack!BK822, IF($C$4=Dates!$E$5, DataPack!BP822, IF($C$4=Dates!$E$6, DataPack!BU822))))="", "", IF($C$4=Dates!$E$3, DataPack!BF822, IF($C$4=Dates!$E$4, DataPack!BK822, IF($C$4=Dates!$E$5, DataPack!BP822, IF($C$4=Dates!$E$6, DataPack!BU822)))))</f>
        <v/>
      </c>
    </row>
    <row r="397" spans="2:7">
      <c r="B397" s="112" t="str">
        <f>IF(IF($C$4=Dates!$E$3, DataPack!BB823, IF($C$4=Dates!$E$4, DataPack!BG823, IF($C$4=Dates!$E$5, DataPack!BL823, IF($C$4=Dates!$E$6, DataPack!BQ823))))="", "", IF($C$4=Dates!$E$3, DataPack!BB823, IF($C$4=Dates!$E$4, DataPack!BG823, IF($C$4=Dates!$E$5, DataPack!BL823, IF($C$4=Dates!$E$6, DataPack!BQ823)))))</f>
        <v/>
      </c>
      <c r="C397" s="119" t="str">
        <f>IF(IF($C$4=Dates!$E$3, DataPack!BC823, IF($C$4=Dates!$E$4, DataPack!BH823, IF($C$4=Dates!$E$5, DataPack!BM823, IF($C$4=Dates!$E$6, DataPack!BR823))))="", "", IF($C$4=Dates!$E$3, DataPack!BC823, IF($C$4=Dates!$E$4, DataPack!BH823, IF($C$4=Dates!$E$5, DataPack!BM823, IF($C$4=Dates!$E$6, DataPack!BR823)))))</f>
        <v/>
      </c>
      <c r="D397" s="119" t="str">
        <f>IF(IF($C$4=Dates!$E$3, DataPack!BD823, IF($C$4=Dates!$E$4, DataPack!BI823, IF($C$4=Dates!$E$5, DataPack!BN823, IF($C$4=Dates!$E$6, DataPack!BS823))))="", "", IF($C$4=Dates!$E$3, DataPack!BD823, IF($C$4=Dates!$E$4, DataPack!BI823, IF($C$4=Dates!$E$5, DataPack!BN823, IF($C$4=Dates!$E$6, DataPack!BS823)))))</f>
        <v/>
      </c>
      <c r="E397" s="119" t="str">
        <f>IF(IF($C$4=Dates!$E$3, DataPack!BE823, IF($C$4=Dates!$E$4, DataPack!BJ823, IF($C$4=Dates!$E$5, DataPack!BO823, IF($C$4=Dates!$E$6, DataPack!BT823))))="", "", IF($C$4=Dates!$E$3, DataPack!BE823, IF($C$4=Dates!$E$4, DataPack!BJ823, IF($C$4=Dates!$E$5, DataPack!BO823, IF($C$4=Dates!$E$6, DataPack!BT823)))))</f>
        <v/>
      </c>
      <c r="F397" s="119"/>
      <c r="G397" s="120" t="str">
        <f>IF(IF($C$4=Dates!$E$3, DataPack!BF823, IF($C$4=Dates!$E$4, DataPack!BK823, IF($C$4=Dates!$E$5, DataPack!BP823, IF($C$4=Dates!$E$6, DataPack!BU823))))="", "", IF($C$4=Dates!$E$3, DataPack!BF823, IF($C$4=Dates!$E$4, DataPack!BK823, IF($C$4=Dates!$E$5, DataPack!BP823, IF($C$4=Dates!$E$6, DataPack!BU823)))))</f>
        <v/>
      </c>
    </row>
    <row r="398" spans="2:7">
      <c r="B398" s="112" t="str">
        <f>IF(IF($C$4=Dates!$E$3, DataPack!BB824, IF($C$4=Dates!$E$4, DataPack!BG824, IF($C$4=Dates!$E$5, DataPack!BL824, IF($C$4=Dates!$E$6, DataPack!BQ824))))="", "", IF($C$4=Dates!$E$3, DataPack!BB824, IF($C$4=Dates!$E$4, DataPack!BG824, IF($C$4=Dates!$E$5, DataPack!BL824, IF($C$4=Dates!$E$6, DataPack!BQ824)))))</f>
        <v/>
      </c>
      <c r="C398" s="119" t="str">
        <f>IF(IF($C$4=Dates!$E$3, DataPack!BC824, IF($C$4=Dates!$E$4, DataPack!BH824, IF($C$4=Dates!$E$5, DataPack!BM824, IF($C$4=Dates!$E$6, DataPack!BR824))))="", "", IF($C$4=Dates!$E$3, DataPack!BC824, IF($C$4=Dates!$E$4, DataPack!BH824, IF($C$4=Dates!$E$5, DataPack!BM824, IF($C$4=Dates!$E$6, DataPack!BR824)))))</f>
        <v/>
      </c>
      <c r="D398" s="119" t="str">
        <f>IF(IF($C$4=Dates!$E$3, DataPack!BD824, IF($C$4=Dates!$E$4, DataPack!BI824, IF($C$4=Dates!$E$5, DataPack!BN824, IF($C$4=Dates!$E$6, DataPack!BS824))))="", "", IF($C$4=Dates!$E$3, DataPack!BD824, IF($C$4=Dates!$E$4, DataPack!BI824, IF($C$4=Dates!$E$5, DataPack!BN824, IF($C$4=Dates!$E$6, DataPack!BS824)))))</f>
        <v/>
      </c>
      <c r="E398" s="119" t="str">
        <f>IF(IF($C$4=Dates!$E$3, DataPack!BE824, IF($C$4=Dates!$E$4, DataPack!BJ824, IF($C$4=Dates!$E$5, DataPack!BO824, IF($C$4=Dates!$E$6, DataPack!BT824))))="", "", IF($C$4=Dates!$E$3, DataPack!BE824, IF($C$4=Dates!$E$4, DataPack!BJ824, IF($C$4=Dates!$E$5, DataPack!BO824, IF($C$4=Dates!$E$6, DataPack!BT824)))))</f>
        <v/>
      </c>
      <c r="F398" s="119"/>
      <c r="G398" s="120" t="str">
        <f>IF(IF($C$4=Dates!$E$3, DataPack!BF824, IF($C$4=Dates!$E$4, DataPack!BK824, IF($C$4=Dates!$E$5, DataPack!BP824, IF($C$4=Dates!$E$6, DataPack!BU824))))="", "", IF($C$4=Dates!$E$3, DataPack!BF824, IF($C$4=Dates!$E$4, DataPack!BK824, IF($C$4=Dates!$E$5, DataPack!BP824, IF($C$4=Dates!$E$6, DataPack!BU824)))))</f>
        <v/>
      </c>
    </row>
    <row r="399" spans="2:7">
      <c r="B399" s="112" t="str">
        <f>IF(IF($C$4=Dates!$E$3, DataPack!BB825, IF($C$4=Dates!$E$4, DataPack!BG825, IF($C$4=Dates!$E$5, DataPack!BL825, IF($C$4=Dates!$E$6, DataPack!BQ825))))="", "", IF($C$4=Dates!$E$3, DataPack!BB825, IF($C$4=Dates!$E$4, DataPack!BG825, IF($C$4=Dates!$E$5, DataPack!BL825, IF($C$4=Dates!$E$6, DataPack!BQ825)))))</f>
        <v/>
      </c>
      <c r="C399" s="119" t="str">
        <f>IF(IF($C$4=Dates!$E$3, DataPack!BC825, IF($C$4=Dates!$E$4, DataPack!BH825, IF($C$4=Dates!$E$5, DataPack!BM825, IF($C$4=Dates!$E$6, DataPack!BR825))))="", "", IF($C$4=Dates!$E$3, DataPack!BC825, IF($C$4=Dates!$E$4, DataPack!BH825, IF($C$4=Dates!$E$5, DataPack!BM825, IF($C$4=Dates!$E$6, DataPack!BR825)))))</f>
        <v/>
      </c>
      <c r="D399" s="119" t="str">
        <f>IF(IF($C$4=Dates!$E$3, DataPack!BD825, IF($C$4=Dates!$E$4, DataPack!BI825, IF($C$4=Dates!$E$5, DataPack!BN825, IF($C$4=Dates!$E$6, DataPack!BS825))))="", "", IF($C$4=Dates!$E$3, DataPack!BD825, IF($C$4=Dates!$E$4, DataPack!BI825, IF($C$4=Dates!$E$5, DataPack!BN825, IF($C$4=Dates!$E$6, DataPack!BS825)))))</f>
        <v/>
      </c>
      <c r="E399" s="119" t="str">
        <f>IF(IF($C$4=Dates!$E$3, DataPack!BE825, IF($C$4=Dates!$E$4, DataPack!BJ825, IF($C$4=Dates!$E$5, DataPack!BO825, IF($C$4=Dates!$E$6, DataPack!BT825))))="", "", IF($C$4=Dates!$E$3, DataPack!BE825, IF($C$4=Dates!$E$4, DataPack!BJ825, IF($C$4=Dates!$E$5, DataPack!BO825, IF($C$4=Dates!$E$6, DataPack!BT825)))))</f>
        <v/>
      </c>
      <c r="F399" s="119"/>
      <c r="G399" s="120" t="str">
        <f>IF(IF($C$4=Dates!$E$3, DataPack!BF825, IF($C$4=Dates!$E$4, DataPack!BK825, IF($C$4=Dates!$E$5, DataPack!BP825, IF($C$4=Dates!$E$6, DataPack!BU825))))="", "", IF($C$4=Dates!$E$3, DataPack!BF825, IF($C$4=Dates!$E$4, DataPack!BK825, IF($C$4=Dates!$E$5, DataPack!BP825, IF($C$4=Dates!$E$6, DataPack!BU825)))))</f>
        <v/>
      </c>
    </row>
    <row r="400" spans="2:7">
      <c r="B400" s="112" t="str">
        <f>IF(IF($C$4=Dates!$E$3, DataPack!BB826, IF($C$4=Dates!$E$4, DataPack!BG826, IF($C$4=Dates!$E$5, DataPack!BL826, IF($C$4=Dates!$E$6, DataPack!BQ826))))="", "", IF($C$4=Dates!$E$3, DataPack!BB826, IF($C$4=Dates!$E$4, DataPack!BG826, IF($C$4=Dates!$E$5, DataPack!BL826, IF($C$4=Dates!$E$6, DataPack!BQ826)))))</f>
        <v/>
      </c>
      <c r="C400" s="119" t="str">
        <f>IF(IF($C$4=Dates!$E$3, DataPack!BC826, IF($C$4=Dates!$E$4, DataPack!BH826, IF($C$4=Dates!$E$5, DataPack!BM826, IF($C$4=Dates!$E$6, DataPack!BR826))))="", "", IF($C$4=Dates!$E$3, DataPack!BC826, IF($C$4=Dates!$E$4, DataPack!BH826, IF($C$4=Dates!$E$5, DataPack!BM826, IF($C$4=Dates!$E$6, DataPack!BR826)))))</f>
        <v/>
      </c>
      <c r="D400" s="119" t="str">
        <f>IF(IF($C$4=Dates!$E$3, DataPack!BD826, IF($C$4=Dates!$E$4, DataPack!BI826, IF($C$4=Dates!$E$5, DataPack!BN826, IF($C$4=Dates!$E$6, DataPack!BS826))))="", "", IF($C$4=Dates!$E$3, DataPack!BD826, IF($C$4=Dates!$E$4, DataPack!BI826, IF($C$4=Dates!$E$5, DataPack!BN826, IF($C$4=Dates!$E$6, DataPack!BS826)))))</f>
        <v/>
      </c>
      <c r="E400" s="119" t="str">
        <f>IF(IF($C$4=Dates!$E$3, DataPack!BE826, IF($C$4=Dates!$E$4, DataPack!BJ826, IF($C$4=Dates!$E$5, DataPack!BO826, IF($C$4=Dates!$E$6, DataPack!BT826))))="", "", IF($C$4=Dates!$E$3, DataPack!BE826, IF($C$4=Dates!$E$4, DataPack!BJ826, IF($C$4=Dates!$E$5, DataPack!BO826, IF($C$4=Dates!$E$6, DataPack!BT826)))))</f>
        <v/>
      </c>
      <c r="F400" s="119"/>
      <c r="G400" s="120" t="str">
        <f>IF(IF($C$4=Dates!$E$3, DataPack!BF826, IF($C$4=Dates!$E$4, DataPack!BK826, IF($C$4=Dates!$E$5, DataPack!BP826, IF($C$4=Dates!$E$6, DataPack!BU826))))="", "", IF($C$4=Dates!$E$3, DataPack!BF826, IF($C$4=Dates!$E$4, DataPack!BK826, IF($C$4=Dates!$E$5, DataPack!BP826, IF($C$4=Dates!$E$6, DataPack!BU826)))))</f>
        <v/>
      </c>
    </row>
    <row r="401" spans="2:7">
      <c r="B401" s="112" t="str">
        <f>IF(IF($C$4=Dates!$E$3, DataPack!BB827, IF($C$4=Dates!$E$4, DataPack!BG827, IF($C$4=Dates!$E$5, DataPack!BL827, IF($C$4=Dates!$E$6, DataPack!BQ827))))="", "", IF($C$4=Dates!$E$3, DataPack!BB827, IF($C$4=Dates!$E$4, DataPack!BG827, IF($C$4=Dates!$E$5, DataPack!BL827, IF($C$4=Dates!$E$6, DataPack!BQ827)))))</f>
        <v/>
      </c>
      <c r="C401" s="119" t="str">
        <f>IF(IF($C$4=Dates!$E$3, DataPack!BC827, IF($C$4=Dates!$E$4, DataPack!BH827, IF($C$4=Dates!$E$5, DataPack!BM827, IF($C$4=Dates!$E$6, DataPack!BR827))))="", "", IF($C$4=Dates!$E$3, DataPack!BC827, IF($C$4=Dates!$E$4, DataPack!BH827, IF($C$4=Dates!$E$5, DataPack!BM827, IF($C$4=Dates!$E$6, DataPack!BR827)))))</f>
        <v/>
      </c>
      <c r="D401" s="119" t="str">
        <f>IF(IF($C$4=Dates!$E$3, DataPack!BD827, IF($C$4=Dates!$E$4, DataPack!BI827, IF($C$4=Dates!$E$5, DataPack!BN827, IF($C$4=Dates!$E$6, DataPack!BS827))))="", "", IF($C$4=Dates!$E$3, DataPack!BD827, IF($C$4=Dates!$E$4, DataPack!BI827, IF($C$4=Dates!$E$5, DataPack!BN827, IF($C$4=Dates!$E$6, DataPack!BS827)))))</f>
        <v/>
      </c>
      <c r="E401" s="119" t="str">
        <f>IF(IF($C$4=Dates!$E$3, DataPack!BE827, IF($C$4=Dates!$E$4, DataPack!BJ827, IF($C$4=Dates!$E$5, DataPack!BO827, IF($C$4=Dates!$E$6, DataPack!BT827))))="", "", IF($C$4=Dates!$E$3, DataPack!BE827, IF($C$4=Dates!$E$4, DataPack!BJ827, IF($C$4=Dates!$E$5, DataPack!BO827, IF($C$4=Dates!$E$6, DataPack!BT827)))))</f>
        <v/>
      </c>
      <c r="F401" s="119"/>
      <c r="G401" s="120" t="str">
        <f>IF(IF($C$4=Dates!$E$3, DataPack!BF827, IF($C$4=Dates!$E$4, DataPack!BK827, IF($C$4=Dates!$E$5, DataPack!BP827, IF($C$4=Dates!$E$6, DataPack!BU827))))="", "", IF($C$4=Dates!$E$3, DataPack!BF827, IF($C$4=Dates!$E$4, DataPack!BK827, IF($C$4=Dates!$E$5, DataPack!BP827, IF($C$4=Dates!$E$6, DataPack!BU827)))))</f>
        <v/>
      </c>
    </row>
    <row r="402" spans="2:7">
      <c r="B402" s="112" t="str">
        <f>IF(IF($C$4=Dates!$E$3, DataPack!BB828, IF($C$4=Dates!$E$4, DataPack!BG828, IF($C$4=Dates!$E$5, DataPack!BL828, IF($C$4=Dates!$E$6, DataPack!BQ828))))="", "", IF($C$4=Dates!$E$3, DataPack!BB828, IF($C$4=Dates!$E$4, DataPack!BG828, IF($C$4=Dates!$E$5, DataPack!BL828, IF($C$4=Dates!$E$6, DataPack!BQ828)))))</f>
        <v/>
      </c>
      <c r="C402" s="119" t="str">
        <f>IF(IF($C$4=Dates!$E$3, DataPack!BC828, IF($C$4=Dates!$E$4, DataPack!BH828, IF($C$4=Dates!$E$5, DataPack!BM828, IF($C$4=Dates!$E$6, DataPack!BR828))))="", "", IF($C$4=Dates!$E$3, DataPack!BC828, IF($C$4=Dates!$E$4, DataPack!BH828, IF($C$4=Dates!$E$5, DataPack!BM828, IF($C$4=Dates!$E$6, DataPack!BR828)))))</f>
        <v/>
      </c>
      <c r="D402" s="119" t="str">
        <f>IF(IF($C$4=Dates!$E$3, DataPack!BD828, IF($C$4=Dates!$E$4, DataPack!BI828, IF($C$4=Dates!$E$5, DataPack!BN828, IF($C$4=Dates!$E$6, DataPack!BS828))))="", "", IF($C$4=Dates!$E$3, DataPack!BD828, IF($C$4=Dates!$E$4, DataPack!BI828, IF($C$4=Dates!$E$5, DataPack!BN828, IF($C$4=Dates!$E$6, DataPack!BS828)))))</f>
        <v/>
      </c>
      <c r="E402" s="119" t="str">
        <f>IF(IF($C$4=Dates!$E$3, DataPack!BE828, IF($C$4=Dates!$E$4, DataPack!BJ828, IF($C$4=Dates!$E$5, DataPack!BO828, IF($C$4=Dates!$E$6, DataPack!BT828))))="", "", IF($C$4=Dates!$E$3, DataPack!BE828, IF($C$4=Dates!$E$4, DataPack!BJ828, IF($C$4=Dates!$E$5, DataPack!BO828, IF($C$4=Dates!$E$6, DataPack!BT828)))))</f>
        <v/>
      </c>
      <c r="F402" s="119"/>
      <c r="G402" s="120" t="str">
        <f>IF(IF($C$4=Dates!$E$3, DataPack!BF828, IF($C$4=Dates!$E$4, DataPack!BK828, IF($C$4=Dates!$E$5, DataPack!BP828, IF($C$4=Dates!$E$6, DataPack!BU828))))="", "", IF($C$4=Dates!$E$3, DataPack!BF828, IF($C$4=Dates!$E$4, DataPack!BK828, IF($C$4=Dates!$E$5, DataPack!BP828, IF($C$4=Dates!$E$6, DataPack!BU828)))))</f>
        <v/>
      </c>
    </row>
    <row r="403" spans="2:7">
      <c r="B403" s="112" t="str">
        <f>IF(IF($C$4=Dates!$E$3, DataPack!BB829, IF($C$4=Dates!$E$4, DataPack!BG829, IF($C$4=Dates!$E$5, DataPack!BL829, IF($C$4=Dates!$E$6, DataPack!BQ829))))="", "", IF($C$4=Dates!$E$3, DataPack!BB829, IF($C$4=Dates!$E$4, DataPack!BG829, IF($C$4=Dates!$E$5, DataPack!BL829, IF($C$4=Dates!$E$6, DataPack!BQ829)))))</f>
        <v/>
      </c>
      <c r="C403" s="119" t="str">
        <f>IF(IF($C$4=Dates!$E$3, DataPack!BC829, IF($C$4=Dates!$E$4, DataPack!BH829, IF($C$4=Dates!$E$5, DataPack!BM829, IF($C$4=Dates!$E$6, DataPack!BR829))))="", "", IF($C$4=Dates!$E$3, DataPack!BC829, IF($C$4=Dates!$E$4, DataPack!BH829, IF($C$4=Dates!$E$5, DataPack!BM829, IF($C$4=Dates!$E$6, DataPack!BR829)))))</f>
        <v/>
      </c>
      <c r="D403" s="119" t="str">
        <f>IF(IF($C$4=Dates!$E$3, DataPack!BD829, IF($C$4=Dates!$E$4, DataPack!BI829, IF($C$4=Dates!$E$5, DataPack!BN829, IF($C$4=Dates!$E$6, DataPack!BS829))))="", "", IF($C$4=Dates!$E$3, DataPack!BD829, IF($C$4=Dates!$E$4, DataPack!BI829, IF($C$4=Dates!$E$5, DataPack!BN829, IF($C$4=Dates!$E$6, DataPack!BS829)))))</f>
        <v/>
      </c>
      <c r="E403" s="119" t="str">
        <f>IF(IF($C$4=Dates!$E$3, DataPack!BE829, IF($C$4=Dates!$E$4, DataPack!BJ829, IF($C$4=Dates!$E$5, DataPack!BO829, IF($C$4=Dates!$E$6, DataPack!BT829))))="", "", IF($C$4=Dates!$E$3, DataPack!BE829, IF($C$4=Dates!$E$4, DataPack!BJ829, IF($C$4=Dates!$E$5, DataPack!BO829, IF($C$4=Dates!$E$6, DataPack!BT829)))))</f>
        <v/>
      </c>
      <c r="F403" s="119"/>
      <c r="G403" s="120" t="str">
        <f>IF(IF($C$4=Dates!$E$3, DataPack!BF829, IF($C$4=Dates!$E$4, DataPack!BK829, IF($C$4=Dates!$E$5, DataPack!BP829, IF($C$4=Dates!$E$6, DataPack!BU829))))="", "", IF($C$4=Dates!$E$3, DataPack!BF829, IF($C$4=Dates!$E$4, DataPack!BK829, IF($C$4=Dates!$E$5, DataPack!BP829, IF($C$4=Dates!$E$6, DataPack!BU829)))))</f>
        <v/>
      </c>
    </row>
    <row r="404" spans="2:7">
      <c r="B404" s="112" t="str">
        <f>IF(IF($C$4=Dates!$E$3, DataPack!BB830, IF($C$4=Dates!$E$4, DataPack!BG830, IF($C$4=Dates!$E$5, DataPack!BL830, IF($C$4=Dates!$E$6, DataPack!BQ830))))="", "", IF($C$4=Dates!$E$3, DataPack!BB830, IF($C$4=Dates!$E$4, DataPack!BG830, IF($C$4=Dates!$E$5, DataPack!BL830, IF($C$4=Dates!$E$6, DataPack!BQ830)))))</f>
        <v/>
      </c>
      <c r="C404" s="119" t="str">
        <f>IF(IF($C$4=Dates!$E$3, DataPack!BC830, IF($C$4=Dates!$E$4, DataPack!BH830, IF($C$4=Dates!$E$5, DataPack!BM830, IF($C$4=Dates!$E$6, DataPack!BR830))))="", "", IF($C$4=Dates!$E$3, DataPack!BC830, IF($C$4=Dates!$E$4, DataPack!BH830, IF($C$4=Dates!$E$5, DataPack!BM830, IF($C$4=Dates!$E$6, DataPack!BR830)))))</f>
        <v/>
      </c>
      <c r="D404" s="119" t="str">
        <f>IF(IF($C$4=Dates!$E$3, DataPack!BD830, IF($C$4=Dates!$E$4, DataPack!BI830, IF($C$4=Dates!$E$5, DataPack!BN830, IF($C$4=Dates!$E$6, DataPack!BS830))))="", "", IF($C$4=Dates!$E$3, DataPack!BD830, IF($C$4=Dates!$E$4, DataPack!BI830, IF($C$4=Dates!$E$5, DataPack!BN830, IF($C$4=Dates!$E$6, DataPack!BS830)))))</f>
        <v/>
      </c>
      <c r="E404" s="119" t="str">
        <f>IF(IF($C$4=Dates!$E$3, DataPack!BE830, IF($C$4=Dates!$E$4, DataPack!BJ830, IF($C$4=Dates!$E$5, DataPack!BO830, IF($C$4=Dates!$E$6, DataPack!BT830))))="", "", IF($C$4=Dates!$E$3, DataPack!BE830, IF($C$4=Dates!$E$4, DataPack!BJ830, IF($C$4=Dates!$E$5, DataPack!BO830, IF($C$4=Dates!$E$6, DataPack!BT830)))))</f>
        <v/>
      </c>
      <c r="F404" s="119"/>
      <c r="G404" s="120" t="str">
        <f>IF(IF($C$4=Dates!$E$3, DataPack!BF830, IF($C$4=Dates!$E$4, DataPack!BK830, IF($C$4=Dates!$E$5, DataPack!BP830, IF($C$4=Dates!$E$6, DataPack!BU830))))="", "", IF($C$4=Dates!$E$3, DataPack!BF830, IF($C$4=Dates!$E$4, DataPack!BK830, IF($C$4=Dates!$E$5, DataPack!BP830, IF($C$4=Dates!$E$6, DataPack!BU830)))))</f>
        <v/>
      </c>
    </row>
    <row r="405" spans="2:7">
      <c r="B405" s="112" t="str">
        <f>IF(IF($C$4=Dates!$E$3, DataPack!BB831, IF($C$4=Dates!$E$4, DataPack!BG831, IF($C$4=Dates!$E$5, DataPack!BL831, IF($C$4=Dates!$E$6, DataPack!BQ831))))="", "", IF($C$4=Dates!$E$3, DataPack!BB831, IF($C$4=Dates!$E$4, DataPack!BG831, IF($C$4=Dates!$E$5, DataPack!BL831, IF($C$4=Dates!$E$6, DataPack!BQ831)))))</f>
        <v/>
      </c>
      <c r="C405" s="119" t="str">
        <f>IF(IF($C$4=Dates!$E$3, DataPack!BC831, IF($C$4=Dates!$E$4, DataPack!BH831, IF($C$4=Dates!$E$5, DataPack!BM831, IF($C$4=Dates!$E$6, DataPack!BR831))))="", "", IF($C$4=Dates!$E$3, DataPack!BC831, IF($C$4=Dates!$E$4, DataPack!BH831, IF($C$4=Dates!$E$5, DataPack!BM831, IF($C$4=Dates!$E$6, DataPack!BR831)))))</f>
        <v/>
      </c>
      <c r="D405" s="119" t="str">
        <f>IF(IF($C$4=Dates!$E$3, DataPack!BD831, IF($C$4=Dates!$E$4, DataPack!BI831, IF($C$4=Dates!$E$5, DataPack!BN831, IF($C$4=Dates!$E$6, DataPack!BS831))))="", "", IF($C$4=Dates!$E$3, DataPack!BD831, IF($C$4=Dates!$E$4, DataPack!BI831, IF($C$4=Dates!$E$5, DataPack!BN831, IF($C$4=Dates!$E$6, DataPack!BS831)))))</f>
        <v/>
      </c>
      <c r="E405" s="119" t="str">
        <f>IF(IF($C$4=Dates!$E$3, DataPack!BE831, IF($C$4=Dates!$E$4, DataPack!BJ831, IF($C$4=Dates!$E$5, DataPack!BO831, IF($C$4=Dates!$E$6, DataPack!BT831))))="", "", IF($C$4=Dates!$E$3, DataPack!BE831, IF($C$4=Dates!$E$4, DataPack!BJ831, IF($C$4=Dates!$E$5, DataPack!BO831, IF($C$4=Dates!$E$6, DataPack!BT831)))))</f>
        <v/>
      </c>
      <c r="F405" s="119"/>
      <c r="G405" s="120" t="str">
        <f>IF(IF($C$4=Dates!$E$3, DataPack!BF831, IF($C$4=Dates!$E$4, DataPack!BK831, IF($C$4=Dates!$E$5, DataPack!BP831, IF($C$4=Dates!$E$6, DataPack!BU831))))="", "", IF($C$4=Dates!$E$3, DataPack!BF831, IF($C$4=Dates!$E$4, DataPack!BK831, IF($C$4=Dates!$E$5, DataPack!BP831, IF($C$4=Dates!$E$6, DataPack!BU831)))))</f>
        <v/>
      </c>
    </row>
    <row r="406" spans="2:7">
      <c r="B406" s="112" t="str">
        <f>IF(IF($C$4=Dates!$E$3, DataPack!BB832, IF($C$4=Dates!$E$4, DataPack!BG832, IF($C$4=Dates!$E$5, DataPack!BL832, IF($C$4=Dates!$E$6, DataPack!BQ832))))="", "", IF($C$4=Dates!$E$3, DataPack!BB832, IF($C$4=Dates!$E$4, DataPack!BG832, IF($C$4=Dates!$E$5, DataPack!BL832, IF($C$4=Dates!$E$6, DataPack!BQ832)))))</f>
        <v/>
      </c>
      <c r="C406" s="119" t="str">
        <f>IF(IF($C$4=Dates!$E$3, DataPack!BC832, IF($C$4=Dates!$E$4, DataPack!BH832, IF($C$4=Dates!$E$5, DataPack!BM832, IF($C$4=Dates!$E$6, DataPack!BR832))))="", "", IF($C$4=Dates!$E$3, DataPack!BC832, IF($C$4=Dates!$E$4, DataPack!BH832, IF($C$4=Dates!$E$5, DataPack!BM832, IF($C$4=Dates!$E$6, DataPack!BR832)))))</f>
        <v/>
      </c>
      <c r="D406" s="119" t="str">
        <f>IF(IF($C$4=Dates!$E$3, DataPack!BD832, IF($C$4=Dates!$E$4, DataPack!BI832, IF($C$4=Dates!$E$5, DataPack!BN832, IF($C$4=Dates!$E$6, DataPack!BS832))))="", "", IF($C$4=Dates!$E$3, DataPack!BD832, IF($C$4=Dates!$E$4, DataPack!BI832, IF($C$4=Dates!$E$5, DataPack!BN832, IF($C$4=Dates!$E$6, DataPack!BS832)))))</f>
        <v/>
      </c>
      <c r="E406" s="119" t="str">
        <f>IF(IF($C$4=Dates!$E$3, DataPack!BE832, IF($C$4=Dates!$E$4, DataPack!BJ832, IF($C$4=Dates!$E$5, DataPack!BO832, IF($C$4=Dates!$E$6, DataPack!BT832))))="", "", IF($C$4=Dates!$E$3, DataPack!BE832, IF($C$4=Dates!$E$4, DataPack!BJ832, IF($C$4=Dates!$E$5, DataPack!BO832, IF($C$4=Dates!$E$6, DataPack!BT832)))))</f>
        <v/>
      </c>
      <c r="F406" s="119"/>
      <c r="G406" s="120" t="str">
        <f>IF(IF($C$4=Dates!$E$3, DataPack!BF832, IF($C$4=Dates!$E$4, DataPack!BK832, IF($C$4=Dates!$E$5, DataPack!BP832, IF($C$4=Dates!$E$6, DataPack!BU832))))="", "", IF($C$4=Dates!$E$3, DataPack!BF832, IF($C$4=Dates!$E$4, DataPack!BK832, IF($C$4=Dates!$E$5, DataPack!BP832, IF($C$4=Dates!$E$6, DataPack!BU832)))))</f>
        <v/>
      </c>
    </row>
    <row r="407" spans="2:7">
      <c r="B407" s="112" t="str">
        <f>IF(IF($C$4=Dates!$E$3, DataPack!BB833, IF($C$4=Dates!$E$4, DataPack!BG833, IF($C$4=Dates!$E$5, DataPack!BL833, IF($C$4=Dates!$E$6, DataPack!BQ833))))="", "", IF($C$4=Dates!$E$3, DataPack!BB833, IF($C$4=Dates!$E$4, DataPack!BG833, IF($C$4=Dates!$E$5, DataPack!BL833, IF($C$4=Dates!$E$6, DataPack!BQ833)))))</f>
        <v/>
      </c>
      <c r="C407" s="119" t="str">
        <f>IF(IF($C$4=Dates!$E$3, DataPack!BC833, IF($C$4=Dates!$E$4, DataPack!BH833, IF($C$4=Dates!$E$5, DataPack!BM833, IF($C$4=Dates!$E$6, DataPack!BR833))))="", "", IF($C$4=Dates!$E$3, DataPack!BC833, IF($C$4=Dates!$E$4, DataPack!BH833, IF($C$4=Dates!$E$5, DataPack!BM833, IF($C$4=Dates!$E$6, DataPack!BR833)))))</f>
        <v/>
      </c>
      <c r="D407" s="119" t="str">
        <f>IF(IF($C$4=Dates!$E$3, DataPack!BD833, IF($C$4=Dates!$E$4, DataPack!BI833, IF($C$4=Dates!$E$5, DataPack!BN833, IF($C$4=Dates!$E$6, DataPack!BS833))))="", "", IF($C$4=Dates!$E$3, DataPack!BD833, IF($C$4=Dates!$E$4, DataPack!BI833, IF($C$4=Dates!$E$5, DataPack!BN833, IF($C$4=Dates!$E$6, DataPack!BS833)))))</f>
        <v/>
      </c>
      <c r="E407" s="119" t="str">
        <f>IF(IF($C$4=Dates!$E$3, DataPack!BE833, IF($C$4=Dates!$E$4, DataPack!BJ833, IF($C$4=Dates!$E$5, DataPack!BO833, IF($C$4=Dates!$E$6, DataPack!BT833))))="", "", IF($C$4=Dates!$E$3, DataPack!BE833, IF($C$4=Dates!$E$4, DataPack!BJ833, IF($C$4=Dates!$E$5, DataPack!BO833, IF($C$4=Dates!$E$6, DataPack!BT833)))))</f>
        <v/>
      </c>
      <c r="F407" s="119"/>
      <c r="G407" s="120" t="str">
        <f>IF(IF($C$4=Dates!$E$3, DataPack!BF833, IF($C$4=Dates!$E$4, DataPack!BK833, IF($C$4=Dates!$E$5, DataPack!BP833, IF($C$4=Dates!$E$6, DataPack!BU833))))="", "", IF($C$4=Dates!$E$3, DataPack!BF833, IF($C$4=Dates!$E$4, DataPack!BK833, IF($C$4=Dates!$E$5, DataPack!BP833, IF($C$4=Dates!$E$6, DataPack!BU833)))))</f>
        <v/>
      </c>
    </row>
    <row r="408" spans="2:7">
      <c r="B408" s="112" t="str">
        <f>IF(IF($C$4=Dates!$E$3, DataPack!BB834, IF($C$4=Dates!$E$4, DataPack!BG834, IF($C$4=Dates!$E$5, DataPack!BL834, IF($C$4=Dates!$E$6, DataPack!BQ834))))="", "", IF($C$4=Dates!$E$3, DataPack!BB834, IF($C$4=Dates!$E$4, DataPack!BG834, IF($C$4=Dates!$E$5, DataPack!BL834, IF($C$4=Dates!$E$6, DataPack!BQ834)))))</f>
        <v/>
      </c>
      <c r="C408" s="119" t="str">
        <f>IF(IF($C$4=Dates!$E$3, DataPack!BC834, IF($C$4=Dates!$E$4, DataPack!BH834, IF($C$4=Dates!$E$5, DataPack!BM834, IF($C$4=Dates!$E$6, DataPack!BR834))))="", "", IF($C$4=Dates!$E$3, DataPack!BC834, IF($C$4=Dates!$E$4, DataPack!BH834, IF($C$4=Dates!$E$5, DataPack!BM834, IF($C$4=Dates!$E$6, DataPack!BR834)))))</f>
        <v/>
      </c>
      <c r="D408" s="119" t="str">
        <f>IF(IF($C$4=Dates!$E$3, DataPack!BD834, IF($C$4=Dates!$E$4, DataPack!BI834, IF($C$4=Dates!$E$5, DataPack!BN834, IF($C$4=Dates!$E$6, DataPack!BS834))))="", "", IF($C$4=Dates!$E$3, DataPack!BD834, IF($C$4=Dates!$E$4, DataPack!BI834, IF($C$4=Dates!$E$5, DataPack!BN834, IF($C$4=Dates!$E$6, DataPack!BS834)))))</f>
        <v/>
      </c>
      <c r="E408" s="119" t="str">
        <f>IF(IF($C$4=Dates!$E$3, DataPack!BE834, IF($C$4=Dates!$E$4, DataPack!BJ834, IF($C$4=Dates!$E$5, DataPack!BO834, IF($C$4=Dates!$E$6, DataPack!BT834))))="", "", IF($C$4=Dates!$E$3, DataPack!BE834, IF($C$4=Dates!$E$4, DataPack!BJ834, IF($C$4=Dates!$E$5, DataPack!BO834, IF($C$4=Dates!$E$6, DataPack!BT834)))))</f>
        <v/>
      </c>
      <c r="F408" s="119"/>
      <c r="G408" s="120" t="str">
        <f>IF(IF($C$4=Dates!$E$3, DataPack!BF834, IF($C$4=Dates!$E$4, DataPack!BK834, IF($C$4=Dates!$E$5, DataPack!BP834, IF($C$4=Dates!$E$6, DataPack!BU834))))="", "", IF($C$4=Dates!$E$3, DataPack!BF834, IF($C$4=Dates!$E$4, DataPack!BK834, IF($C$4=Dates!$E$5, DataPack!BP834, IF($C$4=Dates!$E$6, DataPack!BU834)))))</f>
        <v/>
      </c>
    </row>
    <row r="409" spans="2:7">
      <c r="B409" s="112" t="str">
        <f>IF(IF($C$4=Dates!$E$3, DataPack!BB835, IF($C$4=Dates!$E$4, DataPack!BG835, IF($C$4=Dates!$E$5, DataPack!BL835, IF($C$4=Dates!$E$6, DataPack!BQ835))))="", "", IF($C$4=Dates!$E$3, DataPack!BB835, IF($C$4=Dates!$E$4, DataPack!BG835, IF($C$4=Dates!$E$5, DataPack!BL835, IF($C$4=Dates!$E$6, DataPack!BQ835)))))</f>
        <v/>
      </c>
      <c r="C409" s="119" t="str">
        <f>IF(IF($C$4=Dates!$E$3, DataPack!BC835, IF($C$4=Dates!$E$4, DataPack!BH835, IF($C$4=Dates!$E$5, DataPack!BM835, IF($C$4=Dates!$E$6, DataPack!BR835))))="", "", IF($C$4=Dates!$E$3, DataPack!BC835, IF($C$4=Dates!$E$4, DataPack!BH835, IF($C$4=Dates!$E$5, DataPack!BM835, IF($C$4=Dates!$E$6, DataPack!BR835)))))</f>
        <v/>
      </c>
      <c r="D409" s="119" t="str">
        <f>IF(IF($C$4=Dates!$E$3, DataPack!BD835, IF($C$4=Dates!$E$4, DataPack!BI835, IF($C$4=Dates!$E$5, DataPack!BN835, IF($C$4=Dates!$E$6, DataPack!BS835))))="", "", IF($C$4=Dates!$E$3, DataPack!BD835, IF($C$4=Dates!$E$4, DataPack!BI835, IF($C$4=Dates!$E$5, DataPack!BN835, IF($C$4=Dates!$E$6, DataPack!BS835)))))</f>
        <v/>
      </c>
      <c r="E409" s="119" t="str">
        <f>IF(IF($C$4=Dates!$E$3, DataPack!BE835, IF($C$4=Dates!$E$4, DataPack!BJ835, IF($C$4=Dates!$E$5, DataPack!BO835, IF($C$4=Dates!$E$6, DataPack!BT835))))="", "", IF($C$4=Dates!$E$3, DataPack!BE835, IF($C$4=Dates!$E$4, DataPack!BJ835, IF($C$4=Dates!$E$5, DataPack!BO835, IF($C$4=Dates!$E$6, DataPack!BT835)))))</f>
        <v/>
      </c>
      <c r="F409" s="119"/>
      <c r="G409" s="120" t="str">
        <f>IF(IF($C$4=Dates!$E$3, DataPack!BF835, IF($C$4=Dates!$E$4, DataPack!BK835, IF($C$4=Dates!$E$5, DataPack!BP835, IF($C$4=Dates!$E$6, DataPack!BU835))))="", "", IF($C$4=Dates!$E$3, DataPack!BF835, IF($C$4=Dates!$E$4, DataPack!BK835, IF($C$4=Dates!$E$5, DataPack!BP835, IF($C$4=Dates!$E$6, DataPack!BU835)))))</f>
        <v/>
      </c>
    </row>
    <row r="410" spans="2:7">
      <c r="B410" s="112" t="str">
        <f>IF(IF($C$4=Dates!$E$3, DataPack!BB836, IF($C$4=Dates!$E$4, DataPack!BG836, IF($C$4=Dates!$E$5, DataPack!BL836, IF($C$4=Dates!$E$6, DataPack!BQ836))))="", "", IF($C$4=Dates!$E$3, DataPack!BB836, IF($C$4=Dates!$E$4, DataPack!BG836, IF($C$4=Dates!$E$5, DataPack!BL836, IF($C$4=Dates!$E$6, DataPack!BQ836)))))</f>
        <v/>
      </c>
      <c r="C410" s="119" t="str">
        <f>IF(IF($C$4=Dates!$E$3, DataPack!BC836, IF($C$4=Dates!$E$4, DataPack!BH836, IF($C$4=Dates!$E$5, DataPack!BM836, IF($C$4=Dates!$E$6, DataPack!BR836))))="", "", IF($C$4=Dates!$E$3, DataPack!BC836, IF($C$4=Dates!$E$4, DataPack!BH836, IF($C$4=Dates!$E$5, DataPack!BM836, IF($C$4=Dates!$E$6, DataPack!BR836)))))</f>
        <v/>
      </c>
      <c r="D410" s="119" t="str">
        <f>IF(IF($C$4=Dates!$E$3, DataPack!BD836, IF($C$4=Dates!$E$4, DataPack!BI836, IF($C$4=Dates!$E$5, DataPack!BN836, IF($C$4=Dates!$E$6, DataPack!BS836))))="", "", IF($C$4=Dates!$E$3, DataPack!BD836, IF($C$4=Dates!$E$4, DataPack!BI836, IF($C$4=Dates!$E$5, DataPack!BN836, IF($C$4=Dates!$E$6, DataPack!BS836)))))</f>
        <v/>
      </c>
      <c r="E410" s="119" t="str">
        <f>IF(IF($C$4=Dates!$E$3, DataPack!BE836, IF($C$4=Dates!$E$4, DataPack!BJ836, IF($C$4=Dates!$E$5, DataPack!BO836, IF($C$4=Dates!$E$6, DataPack!BT836))))="", "", IF($C$4=Dates!$E$3, DataPack!BE836, IF($C$4=Dates!$E$4, DataPack!BJ836, IF($C$4=Dates!$E$5, DataPack!BO836, IF($C$4=Dates!$E$6, DataPack!BT836)))))</f>
        <v/>
      </c>
      <c r="F410" s="119"/>
      <c r="G410" s="120" t="str">
        <f>IF(IF($C$4=Dates!$E$3, DataPack!BF836, IF($C$4=Dates!$E$4, DataPack!BK836, IF($C$4=Dates!$E$5, DataPack!BP836, IF($C$4=Dates!$E$6, DataPack!BU836))))="", "", IF($C$4=Dates!$E$3, DataPack!BF836, IF($C$4=Dates!$E$4, DataPack!BK836, IF($C$4=Dates!$E$5, DataPack!BP836, IF($C$4=Dates!$E$6, DataPack!BU836)))))</f>
        <v/>
      </c>
    </row>
    <row r="411" spans="2:7">
      <c r="B411" s="112" t="str">
        <f>IF(IF($C$4=Dates!$E$3, DataPack!BB837, IF($C$4=Dates!$E$4, DataPack!BG837, IF($C$4=Dates!$E$5, DataPack!BL837, IF($C$4=Dates!$E$6, DataPack!BQ837))))="", "", IF($C$4=Dates!$E$3, DataPack!BB837, IF($C$4=Dates!$E$4, DataPack!BG837, IF($C$4=Dates!$E$5, DataPack!BL837, IF($C$4=Dates!$E$6, DataPack!BQ837)))))</f>
        <v/>
      </c>
      <c r="C411" s="119" t="str">
        <f>IF(IF($C$4=Dates!$E$3, DataPack!BC837, IF($C$4=Dates!$E$4, DataPack!BH837, IF($C$4=Dates!$E$5, DataPack!BM837, IF($C$4=Dates!$E$6, DataPack!BR837))))="", "", IF($C$4=Dates!$E$3, DataPack!BC837, IF($C$4=Dates!$E$4, DataPack!BH837, IF($C$4=Dates!$E$5, DataPack!BM837, IF($C$4=Dates!$E$6, DataPack!BR837)))))</f>
        <v/>
      </c>
      <c r="D411" s="119" t="str">
        <f>IF(IF($C$4=Dates!$E$3, DataPack!BD837, IF($C$4=Dates!$E$4, DataPack!BI837, IF($C$4=Dates!$E$5, DataPack!BN837, IF($C$4=Dates!$E$6, DataPack!BS837))))="", "", IF($C$4=Dates!$E$3, DataPack!BD837, IF($C$4=Dates!$E$4, DataPack!BI837, IF($C$4=Dates!$E$5, DataPack!BN837, IF($C$4=Dates!$E$6, DataPack!BS837)))))</f>
        <v/>
      </c>
      <c r="E411" s="119" t="str">
        <f>IF(IF($C$4=Dates!$E$3, DataPack!BE837, IF($C$4=Dates!$E$4, DataPack!BJ837, IF($C$4=Dates!$E$5, DataPack!BO837, IF($C$4=Dates!$E$6, DataPack!BT837))))="", "", IF($C$4=Dates!$E$3, DataPack!BE837, IF($C$4=Dates!$E$4, DataPack!BJ837, IF($C$4=Dates!$E$5, DataPack!BO837, IF($C$4=Dates!$E$6, DataPack!BT837)))))</f>
        <v/>
      </c>
      <c r="F411" s="119"/>
      <c r="G411" s="120" t="str">
        <f>IF(IF($C$4=Dates!$E$3, DataPack!BF837, IF($C$4=Dates!$E$4, DataPack!BK837, IF($C$4=Dates!$E$5, DataPack!BP837, IF($C$4=Dates!$E$6, DataPack!BU837))))="", "", IF($C$4=Dates!$E$3, DataPack!BF837, IF($C$4=Dates!$E$4, DataPack!BK837, IF($C$4=Dates!$E$5, DataPack!BP837, IF($C$4=Dates!$E$6, DataPack!BU837)))))</f>
        <v/>
      </c>
    </row>
    <row r="412" spans="2:7">
      <c r="B412" s="112" t="str">
        <f>IF(IF($C$4=Dates!$E$3, DataPack!BB838, IF($C$4=Dates!$E$4, DataPack!BG838, IF($C$4=Dates!$E$5, DataPack!BL838, IF($C$4=Dates!$E$6, DataPack!BQ838))))="", "", IF($C$4=Dates!$E$3, DataPack!BB838, IF($C$4=Dates!$E$4, DataPack!BG838, IF($C$4=Dates!$E$5, DataPack!BL838, IF($C$4=Dates!$E$6, DataPack!BQ838)))))</f>
        <v/>
      </c>
      <c r="C412" s="119" t="str">
        <f>IF(IF($C$4=Dates!$E$3, DataPack!BC838, IF($C$4=Dates!$E$4, DataPack!BH838, IF($C$4=Dates!$E$5, DataPack!BM838, IF($C$4=Dates!$E$6, DataPack!BR838))))="", "", IF($C$4=Dates!$E$3, DataPack!BC838, IF($C$4=Dates!$E$4, DataPack!BH838, IF($C$4=Dates!$E$5, DataPack!BM838, IF($C$4=Dates!$E$6, DataPack!BR838)))))</f>
        <v/>
      </c>
      <c r="D412" s="119" t="str">
        <f>IF(IF($C$4=Dates!$E$3, DataPack!BD838, IF($C$4=Dates!$E$4, DataPack!BI838, IF($C$4=Dates!$E$5, DataPack!BN838, IF($C$4=Dates!$E$6, DataPack!BS838))))="", "", IF($C$4=Dates!$E$3, DataPack!BD838, IF($C$4=Dates!$E$4, DataPack!BI838, IF($C$4=Dates!$E$5, DataPack!BN838, IF($C$4=Dates!$E$6, DataPack!BS838)))))</f>
        <v/>
      </c>
      <c r="E412" s="119" t="str">
        <f>IF(IF($C$4=Dates!$E$3, DataPack!BE838, IF($C$4=Dates!$E$4, DataPack!BJ838, IF($C$4=Dates!$E$5, DataPack!BO838, IF($C$4=Dates!$E$6, DataPack!BT838))))="", "", IF($C$4=Dates!$E$3, DataPack!BE838, IF($C$4=Dates!$E$4, DataPack!BJ838, IF($C$4=Dates!$E$5, DataPack!BO838, IF($C$4=Dates!$E$6, DataPack!BT838)))))</f>
        <v/>
      </c>
      <c r="F412" s="119"/>
      <c r="G412" s="120" t="str">
        <f>IF(IF($C$4=Dates!$E$3, DataPack!BF838, IF($C$4=Dates!$E$4, DataPack!BK838, IF($C$4=Dates!$E$5, DataPack!BP838, IF($C$4=Dates!$E$6, DataPack!BU838))))="", "", IF($C$4=Dates!$E$3, DataPack!BF838, IF($C$4=Dates!$E$4, DataPack!BK838, IF($C$4=Dates!$E$5, DataPack!BP838, IF($C$4=Dates!$E$6, DataPack!BU838)))))</f>
        <v/>
      </c>
    </row>
    <row r="413" spans="2:7">
      <c r="B413" s="112" t="str">
        <f>IF(IF($C$4=Dates!$E$3, DataPack!BB839, IF($C$4=Dates!$E$4, DataPack!BG839, IF($C$4=Dates!$E$5, DataPack!BL839, IF($C$4=Dates!$E$6, DataPack!BQ839))))="", "", IF($C$4=Dates!$E$3, DataPack!BB839, IF($C$4=Dates!$E$4, DataPack!BG839, IF($C$4=Dates!$E$5, DataPack!BL839, IF($C$4=Dates!$E$6, DataPack!BQ839)))))</f>
        <v/>
      </c>
      <c r="C413" s="119" t="str">
        <f>IF(IF($C$4=Dates!$E$3, DataPack!BC839, IF($C$4=Dates!$E$4, DataPack!BH839, IF($C$4=Dates!$E$5, DataPack!BM839, IF($C$4=Dates!$E$6, DataPack!BR839))))="", "", IF($C$4=Dates!$E$3, DataPack!BC839, IF($C$4=Dates!$E$4, DataPack!BH839, IF($C$4=Dates!$E$5, DataPack!BM839, IF($C$4=Dates!$E$6, DataPack!BR839)))))</f>
        <v/>
      </c>
      <c r="D413" s="119" t="str">
        <f>IF(IF($C$4=Dates!$E$3, DataPack!BD839, IF($C$4=Dates!$E$4, DataPack!BI839, IF($C$4=Dates!$E$5, DataPack!BN839, IF($C$4=Dates!$E$6, DataPack!BS839))))="", "", IF($C$4=Dates!$E$3, DataPack!BD839, IF($C$4=Dates!$E$4, DataPack!BI839, IF($C$4=Dates!$E$5, DataPack!BN839, IF($C$4=Dates!$E$6, DataPack!BS839)))))</f>
        <v/>
      </c>
      <c r="E413" s="119" t="str">
        <f>IF(IF($C$4=Dates!$E$3, DataPack!BE839, IF($C$4=Dates!$E$4, DataPack!BJ839, IF($C$4=Dates!$E$5, DataPack!BO839, IF($C$4=Dates!$E$6, DataPack!BT839))))="", "", IF($C$4=Dates!$E$3, DataPack!BE839, IF($C$4=Dates!$E$4, DataPack!BJ839, IF($C$4=Dates!$E$5, DataPack!BO839, IF($C$4=Dates!$E$6, DataPack!BT839)))))</f>
        <v/>
      </c>
      <c r="F413" s="119"/>
      <c r="G413" s="120" t="str">
        <f>IF(IF($C$4=Dates!$E$3, DataPack!BF839, IF($C$4=Dates!$E$4, DataPack!BK839, IF($C$4=Dates!$E$5, DataPack!BP839, IF($C$4=Dates!$E$6, DataPack!BU839))))="", "", IF($C$4=Dates!$E$3, DataPack!BF839, IF($C$4=Dates!$E$4, DataPack!BK839, IF($C$4=Dates!$E$5, DataPack!BP839, IF($C$4=Dates!$E$6, DataPack!BU839)))))</f>
        <v/>
      </c>
    </row>
    <row r="414" spans="2:7">
      <c r="B414" s="112" t="str">
        <f>IF(IF($C$4=Dates!$E$3, DataPack!BB840, IF($C$4=Dates!$E$4, DataPack!BG840, IF($C$4=Dates!$E$5, DataPack!BL840, IF($C$4=Dates!$E$6, DataPack!BQ840))))="", "", IF($C$4=Dates!$E$3, DataPack!BB840, IF($C$4=Dates!$E$4, DataPack!BG840, IF($C$4=Dates!$E$5, DataPack!BL840, IF($C$4=Dates!$E$6, DataPack!BQ840)))))</f>
        <v/>
      </c>
      <c r="C414" s="119" t="str">
        <f>IF(IF($C$4=Dates!$E$3, DataPack!BC840, IF($C$4=Dates!$E$4, DataPack!BH840, IF($C$4=Dates!$E$5, DataPack!BM840, IF($C$4=Dates!$E$6, DataPack!BR840))))="", "", IF($C$4=Dates!$E$3, DataPack!BC840, IF($C$4=Dates!$E$4, DataPack!BH840, IF($C$4=Dates!$E$5, DataPack!BM840, IF($C$4=Dates!$E$6, DataPack!BR840)))))</f>
        <v/>
      </c>
      <c r="D414" s="119" t="str">
        <f>IF(IF($C$4=Dates!$E$3, DataPack!BD840, IF($C$4=Dates!$E$4, DataPack!BI840, IF($C$4=Dates!$E$5, DataPack!BN840, IF($C$4=Dates!$E$6, DataPack!BS840))))="", "", IF($C$4=Dates!$E$3, DataPack!BD840, IF($C$4=Dates!$E$4, DataPack!BI840, IF($C$4=Dates!$E$5, DataPack!BN840, IF($C$4=Dates!$E$6, DataPack!BS840)))))</f>
        <v/>
      </c>
      <c r="E414" s="119" t="str">
        <f>IF(IF($C$4=Dates!$E$3, DataPack!BE840, IF($C$4=Dates!$E$4, DataPack!BJ840, IF($C$4=Dates!$E$5, DataPack!BO840, IF($C$4=Dates!$E$6, DataPack!BT840))))="", "", IF($C$4=Dates!$E$3, DataPack!BE840, IF($C$4=Dates!$E$4, DataPack!BJ840, IF($C$4=Dates!$E$5, DataPack!BO840, IF($C$4=Dates!$E$6, DataPack!BT840)))))</f>
        <v/>
      </c>
      <c r="F414" s="119"/>
      <c r="G414" s="120" t="str">
        <f>IF(IF($C$4=Dates!$E$3, DataPack!BF840, IF($C$4=Dates!$E$4, DataPack!BK840, IF($C$4=Dates!$E$5, DataPack!BP840, IF($C$4=Dates!$E$6, DataPack!BU840))))="", "", IF($C$4=Dates!$E$3, DataPack!BF840, IF($C$4=Dates!$E$4, DataPack!BK840, IF($C$4=Dates!$E$5, DataPack!BP840, IF($C$4=Dates!$E$6, DataPack!BU840)))))</f>
        <v/>
      </c>
    </row>
    <row r="415" spans="2:7">
      <c r="B415" s="112" t="str">
        <f>IF(IF($C$4=Dates!$E$3, DataPack!BB841, IF($C$4=Dates!$E$4, DataPack!BG841, IF($C$4=Dates!$E$5, DataPack!BL841, IF($C$4=Dates!$E$6, DataPack!BQ841))))="", "", IF($C$4=Dates!$E$3, DataPack!BB841, IF($C$4=Dates!$E$4, DataPack!BG841, IF($C$4=Dates!$E$5, DataPack!BL841, IF($C$4=Dates!$E$6, DataPack!BQ841)))))</f>
        <v/>
      </c>
      <c r="C415" s="119" t="str">
        <f>IF(IF($C$4=Dates!$E$3, DataPack!BC841, IF($C$4=Dates!$E$4, DataPack!BH841, IF($C$4=Dates!$E$5, DataPack!BM841, IF($C$4=Dates!$E$6, DataPack!BR841))))="", "", IF($C$4=Dates!$E$3, DataPack!BC841, IF($C$4=Dates!$E$4, DataPack!BH841, IF($C$4=Dates!$E$5, DataPack!BM841, IF($C$4=Dates!$E$6, DataPack!BR841)))))</f>
        <v/>
      </c>
      <c r="D415" s="119" t="str">
        <f>IF(IF($C$4=Dates!$E$3, DataPack!BD841, IF($C$4=Dates!$E$4, DataPack!BI841, IF($C$4=Dates!$E$5, DataPack!BN841, IF($C$4=Dates!$E$6, DataPack!BS841))))="", "", IF($C$4=Dates!$E$3, DataPack!BD841, IF($C$4=Dates!$E$4, DataPack!BI841, IF($C$4=Dates!$E$5, DataPack!BN841, IF($C$4=Dates!$E$6, DataPack!BS841)))))</f>
        <v/>
      </c>
      <c r="E415" s="119" t="str">
        <f>IF(IF($C$4=Dates!$E$3, DataPack!BE841, IF($C$4=Dates!$E$4, DataPack!BJ841, IF($C$4=Dates!$E$5, DataPack!BO841, IF($C$4=Dates!$E$6, DataPack!BT841))))="", "", IF($C$4=Dates!$E$3, DataPack!BE841, IF($C$4=Dates!$E$4, DataPack!BJ841, IF($C$4=Dates!$E$5, DataPack!BO841, IF($C$4=Dates!$E$6, DataPack!BT841)))))</f>
        <v/>
      </c>
      <c r="F415" s="119"/>
      <c r="G415" s="120" t="str">
        <f>IF(IF($C$4=Dates!$E$3, DataPack!BF841, IF($C$4=Dates!$E$4, DataPack!BK841, IF($C$4=Dates!$E$5, DataPack!BP841, IF($C$4=Dates!$E$6, DataPack!BU841))))="", "", IF($C$4=Dates!$E$3, DataPack!BF841, IF($C$4=Dates!$E$4, DataPack!BK841, IF($C$4=Dates!$E$5, DataPack!BP841, IF($C$4=Dates!$E$6, DataPack!BU841)))))</f>
        <v/>
      </c>
    </row>
    <row r="416" spans="2:7">
      <c r="B416" s="112" t="str">
        <f>IF(IF($C$4=Dates!$E$3, DataPack!BB842, IF($C$4=Dates!$E$4, DataPack!BG842, IF($C$4=Dates!$E$5, DataPack!BL842, IF($C$4=Dates!$E$6, DataPack!BQ842))))="", "", IF($C$4=Dates!$E$3, DataPack!BB842, IF($C$4=Dates!$E$4, DataPack!BG842, IF($C$4=Dates!$E$5, DataPack!BL842, IF($C$4=Dates!$E$6, DataPack!BQ842)))))</f>
        <v/>
      </c>
      <c r="C416" s="119" t="str">
        <f>IF(IF($C$4=Dates!$E$3, DataPack!BC842, IF($C$4=Dates!$E$4, DataPack!BH842, IF($C$4=Dates!$E$5, DataPack!BM842, IF($C$4=Dates!$E$6, DataPack!BR842))))="", "", IF($C$4=Dates!$E$3, DataPack!BC842, IF($C$4=Dates!$E$4, DataPack!BH842, IF($C$4=Dates!$E$5, DataPack!BM842, IF($C$4=Dates!$E$6, DataPack!BR842)))))</f>
        <v/>
      </c>
      <c r="D416" s="119" t="str">
        <f>IF(IF($C$4=Dates!$E$3, DataPack!BD842, IF($C$4=Dates!$E$4, DataPack!BI842, IF($C$4=Dates!$E$5, DataPack!BN842, IF($C$4=Dates!$E$6, DataPack!BS842))))="", "", IF($C$4=Dates!$E$3, DataPack!BD842, IF($C$4=Dates!$E$4, DataPack!BI842, IF($C$4=Dates!$E$5, DataPack!BN842, IF($C$4=Dates!$E$6, DataPack!BS842)))))</f>
        <v/>
      </c>
      <c r="E416" s="119" t="str">
        <f>IF(IF($C$4=Dates!$E$3, DataPack!BE842, IF($C$4=Dates!$E$4, DataPack!BJ842, IF($C$4=Dates!$E$5, DataPack!BO842, IF($C$4=Dates!$E$6, DataPack!BT842))))="", "", IF($C$4=Dates!$E$3, DataPack!BE842, IF($C$4=Dates!$E$4, DataPack!BJ842, IF($C$4=Dates!$E$5, DataPack!BO842, IF($C$4=Dates!$E$6, DataPack!BT842)))))</f>
        <v/>
      </c>
      <c r="F416" s="119"/>
      <c r="G416" s="120" t="str">
        <f>IF(IF($C$4=Dates!$E$3, DataPack!BF842, IF($C$4=Dates!$E$4, DataPack!BK842, IF($C$4=Dates!$E$5, DataPack!BP842, IF($C$4=Dates!$E$6, DataPack!BU842))))="", "", IF($C$4=Dates!$E$3, DataPack!BF842, IF($C$4=Dates!$E$4, DataPack!BK842, IF($C$4=Dates!$E$5, DataPack!BP842, IF($C$4=Dates!$E$6, DataPack!BU842)))))</f>
        <v/>
      </c>
    </row>
    <row r="417" spans="2:7">
      <c r="B417" s="112" t="str">
        <f>IF(IF($C$4=Dates!$E$3, DataPack!BB843, IF($C$4=Dates!$E$4, DataPack!BG843, IF($C$4=Dates!$E$5, DataPack!BL843, IF($C$4=Dates!$E$6, DataPack!BQ843))))="", "", IF($C$4=Dates!$E$3, DataPack!BB843, IF($C$4=Dates!$E$4, DataPack!BG843, IF($C$4=Dates!$E$5, DataPack!BL843, IF($C$4=Dates!$E$6, DataPack!BQ843)))))</f>
        <v/>
      </c>
      <c r="C417" s="119" t="str">
        <f>IF(IF($C$4=Dates!$E$3, DataPack!BC843, IF($C$4=Dates!$E$4, DataPack!BH843, IF($C$4=Dates!$E$5, DataPack!BM843, IF($C$4=Dates!$E$6, DataPack!BR843))))="", "", IF($C$4=Dates!$E$3, DataPack!BC843, IF($C$4=Dates!$E$4, DataPack!BH843, IF($C$4=Dates!$E$5, DataPack!BM843, IF($C$4=Dates!$E$6, DataPack!BR843)))))</f>
        <v/>
      </c>
      <c r="D417" s="119" t="str">
        <f>IF(IF($C$4=Dates!$E$3, DataPack!BD843, IF($C$4=Dates!$E$4, DataPack!BI843, IF($C$4=Dates!$E$5, DataPack!BN843, IF($C$4=Dates!$E$6, DataPack!BS843))))="", "", IF($C$4=Dates!$E$3, DataPack!BD843, IF($C$4=Dates!$E$4, DataPack!BI843, IF($C$4=Dates!$E$5, DataPack!BN843, IF($C$4=Dates!$E$6, DataPack!BS843)))))</f>
        <v/>
      </c>
      <c r="E417" s="119" t="str">
        <f>IF(IF($C$4=Dates!$E$3, DataPack!BE843, IF($C$4=Dates!$E$4, DataPack!BJ843, IF($C$4=Dates!$E$5, DataPack!BO843, IF($C$4=Dates!$E$6, DataPack!BT843))))="", "", IF($C$4=Dates!$E$3, DataPack!BE843, IF($C$4=Dates!$E$4, DataPack!BJ843, IF($C$4=Dates!$E$5, DataPack!BO843, IF($C$4=Dates!$E$6, DataPack!BT843)))))</f>
        <v/>
      </c>
      <c r="F417" s="119"/>
      <c r="G417" s="120" t="str">
        <f>IF(IF($C$4=Dates!$E$3, DataPack!BF843, IF($C$4=Dates!$E$4, DataPack!BK843, IF($C$4=Dates!$E$5, DataPack!BP843, IF($C$4=Dates!$E$6, DataPack!BU843))))="", "", IF($C$4=Dates!$E$3, DataPack!BF843, IF($C$4=Dates!$E$4, DataPack!BK843, IF($C$4=Dates!$E$5, DataPack!BP843, IF($C$4=Dates!$E$6, DataPack!BU843)))))</f>
        <v/>
      </c>
    </row>
    <row r="418" spans="2:7">
      <c r="B418" s="112" t="str">
        <f>IF(IF($C$4=Dates!$E$3, DataPack!BB844, IF($C$4=Dates!$E$4, DataPack!BG844, IF($C$4=Dates!$E$5, DataPack!BL844, IF($C$4=Dates!$E$6, DataPack!BQ844))))="", "", IF($C$4=Dates!$E$3, DataPack!BB844, IF($C$4=Dates!$E$4, DataPack!BG844, IF($C$4=Dates!$E$5, DataPack!BL844, IF($C$4=Dates!$E$6, DataPack!BQ844)))))</f>
        <v/>
      </c>
      <c r="C418" s="119" t="str">
        <f>IF(IF($C$4=Dates!$E$3, DataPack!BC844, IF($C$4=Dates!$E$4, DataPack!BH844, IF($C$4=Dates!$E$5, DataPack!BM844, IF($C$4=Dates!$E$6, DataPack!BR844))))="", "", IF($C$4=Dates!$E$3, DataPack!BC844, IF($C$4=Dates!$E$4, DataPack!BH844, IF($C$4=Dates!$E$5, DataPack!BM844, IF($C$4=Dates!$E$6, DataPack!BR844)))))</f>
        <v/>
      </c>
      <c r="D418" s="119" t="str">
        <f>IF(IF($C$4=Dates!$E$3, DataPack!BD844, IF($C$4=Dates!$E$4, DataPack!BI844, IF($C$4=Dates!$E$5, DataPack!BN844, IF($C$4=Dates!$E$6, DataPack!BS844))))="", "", IF($C$4=Dates!$E$3, DataPack!BD844, IF($C$4=Dates!$E$4, DataPack!BI844, IF($C$4=Dates!$E$5, DataPack!BN844, IF($C$4=Dates!$E$6, DataPack!BS844)))))</f>
        <v/>
      </c>
      <c r="E418" s="119" t="str">
        <f>IF(IF($C$4=Dates!$E$3, DataPack!BE844, IF($C$4=Dates!$E$4, DataPack!BJ844, IF($C$4=Dates!$E$5, DataPack!BO844, IF($C$4=Dates!$E$6, DataPack!BT844))))="", "", IF($C$4=Dates!$E$3, DataPack!BE844, IF($C$4=Dates!$E$4, DataPack!BJ844, IF($C$4=Dates!$E$5, DataPack!BO844, IF($C$4=Dates!$E$6, DataPack!BT844)))))</f>
        <v/>
      </c>
      <c r="F418" s="119"/>
      <c r="G418" s="120" t="str">
        <f>IF(IF($C$4=Dates!$E$3, DataPack!BF844, IF($C$4=Dates!$E$4, DataPack!BK844, IF($C$4=Dates!$E$5, DataPack!BP844, IF($C$4=Dates!$E$6, DataPack!BU844))))="", "", IF($C$4=Dates!$E$3, DataPack!BF844, IF($C$4=Dates!$E$4, DataPack!BK844, IF($C$4=Dates!$E$5, DataPack!BP844, IF($C$4=Dates!$E$6, DataPack!BU844)))))</f>
        <v/>
      </c>
    </row>
    <row r="419" spans="2:7">
      <c r="B419" s="112" t="str">
        <f>IF(IF($C$4=Dates!$E$3, DataPack!BB845, IF($C$4=Dates!$E$4, DataPack!BG845, IF($C$4=Dates!$E$5, DataPack!BL845, IF($C$4=Dates!$E$6, DataPack!BQ845))))="", "", IF($C$4=Dates!$E$3, DataPack!BB845, IF($C$4=Dates!$E$4, DataPack!BG845, IF($C$4=Dates!$E$5, DataPack!BL845, IF($C$4=Dates!$E$6, DataPack!BQ845)))))</f>
        <v/>
      </c>
      <c r="C419" s="119" t="str">
        <f>IF(IF($C$4=Dates!$E$3, DataPack!BC845, IF($C$4=Dates!$E$4, DataPack!BH845, IF($C$4=Dates!$E$5, DataPack!BM845, IF($C$4=Dates!$E$6, DataPack!BR845))))="", "", IF($C$4=Dates!$E$3, DataPack!BC845, IF($C$4=Dates!$E$4, DataPack!BH845, IF($C$4=Dates!$E$5, DataPack!BM845, IF($C$4=Dates!$E$6, DataPack!BR845)))))</f>
        <v/>
      </c>
      <c r="D419" s="119" t="str">
        <f>IF(IF($C$4=Dates!$E$3, DataPack!BD845, IF($C$4=Dates!$E$4, DataPack!BI845, IF($C$4=Dates!$E$5, DataPack!BN845, IF($C$4=Dates!$E$6, DataPack!BS845))))="", "", IF($C$4=Dates!$E$3, DataPack!BD845, IF($C$4=Dates!$E$4, DataPack!BI845, IF($C$4=Dates!$E$5, DataPack!BN845, IF($C$4=Dates!$E$6, DataPack!BS845)))))</f>
        <v/>
      </c>
      <c r="E419" s="119" t="str">
        <f>IF(IF($C$4=Dates!$E$3, DataPack!BE845, IF($C$4=Dates!$E$4, DataPack!BJ845, IF($C$4=Dates!$E$5, DataPack!BO845, IF($C$4=Dates!$E$6, DataPack!BT845))))="", "", IF($C$4=Dates!$E$3, DataPack!BE845, IF($C$4=Dates!$E$4, DataPack!BJ845, IF($C$4=Dates!$E$5, DataPack!BO845, IF($C$4=Dates!$E$6, DataPack!BT845)))))</f>
        <v/>
      </c>
      <c r="F419" s="119"/>
      <c r="G419" s="120" t="str">
        <f>IF(IF($C$4=Dates!$E$3, DataPack!BF845, IF($C$4=Dates!$E$4, DataPack!BK845, IF($C$4=Dates!$E$5, DataPack!BP845, IF($C$4=Dates!$E$6, DataPack!BU845))))="", "", IF($C$4=Dates!$E$3, DataPack!BF845, IF($C$4=Dates!$E$4, DataPack!BK845, IF($C$4=Dates!$E$5, DataPack!BP845, IF($C$4=Dates!$E$6, DataPack!BU845)))))</f>
        <v/>
      </c>
    </row>
    <row r="420" spans="2:7">
      <c r="B420" s="112" t="str">
        <f>IF(IF($C$4=Dates!$E$3, DataPack!BB846, IF($C$4=Dates!$E$4, DataPack!BG846, IF($C$4=Dates!$E$5, DataPack!BL846, IF($C$4=Dates!$E$6, DataPack!BQ846))))="", "", IF($C$4=Dates!$E$3, DataPack!BB846, IF($C$4=Dates!$E$4, DataPack!BG846, IF($C$4=Dates!$E$5, DataPack!BL846, IF($C$4=Dates!$E$6, DataPack!BQ846)))))</f>
        <v/>
      </c>
      <c r="C420" s="119" t="str">
        <f>IF(IF($C$4=Dates!$E$3, DataPack!BC846, IF($C$4=Dates!$E$4, DataPack!BH846, IF($C$4=Dates!$E$5, DataPack!BM846, IF($C$4=Dates!$E$6, DataPack!BR846))))="", "", IF($C$4=Dates!$E$3, DataPack!BC846, IF($C$4=Dates!$E$4, DataPack!BH846, IF($C$4=Dates!$E$5, DataPack!BM846, IF($C$4=Dates!$E$6, DataPack!BR846)))))</f>
        <v/>
      </c>
      <c r="D420" s="119" t="str">
        <f>IF(IF($C$4=Dates!$E$3, DataPack!BD846, IF($C$4=Dates!$E$4, DataPack!BI846, IF($C$4=Dates!$E$5, DataPack!BN846, IF($C$4=Dates!$E$6, DataPack!BS846))))="", "", IF($C$4=Dates!$E$3, DataPack!BD846, IF($C$4=Dates!$E$4, DataPack!BI846, IF($C$4=Dates!$E$5, DataPack!BN846, IF($C$4=Dates!$E$6, DataPack!BS846)))))</f>
        <v/>
      </c>
      <c r="E420" s="119" t="str">
        <f>IF(IF($C$4=Dates!$E$3, DataPack!BE846, IF($C$4=Dates!$E$4, DataPack!BJ846, IF($C$4=Dates!$E$5, DataPack!BO846, IF($C$4=Dates!$E$6, DataPack!BT846))))="", "", IF($C$4=Dates!$E$3, DataPack!BE846, IF($C$4=Dates!$E$4, DataPack!BJ846, IF($C$4=Dates!$E$5, DataPack!BO846, IF($C$4=Dates!$E$6, DataPack!BT846)))))</f>
        <v/>
      </c>
      <c r="F420" s="119"/>
      <c r="G420" s="120" t="str">
        <f>IF(IF($C$4=Dates!$E$3, DataPack!BF846, IF($C$4=Dates!$E$4, DataPack!BK846, IF($C$4=Dates!$E$5, DataPack!BP846, IF($C$4=Dates!$E$6, DataPack!BU846))))="", "", IF($C$4=Dates!$E$3, DataPack!BF846, IF($C$4=Dates!$E$4, DataPack!BK846, IF($C$4=Dates!$E$5, DataPack!BP846, IF($C$4=Dates!$E$6, DataPack!BU846)))))</f>
        <v/>
      </c>
    </row>
    <row r="421" spans="2:7">
      <c r="B421" s="112" t="str">
        <f>IF(IF($C$4=Dates!$E$3, DataPack!BB847, IF($C$4=Dates!$E$4, DataPack!BG847, IF($C$4=Dates!$E$5, DataPack!BL847, IF($C$4=Dates!$E$6, DataPack!BQ847))))="", "", IF($C$4=Dates!$E$3, DataPack!BB847, IF($C$4=Dates!$E$4, DataPack!BG847, IF($C$4=Dates!$E$5, DataPack!BL847, IF($C$4=Dates!$E$6, DataPack!BQ847)))))</f>
        <v/>
      </c>
      <c r="C421" s="119" t="str">
        <f>IF(IF($C$4=Dates!$E$3, DataPack!BC847, IF($C$4=Dates!$E$4, DataPack!BH847, IF($C$4=Dates!$E$5, DataPack!BM847, IF($C$4=Dates!$E$6, DataPack!BR847))))="", "", IF($C$4=Dates!$E$3, DataPack!BC847, IF($C$4=Dates!$E$4, DataPack!BH847, IF($C$4=Dates!$E$5, DataPack!BM847, IF($C$4=Dates!$E$6, DataPack!BR847)))))</f>
        <v/>
      </c>
      <c r="D421" s="119" t="str">
        <f>IF(IF($C$4=Dates!$E$3, DataPack!BD847, IF($C$4=Dates!$E$4, DataPack!BI847, IF($C$4=Dates!$E$5, DataPack!BN847, IF($C$4=Dates!$E$6, DataPack!BS847))))="", "", IF($C$4=Dates!$E$3, DataPack!BD847, IF($C$4=Dates!$E$4, DataPack!BI847, IF($C$4=Dates!$E$5, DataPack!BN847, IF($C$4=Dates!$E$6, DataPack!BS847)))))</f>
        <v/>
      </c>
      <c r="E421" s="119" t="str">
        <f>IF(IF($C$4=Dates!$E$3, DataPack!BE847, IF($C$4=Dates!$E$4, DataPack!BJ847, IF($C$4=Dates!$E$5, DataPack!BO847, IF($C$4=Dates!$E$6, DataPack!BT847))))="", "", IF($C$4=Dates!$E$3, DataPack!BE847, IF($C$4=Dates!$E$4, DataPack!BJ847, IF($C$4=Dates!$E$5, DataPack!BO847, IF($C$4=Dates!$E$6, DataPack!BT847)))))</f>
        <v/>
      </c>
      <c r="F421" s="119"/>
      <c r="G421" s="120" t="str">
        <f>IF(IF($C$4=Dates!$E$3, DataPack!BF847, IF($C$4=Dates!$E$4, DataPack!BK847, IF($C$4=Dates!$E$5, DataPack!BP847, IF($C$4=Dates!$E$6, DataPack!BU847))))="", "", IF($C$4=Dates!$E$3, DataPack!BF847, IF($C$4=Dates!$E$4, DataPack!BK847, IF($C$4=Dates!$E$5, DataPack!BP847, IF($C$4=Dates!$E$6, DataPack!BU847)))))</f>
        <v/>
      </c>
    </row>
    <row r="422" spans="2:7">
      <c r="B422" s="112" t="str">
        <f>IF(IF($C$4=Dates!$E$3, DataPack!BB848, IF($C$4=Dates!$E$4, DataPack!BG848, IF($C$4=Dates!$E$5, DataPack!BL848, IF($C$4=Dates!$E$6, DataPack!BQ848))))="", "", IF($C$4=Dates!$E$3, DataPack!BB848, IF($C$4=Dates!$E$4, DataPack!BG848, IF($C$4=Dates!$E$5, DataPack!BL848, IF($C$4=Dates!$E$6, DataPack!BQ848)))))</f>
        <v/>
      </c>
      <c r="C422" s="119" t="str">
        <f>IF(IF($C$4=Dates!$E$3, DataPack!BC848, IF($C$4=Dates!$E$4, DataPack!BH848, IF($C$4=Dates!$E$5, DataPack!BM848, IF($C$4=Dates!$E$6, DataPack!BR848))))="", "", IF($C$4=Dates!$E$3, DataPack!BC848, IF($C$4=Dates!$E$4, DataPack!BH848, IF($C$4=Dates!$E$5, DataPack!BM848, IF($C$4=Dates!$E$6, DataPack!BR848)))))</f>
        <v/>
      </c>
      <c r="D422" s="119" t="str">
        <f>IF(IF($C$4=Dates!$E$3, DataPack!BD848, IF($C$4=Dates!$E$4, DataPack!BI848, IF($C$4=Dates!$E$5, DataPack!BN848, IF($C$4=Dates!$E$6, DataPack!BS848))))="", "", IF($C$4=Dates!$E$3, DataPack!BD848, IF($C$4=Dates!$E$4, DataPack!BI848, IF($C$4=Dates!$E$5, DataPack!BN848, IF($C$4=Dates!$E$6, DataPack!BS848)))))</f>
        <v/>
      </c>
      <c r="E422" s="119" t="str">
        <f>IF(IF($C$4=Dates!$E$3, DataPack!BE848, IF($C$4=Dates!$E$4, DataPack!BJ848, IF($C$4=Dates!$E$5, DataPack!BO848, IF($C$4=Dates!$E$6, DataPack!BT848))))="", "", IF($C$4=Dates!$E$3, DataPack!BE848, IF($C$4=Dates!$E$4, DataPack!BJ848, IF($C$4=Dates!$E$5, DataPack!BO848, IF($C$4=Dates!$E$6, DataPack!BT848)))))</f>
        <v/>
      </c>
      <c r="F422" s="119"/>
      <c r="G422" s="120" t="str">
        <f>IF(IF($C$4=Dates!$E$3, DataPack!BF848, IF($C$4=Dates!$E$4, DataPack!BK848, IF($C$4=Dates!$E$5, DataPack!BP848, IF($C$4=Dates!$E$6, DataPack!BU848))))="", "", IF($C$4=Dates!$E$3, DataPack!BF848, IF($C$4=Dates!$E$4, DataPack!BK848, IF($C$4=Dates!$E$5, DataPack!BP848, IF($C$4=Dates!$E$6, DataPack!BU848)))))</f>
        <v/>
      </c>
    </row>
    <row r="423" spans="2:7">
      <c r="B423" s="112" t="str">
        <f>IF(IF($C$4=Dates!$E$3, DataPack!BB849, IF($C$4=Dates!$E$4, DataPack!BG849, IF($C$4=Dates!$E$5, DataPack!BL849, IF($C$4=Dates!$E$6, DataPack!BQ849))))="", "", IF($C$4=Dates!$E$3, DataPack!BB849, IF($C$4=Dates!$E$4, DataPack!BG849, IF($C$4=Dates!$E$5, DataPack!BL849, IF($C$4=Dates!$E$6, DataPack!BQ849)))))</f>
        <v/>
      </c>
      <c r="C423" s="119" t="str">
        <f>IF(IF($C$4=Dates!$E$3, DataPack!BC849, IF($C$4=Dates!$E$4, DataPack!BH849, IF($C$4=Dates!$E$5, DataPack!BM849, IF($C$4=Dates!$E$6, DataPack!BR849))))="", "", IF($C$4=Dates!$E$3, DataPack!BC849, IF($C$4=Dates!$E$4, DataPack!BH849, IF($C$4=Dates!$E$5, DataPack!BM849, IF($C$4=Dates!$E$6, DataPack!BR849)))))</f>
        <v/>
      </c>
      <c r="D423" s="119" t="str">
        <f>IF(IF($C$4=Dates!$E$3, DataPack!BD849, IF($C$4=Dates!$E$4, DataPack!BI849, IF($C$4=Dates!$E$5, DataPack!BN849, IF($C$4=Dates!$E$6, DataPack!BS849))))="", "", IF($C$4=Dates!$E$3, DataPack!BD849, IF($C$4=Dates!$E$4, DataPack!BI849, IF($C$4=Dates!$E$5, DataPack!BN849, IF($C$4=Dates!$E$6, DataPack!BS849)))))</f>
        <v/>
      </c>
      <c r="E423" s="119" t="str">
        <f>IF(IF($C$4=Dates!$E$3, DataPack!BE849, IF($C$4=Dates!$E$4, DataPack!BJ849, IF($C$4=Dates!$E$5, DataPack!BO849, IF($C$4=Dates!$E$6, DataPack!BT849))))="", "", IF($C$4=Dates!$E$3, DataPack!BE849, IF($C$4=Dates!$E$4, DataPack!BJ849, IF($C$4=Dates!$E$5, DataPack!BO849, IF($C$4=Dates!$E$6, DataPack!BT849)))))</f>
        <v/>
      </c>
      <c r="F423" s="119"/>
      <c r="G423" s="120" t="str">
        <f>IF(IF($C$4=Dates!$E$3, DataPack!BF849, IF($C$4=Dates!$E$4, DataPack!BK849, IF($C$4=Dates!$E$5, DataPack!BP849, IF($C$4=Dates!$E$6, DataPack!BU849))))="", "", IF($C$4=Dates!$E$3, DataPack!BF849, IF($C$4=Dates!$E$4, DataPack!BK849, IF($C$4=Dates!$E$5, DataPack!BP849, IF($C$4=Dates!$E$6, DataPack!BU849)))))</f>
        <v/>
      </c>
    </row>
    <row r="424" spans="2:7">
      <c r="B424" s="112" t="str">
        <f>IF(IF($C$4=Dates!$E$3, DataPack!BB850, IF($C$4=Dates!$E$4, DataPack!BG850, IF($C$4=Dates!$E$5, DataPack!BL850, IF($C$4=Dates!$E$6, DataPack!BQ850))))="", "", IF($C$4=Dates!$E$3, DataPack!BB850, IF($C$4=Dates!$E$4, DataPack!BG850, IF($C$4=Dates!$E$5, DataPack!BL850, IF($C$4=Dates!$E$6, DataPack!BQ850)))))</f>
        <v/>
      </c>
      <c r="C424" s="119" t="str">
        <f>IF(IF($C$4=Dates!$E$3, DataPack!BC850, IF($C$4=Dates!$E$4, DataPack!BH850, IF($C$4=Dates!$E$5, DataPack!BM850, IF($C$4=Dates!$E$6, DataPack!BR850))))="", "", IF($C$4=Dates!$E$3, DataPack!BC850, IF($C$4=Dates!$E$4, DataPack!BH850, IF($C$4=Dates!$E$5, DataPack!BM850, IF($C$4=Dates!$E$6, DataPack!BR850)))))</f>
        <v/>
      </c>
      <c r="D424" s="119" t="str">
        <f>IF(IF($C$4=Dates!$E$3, DataPack!BD850, IF($C$4=Dates!$E$4, DataPack!BI850, IF($C$4=Dates!$E$5, DataPack!BN850, IF($C$4=Dates!$E$6, DataPack!BS850))))="", "", IF($C$4=Dates!$E$3, DataPack!BD850, IF($C$4=Dates!$E$4, DataPack!BI850, IF($C$4=Dates!$E$5, DataPack!BN850, IF($C$4=Dates!$E$6, DataPack!BS850)))))</f>
        <v/>
      </c>
      <c r="E424" s="119" t="str">
        <f>IF(IF($C$4=Dates!$E$3, DataPack!BE850, IF($C$4=Dates!$E$4, DataPack!BJ850, IF($C$4=Dates!$E$5, DataPack!BO850, IF($C$4=Dates!$E$6, DataPack!BT850))))="", "", IF($C$4=Dates!$E$3, DataPack!BE850, IF($C$4=Dates!$E$4, DataPack!BJ850, IF($C$4=Dates!$E$5, DataPack!BO850, IF($C$4=Dates!$E$6, DataPack!BT850)))))</f>
        <v/>
      </c>
      <c r="F424" s="119"/>
      <c r="G424" s="120" t="str">
        <f>IF(IF($C$4=Dates!$E$3, DataPack!BF850, IF($C$4=Dates!$E$4, DataPack!BK850, IF($C$4=Dates!$E$5, DataPack!BP850, IF($C$4=Dates!$E$6, DataPack!BU850))))="", "", IF($C$4=Dates!$E$3, DataPack!BF850, IF($C$4=Dates!$E$4, DataPack!BK850, IF($C$4=Dates!$E$5, DataPack!BP850, IF($C$4=Dates!$E$6, DataPack!BU850)))))</f>
        <v/>
      </c>
    </row>
    <row r="425" spans="2:7">
      <c r="B425" s="112" t="str">
        <f>IF(IF($C$4=Dates!$E$3, DataPack!BB851, IF($C$4=Dates!$E$4, DataPack!BG851, IF($C$4=Dates!$E$5, DataPack!BL851, IF($C$4=Dates!$E$6, DataPack!BQ851))))="", "", IF($C$4=Dates!$E$3, DataPack!BB851, IF($C$4=Dates!$E$4, DataPack!BG851, IF($C$4=Dates!$E$5, DataPack!BL851, IF($C$4=Dates!$E$6, DataPack!BQ851)))))</f>
        <v/>
      </c>
      <c r="C425" s="119" t="str">
        <f>IF(IF($C$4=Dates!$E$3, DataPack!BC851, IF($C$4=Dates!$E$4, DataPack!BH851, IF($C$4=Dates!$E$5, DataPack!BM851, IF($C$4=Dates!$E$6, DataPack!BR851))))="", "", IF($C$4=Dates!$E$3, DataPack!BC851, IF($C$4=Dates!$E$4, DataPack!BH851, IF($C$4=Dates!$E$5, DataPack!BM851, IF($C$4=Dates!$E$6, DataPack!BR851)))))</f>
        <v/>
      </c>
      <c r="D425" s="119" t="str">
        <f>IF(IF($C$4=Dates!$E$3, DataPack!BD851, IF($C$4=Dates!$E$4, DataPack!BI851, IF($C$4=Dates!$E$5, DataPack!BN851, IF($C$4=Dates!$E$6, DataPack!BS851))))="", "", IF($C$4=Dates!$E$3, DataPack!BD851, IF($C$4=Dates!$E$4, DataPack!BI851, IF($C$4=Dates!$E$5, DataPack!BN851, IF($C$4=Dates!$E$6, DataPack!BS851)))))</f>
        <v/>
      </c>
      <c r="E425" s="119" t="str">
        <f>IF(IF($C$4=Dates!$E$3, DataPack!BE851, IF($C$4=Dates!$E$4, DataPack!BJ851, IF($C$4=Dates!$E$5, DataPack!BO851, IF($C$4=Dates!$E$6, DataPack!BT851))))="", "", IF($C$4=Dates!$E$3, DataPack!BE851, IF($C$4=Dates!$E$4, DataPack!BJ851, IF($C$4=Dates!$E$5, DataPack!BO851, IF($C$4=Dates!$E$6, DataPack!BT851)))))</f>
        <v/>
      </c>
      <c r="F425" s="119"/>
      <c r="G425" s="120" t="str">
        <f>IF(IF($C$4=Dates!$E$3, DataPack!BF851, IF($C$4=Dates!$E$4, DataPack!BK851, IF($C$4=Dates!$E$5, DataPack!BP851, IF($C$4=Dates!$E$6, DataPack!BU851))))="", "", IF($C$4=Dates!$E$3, DataPack!BF851, IF($C$4=Dates!$E$4, DataPack!BK851, IF($C$4=Dates!$E$5, DataPack!BP851, IF($C$4=Dates!$E$6, DataPack!BU851)))))</f>
        <v/>
      </c>
    </row>
    <row r="426" spans="2:7">
      <c r="B426" s="112" t="str">
        <f>IF(IF($C$4=Dates!$E$3, DataPack!BB852, IF($C$4=Dates!$E$4, DataPack!BG852, IF($C$4=Dates!$E$5, DataPack!BL852, IF($C$4=Dates!$E$6, DataPack!BQ852))))="", "", IF($C$4=Dates!$E$3, DataPack!BB852, IF($C$4=Dates!$E$4, DataPack!BG852, IF($C$4=Dates!$E$5, DataPack!BL852, IF($C$4=Dates!$E$6, DataPack!BQ852)))))</f>
        <v/>
      </c>
      <c r="C426" s="119" t="str">
        <f>IF(IF($C$4=Dates!$E$3, DataPack!BC852, IF($C$4=Dates!$E$4, DataPack!BH852, IF($C$4=Dates!$E$5, DataPack!BM852, IF($C$4=Dates!$E$6, DataPack!BR852))))="", "", IF($C$4=Dates!$E$3, DataPack!BC852, IF($C$4=Dates!$E$4, DataPack!BH852, IF($C$4=Dates!$E$5, DataPack!BM852, IF($C$4=Dates!$E$6, DataPack!BR852)))))</f>
        <v/>
      </c>
      <c r="D426" s="119" t="str">
        <f>IF(IF($C$4=Dates!$E$3, DataPack!BD852, IF($C$4=Dates!$E$4, DataPack!BI852, IF($C$4=Dates!$E$5, DataPack!BN852, IF($C$4=Dates!$E$6, DataPack!BS852))))="", "", IF($C$4=Dates!$E$3, DataPack!BD852, IF($C$4=Dates!$E$4, DataPack!BI852, IF($C$4=Dates!$E$5, DataPack!BN852, IF($C$4=Dates!$E$6, DataPack!BS852)))))</f>
        <v/>
      </c>
      <c r="E426" s="119" t="str">
        <f>IF(IF($C$4=Dates!$E$3, DataPack!BE852, IF($C$4=Dates!$E$4, DataPack!BJ852, IF($C$4=Dates!$E$5, DataPack!BO852, IF($C$4=Dates!$E$6, DataPack!BT852))))="", "", IF($C$4=Dates!$E$3, DataPack!BE852, IF($C$4=Dates!$E$4, DataPack!BJ852, IF($C$4=Dates!$E$5, DataPack!BO852, IF($C$4=Dates!$E$6, DataPack!BT852)))))</f>
        <v/>
      </c>
      <c r="F426" s="119"/>
      <c r="G426" s="120" t="str">
        <f>IF(IF($C$4=Dates!$E$3, DataPack!BF852, IF($C$4=Dates!$E$4, DataPack!BK852, IF($C$4=Dates!$E$5, DataPack!BP852, IF($C$4=Dates!$E$6, DataPack!BU852))))="", "", IF($C$4=Dates!$E$3, DataPack!BF852, IF($C$4=Dates!$E$4, DataPack!BK852, IF($C$4=Dates!$E$5, DataPack!BP852, IF($C$4=Dates!$E$6, DataPack!BU852)))))</f>
        <v/>
      </c>
    </row>
    <row r="427" spans="2:7">
      <c r="B427" s="112" t="str">
        <f>IF(IF($C$4=Dates!$E$3, DataPack!BB853, IF($C$4=Dates!$E$4, DataPack!BG853, IF($C$4=Dates!$E$5, DataPack!BL853, IF($C$4=Dates!$E$6, DataPack!BQ853))))="", "", IF($C$4=Dates!$E$3, DataPack!BB853, IF($C$4=Dates!$E$4, DataPack!BG853, IF($C$4=Dates!$E$5, DataPack!BL853, IF($C$4=Dates!$E$6, DataPack!BQ853)))))</f>
        <v/>
      </c>
      <c r="C427" s="119" t="str">
        <f>IF(IF($C$4=Dates!$E$3, DataPack!BC853, IF($C$4=Dates!$E$4, DataPack!BH853, IF($C$4=Dates!$E$5, DataPack!BM853, IF($C$4=Dates!$E$6, DataPack!BR853))))="", "", IF($C$4=Dates!$E$3, DataPack!BC853, IF($C$4=Dates!$E$4, DataPack!BH853, IF($C$4=Dates!$E$5, DataPack!BM853, IF($C$4=Dates!$E$6, DataPack!BR853)))))</f>
        <v/>
      </c>
      <c r="D427" s="119" t="str">
        <f>IF(IF($C$4=Dates!$E$3, DataPack!BD853, IF($C$4=Dates!$E$4, DataPack!BI853, IF($C$4=Dates!$E$5, DataPack!BN853, IF($C$4=Dates!$E$6, DataPack!BS853))))="", "", IF($C$4=Dates!$E$3, DataPack!BD853, IF($C$4=Dates!$E$4, DataPack!BI853, IF($C$4=Dates!$E$5, DataPack!BN853, IF($C$4=Dates!$E$6, DataPack!BS853)))))</f>
        <v/>
      </c>
      <c r="E427" s="119" t="str">
        <f>IF(IF($C$4=Dates!$E$3, DataPack!BE853, IF($C$4=Dates!$E$4, DataPack!BJ853, IF($C$4=Dates!$E$5, DataPack!BO853, IF($C$4=Dates!$E$6, DataPack!BT853))))="", "", IF($C$4=Dates!$E$3, DataPack!BE853, IF($C$4=Dates!$E$4, DataPack!BJ853, IF($C$4=Dates!$E$5, DataPack!BO853, IF($C$4=Dates!$E$6, DataPack!BT853)))))</f>
        <v/>
      </c>
      <c r="F427" s="119"/>
      <c r="G427" s="120" t="str">
        <f>IF(IF($C$4=Dates!$E$3, DataPack!BF853, IF($C$4=Dates!$E$4, DataPack!BK853, IF($C$4=Dates!$E$5, DataPack!BP853, IF($C$4=Dates!$E$6, DataPack!BU853))))="", "", IF($C$4=Dates!$E$3, DataPack!BF853, IF($C$4=Dates!$E$4, DataPack!BK853, IF($C$4=Dates!$E$5, DataPack!BP853, IF($C$4=Dates!$E$6, DataPack!BU853)))))</f>
        <v/>
      </c>
    </row>
    <row r="428" spans="2:7">
      <c r="B428" s="112" t="str">
        <f>IF(IF($C$4=Dates!$E$3, DataPack!BB854, IF($C$4=Dates!$E$4, DataPack!BG854, IF($C$4=Dates!$E$5, DataPack!BL854, IF($C$4=Dates!$E$6, DataPack!BQ854))))="", "", IF($C$4=Dates!$E$3, DataPack!BB854, IF($C$4=Dates!$E$4, DataPack!BG854, IF($C$4=Dates!$E$5, DataPack!BL854, IF($C$4=Dates!$E$6, DataPack!BQ854)))))</f>
        <v/>
      </c>
      <c r="C428" s="119" t="str">
        <f>IF(IF($C$4=Dates!$E$3, DataPack!BC854, IF($C$4=Dates!$E$4, DataPack!BH854, IF($C$4=Dates!$E$5, DataPack!BM854, IF($C$4=Dates!$E$6, DataPack!BR854))))="", "", IF($C$4=Dates!$E$3, DataPack!BC854, IF($C$4=Dates!$E$4, DataPack!BH854, IF($C$4=Dates!$E$5, DataPack!BM854, IF($C$4=Dates!$E$6, DataPack!BR854)))))</f>
        <v/>
      </c>
      <c r="D428" s="119" t="str">
        <f>IF(IF($C$4=Dates!$E$3, DataPack!BD854, IF($C$4=Dates!$E$4, DataPack!BI854, IF($C$4=Dates!$E$5, DataPack!BN854, IF($C$4=Dates!$E$6, DataPack!BS854))))="", "", IF($C$4=Dates!$E$3, DataPack!BD854, IF($C$4=Dates!$E$4, DataPack!BI854, IF($C$4=Dates!$E$5, DataPack!BN854, IF($C$4=Dates!$E$6, DataPack!BS854)))))</f>
        <v/>
      </c>
      <c r="E428" s="119" t="str">
        <f>IF(IF($C$4=Dates!$E$3, DataPack!BE854, IF($C$4=Dates!$E$4, DataPack!BJ854, IF($C$4=Dates!$E$5, DataPack!BO854, IF($C$4=Dates!$E$6, DataPack!BT854))))="", "", IF($C$4=Dates!$E$3, DataPack!BE854, IF($C$4=Dates!$E$4, DataPack!BJ854, IF($C$4=Dates!$E$5, DataPack!BO854, IF($C$4=Dates!$E$6, DataPack!BT854)))))</f>
        <v/>
      </c>
      <c r="F428" s="119"/>
      <c r="G428" s="120" t="str">
        <f>IF(IF($C$4=Dates!$E$3, DataPack!BF854, IF($C$4=Dates!$E$4, DataPack!BK854, IF($C$4=Dates!$E$5, DataPack!BP854, IF($C$4=Dates!$E$6, DataPack!BU854))))="", "", IF($C$4=Dates!$E$3, DataPack!BF854, IF($C$4=Dates!$E$4, DataPack!BK854, IF($C$4=Dates!$E$5, DataPack!BP854, IF($C$4=Dates!$E$6, DataPack!BU854)))))</f>
        <v/>
      </c>
    </row>
    <row r="429" spans="2:7">
      <c r="B429" s="112" t="str">
        <f>IF(IF($C$4=Dates!$E$3, DataPack!BB855, IF($C$4=Dates!$E$4, DataPack!BG855, IF($C$4=Dates!$E$5, DataPack!BL855, IF($C$4=Dates!$E$6, DataPack!BQ855))))="", "", IF($C$4=Dates!$E$3, DataPack!BB855, IF($C$4=Dates!$E$4, DataPack!BG855, IF($C$4=Dates!$E$5, DataPack!BL855, IF($C$4=Dates!$E$6, DataPack!BQ855)))))</f>
        <v/>
      </c>
      <c r="C429" s="119" t="str">
        <f>IF(IF($C$4=Dates!$E$3, DataPack!BC855, IF($C$4=Dates!$E$4, DataPack!BH855, IF($C$4=Dates!$E$5, DataPack!BM855, IF($C$4=Dates!$E$6, DataPack!BR855))))="", "", IF($C$4=Dates!$E$3, DataPack!BC855, IF($C$4=Dates!$E$4, DataPack!BH855, IF($C$4=Dates!$E$5, DataPack!BM855, IF($C$4=Dates!$E$6, DataPack!BR855)))))</f>
        <v/>
      </c>
      <c r="D429" s="119" t="str">
        <f>IF(IF($C$4=Dates!$E$3, DataPack!BD855, IF($C$4=Dates!$E$4, DataPack!BI855, IF($C$4=Dates!$E$5, DataPack!BN855, IF($C$4=Dates!$E$6, DataPack!BS855))))="", "", IF($C$4=Dates!$E$3, DataPack!BD855, IF($C$4=Dates!$E$4, DataPack!BI855, IF($C$4=Dates!$E$5, DataPack!BN855, IF($C$4=Dates!$E$6, DataPack!BS855)))))</f>
        <v/>
      </c>
      <c r="E429" s="119" t="str">
        <f>IF(IF($C$4=Dates!$E$3, DataPack!BE855, IF($C$4=Dates!$E$4, DataPack!BJ855, IF($C$4=Dates!$E$5, DataPack!BO855, IF($C$4=Dates!$E$6, DataPack!BT855))))="", "", IF($C$4=Dates!$E$3, DataPack!BE855, IF($C$4=Dates!$E$4, DataPack!BJ855, IF($C$4=Dates!$E$5, DataPack!BO855, IF($C$4=Dates!$E$6, DataPack!BT855)))))</f>
        <v/>
      </c>
      <c r="F429" s="119"/>
      <c r="G429" s="120" t="str">
        <f>IF(IF($C$4=Dates!$E$3, DataPack!BF855, IF($C$4=Dates!$E$4, DataPack!BK855, IF($C$4=Dates!$E$5, DataPack!BP855, IF($C$4=Dates!$E$6, DataPack!BU855))))="", "", IF($C$4=Dates!$E$3, DataPack!BF855, IF($C$4=Dates!$E$4, DataPack!BK855, IF($C$4=Dates!$E$5, DataPack!BP855, IF($C$4=Dates!$E$6, DataPack!BU855)))))</f>
        <v/>
      </c>
    </row>
    <row r="430" spans="2:7">
      <c r="B430" s="112" t="str">
        <f>IF(IF($C$4=Dates!$E$3, DataPack!BB856, IF($C$4=Dates!$E$4, DataPack!BG856, IF($C$4=Dates!$E$5, DataPack!BL856, IF($C$4=Dates!$E$6, DataPack!BQ856))))="", "", IF($C$4=Dates!$E$3, DataPack!BB856, IF($C$4=Dates!$E$4, DataPack!BG856, IF($C$4=Dates!$E$5, DataPack!BL856, IF($C$4=Dates!$E$6, DataPack!BQ856)))))</f>
        <v/>
      </c>
      <c r="C430" s="119" t="str">
        <f>IF(IF($C$4=Dates!$E$3, DataPack!BC856, IF($C$4=Dates!$E$4, DataPack!BH856, IF($C$4=Dates!$E$5, DataPack!BM856, IF($C$4=Dates!$E$6, DataPack!BR856))))="", "", IF($C$4=Dates!$E$3, DataPack!BC856, IF($C$4=Dates!$E$4, DataPack!BH856, IF($C$4=Dates!$E$5, DataPack!BM856, IF($C$4=Dates!$E$6, DataPack!BR856)))))</f>
        <v/>
      </c>
      <c r="D430" s="119" t="str">
        <f>IF(IF($C$4=Dates!$E$3, DataPack!BD856, IF($C$4=Dates!$E$4, DataPack!BI856, IF($C$4=Dates!$E$5, DataPack!BN856, IF($C$4=Dates!$E$6, DataPack!BS856))))="", "", IF($C$4=Dates!$E$3, DataPack!BD856, IF($C$4=Dates!$E$4, DataPack!BI856, IF($C$4=Dates!$E$5, DataPack!BN856, IF($C$4=Dates!$E$6, DataPack!BS856)))))</f>
        <v/>
      </c>
      <c r="E430" s="119" t="str">
        <f>IF(IF($C$4=Dates!$E$3, DataPack!BE856, IF($C$4=Dates!$E$4, DataPack!BJ856, IF($C$4=Dates!$E$5, DataPack!BO856, IF($C$4=Dates!$E$6, DataPack!BT856))))="", "", IF($C$4=Dates!$E$3, DataPack!BE856, IF($C$4=Dates!$E$4, DataPack!BJ856, IF($C$4=Dates!$E$5, DataPack!BO856, IF($C$4=Dates!$E$6, DataPack!BT856)))))</f>
        <v/>
      </c>
      <c r="F430" s="119"/>
      <c r="G430" s="120" t="str">
        <f>IF(IF($C$4=Dates!$E$3, DataPack!BF856, IF($C$4=Dates!$E$4, DataPack!BK856, IF($C$4=Dates!$E$5, DataPack!BP856, IF($C$4=Dates!$E$6, DataPack!BU856))))="", "", IF($C$4=Dates!$E$3, DataPack!BF856, IF($C$4=Dates!$E$4, DataPack!BK856, IF($C$4=Dates!$E$5, DataPack!BP856, IF($C$4=Dates!$E$6, DataPack!BU856)))))</f>
        <v/>
      </c>
    </row>
    <row r="431" spans="2:7">
      <c r="B431" s="112" t="str">
        <f>IF(IF($C$4=Dates!$E$3, DataPack!BB857, IF($C$4=Dates!$E$4, DataPack!BG857, IF($C$4=Dates!$E$5, DataPack!BL857, IF($C$4=Dates!$E$6, DataPack!BQ857))))="", "", IF($C$4=Dates!$E$3, DataPack!BB857, IF($C$4=Dates!$E$4, DataPack!BG857, IF($C$4=Dates!$E$5, DataPack!BL857, IF($C$4=Dates!$E$6, DataPack!BQ857)))))</f>
        <v/>
      </c>
      <c r="C431" s="119" t="str">
        <f>IF(IF($C$4=Dates!$E$3, DataPack!BC857, IF($C$4=Dates!$E$4, DataPack!BH857, IF($C$4=Dates!$E$5, DataPack!BM857, IF($C$4=Dates!$E$6, DataPack!BR857))))="", "", IF($C$4=Dates!$E$3, DataPack!BC857, IF($C$4=Dates!$E$4, DataPack!BH857, IF($C$4=Dates!$E$5, DataPack!BM857, IF($C$4=Dates!$E$6, DataPack!BR857)))))</f>
        <v/>
      </c>
      <c r="D431" s="119" t="str">
        <f>IF(IF($C$4=Dates!$E$3, DataPack!BD857, IF($C$4=Dates!$E$4, DataPack!BI857, IF($C$4=Dates!$E$5, DataPack!BN857, IF($C$4=Dates!$E$6, DataPack!BS857))))="", "", IF($C$4=Dates!$E$3, DataPack!BD857, IF($C$4=Dates!$E$4, DataPack!BI857, IF($C$4=Dates!$E$5, DataPack!BN857, IF($C$4=Dates!$E$6, DataPack!BS857)))))</f>
        <v/>
      </c>
      <c r="E431" s="119" t="str">
        <f>IF(IF($C$4=Dates!$E$3, DataPack!BE857, IF($C$4=Dates!$E$4, DataPack!BJ857, IF($C$4=Dates!$E$5, DataPack!BO857, IF($C$4=Dates!$E$6, DataPack!BT857))))="", "", IF($C$4=Dates!$E$3, DataPack!BE857, IF($C$4=Dates!$E$4, DataPack!BJ857, IF($C$4=Dates!$E$5, DataPack!BO857, IF($C$4=Dates!$E$6, DataPack!BT857)))))</f>
        <v/>
      </c>
      <c r="F431" s="119"/>
      <c r="G431" s="120" t="str">
        <f>IF(IF($C$4=Dates!$E$3, DataPack!BF857, IF($C$4=Dates!$E$4, DataPack!BK857, IF($C$4=Dates!$E$5, DataPack!BP857, IF($C$4=Dates!$E$6, DataPack!BU857))))="", "", IF($C$4=Dates!$E$3, DataPack!BF857, IF($C$4=Dates!$E$4, DataPack!BK857, IF($C$4=Dates!$E$5, DataPack!BP857, IF($C$4=Dates!$E$6, DataPack!BU857)))))</f>
        <v/>
      </c>
    </row>
    <row r="432" spans="2:7">
      <c r="B432" s="112" t="str">
        <f>IF(IF($C$4=Dates!$E$3, DataPack!BB858, IF($C$4=Dates!$E$4, DataPack!BG858, IF($C$4=Dates!$E$5, DataPack!BL858, IF($C$4=Dates!$E$6, DataPack!BQ858))))="", "", IF($C$4=Dates!$E$3, DataPack!BB858, IF($C$4=Dates!$E$4, DataPack!BG858, IF($C$4=Dates!$E$5, DataPack!BL858, IF($C$4=Dates!$E$6, DataPack!BQ858)))))</f>
        <v/>
      </c>
      <c r="C432" s="119" t="str">
        <f>IF(IF($C$4=Dates!$E$3, DataPack!BC858, IF($C$4=Dates!$E$4, DataPack!BH858, IF($C$4=Dates!$E$5, DataPack!BM858, IF($C$4=Dates!$E$6, DataPack!BR858))))="", "", IF($C$4=Dates!$E$3, DataPack!BC858, IF($C$4=Dates!$E$4, DataPack!BH858, IF($C$4=Dates!$E$5, DataPack!BM858, IF($C$4=Dates!$E$6, DataPack!BR858)))))</f>
        <v/>
      </c>
      <c r="D432" s="119" t="str">
        <f>IF(IF($C$4=Dates!$E$3, DataPack!BD858, IF($C$4=Dates!$E$4, DataPack!BI858, IF($C$4=Dates!$E$5, DataPack!BN858, IF($C$4=Dates!$E$6, DataPack!BS858))))="", "", IF($C$4=Dates!$E$3, DataPack!BD858, IF($C$4=Dates!$E$4, DataPack!BI858, IF($C$4=Dates!$E$5, DataPack!BN858, IF($C$4=Dates!$E$6, DataPack!BS858)))))</f>
        <v/>
      </c>
      <c r="E432" s="119" t="str">
        <f>IF(IF($C$4=Dates!$E$3, DataPack!BE858, IF($C$4=Dates!$E$4, DataPack!BJ858, IF($C$4=Dates!$E$5, DataPack!BO858, IF($C$4=Dates!$E$6, DataPack!BT858))))="", "", IF($C$4=Dates!$E$3, DataPack!BE858, IF($C$4=Dates!$E$4, DataPack!BJ858, IF($C$4=Dates!$E$5, DataPack!BO858, IF($C$4=Dates!$E$6, DataPack!BT858)))))</f>
        <v/>
      </c>
      <c r="F432" s="119"/>
      <c r="G432" s="120" t="str">
        <f>IF(IF($C$4=Dates!$E$3, DataPack!BF858, IF($C$4=Dates!$E$4, DataPack!BK858, IF($C$4=Dates!$E$5, DataPack!BP858, IF($C$4=Dates!$E$6, DataPack!BU858))))="", "", IF($C$4=Dates!$E$3, DataPack!BF858, IF($C$4=Dates!$E$4, DataPack!BK858, IF($C$4=Dates!$E$5, DataPack!BP858, IF($C$4=Dates!$E$6, DataPack!BU858)))))</f>
        <v/>
      </c>
    </row>
    <row r="433" spans="2:7">
      <c r="B433" s="112" t="str">
        <f>IF(IF($C$4=Dates!$E$3, DataPack!BB859, IF($C$4=Dates!$E$4, DataPack!BG859, IF($C$4=Dates!$E$5, DataPack!BL859, IF($C$4=Dates!$E$6, DataPack!BQ859))))="", "", IF($C$4=Dates!$E$3, DataPack!BB859, IF($C$4=Dates!$E$4, DataPack!BG859, IF($C$4=Dates!$E$5, DataPack!BL859, IF($C$4=Dates!$E$6, DataPack!BQ859)))))</f>
        <v/>
      </c>
      <c r="C433" s="119" t="str">
        <f>IF(IF($C$4=Dates!$E$3, DataPack!BC859, IF($C$4=Dates!$E$4, DataPack!BH859, IF($C$4=Dates!$E$5, DataPack!BM859, IF($C$4=Dates!$E$6, DataPack!BR859))))="", "", IF($C$4=Dates!$E$3, DataPack!BC859, IF($C$4=Dates!$E$4, DataPack!BH859, IF($C$4=Dates!$E$5, DataPack!BM859, IF($C$4=Dates!$E$6, DataPack!BR859)))))</f>
        <v/>
      </c>
      <c r="D433" s="119" t="str">
        <f>IF(IF($C$4=Dates!$E$3, DataPack!BD859, IF($C$4=Dates!$E$4, DataPack!BI859, IF($C$4=Dates!$E$5, DataPack!BN859, IF($C$4=Dates!$E$6, DataPack!BS859))))="", "", IF($C$4=Dates!$E$3, DataPack!BD859, IF($C$4=Dates!$E$4, DataPack!BI859, IF($C$4=Dates!$E$5, DataPack!BN859, IF($C$4=Dates!$E$6, DataPack!BS859)))))</f>
        <v/>
      </c>
      <c r="E433" s="119" t="str">
        <f>IF(IF($C$4=Dates!$E$3, DataPack!BE859, IF($C$4=Dates!$E$4, DataPack!BJ859, IF($C$4=Dates!$E$5, DataPack!BO859, IF($C$4=Dates!$E$6, DataPack!BT859))))="", "", IF($C$4=Dates!$E$3, DataPack!BE859, IF($C$4=Dates!$E$4, DataPack!BJ859, IF($C$4=Dates!$E$5, DataPack!BO859, IF($C$4=Dates!$E$6, DataPack!BT859)))))</f>
        <v/>
      </c>
      <c r="F433" s="119"/>
      <c r="G433" s="120" t="str">
        <f>IF(IF($C$4=Dates!$E$3, DataPack!BF859, IF($C$4=Dates!$E$4, DataPack!BK859, IF($C$4=Dates!$E$5, DataPack!BP859, IF($C$4=Dates!$E$6, DataPack!BU859))))="", "", IF($C$4=Dates!$E$3, DataPack!BF859, IF($C$4=Dates!$E$4, DataPack!BK859, IF($C$4=Dates!$E$5, DataPack!BP859, IF($C$4=Dates!$E$6, DataPack!BU859)))))</f>
        <v/>
      </c>
    </row>
    <row r="434" spans="2:7">
      <c r="B434" s="112" t="str">
        <f>IF(IF($C$4=Dates!$E$3, DataPack!BB860, IF($C$4=Dates!$E$4, DataPack!BG860, IF($C$4=Dates!$E$5, DataPack!BL860, IF($C$4=Dates!$E$6, DataPack!BQ860))))="", "", IF($C$4=Dates!$E$3, DataPack!BB860, IF($C$4=Dates!$E$4, DataPack!BG860, IF($C$4=Dates!$E$5, DataPack!BL860, IF($C$4=Dates!$E$6, DataPack!BQ860)))))</f>
        <v/>
      </c>
      <c r="C434" s="119" t="str">
        <f>IF(IF($C$4=Dates!$E$3, DataPack!BC860, IF($C$4=Dates!$E$4, DataPack!BH860, IF($C$4=Dates!$E$5, DataPack!BM860, IF($C$4=Dates!$E$6, DataPack!BR860))))="", "", IF($C$4=Dates!$E$3, DataPack!BC860, IF($C$4=Dates!$E$4, DataPack!BH860, IF($C$4=Dates!$E$5, DataPack!BM860, IF($C$4=Dates!$E$6, DataPack!BR860)))))</f>
        <v/>
      </c>
      <c r="D434" s="119" t="str">
        <f>IF(IF($C$4=Dates!$E$3, DataPack!BD860, IF($C$4=Dates!$E$4, DataPack!BI860, IF($C$4=Dates!$E$5, DataPack!BN860, IF($C$4=Dates!$E$6, DataPack!BS860))))="", "", IF($C$4=Dates!$E$3, DataPack!BD860, IF($C$4=Dates!$E$4, DataPack!BI860, IF($C$4=Dates!$E$5, DataPack!BN860, IF($C$4=Dates!$E$6, DataPack!BS860)))))</f>
        <v/>
      </c>
      <c r="E434" s="119" t="str">
        <f>IF(IF($C$4=Dates!$E$3, DataPack!BE860, IF($C$4=Dates!$E$4, DataPack!BJ860, IF($C$4=Dates!$E$5, DataPack!BO860, IF($C$4=Dates!$E$6, DataPack!BT860))))="", "", IF($C$4=Dates!$E$3, DataPack!BE860, IF($C$4=Dates!$E$4, DataPack!BJ860, IF($C$4=Dates!$E$5, DataPack!BO860, IF($C$4=Dates!$E$6, DataPack!BT860)))))</f>
        <v/>
      </c>
      <c r="F434" s="119"/>
      <c r="G434" s="120" t="str">
        <f>IF(IF($C$4=Dates!$E$3, DataPack!BF860, IF($C$4=Dates!$E$4, DataPack!BK860, IF($C$4=Dates!$E$5, DataPack!BP860, IF($C$4=Dates!$E$6, DataPack!BU860))))="", "", IF($C$4=Dates!$E$3, DataPack!BF860, IF($C$4=Dates!$E$4, DataPack!BK860, IF($C$4=Dates!$E$5, DataPack!BP860, IF($C$4=Dates!$E$6, DataPack!BU860)))))</f>
        <v/>
      </c>
    </row>
    <row r="435" spans="2:7">
      <c r="B435" s="112" t="str">
        <f>IF(IF($C$4=Dates!$E$3, DataPack!BB861, IF($C$4=Dates!$E$4, DataPack!BG861, IF($C$4=Dates!$E$5, DataPack!BL861, IF($C$4=Dates!$E$6, DataPack!BQ861))))="", "", IF($C$4=Dates!$E$3, DataPack!BB861, IF($C$4=Dates!$E$4, DataPack!BG861, IF($C$4=Dates!$E$5, DataPack!BL861, IF($C$4=Dates!$E$6, DataPack!BQ861)))))</f>
        <v/>
      </c>
      <c r="C435" s="119" t="str">
        <f>IF(IF($C$4=Dates!$E$3, DataPack!BC861, IF($C$4=Dates!$E$4, DataPack!BH861, IF($C$4=Dates!$E$5, DataPack!BM861, IF($C$4=Dates!$E$6, DataPack!BR861))))="", "", IF($C$4=Dates!$E$3, DataPack!BC861, IF($C$4=Dates!$E$4, DataPack!BH861, IF($C$4=Dates!$E$5, DataPack!BM861, IF($C$4=Dates!$E$6, DataPack!BR861)))))</f>
        <v/>
      </c>
      <c r="D435" s="119" t="str">
        <f>IF(IF($C$4=Dates!$E$3, DataPack!BD861, IF($C$4=Dates!$E$4, DataPack!BI861, IF($C$4=Dates!$E$5, DataPack!BN861, IF($C$4=Dates!$E$6, DataPack!BS861))))="", "", IF($C$4=Dates!$E$3, DataPack!BD861, IF($C$4=Dates!$E$4, DataPack!BI861, IF($C$4=Dates!$E$5, DataPack!BN861, IF($C$4=Dates!$E$6, DataPack!BS861)))))</f>
        <v/>
      </c>
      <c r="E435" s="119" t="str">
        <f>IF(IF($C$4=Dates!$E$3, DataPack!BE861, IF($C$4=Dates!$E$4, DataPack!BJ861, IF($C$4=Dates!$E$5, DataPack!BO861, IF($C$4=Dates!$E$6, DataPack!BT861))))="", "", IF($C$4=Dates!$E$3, DataPack!BE861, IF($C$4=Dates!$E$4, DataPack!BJ861, IF($C$4=Dates!$E$5, DataPack!BO861, IF($C$4=Dates!$E$6, DataPack!BT861)))))</f>
        <v/>
      </c>
      <c r="F435" s="119"/>
      <c r="G435" s="120" t="str">
        <f>IF(IF($C$4=Dates!$E$3, DataPack!BF861, IF($C$4=Dates!$E$4, DataPack!BK861, IF($C$4=Dates!$E$5, DataPack!BP861, IF($C$4=Dates!$E$6, DataPack!BU861))))="", "", IF($C$4=Dates!$E$3, DataPack!BF861, IF($C$4=Dates!$E$4, DataPack!BK861, IF($C$4=Dates!$E$5, DataPack!BP861, IF($C$4=Dates!$E$6, DataPack!BU861)))))</f>
        <v/>
      </c>
    </row>
    <row r="436" spans="2:7">
      <c r="B436" s="112" t="str">
        <f>IF(IF($C$4=Dates!$E$3, DataPack!BB862, IF($C$4=Dates!$E$4, DataPack!BG862, IF($C$4=Dates!$E$5, DataPack!BL862, IF($C$4=Dates!$E$6, DataPack!BQ862))))="", "", IF($C$4=Dates!$E$3, DataPack!BB862, IF($C$4=Dates!$E$4, DataPack!BG862, IF($C$4=Dates!$E$5, DataPack!BL862, IF($C$4=Dates!$E$6, DataPack!BQ862)))))</f>
        <v/>
      </c>
      <c r="C436" s="119" t="str">
        <f>IF(IF($C$4=Dates!$E$3, DataPack!BC862, IF($C$4=Dates!$E$4, DataPack!BH862, IF($C$4=Dates!$E$5, DataPack!BM862, IF($C$4=Dates!$E$6, DataPack!BR862))))="", "", IF($C$4=Dates!$E$3, DataPack!BC862, IF($C$4=Dates!$E$4, DataPack!BH862, IF($C$4=Dates!$E$5, DataPack!BM862, IF($C$4=Dates!$E$6, DataPack!BR862)))))</f>
        <v/>
      </c>
      <c r="D436" s="119" t="str">
        <f>IF(IF($C$4=Dates!$E$3, DataPack!BD862, IF($C$4=Dates!$E$4, DataPack!BI862, IF($C$4=Dates!$E$5, DataPack!BN862, IF($C$4=Dates!$E$6, DataPack!BS862))))="", "", IF($C$4=Dates!$E$3, DataPack!BD862, IF($C$4=Dates!$E$4, DataPack!BI862, IF($C$4=Dates!$E$5, DataPack!BN862, IF($C$4=Dates!$E$6, DataPack!BS862)))))</f>
        <v/>
      </c>
      <c r="E436" s="119" t="str">
        <f>IF(IF($C$4=Dates!$E$3, DataPack!BE862, IF($C$4=Dates!$E$4, DataPack!BJ862, IF($C$4=Dates!$E$5, DataPack!BO862, IF($C$4=Dates!$E$6, DataPack!BT862))))="", "", IF($C$4=Dates!$E$3, DataPack!BE862, IF($C$4=Dates!$E$4, DataPack!BJ862, IF($C$4=Dates!$E$5, DataPack!BO862, IF($C$4=Dates!$E$6, DataPack!BT862)))))</f>
        <v/>
      </c>
      <c r="F436" s="119"/>
      <c r="G436" s="120" t="str">
        <f>IF(IF($C$4=Dates!$E$3, DataPack!BF862, IF($C$4=Dates!$E$4, DataPack!BK862, IF($C$4=Dates!$E$5, DataPack!BP862, IF($C$4=Dates!$E$6, DataPack!BU862))))="", "", IF($C$4=Dates!$E$3, DataPack!BF862, IF($C$4=Dates!$E$4, DataPack!BK862, IF($C$4=Dates!$E$5, DataPack!BP862, IF($C$4=Dates!$E$6, DataPack!BU862)))))</f>
        <v/>
      </c>
    </row>
    <row r="437" spans="2:7">
      <c r="B437" s="112" t="str">
        <f>IF(IF($C$4=Dates!$E$3, DataPack!BB863, IF($C$4=Dates!$E$4, DataPack!BG863, IF($C$4=Dates!$E$5, DataPack!BL863, IF($C$4=Dates!$E$6, DataPack!BQ863))))="", "", IF($C$4=Dates!$E$3, DataPack!BB863, IF($C$4=Dates!$E$4, DataPack!BG863, IF($C$4=Dates!$E$5, DataPack!BL863, IF($C$4=Dates!$E$6, DataPack!BQ863)))))</f>
        <v/>
      </c>
      <c r="C437" s="119" t="str">
        <f>IF(IF($C$4=Dates!$E$3, DataPack!BC863, IF($C$4=Dates!$E$4, DataPack!BH863, IF($C$4=Dates!$E$5, DataPack!BM863, IF($C$4=Dates!$E$6, DataPack!BR863))))="", "", IF($C$4=Dates!$E$3, DataPack!BC863, IF($C$4=Dates!$E$4, DataPack!BH863, IF($C$4=Dates!$E$5, DataPack!BM863, IF($C$4=Dates!$E$6, DataPack!BR863)))))</f>
        <v/>
      </c>
      <c r="D437" s="119" t="str">
        <f>IF(IF($C$4=Dates!$E$3, DataPack!BD863, IF($C$4=Dates!$E$4, DataPack!BI863, IF($C$4=Dates!$E$5, DataPack!BN863, IF($C$4=Dates!$E$6, DataPack!BS863))))="", "", IF($C$4=Dates!$E$3, DataPack!BD863, IF($C$4=Dates!$E$4, DataPack!BI863, IF($C$4=Dates!$E$5, DataPack!BN863, IF($C$4=Dates!$E$6, DataPack!BS863)))))</f>
        <v/>
      </c>
      <c r="E437" s="119" t="str">
        <f>IF(IF($C$4=Dates!$E$3, DataPack!BE863, IF($C$4=Dates!$E$4, DataPack!BJ863, IF($C$4=Dates!$E$5, DataPack!BO863, IF($C$4=Dates!$E$6, DataPack!BT863))))="", "", IF($C$4=Dates!$E$3, DataPack!BE863, IF($C$4=Dates!$E$4, DataPack!BJ863, IF($C$4=Dates!$E$5, DataPack!BO863, IF($C$4=Dates!$E$6, DataPack!BT863)))))</f>
        <v/>
      </c>
      <c r="F437" s="119"/>
      <c r="G437" s="120" t="str">
        <f>IF(IF($C$4=Dates!$E$3, DataPack!BF863, IF($C$4=Dates!$E$4, DataPack!BK863, IF($C$4=Dates!$E$5, DataPack!BP863, IF($C$4=Dates!$E$6, DataPack!BU863))))="", "", IF($C$4=Dates!$E$3, DataPack!BF863, IF($C$4=Dates!$E$4, DataPack!BK863, IF($C$4=Dates!$E$5, DataPack!BP863, IF($C$4=Dates!$E$6, DataPack!BU863)))))</f>
        <v/>
      </c>
    </row>
    <row r="438" spans="2:7">
      <c r="B438" s="112" t="str">
        <f>IF(IF($C$4=Dates!$E$3, DataPack!BB864, IF($C$4=Dates!$E$4, DataPack!BG864, IF($C$4=Dates!$E$5, DataPack!BL864, IF($C$4=Dates!$E$6, DataPack!BQ864))))="", "", IF($C$4=Dates!$E$3, DataPack!BB864, IF($C$4=Dates!$E$4, DataPack!BG864, IF($C$4=Dates!$E$5, DataPack!BL864, IF($C$4=Dates!$E$6, DataPack!BQ864)))))</f>
        <v/>
      </c>
      <c r="C438" s="119" t="str">
        <f>IF(IF($C$4=Dates!$E$3, DataPack!BC864, IF($C$4=Dates!$E$4, DataPack!BH864, IF($C$4=Dates!$E$5, DataPack!BM864, IF($C$4=Dates!$E$6, DataPack!BR864))))="", "", IF($C$4=Dates!$E$3, DataPack!BC864, IF($C$4=Dates!$E$4, DataPack!BH864, IF($C$4=Dates!$E$5, DataPack!BM864, IF($C$4=Dates!$E$6, DataPack!BR864)))))</f>
        <v/>
      </c>
      <c r="D438" s="119" t="str">
        <f>IF(IF($C$4=Dates!$E$3, DataPack!BD864, IF($C$4=Dates!$E$4, DataPack!BI864, IF($C$4=Dates!$E$5, DataPack!BN864, IF($C$4=Dates!$E$6, DataPack!BS864))))="", "", IF($C$4=Dates!$E$3, DataPack!BD864, IF($C$4=Dates!$E$4, DataPack!BI864, IF($C$4=Dates!$E$5, DataPack!BN864, IF($C$4=Dates!$E$6, DataPack!BS864)))))</f>
        <v/>
      </c>
      <c r="E438" s="119" t="str">
        <f>IF(IF($C$4=Dates!$E$3, DataPack!BE864, IF($C$4=Dates!$E$4, DataPack!BJ864, IF($C$4=Dates!$E$5, DataPack!BO864, IF($C$4=Dates!$E$6, DataPack!BT864))))="", "", IF($C$4=Dates!$E$3, DataPack!BE864, IF($C$4=Dates!$E$4, DataPack!BJ864, IF($C$4=Dates!$E$5, DataPack!BO864, IF($C$4=Dates!$E$6, DataPack!BT864)))))</f>
        <v/>
      </c>
      <c r="F438" s="119"/>
      <c r="G438" s="120" t="str">
        <f>IF(IF($C$4=Dates!$E$3, DataPack!BF864, IF($C$4=Dates!$E$4, DataPack!BK864, IF($C$4=Dates!$E$5, DataPack!BP864, IF($C$4=Dates!$E$6, DataPack!BU864))))="", "", IF($C$4=Dates!$E$3, DataPack!BF864, IF($C$4=Dates!$E$4, DataPack!BK864, IF($C$4=Dates!$E$5, DataPack!BP864, IF($C$4=Dates!$E$6, DataPack!BU864)))))</f>
        <v/>
      </c>
    </row>
    <row r="439" spans="2:7">
      <c r="B439" s="112" t="str">
        <f>IF(IF($C$4=Dates!$E$3, DataPack!BB865, IF($C$4=Dates!$E$4, DataPack!BG865, IF($C$4=Dates!$E$5, DataPack!BL865, IF($C$4=Dates!$E$6, DataPack!BQ865))))="", "", IF($C$4=Dates!$E$3, DataPack!BB865, IF($C$4=Dates!$E$4, DataPack!BG865, IF($C$4=Dates!$E$5, DataPack!BL865, IF($C$4=Dates!$E$6, DataPack!BQ865)))))</f>
        <v/>
      </c>
      <c r="C439" s="119" t="str">
        <f>IF(IF($C$4=Dates!$E$3, DataPack!BC865, IF($C$4=Dates!$E$4, DataPack!BH865, IF($C$4=Dates!$E$5, DataPack!BM865, IF($C$4=Dates!$E$6, DataPack!BR865))))="", "", IF($C$4=Dates!$E$3, DataPack!BC865, IF($C$4=Dates!$E$4, DataPack!BH865, IF($C$4=Dates!$E$5, DataPack!BM865, IF($C$4=Dates!$E$6, DataPack!BR865)))))</f>
        <v/>
      </c>
      <c r="D439" s="119" t="str">
        <f>IF(IF($C$4=Dates!$E$3, DataPack!BD865, IF($C$4=Dates!$E$4, DataPack!BI865, IF($C$4=Dates!$E$5, DataPack!BN865, IF($C$4=Dates!$E$6, DataPack!BS865))))="", "", IF($C$4=Dates!$E$3, DataPack!BD865, IF($C$4=Dates!$E$4, DataPack!BI865, IF($C$4=Dates!$E$5, DataPack!BN865, IF($C$4=Dates!$E$6, DataPack!BS865)))))</f>
        <v/>
      </c>
      <c r="E439" s="119" t="str">
        <f>IF(IF($C$4=Dates!$E$3, DataPack!BE865, IF($C$4=Dates!$E$4, DataPack!BJ865, IF($C$4=Dates!$E$5, DataPack!BO865, IF($C$4=Dates!$E$6, DataPack!BT865))))="", "", IF($C$4=Dates!$E$3, DataPack!BE865, IF($C$4=Dates!$E$4, DataPack!BJ865, IF($C$4=Dates!$E$5, DataPack!BO865, IF($C$4=Dates!$E$6, DataPack!BT865)))))</f>
        <v/>
      </c>
      <c r="F439" s="119"/>
      <c r="G439" s="120" t="str">
        <f>IF(IF($C$4=Dates!$E$3, DataPack!BF865, IF($C$4=Dates!$E$4, DataPack!BK865, IF($C$4=Dates!$E$5, DataPack!BP865, IF($C$4=Dates!$E$6, DataPack!BU865))))="", "", IF($C$4=Dates!$E$3, DataPack!BF865, IF($C$4=Dates!$E$4, DataPack!BK865, IF($C$4=Dates!$E$5, DataPack!BP865, IF($C$4=Dates!$E$6, DataPack!BU865)))))</f>
        <v/>
      </c>
    </row>
    <row r="440" spans="2:7">
      <c r="B440" s="112" t="str">
        <f>IF(IF($C$4=Dates!$E$3, DataPack!BB866, IF($C$4=Dates!$E$4, DataPack!BG866, IF($C$4=Dates!$E$5, DataPack!BL866, IF($C$4=Dates!$E$6, DataPack!BQ866))))="", "", IF($C$4=Dates!$E$3, DataPack!BB866, IF($C$4=Dates!$E$4, DataPack!BG866, IF($C$4=Dates!$E$5, DataPack!BL866, IF($C$4=Dates!$E$6, DataPack!BQ866)))))</f>
        <v/>
      </c>
      <c r="C440" s="119" t="str">
        <f>IF(IF($C$4=Dates!$E$3, DataPack!BC866, IF($C$4=Dates!$E$4, DataPack!BH866, IF($C$4=Dates!$E$5, DataPack!BM866, IF($C$4=Dates!$E$6, DataPack!BR866))))="", "", IF($C$4=Dates!$E$3, DataPack!BC866, IF($C$4=Dates!$E$4, DataPack!BH866, IF($C$4=Dates!$E$5, DataPack!BM866, IF($C$4=Dates!$E$6, DataPack!BR866)))))</f>
        <v/>
      </c>
      <c r="D440" s="119" t="str">
        <f>IF(IF($C$4=Dates!$E$3, DataPack!BD866, IF($C$4=Dates!$E$4, DataPack!BI866, IF($C$4=Dates!$E$5, DataPack!BN866, IF($C$4=Dates!$E$6, DataPack!BS866))))="", "", IF($C$4=Dates!$E$3, DataPack!BD866, IF($C$4=Dates!$E$4, DataPack!BI866, IF($C$4=Dates!$E$5, DataPack!BN866, IF($C$4=Dates!$E$6, DataPack!BS866)))))</f>
        <v/>
      </c>
      <c r="E440" s="119" t="str">
        <f>IF(IF($C$4=Dates!$E$3, DataPack!BE866, IF($C$4=Dates!$E$4, DataPack!BJ866, IF($C$4=Dates!$E$5, DataPack!BO866, IF($C$4=Dates!$E$6, DataPack!BT866))))="", "", IF($C$4=Dates!$E$3, DataPack!BE866, IF($C$4=Dates!$E$4, DataPack!BJ866, IF($C$4=Dates!$E$5, DataPack!BO866, IF($C$4=Dates!$E$6, DataPack!BT866)))))</f>
        <v/>
      </c>
      <c r="F440" s="119"/>
      <c r="G440" s="120" t="str">
        <f>IF(IF($C$4=Dates!$E$3, DataPack!BF866, IF($C$4=Dates!$E$4, DataPack!BK866, IF($C$4=Dates!$E$5, DataPack!BP866, IF($C$4=Dates!$E$6, DataPack!BU866))))="", "", IF($C$4=Dates!$E$3, DataPack!BF866, IF($C$4=Dates!$E$4, DataPack!BK866, IF($C$4=Dates!$E$5, DataPack!BP866, IF($C$4=Dates!$E$6, DataPack!BU866)))))</f>
        <v/>
      </c>
    </row>
    <row r="441" spans="2:7">
      <c r="B441" s="112" t="str">
        <f>IF(IF($C$4=Dates!$E$3, DataPack!BB867, IF($C$4=Dates!$E$4, DataPack!BG867, IF($C$4=Dates!$E$5, DataPack!BL867, IF($C$4=Dates!$E$6, DataPack!BQ867))))="", "", IF($C$4=Dates!$E$3, DataPack!BB867, IF($C$4=Dates!$E$4, DataPack!BG867, IF($C$4=Dates!$E$5, DataPack!BL867, IF($C$4=Dates!$E$6, DataPack!BQ867)))))</f>
        <v/>
      </c>
      <c r="C441" s="119" t="str">
        <f>IF(IF($C$4=Dates!$E$3, DataPack!BC867, IF($C$4=Dates!$E$4, DataPack!BH867, IF($C$4=Dates!$E$5, DataPack!BM867, IF($C$4=Dates!$E$6, DataPack!BR867))))="", "", IF($C$4=Dates!$E$3, DataPack!BC867, IF($C$4=Dates!$E$4, DataPack!BH867, IF($C$4=Dates!$E$5, DataPack!BM867, IF($C$4=Dates!$E$6, DataPack!BR867)))))</f>
        <v/>
      </c>
      <c r="D441" s="119" t="str">
        <f>IF(IF($C$4=Dates!$E$3, DataPack!BD867, IF($C$4=Dates!$E$4, DataPack!BI867, IF($C$4=Dates!$E$5, DataPack!BN867, IF($C$4=Dates!$E$6, DataPack!BS867))))="", "", IF($C$4=Dates!$E$3, DataPack!BD867, IF($C$4=Dates!$E$4, DataPack!BI867, IF($C$4=Dates!$E$5, DataPack!BN867, IF($C$4=Dates!$E$6, DataPack!BS867)))))</f>
        <v/>
      </c>
      <c r="E441" s="119" t="str">
        <f>IF(IF($C$4=Dates!$E$3, DataPack!BE867, IF($C$4=Dates!$E$4, DataPack!BJ867, IF($C$4=Dates!$E$5, DataPack!BO867, IF($C$4=Dates!$E$6, DataPack!BT867))))="", "", IF($C$4=Dates!$E$3, DataPack!BE867, IF($C$4=Dates!$E$4, DataPack!BJ867, IF($C$4=Dates!$E$5, DataPack!BO867, IF($C$4=Dates!$E$6, DataPack!BT867)))))</f>
        <v/>
      </c>
      <c r="F441" s="119"/>
      <c r="G441" s="120" t="str">
        <f>IF(IF($C$4=Dates!$E$3, DataPack!BF867, IF($C$4=Dates!$E$4, DataPack!BK867, IF($C$4=Dates!$E$5, DataPack!BP867, IF($C$4=Dates!$E$6, DataPack!BU867))))="", "", IF($C$4=Dates!$E$3, DataPack!BF867, IF($C$4=Dates!$E$4, DataPack!BK867, IF($C$4=Dates!$E$5, DataPack!BP867, IF($C$4=Dates!$E$6, DataPack!BU867)))))</f>
        <v/>
      </c>
    </row>
    <row r="442" spans="2:7">
      <c r="B442" s="112" t="str">
        <f>IF(IF($C$4=Dates!$E$3, DataPack!BB868, IF($C$4=Dates!$E$4, DataPack!BG868, IF($C$4=Dates!$E$5, DataPack!BL868, IF($C$4=Dates!$E$6, DataPack!BQ868))))="", "", IF($C$4=Dates!$E$3, DataPack!BB868, IF($C$4=Dates!$E$4, DataPack!BG868, IF($C$4=Dates!$E$5, DataPack!BL868, IF($C$4=Dates!$E$6, DataPack!BQ868)))))</f>
        <v/>
      </c>
      <c r="C442" s="119" t="str">
        <f>IF(IF($C$4=Dates!$E$3, DataPack!BC868, IF($C$4=Dates!$E$4, DataPack!BH868, IF($C$4=Dates!$E$5, DataPack!BM868, IF($C$4=Dates!$E$6, DataPack!BR868))))="", "", IF($C$4=Dates!$E$3, DataPack!BC868, IF($C$4=Dates!$E$4, DataPack!BH868, IF($C$4=Dates!$E$5, DataPack!BM868, IF($C$4=Dates!$E$6, DataPack!BR868)))))</f>
        <v/>
      </c>
      <c r="D442" s="119" t="str">
        <f>IF(IF($C$4=Dates!$E$3, DataPack!BD868, IF($C$4=Dates!$E$4, DataPack!BI868, IF($C$4=Dates!$E$5, DataPack!BN868, IF($C$4=Dates!$E$6, DataPack!BS868))))="", "", IF($C$4=Dates!$E$3, DataPack!BD868, IF($C$4=Dates!$E$4, DataPack!BI868, IF($C$4=Dates!$E$5, DataPack!BN868, IF($C$4=Dates!$E$6, DataPack!BS868)))))</f>
        <v/>
      </c>
      <c r="E442" s="119" t="str">
        <f>IF(IF($C$4=Dates!$E$3, DataPack!BE868, IF($C$4=Dates!$E$4, DataPack!BJ868, IF($C$4=Dates!$E$5, DataPack!BO868, IF($C$4=Dates!$E$6, DataPack!BT868))))="", "", IF($C$4=Dates!$E$3, DataPack!BE868, IF($C$4=Dates!$E$4, DataPack!BJ868, IF($C$4=Dates!$E$5, DataPack!BO868, IF($C$4=Dates!$E$6, DataPack!BT868)))))</f>
        <v/>
      </c>
      <c r="F442" s="119"/>
      <c r="G442" s="120" t="str">
        <f>IF(IF($C$4=Dates!$E$3, DataPack!BF868, IF($C$4=Dates!$E$4, DataPack!BK868, IF($C$4=Dates!$E$5, DataPack!BP868, IF($C$4=Dates!$E$6, DataPack!BU868))))="", "", IF($C$4=Dates!$E$3, DataPack!BF868, IF($C$4=Dates!$E$4, DataPack!BK868, IF($C$4=Dates!$E$5, DataPack!BP868, IF($C$4=Dates!$E$6, DataPack!BU868)))))</f>
        <v/>
      </c>
    </row>
    <row r="443" spans="2:7">
      <c r="B443" s="112" t="str">
        <f>IF(IF($C$4=Dates!$E$3, DataPack!BB869, IF($C$4=Dates!$E$4, DataPack!BG869, IF($C$4=Dates!$E$5, DataPack!BL869, IF($C$4=Dates!$E$6, DataPack!BQ869))))="", "", IF($C$4=Dates!$E$3, DataPack!BB869, IF($C$4=Dates!$E$4, DataPack!BG869, IF($C$4=Dates!$E$5, DataPack!BL869, IF($C$4=Dates!$E$6, DataPack!BQ869)))))</f>
        <v/>
      </c>
      <c r="C443" s="119" t="str">
        <f>IF(IF($C$4=Dates!$E$3, DataPack!BC869, IF($C$4=Dates!$E$4, DataPack!BH869, IF($C$4=Dates!$E$5, DataPack!BM869, IF($C$4=Dates!$E$6, DataPack!BR869))))="", "", IF($C$4=Dates!$E$3, DataPack!BC869, IF($C$4=Dates!$E$4, DataPack!BH869, IF($C$4=Dates!$E$5, DataPack!BM869, IF($C$4=Dates!$E$6, DataPack!BR869)))))</f>
        <v/>
      </c>
      <c r="D443" s="119" t="str">
        <f>IF(IF($C$4=Dates!$E$3, DataPack!BD869, IF($C$4=Dates!$E$4, DataPack!BI869, IF($C$4=Dates!$E$5, DataPack!BN869, IF($C$4=Dates!$E$6, DataPack!BS869))))="", "", IF($C$4=Dates!$E$3, DataPack!BD869, IF($C$4=Dates!$E$4, DataPack!BI869, IF($C$4=Dates!$E$5, DataPack!BN869, IF($C$4=Dates!$E$6, DataPack!BS869)))))</f>
        <v/>
      </c>
      <c r="E443" s="119" t="str">
        <f>IF(IF($C$4=Dates!$E$3, DataPack!BE869, IF($C$4=Dates!$E$4, DataPack!BJ869, IF($C$4=Dates!$E$5, DataPack!BO869, IF($C$4=Dates!$E$6, DataPack!BT869))))="", "", IF($C$4=Dates!$E$3, DataPack!BE869, IF($C$4=Dates!$E$4, DataPack!BJ869, IF($C$4=Dates!$E$5, DataPack!BO869, IF($C$4=Dates!$E$6, DataPack!BT869)))))</f>
        <v/>
      </c>
      <c r="F443" s="119"/>
      <c r="G443" s="120" t="str">
        <f>IF(IF($C$4=Dates!$E$3, DataPack!BF869, IF($C$4=Dates!$E$4, DataPack!BK869, IF($C$4=Dates!$E$5, DataPack!BP869, IF($C$4=Dates!$E$6, DataPack!BU869))))="", "", IF($C$4=Dates!$E$3, DataPack!BF869, IF($C$4=Dates!$E$4, DataPack!BK869, IF($C$4=Dates!$E$5, DataPack!BP869, IF($C$4=Dates!$E$6, DataPack!BU869)))))</f>
        <v/>
      </c>
    </row>
    <row r="444" spans="2:7">
      <c r="B444" s="112" t="str">
        <f>IF(IF($C$4=Dates!$E$3, DataPack!BB870, IF($C$4=Dates!$E$4, DataPack!BG870, IF($C$4=Dates!$E$5, DataPack!BL870, IF($C$4=Dates!$E$6, DataPack!BQ870))))="", "", IF($C$4=Dates!$E$3, DataPack!BB870, IF($C$4=Dates!$E$4, DataPack!BG870, IF($C$4=Dates!$E$5, DataPack!BL870, IF($C$4=Dates!$E$6, DataPack!BQ870)))))</f>
        <v/>
      </c>
      <c r="C444" s="119" t="str">
        <f>IF(IF($C$4=Dates!$E$3, DataPack!BC870, IF($C$4=Dates!$E$4, DataPack!BH870, IF($C$4=Dates!$E$5, DataPack!BM870, IF($C$4=Dates!$E$6, DataPack!BR870))))="", "", IF($C$4=Dates!$E$3, DataPack!BC870, IF($C$4=Dates!$E$4, DataPack!BH870, IF($C$4=Dates!$E$5, DataPack!BM870, IF($C$4=Dates!$E$6, DataPack!BR870)))))</f>
        <v/>
      </c>
      <c r="D444" s="119" t="str">
        <f>IF(IF($C$4=Dates!$E$3, DataPack!BD870, IF($C$4=Dates!$E$4, DataPack!BI870, IF($C$4=Dates!$E$5, DataPack!BN870, IF($C$4=Dates!$E$6, DataPack!BS870))))="", "", IF($C$4=Dates!$E$3, DataPack!BD870, IF($C$4=Dates!$E$4, DataPack!BI870, IF($C$4=Dates!$E$5, DataPack!BN870, IF($C$4=Dates!$E$6, DataPack!BS870)))))</f>
        <v/>
      </c>
      <c r="E444" s="119" t="str">
        <f>IF(IF($C$4=Dates!$E$3, DataPack!BE870, IF($C$4=Dates!$E$4, DataPack!BJ870, IF($C$4=Dates!$E$5, DataPack!BO870, IF($C$4=Dates!$E$6, DataPack!BT870))))="", "", IF($C$4=Dates!$E$3, DataPack!BE870, IF($C$4=Dates!$E$4, DataPack!BJ870, IF($C$4=Dates!$E$5, DataPack!BO870, IF($C$4=Dates!$E$6, DataPack!BT870)))))</f>
        <v/>
      </c>
      <c r="F444" s="119"/>
      <c r="G444" s="120" t="str">
        <f>IF(IF($C$4=Dates!$E$3, DataPack!BF870, IF($C$4=Dates!$E$4, DataPack!BK870, IF($C$4=Dates!$E$5, DataPack!BP870, IF($C$4=Dates!$E$6, DataPack!BU870))))="", "", IF($C$4=Dates!$E$3, DataPack!BF870, IF($C$4=Dates!$E$4, DataPack!BK870, IF($C$4=Dates!$E$5, DataPack!BP870, IF($C$4=Dates!$E$6, DataPack!BU870)))))</f>
        <v/>
      </c>
    </row>
    <row r="445" spans="2:7">
      <c r="B445" s="112" t="str">
        <f>IF(IF($C$4=Dates!$E$3, DataPack!BB871, IF($C$4=Dates!$E$4, DataPack!BG871, IF($C$4=Dates!$E$5, DataPack!BL871, IF($C$4=Dates!$E$6, DataPack!BQ871))))="", "", IF($C$4=Dates!$E$3, DataPack!BB871, IF($C$4=Dates!$E$4, DataPack!BG871, IF($C$4=Dates!$E$5, DataPack!BL871, IF($C$4=Dates!$E$6, DataPack!BQ871)))))</f>
        <v/>
      </c>
      <c r="C445" s="119" t="str">
        <f>IF(IF($C$4=Dates!$E$3, DataPack!BC871, IF($C$4=Dates!$E$4, DataPack!BH871, IF($C$4=Dates!$E$5, DataPack!BM871, IF($C$4=Dates!$E$6, DataPack!BR871))))="", "", IF($C$4=Dates!$E$3, DataPack!BC871, IF($C$4=Dates!$E$4, DataPack!BH871, IF($C$4=Dates!$E$5, DataPack!BM871, IF($C$4=Dates!$E$6, DataPack!BR871)))))</f>
        <v/>
      </c>
      <c r="D445" s="119" t="str">
        <f>IF(IF($C$4=Dates!$E$3, DataPack!BD871, IF($C$4=Dates!$E$4, DataPack!BI871, IF($C$4=Dates!$E$5, DataPack!BN871, IF($C$4=Dates!$E$6, DataPack!BS871))))="", "", IF($C$4=Dates!$E$3, DataPack!BD871, IF($C$4=Dates!$E$4, DataPack!BI871, IF($C$4=Dates!$E$5, DataPack!BN871, IF($C$4=Dates!$E$6, DataPack!BS871)))))</f>
        <v/>
      </c>
      <c r="E445" s="119" t="str">
        <f>IF(IF($C$4=Dates!$E$3, DataPack!BE871, IF($C$4=Dates!$E$4, DataPack!BJ871, IF($C$4=Dates!$E$5, DataPack!BO871, IF($C$4=Dates!$E$6, DataPack!BT871))))="", "", IF($C$4=Dates!$E$3, DataPack!BE871, IF($C$4=Dates!$E$4, DataPack!BJ871, IF($C$4=Dates!$E$5, DataPack!BO871, IF($C$4=Dates!$E$6, DataPack!BT871)))))</f>
        <v/>
      </c>
      <c r="F445" s="119"/>
      <c r="G445" s="120" t="str">
        <f>IF(IF($C$4=Dates!$E$3, DataPack!BF871, IF($C$4=Dates!$E$4, DataPack!BK871, IF($C$4=Dates!$E$5, DataPack!BP871, IF($C$4=Dates!$E$6, DataPack!BU871))))="", "", IF($C$4=Dates!$E$3, DataPack!BF871, IF($C$4=Dates!$E$4, DataPack!BK871, IF($C$4=Dates!$E$5, DataPack!BP871, IF($C$4=Dates!$E$6, DataPack!BU871)))))</f>
        <v/>
      </c>
    </row>
    <row r="446" spans="2:7">
      <c r="B446" s="112" t="str">
        <f>IF(IF($C$4=Dates!$E$3, DataPack!BB872, IF($C$4=Dates!$E$4, DataPack!BG872, IF($C$4=Dates!$E$5, DataPack!BL872, IF($C$4=Dates!$E$6, DataPack!BQ872))))="", "", IF($C$4=Dates!$E$3, DataPack!BB872, IF($C$4=Dates!$E$4, DataPack!BG872, IF($C$4=Dates!$E$5, DataPack!BL872, IF($C$4=Dates!$E$6, DataPack!BQ872)))))</f>
        <v/>
      </c>
      <c r="C446" s="119" t="str">
        <f>IF(IF($C$4=Dates!$E$3, DataPack!BC872, IF($C$4=Dates!$E$4, DataPack!BH872, IF($C$4=Dates!$E$5, DataPack!BM872, IF($C$4=Dates!$E$6, DataPack!BR872))))="", "", IF($C$4=Dates!$E$3, DataPack!BC872, IF($C$4=Dates!$E$4, DataPack!BH872, IF($C$4=Dates!$E$5, DataPack!BM872, IF($C$4=Dates!$E$6, DataPack!BR872)))))</f>
        <v/>
      </c>
      <c r="D446" s="119" t="str">
        <f>IF(IF($C$4=Dates!$E$3, DataPack!BD872, IF($C$4=Dates!$E$4, DataPack!BI872, IF($C$4=Dates!$E$5, DataPack!BN872, IF($C$4=Dates!$E$6, DataPack!BS872))))="", "", IF($C$4=Dates!$E$3, DataPack!BD872, IF($C$4=Dates!$E$4, DataPack!BI872, IF($C$4=Dates!$E$5, DataPack!BN872, IF($C$4=Dates!$E$6, DataPack!BS872)))))</f>
        <v/>
      </c>
      <c r="E446" s="119" t="str">
        <f>IF(IF($C$4=Dates!$E$3, DataPack!BE872, IF($C$4=Dates!$E$4, DataPack!BJ872, IF($C$4=Dates!$E$5, DataPack!BO872, IF($C$4=Dates!$E$6, DataPack!BT872))))="", "", IF($C$4=Dates!$E$3, DataPack!BE872, IF($C$4=Dates!$E$4, DataPack!BJ872, IF($C$4=Dates!$E$5, DataPack!BO872, IF($C$4=Dates!$E$6, DataPack!BT872)))))</f>
        <v/>
      </c>
      <c r="F446" s="119"/>
      <c r="G446" s="120" t="str">
        <f>IF(IF($C$4=Dates!$E$3, DataPack!BF872, IF($C$4=Dates!$E$4, DataPack!BK872, IF($C$4=Dates!$E$5, DataPack!BP872, IF($C$4=Dates!$E$6, DataPack!BU872))))="", "", IF($C$4=Dates!$E$3, DataPack!BF872, IF($C$4=Dates!$E$4, DataPack!BK872, IF($C$4=Dates!$E$5, DataPack!BP872, IF($C$4=Dates!$E$6, DataPack!BU872)))))</f>
        <v/>
      </c>
    </row>
    <row r="447" spans="2:7">
      <c r="B447" s="112" t="str">
        <f>IF(IF($C$4=Dates!$E$3, DataPack!BB873, IF($C$4=Dates!$E$4, DataPack!BG873, IF($C$4=Dates!$E$5, DataPack!BL873, IF($C$4=Dates!$E$6, DataPack!BQ873))))="", "", IF($C$4=Dates!$E$3, DataPack!BB873, IF($C$4=Dates!$E$4, DataPack!BG873, IF($C$4=Dates!$E$5, DataPack!BL873, IF($C$4=Dates!$E$6, DataPack!BQ873)))))</f>
        <v/>
      </c>
      <c r="C447" s="119" t="str">
        <f>IF(IF($C$4=Dates!$E$3, DataPack!BC873, IF($C$4=Dates!$E$4, DataPack!BH873, IF($C$4=Dates!$E$5, DataPack!BM873, IF($C$4=Dates!$E$6, DataPack!BR873))))="", "", IF($C$4=Dates!$E$3, DataPack!BC873, IF($C$4=Dates!$E$4, DataPack!BH873, IF($C$4=Dates!$E$5, DataPack!BM873, IF($C$4=Dates!$E$6, DataPack!BR873)))))</f>
        <v/>
      </c>
      <c r="D447" s="119" t="str">
        <f>IF(IF($C$4=Dates!$E$3, DataPack!BD873, IF($C$4=Dates!$E$4, DataPack!BI873, IF($C$4=Dates!$E$5, DataPack!BN873, IF($C$4=Dates!$E$6, DataPack!BS873))))="", "", IF($C$4=Dates!$E$3, DataPack!BD873, IF($C$4=Dates!$E$4, DataPack!BI873, IF($C$4=Dates!$E$5, DataPack!BN873, IF($C$4=Dates!$E$6, DataPack!BS873)))))</f>
        <v/>
      </c>
      <c r="E447" s="119" t="str">
        <f>IF(IF($C$4=Dates!$E$3, DataPack!BE873, IF($C$4=Dates!$E$4, DataPack!BJ873, IF($C$4=Dates!$E$5, DataPack!BO873, IF($C$4=Dates!$E$6, DataPack!BT873))))="", "", IF($C$4=Dates!$E$3, DataPack!BE873, IF($C$4=Dates!$E$4, DataPack!BJ873, IF($C$4=Dates!$E$5, DataPack!BO873, IF($C$4=Dates!$E$6, DataPack!BT873)))))</f>
        <v/>
      </c>
      <c r="F447" s="119"/>
      <c r="G447" s="120" t="str">
        <f>IF(IF($C$4=Dates!$E$3, DataPack!BF873, IF($C$4=Dates!$E$4, DataPack!BK873, IF($C$4=Dates!$E$5, DataPack!BP873, IF($C$4=Dates!$E$6, DataPack!BU873))))="", "", IF($C$4=Dates!$E$3, DataPack!BF873, IF($C$4=Dates!$E$4, DataPack!BK873, IF($C$4=Dates!$E$5, DataPack!BP873, IF($C$4=Dates!$E$6, DataPack!BU873)))))</f>
        <v/>
      </c>
    </row>
    <row r="448" spans="2:7">
      <c r="B448" s="112" t="str">
        <f>IF(IF($C$4=Dates!$E$3, DataPack!BB874, IF($C$4=Dates!$E$4, DataPack!BG874, IF($C$4=Dates!$E$5, DataPack!BL874, IF($C$4=Dates!$E$6, DataPack!BQ874))))="", "", IF($C$4=Dates!$E$3, DataPack!BB874, IF($C$4=Dates!$E$4, DataPack!BG874, IF($C$4=Dates!$E$5, DataPack!BL874, IF($C$4=Dates!$E$6, DataPack!BQ874)))))</f>
        <v/>
      </c>
      <c r="C448" s="119" t="str">
        <f>IF(IF($C$4=Dates!$E$3, DataPack!BC874, IF($C$4=Dates!$E$4, DataPack!BH874, IF($C$4=Dates!$E$5, DataPack!BM874, IF($C$4=Dates!$E$6, DataPack!BR874))))="", "", IF($C$4=Dates!$E$3, DataPack!BC874, IF($C$4=Dates!$E$4, DataPack!BH874, IF($C$4=Dates!$E$5, DataPack!BM874, IF($C$4=Dates!$E$6, DataPack!BR874)))))</f>
        <v/>
      </c>
      <c r="D448" s="119" t="str">
        <f>IF(IF($C$4=Dates!$E$3, DataPack!BD874, IF($C$4=Dates!$E$4, DataPack!BI874, IF($C$4=Dates!$E$5, DataPack!BN874, IF($C$4=Dates!$E$6, DataPack!BS874))))="", "", IF($C$4=Dates!$E$3, DataPack!BD874, IF($C$4=Dates!$E$4, DataPack!BI874, IF($C$4=Dates!$E$5, DataPack!BN874, IF($C$4=Dates!$E$6, DataPack!BS874)))))</f>
        <v/>
      </c>
      <c r="E448" s="119" t="str">
        <f>IF(IF($C$4=Dates!$E$3, DataPack!BE874, IF($C$4=Dates!$E$4, DataPack!BJ874, IF($C$4=Dates!$E$5, DataPack!BO874, IF($C$4=Dates!$E$6, DataPack!BT874))))="", "", IF($C$4=Dates!$E$3, DataPack!BE874, IF($C$4=Dates!$E$4, DataPack!BJ874, IF($C$4=Dates!$E$5, DataPack!BO874, IF($C$4=Dates!$E$6, DataPack!BT874)))))</f>
        <v/>
      </c>
      <c r="F448" s="119"/>
      <c r="G448" s="120" t="str">
        <f>IF(IF($C$4=Dates!$E$3, DataPack!BF874, IF($C$4=Dates!$E$4, DataPack!BK874, IF($C$4=Dates!$E$5, DataPack!BP874, IF($C$4=Dates!$E$6, DataPack!BU874))))="", "", IF($C$4=Dates!$E$3, DataPack!BF874, IF($C$4=Dates!$E$4, DataPack!BK874, IF($C$4=Dates!$E$5, DataPack!BP874, IF($C$4=Dates!$E$6, DataPack!BU874)))))</f>
        <v/>
      </c>
    </row>
    <row r="449" spans="2:7">
      <c r="B449" s="112" t="str">
        <f>IF(IF($C$4=Dates!$E$3, DataPack!BB875, IF($C$4=Dates!$E$4, DataPack!BG875, IF($C$4=Dates!$E$5, DataPack!BL875, IF($C$4=Dates!$E$6, DataPack!BQ875))))="", "", IF($C$4=Dates!$E$3, DataPack!BB875, IF($C$4=Dates!$E$4, DataPack!BG875, IF($C$4=Dates!$E$5, DataPack!BL875, IF($C$4=Dates!$E$6, DataPack!BQ875)))))</f>
        <v/>
      </c>
      <c r="C449" s="119" t="str">
        <f>IF(IF($C$4=Dates!$E$3, DataPack!BC875, IF($C$4=Dates!$E$4, DataPack!BH875, IF($C$4=Dates!$E$5, DataPack!BM875, IF($C$4=Dates!$E$6, DataPack!BR875))))="", "", IF($C$4=Dates!$E$3, DataPack!BC875, IF($C$4=Dates!$E$4, DataPack!BH875, IF($C$4=Dates!$E$5, DataPack!BM875, IF($C$4=Dates!$E$6, DataPack!BR875)))))</f>
        <v/>
      </c>
      <c r="D449" s="119" t="str">
        <f>IF(IF($C$4=Dates!$E$3, DataPack!BD875, IF($C$4=Dates!$E$4, DataPack!BI875, IF($C$4=Dates!$E$5, DataPack!BN875, IF($C$4=Dates!$E$6, DataPack!BS875))))="", "", IF($C$4=Dates!$E$3, DataPack!BD875, IF($C$4=Dates!$E$4, DataPack!BI875, IF($C$4=Dates!$E$5, DataPack!BN875, IF($C$4=Dates!$E$6, DataPack!BS875)))))</f>
        <v/>
      </c>
      <c r="E449" s="119" t="str">
        <f>IF(IF($C$4=Dates!$E$3, DataPack!BE875, IF($C$4=Dates!$E$4, DataPack!BJ875, IF($C$4=Dates!$E$5, DataPack!BO875, IF($C$4=Dates!$E$6, DataPack!BT875))))="", "", IF($C$4=Dates!$E$3, DataPack!BE875, IF($C$4=Dates!$E$4, DataPack!BJ875, IF($C$4=Dates!$E$5, DataPack!BO875, IF($C$4=Dates!$E$6, DataPack!BT875)))))</f>
        <v/>
      </c>
      <c r="F449" s="119"/>
      <c r="G449" s="120" t="str">
        <f>IF(IF($C$4=Dates!$E$3, DataPack!BF875, IF($C$4=Dates!$E$4, DataPack!BK875, IF($C$4=Dates!$E$5, DataPack!BP875, IF($C$4=Dates!$E$6, DataPack!BU875))))="", "", IF($C$4=Dates!$E$3, DataPack!BF875, IF($C$4=Dates!$E$4, DataPack!BK875, IF($C$4=Dates!$E$5, DataPack!BP875, IF($C$4=Dates!$E$6, DataPack!BU875)))))</f>
        <v/>
      </c>
    </row>
    <row r="450" spans="2:7">
      <c r="B450" s="112" t="str">
        <f>IF(IF($C$4=Dates!$E$3, DataPack!BB876, IF($C$4=Dates!$E$4, DataPack!BG876, IF($C$4=Dates!$E$5, DataPack!BL876, IF($C$4=Dates!$E$6, DataPack!BQ876))))="", "", IF($C$4=Dates!$E$3, DataPack!BB876, IF($C$4=Dates!$E$4, DataPack!BG876, IF($C$4=Dates!$E$5, DataPack!BL876, IF($C$4=Dates!$E$6, DataPack!BQ876)))))</f>
        <v/>
      </c>
      <c r="C450" s="119" t="str">
        <f>IF(IF($C$4=Dates!$E$3, DataPack!BC876, IF($C$4=Dates!$E$4, DataPack!BH876, IF($C$4=Dates!$E$5, DataPack!BM876, IF($C$4=Dates!$E$6, DataPack!BR876))))="", "", IF($C$4=Dates!$E$3, DataPack!BC876, IF($C$4=Dates!$E$4, DataPack!BH876, IF($C$4=Dates!$E$5, DataPack!BM876, IF($C$4=Dates!$E$6, DataPack!BR876)))))</f>
        <v/>
      </c>
      <c r="D450" s="119" t="str">
        <f>IF(IF($C$4=Dates!$E$3, DataPack!BD876, IF($C$4=Dates!$E$4, DataPack!BI876, IF($C$4=Dates!$E$5, DataPack!BN876, IF($C$4=Dates!$E$6, DataPack!BS876))))="", "", IF($C$4=Dates!$E$3, DataPack!BD876, IF($C$4=Dates!$E$4, DataPack!BI876, IF($C$4=Dates!$E$5, DataPack!BN876, IF($C$4=Dates!$E$6, DataPack!BS876)))))</f>
        <v/>
      </c>
      <c r="E450" s="119" t="str">
        <f>IF(IF($C$4=Dates!$E$3, DataPack!BE876, IF($C$4=Dates!$E$4, DataPack!BJ876, IF($C$4=Dates!$E$5, DataPack!BO876, IF($C$4=Dates!$E$6, DataPack!BT876))))="", "", IF($C$4=Dates!$E$3, DataPack!BE876, IF($C$4=Dates!$E$4, DataPack!BJ876, IF($C$4=Dates!$E$5, DataPack!BO876, IF($C$4=Dates!$E$6, DataPack!BT876)))))</f>
        <v/>
      </c>
      <c r="F450" s="119"/>
      <c r="G450" s="120" t="str">
        <f>IF(IF($C$4=Dates!$E$3, DataPack!BF876, IF($C$4=Dates!$E$4, DataPack!BK876, IF($C$4=Dates!$E$5, DataPack!BP876, IF($C$4=Dates!$E$6, DataPack!BU876))))="", "", IF($C$4=Dates!$E$3, DataPack!BF876, IF($C$4=Dates!$E$4, DataPack!BK876, IF($C$4=Dates!$E$5, DataPack!BP876, IF($C$4=Dates!$E$6, DataPack!BU876)))))</f>
        <v/>
      </c>
    </row>
    <row r="451" spans="2:7">
      <c r="B451" s="112" t="str">
        <f>IF(IF($C$4=Dates!$E$3, DataPack!BB877, IF($C$4=Dates!$E$4, DataPack!BG877, IF($C$4=Dates!$E$5, DataPack!BL877, IF($C$4=Dates!$E$6, DataPack!BQ877))))="", "", IF($C$4=Dates!$E$3, DataPack!BB877, IF($C$4=Dates!$E$4, DataPack!BG877, IF($C$4=Dates!$E$5, DataPack!BL877, IF($C$4=Dates!$E$6, DataPack!BQ877)))))</f>
        <v/>
      </c>
      <c r="C451" s="119" t="str">
        <f>IF(IF($C$4=Dates!$E$3, DataPack!BC877, IF($C$4=Dates!$E$4, DataPack!BH877, IF($C$4=Dates!$E$5, DataPack!BM877, IF($C$4=Dates!$E$6, DataPack!BR877))))="", "", IF($C$4=Dates!$E$3, DataPack!BC877, IF($C$4=Dates!$E$4, DataPack!BH877, IF($C$4=Dates!$E$5, DataPack!BM877, IF($C$4=Dates!$E$6, DataPack!BR877)))))</f>
        <v/>
      </c>
      <c r="D451" s="119" t="str">
        <f>IF(IF($C$4=Dates!$E$3, DataPack!BD877, IF($C$4=Dates!$E$4, DataPack!BI877, IF($C$4=Dates!$E$5, DataPack!BN877, IF($C$4=Dates!$E$6, DataPack!BS877))))="", "", IF($C$4=Dates!$E$3, DataPack!BD877, IF($C$4=Dates!$E$4, DataPack!BI877, IF($C$4=Dates!$E$5, DataPack!BN877, IF($C$4=Dates!$E$6, DataPack!BS877)))))</f>
        <v/>
      </c>
      <c r="E451" s="119" t="str">
        <f>IF(IF($C$4=Dates!$E$3, DataPack!BE877, IF($C$4=Dates!$E$4, DataPack!BJ877, IF($C$4=Dates!$E$5, DataPack!BO877, IF($C$4=Dates!$E$6, DataPack!BT877))))="", "", IF($C$4=Dates!$E$3, DataPack!BE877, IF($C$4=Dates!$E$4, DataPack!BJ877, IF($C$4=Dates!$E$5, DataPack!BO877, IF($C$4=Dates!$E$6, DataPack!BT877)))))</f>
        <v/>
      </c>
      <c r="F451" s="119"/>
      <c r="G451" s="120" t="str">
        <f>IF(IF($C$4=Dates!$E$3, DataPack!BF877, IF($C$4=Dates!$E$4, DataPack!BK877, IF($C$4=Dates!$E$5, DataPack!BP877, IF($C$4=Dates!$E$6, DataPack!BU877))))="", "", IF($C$4=Dates!$E$3, DataPack!BF877, IF($C$4=Dates!$E$4, DataPack!BK877, IF($C$4=Dates!$E$5, DataPack!BP877, IF($C$4=Dates!$E$6, DataPack!BU877)))))</f>
        <v/>
      </c>
    </row>
    <row r="452" spans="2:7">
      <c r="B452" s="112" t="str">
        <f>IF(IF($C$4=Dates!$E$3, DataPack!BB878, IF($C$4=Dates!$E$4, DataPack!BG878, IF($C$4=Dates!$E$5, DataPack!BL878, IF($C$4=Dates!$E$6, DataPack!BQ878))))="", "", IF($C$4=Dates!$E$3, DataPack!BB878, IF($C$4=Dates!$E$4, DataPack!BG878, IF($C$4=Dates!$E$5, DataPack!BL878, IF($C$4=Dates!$E$6, DataPack!BQ878)))))</f>
        <v/>
      </c>
      <c r="C452" s="119" t="str">
        <f>IF(IF($C$4=Dates!$E$3, DataPack!BC878, IF($C$4=Dates!$E$4, DataPack!BH878, IF($C$4=Dates!$E$5, DataPack!BM878, IF($C$4=Dates!$E$6, DataPack!BR878))))="", "", IF($C$4=Dates!$E$3, DataPack!BC878, IF($C$4=Dates!$E$4, DataPack!BH878, IF($C$4=Dates!$E$5, DataPack!BM878, IF($C$4=Dates!$E$6, DataPack!BR878)))))</f>
        <v/>
      </c>
      <c r="D452" s="119" t="str">
        <f>IF(IF($C$4=Dates!$E$3, DataPack!BD878, IF($C$4=Dates!$E$4, DataPack!BI878, IF($C$4=Dates!$E$5, DataPack!BN878, IF($C$4=Dates!$E$6, DataPack!BS878))))="", "", IF($C$4=Dates!$E$3, DataPack!BD878, IF($C$4=Dates!$E$4, DataPack!BI878, IF($C$4=Dates!$E$5, DataPack!BN878, IF($C$4=Dates!$E$6, DataPack!BS878)))))</f>
        <v/>
      </c>
      <c r="E452" s="119" t="str">
        <f>IF(IF($C$4=Dates!$E$3, DataPack!BE878, IF($C$4=Dates!$E$4, DataPack!BJ878, IF($C$4=Dates!$E$5, DataPack!BO878, IF($C$4=Dates!$E$6, DataPack!BT878))))="", "", IF($C$4=Dates!$E$3, DataPack!BE878, IF($C$4=Dates!$E$4, DataPack!BJ878, IF($C$4=Dates!$E$5, DataPack!BO878, IF($C$4=Dates!$E$6, DataPack!BT878)))))</f>
        <v/>
      </c>
      <c r="F452" s="119"/>
      <c r="G452" s="120" t="str">
        <f>IF(IF($C$4=Dates!$E$3, DataPack!BF878, IF($C$4=Dates!$E$4, DataPack!BK878, IF($C$4=Dates!$E$5, DataPack!BP878, IF($C$4=Dates!$E$6, DataPack!BU878))))="", "", IF($C$4=Dates!$E$3, DataPack!BF878, IF($C$4=Dates!$E$4, DataPack!BK878, IF($C$4=Dates!$E$5, DataPack!BP878, IF($C$4=Dates!$E$6, DataPack!BU878)))))</f>
        <v/>
      </c>
    </row>
    <row r="453" spans="2:7">
      <c r="B453" s="112" t="str">
        <f>IF(IF($C$4=Dates!$E$3, DataPack!BB879, IF($C$4=Dates!$E$4, DataPack!BG879, IF($C$4=Dates!$E$5, DataPack!BL879, IF($C$4=Dates!$E$6, DataPack!BQ879))))="", "", IF($C$4=Dates!$E$3, DataPack!BB879, IF($C$4=Dates!$E$4, DataPack!BG879, IF($C$4=Dates!$E$5, DataPack!BL879, IF($C$4=Dates!$E$6, DataPack!BQ879)))))</f>
        <v/>
      </c>
      <c r="C453" s="119" t="str">
        <f>IF(IF($C$4=Dates!$E$3, DataPack!BC879, IF($C$4=Dates!$E$4, DataPack!BH879, IF($C$4=Dates!$E$5, DataPack!BM879, IF($C$4=Dates!$E$6, DataPack!BR879))))="", "", IF($C$4=Dates!$E$3, DataPack!BC879, IF($C$4=Dates!$E$4, DataPack!BH879, IF($C$4=Dates!$E$5, DataPack!BM879, IF($C$4=Dates!$E$6, DataPack!BR879)))))</f>
        <v/>
      </c>
      <c r="D453" s="119" t="str">
        <f>IF(IF($C$4=Dates!$E$3, DataPack!BD879, IF($C$4=Dates!$E$4, DataPack!BI879, IF($C$4=Dates!$E$5, DataPack!BN879, IF($C$4=Dates!$E$6, DataPack!BS879))))="", "", IF($C$4=Dates!$E$3, DataPack!BD879, IF($C$4=Dates!$E$4, DataPack!BI879, IF($C$4=Dates!$E$5, DataPack!BN879, IF($C$4=Dates!$E$6, DataPack!BS879)))))</f>
        <v/>
      </c>
      <c r="E453" s="119" t="str">
        <f>IF(IF($C$4=Dates!$E$3, DataPack!BE879, IF($C$4=Dates!$E$4, DataPack!BJ879, IF($C$4=Dates!$E$5, DataPack!BO879, IF($C$4=Dates!$E$6, DataPack!BT879))))="", "", IF($C$4=Dates!$E$3, DataPack!BE879, IF($C$4=Dates!$E$4, DataPack!BJ879, IF($C$4=Dates!$E$5, DataPack!BO879, IF($C$4=Dates!$E$6, DataPack!BT879)))))</f>
        <v/>
      </c>
      <c r="F453" s="119"/>
      <c r="G453" s="120" t="str">
        <f>IF(IF($C$4=Dates!$E$3, DataPack!BF879, IF($C$4=Dates!$E$4, DataPack!BK879, IF($C$4=Dates!$E$5, DataPack!BP879, IF($C$4=Dates!$E$6, DataPack!BU879))))="", "", IF($C$4=Dates!$E$3, DataPack!BF879, IF($C$4=Dates!$E$4, DataPack!BK879, IF($C$4=Dates!$E$5, DataPack!BP879, IF($C$4=Dates!$E$6, DataPack!BU879)))))</f>
        <v/>
      </c>
    </row>
    <row r="454" spans="2:7">
      <c r="B454" s="112" t="str">
        <f>IF(IF($C$4=Dates!$E$3, DataPack!BB880, IF($C$4=Dates!$E$4, DataPack!BG880, IF($C$4=Dates!$E$5, DataPack!BL880, IF($C$4=Dates!$E$6, DataPack!BQ880))))="", "", IF($C$4=Dates!$E$3, DataPack!BB880, IF($C$4=Dates!$E$4, DataPack!BG880, IF($C$4=Dates!$E$5, DataPack!BL880, IF($C$4=Dates!$E$6, DataPack!BQ880)))))</f>
        <v/>
      </c>
      <c r="C454" s="119" t="str">
        <f>IF(IF($C$4=Dates!$E$3, DataPack!BC880, IF($C$4=Dates!$E$4, DataPack!BH880, IF($C$4=Dates!$E$5, DataPack!BM880, IF($C$4=Dates!$E$6, DataPack!BR880))))="", "", IF($C$4=Dates!$E$3, DataPack!BC880, IF($C$4=Dates!$E$4, DataPack!BH880, IF($C$4=Dates!$E$5, DataPack!BM880, IF($C$4=Dates!$E$6, DataPack!BR880)))))</f>
        <v/>
      </c>
      <c r="D454" s="119" t="str">
        <f>IF(IF($C$4=Dates!$E$3, DataPack!BD880, IF($C$4=Dates!$E$4, DataPack!BI880, IF($C$4=Dates!$E$5, DataPack!BN880, IF($C$4=Dates!$E$6, DataPack!BS880))))="", "", IF($C$4=Dates!$E$3, DataPack!BD880, IF($C$4=Dates!$E$4, DataPack!BI880, IF($C$4=Dates!$E$5, DataPack!BN880, IF($C$4=Dates!$E$6, DataPack!BS880)))))</f>
        <v/>
      </c>
      <c r="E454" s="119" t="str">
        <f>IF(IF($C$4=Dates!$E$3, DataPack!BE880, IF($C$4=Dates!$E$4, DataPack!BJ880, IF($C$4=Dates!$E$5, DataPack!BO880, IF($C$4=Dates!$E$6, DataPack!BT880))))="", "", IF($C$4=Dates!$E$3, DataPack!BE880, IF($C$4=Dates!$E$4, DataPack!BJ880, IF($C$4=Dates!$E$5, DataPack!BO880, IF($C$4=Dates!$E$6, DataPack!BT880)))))</f>
        <v/>
      </c>
      <c r="F454" s="119"/>
      <c r="G454" s="120" t="str">
        <f>IF(IF($C$4=Dates!$E$3, DataPack!BF880, IF($C$4=Dates!$E$4, DataPack!BK880, IF($C$4=Dates!$E$5, DataPack!BP880, IF($C$4=Dates!$E$6, DataPack!BU880))))="", "", IF($C$4=Dates!$E$3, DataPack!BF880, IF($C$4=Dates!$E$4, DataPack!BK880, IF($C$4=Dates!$E$5, DataPack!BP880, IF($C$4=Dates!$E$6, DataPack!BU880)))))</f>
        <v/>
      </c>
    </row>
    <row r="455" spans="2:7">
      <c r="B455" s="112" t="str">
        <f>IF(IF($C$4=Dates!$E$3, DataPack!BB891, IF($C$4=Dates!$E$4, DataPack!BG891, IF($C$4=Dates!$E$5, DataPack!BL891, IF($C$4=Dates!$E$6, DataPack!BQ891))))="", "", IF($C$4=Dates!$E$3, DataPack!BB891, IF($C$4=Dates!$E$4, DataPack!BG891, IF($C$4=Dates!$E$5, DataPack!BL891, IF($C$4=Dates!$E$6, DataPack!BQ891)))))</f>
        <v/>
      </c>
      <c r="C455" s="119" t="str">
        <f>IF(IF($C$4=Dates!$E$3, DataPack!BC891, IF($C$4=Dates!$E$4, DataPack!BH891, IF($C$4=Dates!$E$5, DataPack!BM891, IF($C$4=Dates!$E$6, DataPack!BR891))))="", "", IF($C$4=Dates!$E$3, DataPack!BC891, IF($C$4=Dates!$E$4, DataPack!BH891, IF($C$4=Dates!$E$5, DataPack!BM891, IF($C$4=Dates!$E$6, DataPack!BR891)))))</f>
        <v/>
      </c>
      <c r="D455" s="119" t="str">
        <f>IF(IF($C$4=Dates!$E$3, DataPack!BD891, IF($C$4=Dates!$E$4, DataPack!BI891, IF($C$4=Dates!$E$5, DataPack!BN891, IF($C$4=Dates!$E$6, DataPack!BS891))))="", "", IF($C$4=Dates!$E$3, DataPack!BD891, IF($C$4=Dates!$E$4, DataPack!BI891, IF($C$4=Dates!$E$5, DataPack!BN891, IF($C$4=Dates!$E$6, DataPack!BS891)))))</f>
        <v/>
      </c>
      <c r="E455" s="119" t="str">
        <f>IF(IF($C$4=Dates!$E$3, DataPack!BE891, IF($C$4=Dates!$E$4, DataPack!BJ891, IF($C$4=Dates!$E$5, DataPack!BO891, IF($C$4=Dates!$E$6, DataPack!BT891))))="", "", IF($C$4=Dates!$E$3, DataPack!BE891, IF($C$4=Dates!$E$4, DataPack!BJ891, IF($C$4=Dates!$E$5, DataPack!BO891, IF($C$4=Dates!$E$6, DataPack!BT891)))))</f>
        <v/>
      </c>
      <c r="F455" s="119"/>
      <c r="G455" s="120" t="str">
        <f>IF(IF($C$4=Dates!$E$3, DataPack!BF891, IF($C$4=Dates!$E$4, DataPack!BK891, IF($C$4=Dates!$E$5, DataPack!BP891, IF($C$4=Dates!$E$6, DataPack!BU891))))="", "", IF($C$4=Dates!$E$3, DataPack!BF891, IF($C$4=Dates!$E$4, DataPack!BK891, IF($C$4=Dates!$E$5, DataPack!BP891, IF($C$4=Dates!$E$6, DataPack!BU891)))))</f>
        <v/>
      </c>
    </row>
    <row r="456" spans="2:7">
      <c r="B456" s="112" t="str">
        <f>IF(IF($C$4=Dates!$E$3, DataPack!BB892, IF($C$4=Dates!$E$4, DataPack!BG892, IF($C$4=Dates!$E$5, DataPack!BL892, IF($C$4=Dates!$E$6, DataPack!BQ892))))="", "", IF($C$4=Dates!$E$3, DataPack!BB892, IF($C$4=Dates!$E$4, DataPack!BG892, IF($C$4=Dates!$E$5, DataPack!BL892, IF($C$4=Dates!$E$6, DataPack!BQ892)))))</f>
        <v/>
      </c>
      <c r="C456" s="119" t="str">
        <f>IF(IF($C$4=Dates!$E$3, DataPack!BC892, IF($C$4=Dates!$E$4, DataPack!BH892, IF($C$4=Dates!$E$5, DataPack!BM892, IF($C$4=Dates!$E$6, DataPack!BR892))))="", "", IF($C$4=Dates!$E$3, DataPack!BC892, IF($C$4=Dates!$E$4, DataPack!BH892, IF($C$4=Dates!$E$5, DataPack!BM892, IF($C$4=Dates!$E$6, DataPack!BR892)))))</f>
        <v/>
      </c>
      <c r="D456" s="119" t="str">
        <f>IF(IF($C$4=Dates!$E$3, DataPack!BD892, IF($C$4=Dates!$E$4, DataPack!BI892, IF($C$4=Dates!$E$5, DataPack!BN892, IF($C$4=Dates!$E$6, DataPack!BS892))))="", "", IF($C$4=Dates!$E$3, DataPack!BD892, IF($C$4=Dates!$E$4, DataPack!BI892, IF($C$4=Dates!$E$5, DataPack!BN892, IF($C$4=Dates!$E$6, DataPack!BS892)))))</f>
        <v/>
      </c>
      <c r="E456" s="119" t="str">
        <f>IF(IF($C$4=Dates!$E$3, DataPack!BE892, IF($C$4=Dates!$E$4, DataPack!BJ892, IF($C$4=Dates!$E$5, DataPack!BO892, IF($C$4=Dates!$E$6, DataPack!BT892))))="", "", IF($C$4=Dates!$E$3, DataPack!BE892, IF($C$4=Dates!$E$4, DataPack!BJ892, IF($C$4=Dates!$E$5, DataPack!BO892, IF($C$4=Dates!$E$6, DataPack!BT892)))))</f>
        <v/>
      </c>
      <c r="F456" s="119"/>
      <c r="G456" s="120" t="str">
        <f>IF(IF($C$4=Dates!$E$3, DataPack!BF892, IF($C$4=Dates!$E$4, DataPack!BK892, IF($C$4=Dates!$E$5, DataPack!BP892, IF($C$4=Dates!$E$6, DataPack!BU892))))="", "", IF($C$4=Dates!$E$3, DataPack!BF892, IF($C$4=Dates!$E$4, DataPack!BK892, IF($C$4=Dates!$E$5, DataPack!BP892, IF($C$4=Dates!$E$6, DataPack!BU892)))))</f>
        <v/>
      </c>
    </row>
    <row r="457" spans="2:7">
      <c r="B457" s="112" t="str">
        <f>IF(IF($C$4=Dates!$E$3, DataPack!BB893, IF($C$4=Dates!$E$4, DataPack!BG893, IF($C$4=Dates!$E$5, DataPack!BL893, IF($C$4=Dates!$E$6, DataPack!BQ893))))="", "", IF($C$4=Dates!$E$3, DataPack!BB893, IF($C$4=Dates!$E$4, DataPack!BG893, IF($C$4=Dates!$E$5, DataPack!BL893, IF($C$4=Dates!$E$6, DataPack!BQ893)))))</f>
        <v/>
      </c>
      <c r="C457" s="119" t="str">
        <f>IF(IF($C$4=Dates!$E$3, DataPack!BC893, IF($C$4=Dates!$E$4, DataPack!BH893, IF($C$4=Dates!$E$5, DataPack!BM893, IF($C$4=Dates!$E$6, DataPack!BR893))))="", "", IF($C$4=Dates!$E$3, DataPack!BC893, IF($C$4=Dates!$E$4, DataPack!BH893, IF($C$4=Dates!$E$5, DataPack!BM893, IF($C$4=Dates!$E$6, DataPack!BR893)))))</f>
        <v/>
      </c>
      <c r="D457" s="119" t="str">
        <f>IF(IF($C$4=Dates!$E$3, DataPack!BD893, IF($C$4=Dates!$E$4, DataPack!BI893, IF($C$4=Dates!$E$5, DataPack!BN893, IF($C$4=Dates!$E$6, DataPack!BS893))))="", "", IF($C$4=Dates!$E$3, DataPack!BD893, IF($C$4=Dates!$E$4, DataPack!BI893, IF($C$4=Dates!$E$5, DataPack!BN893, IF($C$4=Dates!$E$6, DataPack!BS893)))))</f>
        <v/>
      </c>
      <c r="E457" s="119" t="str">
        <f>IF(IF($C$4=Dates!$E$3, DataPack!BE893, IF($C$4=Dates!$E$4, DataPack!BJ893, IF($C$4=Dates!$E$5, DataPack!BO893, IF($C$4=Dates!$E$6, DataPack!BT893))))="", "", IF($C$4=Dates!$E$3, DataPack!BE893, IF($C$4=Dates!$E$4, DataPack!BJ893, IF($C$4=Dates!$E$5, DataPack!BO893, IF($C$4=Dates!$E$6, DataPack!BT893)))))</f>
        <v/>
      </c>
      <c r="F457" s="119"/>
      <c r="G457" s="120" t="str">
        <f>IF(IF($C$4=Dates!$E$3, DataPack!BF893, IF($C$4=Dates!$E$4, DataPack!BK893, IF($C$4=Dates!$E$5, DataPack!BP893, IF($C$4=Dates!$E$6, DataPack!BU893))))="", "", IF($C$4=Dates!$E$3, DataPack!BF893, IF($C$4=Dates!$E$4, DataPack!BK893, IF($C$4=Dates!$E$5, DataPack!BP893, IF($C$4=Dates!$E$6, DataPack!BU893)))))</f>
        <v/>
      </c>
    </row>
    <row r="458" spans="2:7">
      <c r="B458" s="112" t="str">
        <f>IF(IF($C$4=Dates!$E$3, DataPack!BB894, IF($C$4=Dates!$E$4, DataPack!BG894, IF($C$4=Dates!$E$5, DataPack!BL894, IF($C$4=Dates!$E$6, DataPack!BQ894))))="", "", IF($C$4=Dates!$E$3, DataPack!BB894, IF($C$4=Dates!$E$4, DataPack!BG894, IF($C$4=Dates!$E$5, DataPack!BL894, IF($C$4=Dates!$E$6, DataPack!BQ894)))))</f>
        <v/>
      </c>
      <c r="C458" s="119" t="str">
        <f>IF(IF($C$4=Dates!$E$3, DataPack!BC894, IF($C$4=Dates!$E$4, DataPack!BH894, IF($C$4=Dates!$E$5, DataPack!BM894, IF($C$4=Dates!$E$6, DataPack!BR894))))="", "", IF($C$4=Dates!$E$3, DataPack!BC894, IF($C$4=Dates!$E$4, DataPack!BH894, IF($C$4=Dates!$E$5, DataPack!BM894, IF($C$4=Dates!$E$6, DataPack!BR894)))))</f>
        <v/>
      </c>
      <c r="D458" s="119" t="str">
        <f>IF(IF($C$4=Dates!$E$3, DataPack!BD894, IF($C$4=Dates!$E$4, DataPack!BI894, IF($C$4=Dates!$E$5, DataPack!BN894, IF($C$4=Dates!$E$6, DataPack!BS894))))="", "", IF($C$4=Dates!$E$3, DataPack!BD894, IF($C$4=Dates!$E$4, DataPack!BI894, IF($C$4=Dates!$E$5, DataPack!BN894, IF($C$4=Dates!$E$6, DataPack!BS894)))))</f>
        <v/>
      </c>
      <c r="E458" s="119" t="str">
        <f>IF(IF($C$4=Dates!$E$3, DataPack!BE894, IF($C$4=Dates!$E$4, DataPack!BJ894, IF($C$4=Dates!$E$5, DataPack!BO894, IF($C$4=Dates!$E$6, DataPack!BT894))))="", "", IF($C$4=Dates!$E$3, DataPack!BE894, IF($C$4=Dates!$E$4, DataPack!BJ894, IF($C$4=Dates!$E$5, DataPack!BO894, IF($C$4=Dates!$E$6, DataPack!BT894)))))</f>
        <v/>
      </c>
      <c r="F458" s="119"/>
      <c r="G458" s="120" t="str">
        <f>IF(IF($C$4=Dates!$E$3, DataPack!BF894, IF($C$4=Dates!$E$4, DataPack!BK894, IF($C$4=Dates!$E$5, DataPack!BP894, IF($C$4=Dates!$E$6, DataPack!BU894))))="", "", IF($C$4=Dates!$E$3, DataPack!BF894, IF($C$4=Dates!$E$4, DataPack!BK894, IF($C$4=Dates!$E$5, DataPack!BP894, IF($C$4=Dates!$E$6, DataPack!BU894)))))</f>
        <v/>
      </c>
    </row>
    <row r="459" spans="2:7">
      <c r="B459" s="112" t="str">
        <f>IF(IF($C$4=Dates!$E$3, DataPack!BB895, IF($C$4=Dates!$E$4, DataPack!BG895, IF($C$4=Dates!$E$5, DataPack!BL895, IF($C$4=Dates!$E$6, DataPack!BQ895))))="", "", IF($C$4=Dates!$E$3, DataPack!BB895, IF($C$4=Dates!$E$4, DataPack!BG895, IF($C$4=Dates!$E$5, DataPack!BL895, IF($C$4=Dates!$E$6, DataPack!BQ895)))))</f>
        <v/>
      </c>
      <c r="C459" s="119" t="str">
        <f>IF(IF($C$4=Dates!$E$3, DataPack!BC895, IF($C$4=Dates!$E$4, DataPack!BH895, IF($C$4=Dates!$E$5, DataPack!BM895, IF($C$4=Dates!$E$6, DataPack!BR895))))="", "", IF($C$4=Dates!$E$3, DataPack!BC895, IF($C$4=Dates!$E$4, DataPack!BH895, IF($C$4=Dates!$E$5, DataPack!BM895, IF($C$4=Dates!$E$6, DataPack!BR895)))))</f>
        <v/>
      </c>
      <c r="D459" s="119" t="str">
        <f>IF(IF($C$4=Dates!$E$3, DataPack!BD895, IF($C$4=Dates!$E$4, DataPack!BI895, IF($C$4=Dates!$E$5, DataPack!BN895, IF($C$4=Dates!$E$6, DataPack!BS895))))="", "", IF($C$4=Dates!$E$3, DataPack!BD895, IF($C$4=Dates!$E$4, DataPack!BI895, IF($C$4=Dates!$E$5, DataPack!BN895, IF($C$4=Dates!$E$6, DataPack!BS895)))))</f>
        <v/>
      </c>
      <c r="E459" s="119" t="str">
        <f>IF(IF($C$4=Dates!$E$3, DataPack!BE895, IF($C$4=Dates!$E$4, DataPack!BJ895, IF($C$4=Dates!$E$5, DataPack!BO895, IF($C$4=Dates!$E$6, DataPack!BT895))))="", "", IF($C$4=Dates!$E$3, DataPack!BE895, IF($C$4=Dates!$E$4, DataPack!BJ895, IF($C$4=Dates!$E$5, DataPack!BO895, IF($C$4=Dates!$E$6, DataPack!BT895)))))</f>
        <v/>
      </c>
      <c r="F459" s="119"/>
      <c r="G459" s="120" t="str">
        <f>IF(IF($C$4=Dates!$E$3, DataPack!BF895, IF($C$4=Dates!$E$4, DataPack!BK895, IF($C$4=Dates!$E$5, DataPack!BP895, IF($C$4=Dates!$E$6, DataPack!BU895))))="", "", IF($C$4=Dates!$E$3, DataPack!BF895, IF($C$4=Dates!$E$4, DataPack!BK895, IF($C$4=Dates!$E$5, DataPack!BP895, IF($C$4=Dates!$E$6, DataPack!BU895)))))</f>
        <v/>
      </c>
    </row>
    <row r="460" spans="2:7">
      <c r="B460" s="112" t="str">
        <f>IF(IF($C$4=Dates!$E$3, DataPack!BB896, IF($C$4=Dates!$E$4, DataPack!BG896, IF($C$4=Dates!$E$5, DataPack!BL896, IF($C$4=Dates!$E$6, DataPack!BQ896))))="", "", IF($C$4=Dates!$E$3, DataPack!BB896, IF($C$4=Dates!$E$4, DataPack!BG896, IF($C$4=Dates!$E$5, DataPack!BL896, IF($C$4=Dates!$E$6, DataPack!BQ896)))))</f>
        <v/>
      </c>
      <c r="C460" s="119" t="str">
        <f>IF(IF($C$4=Dates!$E$3, DataPack!BC896, IF($C$4=Dates!$E$4, DataPack!BH896, IF($C$4=Dates!$E$5, DataPack!BM896, IF($C$4=Dates!$E$6, DataPack!BR896))))="", "", IF($C$4=Dates!$E$3, DataPack!BC896, IF($C$4=Dates!$E$4, DataPack!BH896, IF($C$4=Dates!$E$5, DataPack!BM896, IF($C$4=Dates!$E$6, DataPack!BR896)))))</f>
        <v/>
      </c>
      <c r="D460" s="119" t="str">
        <f>IF(IF($C$4=Dates!$E$3, DataPack!BD896, IF($C$4=Dates!$E$4, DataPack!BI896, IF($C$4=Dates!$E$5, DataPack!BN896, IF($C$4=Dates!$E$6, DataPack!BS896))))="", "", IF($C$4=Dates!$E$3, DataPack!BD896, IF($C$4=Dates!$E$4, DataPack!BI896, IF($C$4=Dates!$E$5, DataPack!BN896, IF($C$4=Dates!$E$6, DataPack!BS896)))))</f>
        <v/>
      </c>
      <c r="E460" s="119" t="str">
        <f>IF(IF($C$4=Dates!$E$3, DataPack!BE896, IF($C$4=Dates!$E$4, DataPack!BJ896, IF($C$4=Dates!$E$5, DataPack!BO896, IF($C$4=Dates!$E$6, DataPack!BT896))))="", "", IF($C$4=Dates!$E$3, DataPack!BE896, IF($C$4=Dates!$E$4, DataPack!BJ896, IF($C$4=Dates!$E$5, DataPack!BO896, IF($C$4=Dates!$E$6, DataPack!BT896)))))</f>
        <v/>
      </c>
      <c r="F460" s="119"/>
      <c r="G460" s="120" t="str">
        <f>IF(IF($C$4=Dates!$E$3, DataPack!BF896, IF($C$4=Dates!$E$4, DataPack!BK896, IF($C$4=Dates!$E$5, DataPack!BP896, IF($C$4=Dates!$E$6, DataPack!BU896))))="", "", IF($C$4=Dates!$E$3, DataPack!BF896, IF($C$4=Dates!$E$4, DataPack!BK896, IF($C$4=Dates!$E$5, DataPack!BP896, IF($C$4=Dates!$E$6, DataPack!BU896)))))</f>
        <v/>
      </c>
    </row>
    <row r="461" spans="2:7">
      <c r="B461" s="112" t="str">
        <f>IF(IF($C$4=Dates!$E$3, DataPack!BB897, IF($C$4=Dates!$E$4, DataPack!BG897, IF($C$4=Dates!$E$5, DataPack!BL897, IF($C$4=Dates!$E$6, DataPack!BQ897))))="", "", IF($C$4=Dates!$E$3, DataPack!BB897, IF($C$4=Dates!$E$4, DataPack!BG897, IF($C$4=Dates!$E$5, DataPack!BL897, IF($C$4=Dates!$E$6, DataPack!BQ897)))))</f>
        <v/>
      </c>
      <c r="C461" s="119" t="str">
        <f>IF(IF($C$4=Dates!$E$3, DataPack!BC897, IF($C$4=Dates!$E$4, DataPack!BH897, IF($C$4=Dates!$E$5, DataPack!BM897, IF($C$4=Dates!$E$6, DataPack!BR897))))="", "", IF($C$4=Dates!$E$3, DataPack!BC897, IF($C$4=Dates!$E$4, DataPack!BH897, IF($C$4=Dates!$E$5, DataPack!BM897, IF($C$4=Dates!$E$6, DataPack!BR897)))))</f>
        <v/>
      </c>
      <c r="D461" s="119" t="str">
        <f>IF(IF($C$4=Dates!$E$3, DataPack!BD897, IF($C$4=Dates!$E$4, DataPack!BI897, IF($C$4=Dates!$E$5, DataPack!BN897, IF($C$4=Dates!$E$6, DataPack!BS897))))="", "", IF($C$4=Dates!$E$3, DataPack!BD897, IF($C$4=Dates!$E$4, DataPack!BI897, IF($C$4=Dates!$E$5, DataPack!BN897, IF($C$4=Dates!$E$6, DataPack!BS897)))))</f>
        <v/>
      </c>
      <c r="E461" s="119" t="str">
        <f>IF(IF($C$4=Dates!$E$3, DataPack!BE897, IF($C$4=Dates!$E$4, DataPack!BJ897, IF($C$4=Dates!$E$5, DataPack!BO897, IF($C$4=Dates!$E$6, DataPack!BT897))))="", "", IF($C$4=Dates!$E$3, DataPack!BE897, IF($C$4=Dates!$E$4, DataPack!BJ897, IF($C$4=Dates!$E$5, DataPack!BO897, IF($C$4=Dates!$E$6, DataPack!BT897)))))</f>
        <v/>
      </c>
      <c r="F461" s="119"/>
      <c r="G461" s="120" t="str">
        <f>IF(IF($C$4=Dates!$E$3, DataPack!BF897, IF($C$4=Dates!$E$4, DataPack!BK897, IF($C$4=Dates!$E$5, DataPack!BP897, IF($C$4=Dates!$E$6, DataPack!BU897))))="", "", IF($C$4=Dates!$E$3, DataPack!BF897, IF($C$4=Dates!$E$4, DataPack!BK897, IF($C$4=Dates!$E$5, DataPack!BP897, IF($C$4=Dates!$E$6, DataPack!BU897)))))</f>
        <v/>
      </c>
    </row>
    <row r="462" spans="2:7">
      <c r="B462" s="112" t="str">
        <f>IF(IF($C$4=Dates!$E$3, DataPack!BB898, IF($C$4=Dates!$E$4, DataPack!BG898, IF($C$4=Dates!$E$5, DataPack!BL898, IF($C$4=Dates!$E$6, DataPack!BQ898))))="", "", IF($C$4=Dates!$E$3, DataPack!BB898, IF($C$4=Dates!$E$4, DataPack!BG898, IF($C$4=Dates!$E$5, DataPack!BL898, IF($C$4=Dates!$E$6, DataPack!BQ898)))))</f>
        <v/>
      </c>
      <c r="C462" s="119" t="str">
        <f>IF(IF($C$4=Dates!$E$3, DataPack!BC898, IF($C$4=Dates!$E$4, DataPack!BH898, IF($C$4=Dates!$E$5, DataPack!BM898, IF($C$4=Dates!$E$6, DataPack!BR898))))="", "", IF($C$4=Dates!$E$3, DataPack!BC898, IF($C$4=Dates!$E$4, DataPack!BH898, IF($C$4=Dates!$E$5, DataPack!BM898, IF($C$4=Dates!$E$6, DataPack!BR898)))))</f>
        <v/>
      </c>
      <c r="D462" s="119" t="str">
        <f>IF(IF($C$4=Dates!$E$3, DataPack!BD898, IF($C$4=Dates!$E$4, DataPack!BI898, IF($C$4=Dates!$E$5, DataPack!BN898, IF($C$4=Dates!$E$6, DataPack!BS898))))="", "", IF($C$4=Dates!$E$3, DataPack!BD898, IF($C$4=Dates!$E$4, DataPack!BI898, IF($C$4=Dates!$E$5, DataPack!BN898, IF($C$4=Dates!$E$6, DataPack!BS898)))))</f>
        <v/>
      </c>
      <c r="E462" s="119" t="str">
        <f>IF(IF($C$4=Dates!$E$3, DataPack!BE898, IF($C$4=Dates!$E$4, DataPack!BJ898, IF($C$4=Dates!$E$5, DataPack!BO898, IF($C$4=Dates!$E$6, DataPack!BT898))))="", "", IF($C$4=Dates!$E$3, DataPack!BE898, IF($C$4=Dates!$E$4, DataPack!BJ898, IF($C$4=Dates!$E$5, DataPack!BO898, IF($C$4=Dates!$E$6, DataPack!BT898)))))</f>
        <v/>
      </c>
      <c r="F462" s="119"/>
      <c r="G462" s="120" t="str">
        <f>IF(IF($C$4=Dates!$E$3, DataPack!BF898, IF($C$4=Dates!$E$4, DataPack!BK898, IF($C$4=Dates!$E$5, DataPack!BP898, IF($C$4=Dates!$E$6, DataPack!BU898))))="", "", IF($C$4=Dates!$E$3, DataPack!BF898, IF($C$4=Dates!$E$4, DataPack!BK898, IF($C$4=Dates!$E$5, DataPack!BP898, IF($C$4=Dates!$E$6, DataPack!BU898)))))</f>
        <v/>
      </c>
    </row>
    <row r="463" spans="2:7">
      <c r="B463" s="112" t="str">
        <f>IF(IF($C$4=Dates!$E$3, DataPack!BB899, IF($C$4=Dates!$E$4, DataPack!BG899, IF($C$4=Dates!$E$5, DataPack!BL899, IF($C$4=Dates!$E$6, DataPack!BQ899))))="", "", IF($C$4=Dates!$E$3, DataPack!BB899, IF($C$4=Dates!$E$4, DataPack!BG899, IF($C$4=Dates!$E$5, DataPack!BL899, IF($C$4=Dates!$E$6, DataPack!BQ899)))))</f>
        <v/>
      </c>
      <c r="C463" s="119" t="str">
        <f>IF(IF($C$4=Dates!$E$3, DataPack!BC899, IF($C$4=Dates!$E$4, DataPack!BH899, IF($C$4=Dates!$E$5, DataPack!BM899, IF($C$4=Dates!$E$6, DataPack!BR899))))="", "", IF($C$4=Dates!$E$3, DataPack!BC899, IF($C$4=Dates!$E$4, DataPack!BH899, IF($C$4=Dates!$E$5, DataPack!BM899, IF($C$4=Dates!$E$6, DataPack!BR899)))))</f>
        <v/>
      </c>
      <c r="D463" s="119" t="str">
        <f>IF(IF($C$4=Dates!$E$3, DataPack!BD899, IF($C$4=Dates!$E$4, DataPack!BI899, IF($C$4=Dates!$E$5, DataPack!BN899, IF($C$4=Dates!$E$6, DataPack!BS899))))="", "", IF($C$4=Dates!$E$3, DataPack!BD899, IF($C$4=Dates!$E$4, DataPack!BI899, IF($C$4=Dates!$E$5, DataPack!BN899, IF($C$4=Dates!$E$6, DataPack!BS899)))))</f>
        <v/>
      </c>
      <c r="E463" s="119" t="str">
        <f>IF(IF($C$4=Dates!$E$3, DataPack!BE899, IF($C$4=Dates!$E$4, DataPack!BJ899, IF($C$4=Dates!$E$5, DataPack!BO899, IF($C$4=Dates!$E$6, DataPack!BT899))))="", "", IF($C$4=Dates!$E$3, DataPack!BE899, IF($C$4=Dates!$E$4, DataPack!BJ899, IF($C$4=Dates!$E$5, DataPack!BO899, IF($C$4=Dates!$E$6, DataPack!BT899)))))</f>
        <v/>
      </c>
      <c r="F463" s="119"/>
      <c r="G463" s="120" t="str">
        <f>IF(IF($C$4=Dates!$E$3, DataPack!BF899, IF($C$4=Dates!$E$4, DataPack!BK899, IF($C$4=Dates!$E$5, DataPack!BP899, IF($C$4=Dates!$E$6, DataPack!BU899))))="", "", IF($C$4=Dates!$E$3, DataPack!BF899, IF($C$4=Dates!$E$4, DataPack!BK899, IF($C$4=Dates!$E$5, DataPack!BP899, IF($C$4=Dates!$E$6, DataPack!BU899)))))</f>
        <v/>
      </c>
    </row>
    <row r="464" spans="2:7">
      <c r="B464" s="112" t="str">
        <f>IF(IF($C$4=Dates!$E$3, DataPack!BB900, IF($C$4=Dates!$E$4, DataPack!BG900, IF($C$4=Dates!$E$5, DataPack!BL900, IF($C$4=Dates!$E$6, DataPack!BQ900))))="", "", IF($C$4=Dates!$E$3, DataPack!BB900, IF($C$4=Dates!$E$4, DataPack!BG900, IF($C$4=Dates!$E$5, DataPack!BL900, IF($C$4=Dates!$E$6, DataPack!BQ900)))))</f>
        <v/>
      </c>
      <c r="C464" s="119" t="str">
        <f>IF(IF($C$4=Dates!$E$3, DataPack!BC900, IF($C$4=Dates!$E$4, DataPack!BH900, IF($C$4=Dates!$E$5, DataPack!BM900, IF($C$4=Dates!$E$6, DataPack!BR900))))="", "", IF($C$4=Dates!$E$3, DataPack!BC900, IF($C$4=Dates!$E$4, DataPack!BH900, IF($C$4=Dates!$E$5, DataPack!BM900, IF($C$4=Dates!$E$6, DataPack!BR900)))))</f>
        <v/>
      </c>
      <c r="D464" s="119" t="str">
        <f>IF(IF($C$4=Dates!$E$3, DataPack!BD900, IF($C$4=Dates!$E$4, DataPack!BI900, IF($C$4=Dates!$E$5, DataPack!BN900, IF($C$4=Dates!$E$6, DataPack!BS900))))="", "", IF($C$4=Dates!$E$3, DataPack!BD900, IF($C$4=Dates!$E$4, DataPack!BI900, IF($C$4=Dates!$E$5, DataPack!BN900, IF($C$4=Dates!$E$6, DataPack!BS900)))))</f>
        <v/>
      </c>
      <c r="E464" s="119" t="str">
        <f>IF(IF($C$4=Dates!$E$3, DataPack!BE900, IF($C$4=Dates!$E$4, DataPack!BJ900, IF($C$4=Dates!$E$5, DataPack!BO900, IF($C$4=Dates!$E$6, DataPack!BT900))))="", "", IF($C$4=Dates!$E$3, DataPack!BE900, IF($C$4=Dates!$E$4, DataPack!BJ900, IF($C$4=Dates!$E$5, DataPack!BO900, IF($C$4=Dates!$E$6, DataPack!BT900)))))</f>
        <v/>
      </c>
      <c r="F464" s="119"/>
      <c r="G464" s="120" t="str">
        <f>IF(IF($C$4=Dates!$E$3, DataPack!BF900, IF($C$4=Dates!$E$4, DataPack!BK900, IF($C$4=Dates!$E$5, DataPack!BP900, IF($C$4=Dates!$E$6, DataPack!BU900))))="", "", IF($C$4=Dates!$E$3, DataPack!BF900, IF($C$4=Dates!$E$4, DataPack!BK900, IF($C$4=Dates!$E$5, DataPack!BP900, IF($C$4=Dates!$E$6, DataPack!BU900)))))</f>
        <v/>
      </c>
    </row>
    <row r="465" spans="2:7">
      <c r="B465" s="112" t="str">
        <f>IF(IF($C$4=Dates!$E$3, DataPack!BB901, IF($C$4=Dates!$E$4, DataPack!BG901, IF($C$4=Dates!$E$5, DataPack!BL901, IF($C$4=Dates!$E$6, DataPack!BQ901))))="", "", IF($C$4=Dates!$E$3, DataPack!BB901, IF($C$4=Dates!$E$4, DataPack!BG901, IF($C$4=Dates!$E$5, DataPack!BL901, IF($C$4=Dates!$E$6, DataPack!BQ901)))))</f>
        <v/>
      </c>
      <c r="C465" s="119" t="str">
        <f>IF(IF($C$4=Dates!$E$3, DataPack!BC901, IF($C$4=Dates!$E$4, DataPack!BH901, IF($C$4=Dates!$E$5, DataPack!BM901, IF($C$4=Dates!$E$6, DataPack!BR901))))="", "", IF($C$4=Dates!$E$3, DataPack!BC901, IF($C$4=Dates!$E$4, DataPack!BH901, IF($C$4=Dates!$E$5, DataPack!BM901, IF($C$4=Dates!$E$6, DataPack!BR901)))))</f>
        <v/>
      </c>
      <c r="D465" s="119" t="str">
        <f>IF(IF($C$4=Dates!$E$3, DataPack!BD901, IF($C$4=Dates!$E$4, DataPack!BI901, IF($C$4=Dates!$E$5, DataPack!BN901, IF($C$4=Dates!$E$6, DataPack!BS901))))="", "", IF($C$4=Dates!$E$3, DataPack!BD901, IF($C$4=Dates!$E$4, DataPack!BI901, IF($C$4=Dates!$E$5, DataPack!BN901, IF($C$4=Dates!$E$6, DataPack!BS901)))))</f>
        <v/>
      </c>
      <c r="E465" s="119" t="str">
        <f>IF(IF($C$4=Dates!$E$3, DataPack!BE901, IF($C$4=Dates!$E$4, DataPack!BJ901, IF($C$4=Dates!$E$5, DataPack!BO901, IF($C$4=Dates!$E$6, DataPack!BT901))))="", "", IF($C$4=Dates!$E$3, DataPack!BE901, IF($C$4=Dates!$E$4, DataPack!BJ901, IF($C$4=Dates!$E$5, DataPack!BO901, IF($C$4=Dates!$E$6, DataPack!BT901)))))</f>
        <v/>
      </c>
      <c r="F465" s="119"/>
      <c r="G465" s="120" t="str">
        <f>IF(IF($C$4=Dates!$E$3, DataPack!BF901, IF($C$4=Dates!$E$4, DataPack!BK901, IF($C$4=Dates!$E$5, DataPack!BP901, IF($C$4=Dates!$E$6, DataPack!BU901))))="", "", IF($C$4=Dates!$E$3, DataPack!BF901, IF($C$4=Dates!$E$4, DataPack!BK901, IF($C$4=Dates!$E$5, DataPack!BP901, IF($C$4=Dates!$E$6, DataPack!BU901)))))</f>
        <v/>
      </c>
    </row>
    <row r="466" spans="2:7">
      <c r="B466" s="112" t="str">
        <f>IF(IF($C$4=Dates!$E$3, DataPack!BB902, IF($C$4=Dates!$E$4, DataPack!BG902, IF($C$4=Dates!$E$5, DataPack!BL902, IF($C$4=Dates!$E$6, DataPack!BQ902))))="", "", IF($C$4=Dates!$E$3, DataPack!BB902, IF($C$4=Dates!$E$4, DataPack!BG902, IF($C$4=Dates!$E$5, DataPack!BL902, IF($C$4=Dates!$E$6, DataPack!BQ902)))))</f>
        <v/>
      </c>
      <c r="C466" s="119" t="str">
        <f>IF(IF($C$4=Dates!$E$3, DataPack!BC902, IF($C$4=Dates!$E$4, DataPack!BH902, IF($C$4=Dates!$E$5, DataPack!BM902, IF($C$4=Dates!$E$6, DataPack!BR902))))="", "", IF($C$4=Dates!$E$3, DataPack!BC902, IF($C$4=Dates!$E$4, DataPack!BH902, IF($C$4=Dates!$E$5, DataPack!BM902, IF($C$4=Dates!$E$6, DataPack!BR902)))))</f>
        <v/>
      </c>
      <c r="D466" s="119" t="str">
        <f>IF(IF($C$4=Dates!$E$3, DataPack!BD902, IF($C$4=Dates!$E$4, DataPack!BI902, IF($C$4=Dates!$E$5, DataPack!BN902, IF($C$4=Dates!$E$6, DataPack!BS902))))="", "", IF($C$4=Dates!$E$3, DataPack!BD902, IF($C$4=Dates!$E$4, DataPack!BI902, IF($C$4=Dates!$E$5, DataPack!BN902, IF($C$4=Dates!$E$6, DataPack!BS902)))))</f>
        <v/>
      </c>
      <c r="E466" s="119" t="str">
        <f>IF(IF($C$4=Dates!$E$3, DataPack!BE902, IF($C$4=Dates!$E$4, DataPack!BJ902, IF($C$4=Dates!$E$5, DataPack!BO902, IF($C$4=Dates!$E$6, DataPack!BT902))))="", "", IF($C$4=Dates!$E$3, DataPack!BE902, IF($C$4=Dates!$E$4, DataPack!BJ902, IF($C$4=Dates!$E$5, DataPack!BO902, IF($C$4=Dates!$E$6, DataPack!BT902)))))</f>
        <v/>
      </c>
      <c r="F466" s="119"/>
      <c r="G466" s="120" t="str">
        <f>IF(IF($C$4=Dates!$E$3, DataPack!BF902, IF($C$4=Dates!$E$4, DataPack!BK902, IF($C$4=Dates!$E$5, DataPack!BP902, IF($C$4=Dates!$E$6, DataPack!BU902))))="", "", IF($C$4=Dates!$E$3, DataPack!BF902, IF($C$4=Dates!$E$4, DataPack!BK902, IF($C$4=Dates!$E$5, DataPack!BP902, IF($C$4=Dates!$E$6, DataPack!BU902)))))</f>
        <v/>
      </c>
    </row>
    <row r="467" spans="2:7">
      <c r="B467" s="112" t="str">
        <f>IF(IF($C$4=Dates!$E$3, DataPack!BB903, IF($C$4=Dates!$E$4, DataPack!BG903, IF($C$4=Dates!$E$5, DataPack!BL903, IF($C$4=Dates!$E$6, DataPack!BQ903))))="", "", IF($C$4=Dates!$E$3, DataPack!BB903, IF($C$4=Dates!$E$4, DataPack!BG903, IF($C$4=Dates!$E$5, DataPack!BL903, IF($C$4=Dates!$E$6, DataPack!BQ903)))))</f>
        <v/>
      </c>
      <c r="C467" s="119" t="str">
        <f>IF(IF($C$4=Dates!$E$3, DataPack!BC903, IF($C$4=Dates!$E$4, DataPack!BH903, IF($C$4=Dates!$E$5, DataPack!BM903, IF($C$4=Dates!$E$6, DataPack!BR903))))="", "", IF($C$4=Dates!$E$3, DataPack!BC903, IF($C$4=Dates!$E$4, DataPack!BH903, IF($C$4=Dates!$E$5, DataPack!BM903, IF($C$4=Dates!$E$6, DataPack!BR903)))))</f>
        <v/>
      </c>
      <c r="D467" s="119" t="str">
        <f>IF(IF($C$4=Dates!$E$3, DataPack!BD903, IF($C$4=Dates!$E$4, DataPack!BI903, IF($C$4=Dates!$E$5, DataPack!BN903, IF($C$4=Dates!$E$6, DataPack!BS903))))="", "", IF($C$4=Dates!$E$3, DataPack!BD903, IF($C$4=Dates!$E$4, DataPack!BI903, IF($C$4=Dates!$E$5, DataPack!BN903, IF($C$4=Dates!$E$6, DataPack!BS903)))))</f>
        <v/>
      </c>
      <c r="E467" s="119" t="str">
        <f>IF(IF($C$4=Dates!$E$3, DataPack!BE903, IF($C$4=Dates!$E$4, DataPack!BJ903, IF($C$4=Dates!$E$5, DataPack!BO903, IF($C$4=Dates!$E$6, DataPack!BT903))))="", "", IF($C$4=Dates!$E$3, DataPack!BE903, IF($C$4=Dates!$E$4, DataPack!BJ903, IF($C$4=Dates!$E$5, DataPack!BO903, IF($C$4=Dates!$E$6, DataPack!BT903)))))</f>
        <v/>
      </c>
      <c r="F467" s="119"/>
      <c r="G467" s="120" t="str">
        <f>IF(IF($C$4=Dates!$E$3, DataPack!BF903, IF($C$4=Dates!$E$4, DataPack!BK903, IF($C$4=Dates!$E$5, DataPack!BP903, IF($C$4=Dates!$E$6, DataPack!BU903))))="", "", IF($C$4=Dates!$E$3, DataPack!BF903, IF($C$4=Dates!$E$4, DataPack!BK903, IF($C$4=Dates!$E$5, DataPack!BP903, IF($C$4=Dates!$E$6, DataPack!BU903)))))</f>
        <v/>
      </c>
    </row>
    <row r="468" spans="2:7">
      <c r="B468" s="112" t="str">
        <f>IF(IF($C$4=Dates!$E$3, DataPack!BB904, IF($C$4=Dates!$E$4, DataPack!BG904, IF($C$4=Dates!$E$5, DataPack!BL904, IF($C$4=Dates!$E$6, DataPack!BQ904))))="", "", IF($C$4=Dates!$E$3, DataPack!BB904, IF($C$4=Dates!$E$4, DataPack!BG904, IF($C$4=Dates!$E$5, DataPack!BL904, IF($C$4=Dates!$E$6, DataPack!BQ904)))))</f>
        <v/>
      </c>
      <c r="C468" s="119" t="str">
        <f>IF(IF($C$4=Dates!$E$3, DataPack!BC904, IF($C$4=Dates!$E$4, DataPack!BH904, IF($C$4=Dates!$E$5, DataPack!BM904, IF($C$4=Dates!$E$6, DataPack!BR904))))="", "", IF($C$4=Dates!$E$3, DataPack!BC904, IF($C$4=Dates!$E$4, DataPack!BH904, IF($C$4=Dates!$E$5, DataPack!BM904, IF($C$4=Dates!$E$6, DataPack!BR904)))))</f>
        <v/>
      </c>
      <c r="D468" s="119" t="str">
        <f>IF(IF($C$4=Dates!$E$3, DataPack!BD904, IF($C$4=Dates!$E$4, DataPack!BI904, IF($C$4=Dates!$E$5, DataPack!BN904, IF($C$4=Dates!$E$6, DataPack!BS904))))="", "", IF($C$4=Dates!$E$3, DataPack!BD904, IF($C$4=Dates!$E$4, DataPack!BI904, IF($C$4=Dates!$E$5, DataPack!BN904, IF($C$4=Dates!$E$6, DataPack!BS904)))))</f>
        <v/>
      </c>
      <c r="E468" s="119" t="str">
        <f>IF(IF($C$4=Dates!$E$3, DataPack!BE904, IF($C$4=Dates!$E$4, DataPack!BJ904, IF($C$4=Dates!$E$5, DataPack!BO904, IF($C$4=Dates!$E$6, DataPack!BT904))))="", "", IF($C$4=Dates!$E$3, DataPack!BE904, IF($C$4=Dates!$E$4, DataPack!BJ904, IF($C$4=Dates!$E$5, DataPack!BO904, IF($C$4=Dates!$E$6, DataPack!BT904)))))</f>
        <v/>
      </c>
      <c r="F468" s="119"/>
      <c r="G468" s="120" t="str">
        <f>IF(IF($C$4=Dates!$E$3, DataPack!BF904, IF($C$4=Dates!$E$4, DataPack!BK904, IF($C$4=Dates!$E$5, DataPack!BP904, IF($C$4=Dates!$E$6, DataPack!BU904))))="", "", IF($C$4=Dates!$E$3, DataPack!BF904, IF($C$4=Dates!$E$4, DataPack!BK904, IF($C$4=Dates!$E$5, DataPack!BP904, IF($C$4=Dates!$E$6, DataPack!BU904)))))</f>
        <v/>
      </c>
    </row>
    <row r="469" spans="2:7">
      <c r="B469" s="112" t="str">
        <f>IF(IF($C$4=Dates!$E$3, DataPack!BB905, IF($C$4=Dates!$E$4, DataPack!BG905, IF($C$4=Dates!$E$5, DataPack!BL905, IF($C$4=Dates!$E$6, DataPack!BQ905))))="", "", IF($C$4=Dates!$E$3, DataPack!BB905, IF($C$4=Dates!$E$4, DataPack!BG905, IF($C$4=Dates!$E$5, DataPack!BL905, IF($C$4=Dates!$E$6, DataPack!BQ905)))))</f>
        <v/>
      </c>
      <c r="C469" s="119" t="str">
        <f>IF(IF($C$4=Dates!$E$3, DataPack!BC905, IF($C$4=Dates!$E$4, DataPack!BH905, IF($C$4=Dates!$E$5, DataPack!BM905, IF($C$4=Dates!$E$6, DataPack!BR905))))="", "", IF($C$4=Dates!$E$3, DataPack!BC905, IF($C$4=Dates!$E$4, DataPack!BH905, IF($C$4=Dates!$E$5, DataPack!BM905, IF($C$4=Dates!$E$6, DataPack!BR905)))))</f>
        <v/>
      </c>
      <c r="D469" s="119" t="str">
        <f>IF(IF($C$4=Dates!$E$3, DataPack!BD905, IF($C$4=Dates!$E$4, DataPack!BI905, IF($C$4=Dates!$E$5, DataPack!BN905, IF($C$4=Dates!$E$6, DataPack!BS905))))="", "", IF($C$4=Dates!$E$3, DataPack!BD905, IF($C$4=Dates!$E$4, DataPack!BI905, IF($C$4=Dates!$E$5, DataPack!BN905, IF($C$4=Dates!$E$6, DataPack!BS905)))))</f>
        <v/>
      </c>
      <c r="E469" s="119" t="str">
        <f>IF(IF($C$4=Dates!$E$3, DataPack!BE905, IF($C$4=Dates!$E$4, DataPack!BJ905, IF($C$4=Dates!$E$5, DataPack!BO905, IF($C$4=Dates!$E$6, DataPack!BT905))))="", "", IF($C$4=Dates!$E$3, DataPack!BE905, IF($C$4=Dates!$E$4, DataPack!BJ905, IF($C$4=Dates!$E$5, DataPack!BO905, IF($C$4=Dates!$E$6, DataPack!BT905)))))</f>
        <v/>
      </c>
      <c r="F469" s="119"/>
      <c r="G469" s="120" t="str">
        <f>IF(IF($C$4=Dates!$E$3, DataPack!BF905, IF($C$4=Dates!$E$4, DataPack!BK905, IF($C$4=Dates!$E$5, DataPack!BP905, IF($C$4=Dates!$E$6, DataPack!BU905))))="", "", IF($C$4=Dates!$E$3, DataPack!BF905, IF($C$4=Dates!$E$4, DataPack!BK905, IF($C$4=Dates!$E$5, DataPack!BP905, IF($C$4=Dates!$E$6, DataPack!BU905)))))</f>
        <v/>
      </c>
    </row>
    <row r="470" spans="2:7">
      <c r="B470" s="112" t="str">
        <f>IF(IF($C$4=Dates!$E$3, DataPack!BB906, IF($C$4=Dates!$E$4, DataPack!BG906, IF($C$4=Dates!$E$5, DataPack!BL906, IF($C$4=Dates!$E$6, DataPack!BQ906))))="", "", IF($C$4=Dates!$E$3, DataPack!BB906, IF($C$4=Dates!$E$4, DataPack!BG906, IF($C$4=Dates!$E$5, DataPack!BL906, IF($C$4=Dates!$E$6, DataPack!BQ906)))))</f>
        <v/>
      </c>
      <c r="C470" s="119" t="str">
        <f>IF(IF($C$4=Dates!$E$3, DataPack!BC906, IF($C$4=Dates!$E$4, DataPack!BH906, IF($C$4=Dates!$E$5, DataPack!BM906, IF($C$4=Dates!$E$6, DataPack!BR906))))="", "", IF($C$4=Dates!$E$3, DataPack!BC906, IF($C$4=Dates!$E$4, DataPack!BH906, IF($C$4=Dates!$E$5, DataPack!BM906, IF($C$4=Dates!$E$6, DataPack!BR906)))))</f>
        <v/>
      </c>
      <c r="D470" s="119" t="str">
        <f>IF(IF($C$4=Dates!$E$3, DataPack!BD906, IF($C$4=Dates!$E$4, DataPack!BI906, IF($C$4=Dates!$E$5, DataPack!BN906, IF($C$4=Dates!$E$6, DataPack!BS906))))="", "", IF($C$4=Dates!$E$3, DataPack!BD906, IF($C$4=Dates!$E$4, DataPack!BI906, IF($C$4=Dates!$E$5, DataPack!BN906, IF($C$4=Dates!$E$6, DataPack!BS906)))))</f>
        <v/>
      </c>
      <c r="E470" s="119" t="str">
        <f>IF(IF($C$4=Dates!$E$3, DataPack!BE906, IF($C$4=Dates!$E$4, DataPack!BJ906, IF($C$4=Dates!$E$5, DataPack!BO906, IF($C$4=Dates!$E$6, DataPack!BT906))))="", "", IF($C$4=Dates!$E$3, DataPack!BE906, IF($C$4=Dates!$E$4, DataPack!BJ906, IF($C$4=Dates!$E$5, DataPack!BO906, IF($C$4=Dates!$E$6, DataPack!BT906)))))</f>
        <v/>
      </c>
      <c r="F470" s="119"/>
      <c r="G470" s="120" t="str">
        <f>IF(IF($C$4=Dates!$E$3, DataPack!BF906, IF($C$4=Dates!$E$4, DataPack!BK906, IF($C$4=Dates!$E$5, DataPack!BP906, IF($C$4=Dates!$E$6, DataPack!BU906))))="", "", IF($C$4=Dates!$E$3, DataPack!BF906, IF($C$4=Dates!$E$4, DataPack!BK906, IF($C$4=Dates!$E$5, DataPack!BP906, IF($C$4=Dates!$E$6, DataPack!BU906)))))</f>
        <v/>
      </c>
    </row>
    <row r="471" spans="2:7">
      <c r="B471" s="112" t="str">
        <f>IF(IF($C$4=Dates!$E$3, DataPack!BB907, IF($C$4=Dates!$E$4, DataPack!BG907, IF($C$4=Dates!$E$5, DataPack!BL907, IF($C$4=Dates!$E$6, DataPack!BQ907))))="", "", IF($C$4=Dates!$E$3, DataPack!BB907, IF($C$4=Dates!$E$4, DataPack!BG907, IF($C$4=Dates!$E$5, DataPack!BL907, IF($C$4=Dates!$E$6, DataPack!BQ907)))))</f>
        <v/>
      </c>
      <c r="C471" s="119" t="str">
        <f>IF(IF($C$4=Dates!$E$3, DataPack!BC907, IF($C$4=Dates!$E$4, DataPack!BH907, IF($C$4=Dates!$E$5, DataPack!BM907, IF($C$4=Dates!$E$6, DataPack!BR907))))="", "", IF($C$4=Dates!$E$3, DataPack!BC907, IF($C$4=Dates!$E$4, DataPack!BH907, IF($C$4=Dates!$E$5, DataPack!BM907, IF($C$4=Dates!$E$6, DataPack!BR907)))))</f>
        <v/>
      </c>
      <c r="D471" s="119" t="str">
        <f>IF(IF($C$4=Dates!$E$3, DataPack!BD907, IF($C$4=Dates!$E$4, DataPack!BI907, IF($C$4=Dates!$E$5, DataPack!BN907, IF($C$4=Dates!$E$6, DataPack!BS907))))="", "", IF($C$4=Dates!$E$3, DataPack!BD907, IF($C$4=Dates!$E$4, DataPack!BI907, IF($C$4=Dates!$E$5, DataPack!BN907, IF($C$4=Dates!$E$6, DataPack!BS907)))))</f>
        <v/>
      </c>
      <c r="E471" s="119" t="str">
        <f>IF(IF($C$4=Dates!$E$3, DataPack!BE907, IF($C$4=Dates!$E$4, DataPack!BJ907, IF($C$4=Dates!$E$5, DataPack!BO907, IF($C$4=Dates!$E$6, DataPack!BT907))))="", "", IF($C$4=Dates!$E$3, DataPack!BE907, IF($C$4=Dates!$E$4, DataPack!BJ907, IF($C$4=Dates!$E$5, DataPack!BO907, IF($C$4=Dates!$E$6, DataPack!BT907)))))</f>
        <v/>
      </c>
      <c r="F471" s="119"/>
      <c r="G471" s="120" t="str">
        <f>IF(IF($C$4=Dates!$E$3, DataPack!BF907, IF($C$4=Dates!$E$4, DataPack!BK907, IF($C$4=Dates!$E$5, DataPack!BP907, IF($C$4=Dates!$E$6, DataPack!BU907))))="", "", IF($C$4=Dates!$E$3, DataPack!BF907, IF($C$4=Dates!$E$4, DataPack!BK907, IF($C$4=Dates!$E$5, DataPack!BP907, IF($C$4=Dates!$E$6, DataPack!BU907)))))</f>
        <v/>
      </c>
    </row>
    <row r="472" spans="2:7">
      <c r="B472" s="112" t="str">
        <f>IF(IF($C$4=Dates!$E$3, DataPack!BB908, IF($C$4=Dates!$E$4, DataPack!BG908, IF($C$4=Dates!$E$5, DataPack!BL908, IF($C$4=Dates!$E$6, DataPack!BQ908))))="", "", IF($C$4=Dates!$E$3, DataPack!BB908, IF($C$4=Dates!$E$4, DataPack!BG908, IF($C$4=Dates!$E$5, DataPack!BL908, IF($C$4=Dates!$E$6, DataPack!BQ908)))))</f>
        <v/>
      </c>
      <c r="C472" s="119" t="str">
        <f>IF(IF($C$4=Dates!$E$3, DataPack!BC908, IF($C$4=Dates!$E$4, DataPack!BH908, IF($C$4=Dates!$E$5, DataPack!BM908, IF($C$4=Dates!$E$6, DataPack!BR908))))="", "", IF($C$4=Dates!$E$3, DataPack!BC908, IF($C$4=Dates!$E$4, DataPack!BH908, IF($C$4=Dates!$E$5, DataPack!BM908, IF($C$4=Dates!$E$6, DataPack!BR908)))))</f>
        <v/>
      </c>
      <c r="D472" s="119" t="str">
        <f>IF(IF($C$4=Dates!$E$3, DataPack!BD908, IF($C$4=Dates!$E$4, DataPack!BI908, IF($C$4=Dates!$E$5, DataPack!BN908, IF($C$4=Dates!$E$6, DataPack!BS908))))="", "", IF($C$4=Dates!$E$3, DataPack!BD908, IF($C$4=Dates!$E$4, DataPack!BI908, IF($C$4=Dates!$E$5, DataPack!BN908, IF($C$4=Dates!$E$6, DataPack!BS908)))))</f>
        <v/>
      </c>
      <c r="E472" s="119" t="str">
        <f>IF(IF($C$4=Dates!$E$3, DataPack!BE908, IF($C$4=Dates!$E$4, DataPack!BJ908, IF($C$4=Dates!$E$5, DataPack!BO908, IF($C$4=Dates!$E$6, DataPack!BT908))))="", "", IF($C$4=Dates!$E$3, DataPack!BE908, IF($C$4=Dates!$E$4, DataPack!BJ908, IF($C$4=Dates!$E$5, DataPack!BO908, IF($C$4=Dates!$E$6, DataPack!BT908)))))</f>
        <v/>
      </c>
      <c r="F472" s="119"/>
      <c r="G472" s="120" t="str">
        <f>IF(IF($C$4=Dates!$E$3, DataPack!BF908, IF($C$4=Dates!$E$4, DataPack!BK908, IF($C$4=Dates!$E$5, DataPack!BP908, IF($C$4=Dates!$E$6, DataPack!BU908))))="", "", IF($C$4=Dates!$E$3, DataPack!BF908, IF($C$4=Dates!$E$4, DataPack!BK908, IF($C$4=Dates!$E$5, DataPack!BP908, IF($C$4=Dates!$E$6, DataPack!BU908)))))</f>
        <v/>
      </c>
    </row>
    <row r="473" spans="2:7">
      <c r="B473" s="112" t="str">
        <f>IF(IF($C$4=Dates!$E$3, DataPack!BB909, IF($C$4=Dates!$E$4, DataPack!BG909, IF($C$4=Dates!$E$5, DataPack!BL909, IF($C$4=Dates!$E$6, DataPack!BQ909))))="", "", IF($C$4=Dates!$E$3, DataPack!BB909, IF($C$4=Dates!$E$4, DataPack!BG909, IF($C$4=Dates!$E$5, DataPack!BL909, IF($C$4=Dates!$E$6, DataPack!BQ909)))))</f>
        <v/>
      </c>
      <c r="C473" s="119" t="str">
        <f>IF(IF($C$4=Dates!$E$3, DataPack!BC909, IF($C$4=Dates!$E$4, DataPack!BH909, IF($C$4=Dates!$E$5, DataPack!BM909, IF($C$4=Dates!$E$6, DataPack!BR909))))="", "", IF($C$4=Dates!$E$3, DataPack!BC909, IF($C$4=Dates!$E$4, DataPack!BH909, IF($C$4=Dates!$E$5, DataPack!BM909, IF($C$4=Dates!$E$6, DataPack!BR909)))))</f>
        <v/>
      </c>
      <c r="D473" s="119" t="str">
        <f>IF(IF($C$4=Dates!$E$3, DataPack!BD909, IF($C$4=Dates!$E$4, DataPack!BI909, IF($C$4=Dates!$E$5, DataPack!BN909, IF($C$4=Dates!$E$6, DataPack!BS909))))="", "", IF($C$4=Dates!$E$3, DataPack!BD909, IF($C$4=Dates!$E$4, DataPack!BI909, IF($C$4=Dates!$E$5, DataPack!BN909, IF($C$4=Dates!$E$6, DataPack!BS909)))))</f>
        <v/>
      </c>
      <c r="E473" s="119" t="str">
        <f>IF(IF($C$4=Dates!$E$3, DataPack!BE909, IF($C$4=Dates!$E$4, DataPack!BJ909, IF($C$4=Dates!$E$5, DataPack!BO909, IF($C$4=Dates!$E$6, DataPack!BT909))))="", "", IF($C$4=Dates!$E$3, DataPack!BE909, IF($C$4=Dates!$E$4, DataPack!BJ909, IF($C$4=Dates!$E$5, DataPack!BO909, IF($C$4=Dates!$E$6, DataPack!BT909)))))</f>
        <v/>
      </c>
      <c r="F473" s="119"/>
      <c r="G473" s="120" t="str">
        <f>IF(IF($C$4=Dates!$E$3, DataPack!BF909, IF($C$4=Dates!$E$4, DataPack!BK909, IF($C$4=Dates!$E$5, DataPack!BP909, IF($C$4=Dates!$E$6, DataPack!BU909))))="", "", IF($C$4=Dates!$E$3, DataPack!BF909, IF($C$4=Dates!$E$4, DataPack!BK909, IF($C$4=Dates!$E$5, DataPack!BP909, IF($C$4=Dates!$E$6, DataPack!BU909)))))</f>
        <v/>
      </c>
    </row>
    <row r="474" spans="2:7">
      <c r="B474" s="112" t="str">
        <f>IF(IF($C$4=Dates!$E$3, DataPack!BB910, IF($C$4=Dates!$E$4, DataPack!BG910, IF($C$4=Dates!$E$5, DataPack!BL910, IF($C$4=Dates!$E$6, DataPack!BQ910))))="", "", IF($C$4=Dates!$E$3, DataPack!BB910, IF($C$4=Dates!$E$4, DataPack!BG910, IF($C$4=Dates!$E$5, DataPack!BL910, IF($C$4=Dates!$E$6, DataPack!BQ910)))))</f>
        <v/>
      </c>
      <c r="C474" s="119" t="str">
        <f>IF(IF($C$4=Dates!$E$3, DataPack!BC910, IF($C$4=Dates!$E$4, DataPack!BH910, IF($C$4=Dates!$E$5, DataPack!BM910, IF($C$4=Dates!$E$6, DataPack!BR910))))="", "", IF($C$4=Dates!$E$3, DataPack!BC910, IF($C$4=Dates!$E$4, DataPack!BH910, IF($C$4=Dates!$E$5, DataPack!BM910, IF($C$4=Dates!$E$6, DataPack!BR910)))))</f>
        <v/>
      </c>
      <c r="D474" s="119" t="str">
        <f>IF(IF($C$4=Dates!$E$3, DataPack!BD910, IF($C$4=Dates!$E$4, DataPack!BI910, IF($C$4=Dates!$E$5, DataPack!BN910, IF($C$4=Dates!$E$6, DataPack!BS910))))="", "", IF($C$4=Dates!$E$3, DataPack!BD910, IF($C$4=Dates!$E$4, DataPack!BI910, IF($C$4=Dates!$E$5, DataPack!BN910, IF($C$4=Dates!$E$6, DataPack!BS910)))))</f>
        <v/>
      </c>
      <c r="E474" s="119" t="str">
        <f>IF(IF($C$4=Dates!$E$3, DataPack!BE910, IF($C$4=Dates!$E$4, DataPack!BJ910, IF($C$4=Dates!$E$5, DataPack!BO910, IF($C$4=Dates!$E$6, DataPack!BT910))))="", "", IF($C$4=Dates!$E$3, DataPack!BE910, IF($C$4=Dates!$E$4, DataPack!BJ910, IF($C$4=Dates!$E$5, DataPack!BO910, IF($C$4=Dates!$E$6, DataPack!BT910)))))</f>
        <v/>
      </c>
      <c r="F474" s="119"/>
      <c r="G474" s="120" t="str">
        <f>IF(IF($C$4=Dates!$E$3, DataPack!BF910, IF($C$4=Dates!$E$4, DataPack!BK910, IF($C$4=Dates!$E$5, DataPack!BP910, IF($C$4=Dates!$E$6, DataPack!BU910))))="", "", IF($C$4=Dates!$E$3, DataPack!BF910, IF($C$4=Dates!$E$4, DataPack!BK910, IF($C$4=Dates!$E$5, DataPack!BP910, IF($C$4=Dates!$E$6, DataPack!BU910)))))</f>
        <v/>
      </c>
    </row>
    <row r="475" spans="2:7">
      <c r="B475" s="112" t="str">
        <f>IF(IF($C$4=Dates!$E$3, DataPack!BB911, IF($C$4=Dates!$E$4, DataPack!BG911, IF($C$4=Dates!$E$5, DataPack!BL911, IF($C$4=Dates!$E$6, DataPack!BQ911))))="", "", IF($C$4=Dates!$E$3, DataPack!BB911, IF($C$4=Dates!$E$4, DataPack!BG911, IF($C$4=Dates!$E$5, DataPack!BL911, IF($C$4=Dates!$E$6, DataPack!BQ911)))))</f>
        <v/>
      </c>
      <c r="C475" s="119" t="str">
        <f>IF(IF($C$4=Dates!$E$3, DataPack!BC911, IF($C$4=Dates!$E$4, DataPack!BH911, IF($C$4=Dates!$E$5, DataPack!BM911, IF($C$4=Dates!$E$6, DataPack!BR911))))="", "", IF($C$4=Dates!$E$3, DataPack!BC911, IF($C$4=Dates!$E$4, DataPack!BH911, IF($C$4=Dates!$E$5, DataPack!BM911, IF($C$4=Dates!$E$6, DataPack!BR911)))))</f>
        <v/>
      </c>
      <c r="D475" s="119" t="str">
        <f>IF(IF($C$4=Dates!$E$3, DataPack!BD911, IF($C$4=Dates!$E$4, DataPack!BI911, IF($C$4=Dates!$E$5, DataPack!BN911, IF($C$4=Dates!$E$6, DataPack!BS911))))="", "", IF($C$4=Dates!$E$3, DataPack!BD911, IF($C$4=Dates!$E$4, DataPack!BI911, IF($C$4=Dates!$E$5, DataPack!BN911, IF($C$4=Dates!$E$6, DataPack!BS911)))))</f>
        <v/>
      </c>
      <c r="E475" s="119" t="str">
        <f>IF(IF($C$4=Dates!$E$3, DataPack!BE911, IF($C$4=Dates!$E$4, DataPack!BJ911, IF($C$4=Dates!$E$5, DataPack!BO911, IF($C$4=Dates!$E$6, DataPack!BT911))))="", "", IF($C$4=Dates!$E$3, DataPack!BE911, IF($C$4=Dates!$E$4, DataPack!BJ911, IF($C$4=Dates!$E$5, DataPack!BO911, IF($C$4=Dates!$E$6, DataPack!BT911)))))</f>
        <v/>
      </c>
      <c r="F475" s="119"/>
      <c r="G475" s="120" t="str">
        <f>IF(IF($C$4=Dates!$E$3, DataPack!BF911, IF($C$4=Dates!$E$4, DataPack!BK911, IF($C$4=Dates!$E$5, DataPack!BP911, IF($C$4=Dates!$E$6, DataPack!BU911))))="", "", IF($C$4=Dates!$E$3, DataPack!BF911, IF($C$4=Dates!$E$4, DataPack!BK911, IF($C$4=Dates!$E$5, DataPack!BP911, IF($C$4=Dates!$E$6, DataPack!BU911)))))</f>
        <v/>
      </c>
    </row>
    <row r="476" spans="2:7">
      <c r="B476" s="112" t="str">
        <f>IF(IF($C$4=Dates!$E$3, DataPack!BB912, IF($C$4=Dates!$E$4, DataPack!BG912, IF($C$4=Dates!$E$5, DataPack!BL912, IF($C$4=Dates!$E$6, DataPack!BQ912))))="", "", IF($C$4=Dates!$E$3, DataPack!BB912, IF($C$4=Dates!$E$4, DataPack!BG912, IF($C$4=Dates!$E$5, DataPack!BL912, IF($C$4=Dates!$E$6, DataPack!BQ912)))))</f>
        <v/>
      </c>
      <c r="C476" s="119" t="str">
        <f>IF(IF($C$4=Dates!$E$3, DataPack!BC912, IF($C$4=Dates!$E$4, DataPack!BH912, IF($C$4=Dates!$E$5, DataPack!BM912, IF($C$4=Dates!$E$6, DataPack!BR912))))="", "", IF($C$4=Dates!$E$3, DataPack!BC912, IF($C$4=Dates!$E$4, DataPack!BH912, IF($C$4=Dates!$E$5, DataPack!BM912, IF($C$4=Dates!$E$6, DataPack!BR912)))))</f>
        <v/>
      </c>
      <c r="D476" s="119" t="str">
        <f>IF(IF($C$4=Dates!$E$3, DataPack!BD912, IF($C$4=Dates!$E$4, DataPack!BI912, IF($C$4=Dates!$E$5, DataPack!BN912, IF($C$4=Dates!$E$6, DataPack!BS912))))="", "", IF($C$4=Dates!$E$3, DataPack!BD912, IF($C$4=Dates!$E$4, DataPack!BI912, IF($C$4=Dates!$E$5, DataPack!BN912, IF($C$4=Dates!$E$6, DataPack!BS912)))))</f>
        <v/>
      </c>
      <c r="E476" s="119" t="str">
        <f>IF(IF($C$4=Dates!$E$3, DataPack!BE912, IF($C$4=Dates!$E$4, DataPack!BJ912, IF($C$4=Dates!$E$5, DataPack!BO912, IF($C$4=Dates!$E$6, DataPack!BT912))))="", "", IF($C$4=Dates!$E$3, DataPack!BE912, IF($C$4=Dates!$E$4, DataPack!BJ912, IF($C$4=Dates!$E$5, DataPack!BO912, IF($C$4=Dates!$E$6, DataPack!BT912)))))</f>
        <v/>
      </c>
      <c r="F476" s="119"/>
      <c r="G476" s="120" t="str">
        <f>IF(IF($C$4=Dates!$E$3, DataPack!BF912, IF($C$4=Dates!$E$4, DataPack!BK912, IF($C$4=Dates!$E$5, DataPack!BP912, IF($C$4=Dates!$E$6, DataPack!BU912))))="", "", IF($C$4=Dates!$E$3, DataPack!BF912, IF($C$4=Dates!$E$4, DataPack!BK912, IF($C$4=Dates!$E$5, DataPack!BP912, IF($C$4=Dates!$E$6, DataPack!BU912)))))</f>
        <v/>
      </c>
    </row>
    <row r="477" spans="2:7">
      <c r="B477" s="112" t="str">
        <f>IF(IF($C$4=Dates!$E$3, DataPack!BB913, IF($C$4=Dates!$E$4, DataPack!BG913, IF($C$4=Dates!$E$5, DataPack!BL913, IF($C$4=Dates!$E$6, DataPack!BQ913))))="", "", IF($C$4=Dates!$E$3, DataPack!BB913, IF($C$4=Dates!$E$4, DataPack!BG913, IF($C$4=Dates!$E$5, DataPack!BL913, IF($C$4=Dates!$E$6, DataPack!BQ913)))))</f>
        <v/>
      </c>
      <c r="C477" s="119" t="str">
        <f>IF(IF($C$4=Dates!$E$3, DataPack!BC913, IF($C$4=Dates!$E$4, DataPack!BH913, IF($C$4=Dates!$E$5, DataPack!BM913, IF($C$4=Dates!$E$6, DataPack!BR913))))="", "", IF($C$4=Dates!$E$3, DataPack!BC913, IF($C$4=Dates!$E$4, DataPack!BH913, IF($C$4=Dates!$E$5, DataPack!BM913, IF($C$4=Dates!$E$6, DataPack!BR913)))))</f>
        <v/>
      </c>
      <c r="D477" s="119" t="str">
        <f>IF(IF($C$4=Dates!$E$3, DataPack!BD913, IF($C$4=Dates!$E$4, DataPack!BI913, IF($C$4=Dates!$E$5, DataPack!BN913, IF($C$4=Dates!$E$6, DataPack!BS913))))="", "", IF($C$4=Dates!$E$3, DataPack!BD913, IF($C$4=Dates!$E$4, DataPack!BI913, IF($C$4=Dates!$E$5, DataPack!BN913, IF($C$4=Dates!$E$6, DataPack!BS913)))))</f>
        <v/>
      </c>
      <c r="E477" s="119" t="str">
        <f>IF(IF($C$4=Dates!$E$3, DataPack!BE913, IF($C$4=Dates!$E$4, DataPack!BJ913, IF($C$4=Dates!$E$5, DataPack!BO913, IF($C$4=Dates!$E$6, DataPack!BT913))))="", "", IF($C$4=Dates!$E$3, DataPack!BE913, IF($C$4=Dates!$E$4, DataPack!BJ913, IF($C$4=Dates!$E$5, DataPack!BO913, IF($C$4=Dates!$E$6, DataPack!BT913)))))</f>
        <v/>
      </c>
      <c r="F477" s="119"/>
      <c r="G477" s="120" t="str">
        <f>IF(IF($C$4=Dates!$E$3, DataPack!BF913, IF($C$4=Dates!$E$4, DataPack!BK913, IF($C$4=Dates!$E$5, DataPack!BP913, IF($C$4=Dates!$E$6, DataPack!BU913))))="", "", IF($C$4=Dates!$E$3, DataPack!BF913, IF($C$4=Dates!$E$4, DataPack!BK913, IF($C$4=Dates!$E$5, DataPack!BP913, IF($C$4=Dates!$E$6, DataPack!BU913)))))</f>
        <v/>
      </c>
    </row>
    <row r="478" spans="2:7">
      <c r="B478" s="112" t="str">
        <f>IF(IF($C$4=Dates!$E$3, DataPack!BB914, IF($C$4=Dates!$E$4, DataPack!BG914, IF($C$4=Dates!$E$5, DataPack!BL914, IF($C$4=Dates!$E$6, DataPack!BQ914))))="", "", IF($C$4=Dates!$E$3, DataPack!BB914, IF($C$4=Dates!$E$4, DataPack!BG914, IF($C$4=Dates!$E$5, DataPack!BL914, IF($C$4=Dates!$E$6, DataPack!BQ914)))))</f>
        <v/>
      </c>
      <c r="C478" s="119" t="str">
        <f>IF(IF($C$4=Dates!$E$3, DataPack!BC914, IF($C$4=Dates!$E$4, DataPack!BH914, IF($C$4=Dates!$E$5, DataPack!BM914, IF($C$4=Dates!$E$6, DataPack!BR914))))="", "", IF($C$4=Dates!$E$3, DataPack!BC914, IF($C$4=Dates!$E$4, DataPack!BH914, IF($C$4=Dates!$E$5, DataPack!BM914, IF($C$4=Dates!$E$6, DataPack!BR914)))))</f>
        <v/>
      </c>
      <c r="D478" s="119" t="str">
        <f>IF(IF($C$4=Dates!$E$3, DataPack!BD914, IF($C$4=Dates!$E$4, DataPack!BI914, IF($C$4=Dates!$E$5, DataPack!BN914, IF($C$4=Dates!$E$6, DataPack!BS914))))="", "", IF($C$4=Dates!$E$3, DataPack!BD914, IF($C$4=Dates!$E$4, DataPack!BI914, IF($C$4=Dates!$E$5, DataPack!BN914, IF($C$4=Dates!$E$6, DataPack!BS914)))))</f>
        <v/>
      </c>
      <c r="E478" s="119" t="str">
        <f>IF(IF($C$4=Dates!$E$3, DataPack!BE914, IF($C$4=Dates!$E$4, DataPack!BJ914, IF($C$4=Dates!$E$5, DataPack!BO914, IF($C$4=Dates!$E$6, DataPack!BT914))))="", "", IF($C$4=Dates!$E$3, DataPack!BE914, IF($C$4=Dates!$E$4, DataPack!BJ914, IF($C$4=Dates!$E$5, DataPack!BO914, IF($C$4=Dates!$E$6, DataPack!BT914)))))</f>
        <v/>
      </c>
      <c r="F478" s="119"/>
      <c r="G478" s="120" t="str">
        <f>IF(IF($C$4=Dates!$E$3, DataPack!BF914, IF($C$4=Dates!$E$4, DataPack!BK914, IF($C$4=Dates!$E$5, DataPack!BP914, IF($C$4=Dates!$E$6, DataPack!BU914))))="", "", IF($C$4=Dates!$E$3, DataPack!BF914, IF($C$4=Dates!$E$4, DataPack!BK914, IF($C$4=Dates!$E$5, DataPack!BP914, IF($C$4=Dates!$E$6, DataPack!BU914)))))</f>
        <v/>
      </c>
    </row>
    <row r="479" spans="2:7">
      <c r="B479" s="112" t="str">
        <f>IF(IF($C$4=Dates!$E$3, DataPack!BB915, IF($C$4=Dates!$E$4, DataPack!BG915, IF($C$4=Dates!$E$5, DataPack!BL915, IF($C$4=Dates!$E$6, DataPack!BQ915))))="", "", IF($C$4=Dates!$E$3, DataPack!BB915, IF($C$4=Dates!$E$4, DataPack!BG915, IF($C$4=Dates!$E$5, DataPack!BL915, IF($C$4=Dates!$E$6, DataPack!BQ915)))))</f>
        <v/>
      </c>
      <c r="C479" s="119" t="str">
        <f>IF(IF($C$4=Dates!$E$3, DataPack!BC915, IF($C$4=Dates!$E$4, DataPack!BH915, IF($C$4=Dates!$E$5, DataPack!BM915, IF($C$4=Dates!$E$6, DataPack!BR915))))="", "", IF($C$4=Dates!$E$3, DataPack!BC915, IF($C$4=Dates!$E$4, DataPack!BH915, IF($C$4=Dates!$E$5, DataPack!BM915, IF($C$4=Dates!$E$6, DataPack!BR915)))))</f>
        <v/>
      </c>
      <c r="D479" s="119" t="str">
        <f>IF(IF($C$4=Dates!$E$3, DataPack!BD915, IF($C$4=Dates!$E$4, DataPack!BI915, IF($C$4=Dates!$E$5, DataPack!BN915, IF($C$4=Dates!$E$6, DataPack!BS915))))="", "", IF($C$4=Dates!$E$3, DataPack!BD915, IF($C$4=Dates!$E$4, DataPack!BI915, IF($C$4=Dates!$E$5, DataPack!BN915, IF($C$4=Dates!$E$6, DataPack!BS915)))))</f>
        <v/>
      </c>
      <c r="E479" s="119" t="str">
        <f>IF(IF($C$4=Dates!$E$3, DataPack!BE915, IF($C$4=Dates!$E$4, DataPack!BJ915, IF($C$4=Dates!$E$5, DataPack!BO915, IF($C$4=Dates!$E$6, DataPack!BT915))))="", "", IF($C$4=Dates!$E$3, DataPack!BE915, IF($C$4=Dates!$E$4, DataPack!BJ915, IF($C$4=Dates!$E$5, DataPack!BO915, IF($C$4=Dates!$E$6, DataPack!BT915)))))</f>
        <v/>
      </c>
      <c r="F479" s="119"/>
      <c r="G479" s="120" t="str">
        <f>IF(IF($C$4=Dates!$E$3, DataPack!BF915, IF($C$4=Dates!$E$4, DataPack!BK915, IF($C$4=Dates!$E$5, DataPack!BP915, IF($C$4=Dates!$E$6, DataPack!BU915))))="", "", IF($C$4=Dates!$E$3, DataPack!BF915, IF($C$4=Dates!$E$4, DataPack!BK915, IF($C$4=Dates!$E$5, DataPack!BP915, IF($C$4=Dates!$E$6, DataPack!BU915)))))</f>
        <v/>
      </c>
    </row>
    <row r="480" spans="2:7">
      <c r="B480" s="112" t="str">
        <f>IF(IF($C$4=Dates!$E$3, DataPack!BB916, IF($C$4=Dates!$E$4, DataPack!BG916, IF($C$4=Dates!$E$5, DataPack!BL916, IF($C$4=Dates!$E$6, DataPack!BQ916))))="", "", IF($C$4=Dates!$E$3, DataPack!BB916, IF($C$4=Dates!$E$4, DataPack!BG916, IF($C$4=Dates!$E$5, DataPack!BL916, IF($C$4=Dates!$E$6, DataPack!BQ916)))))</f>
        <v/>
      </c>
      <c r="C480" s="119" t="str">
        <f>IF(IF($C$4=Dates!$E$3, DataPack!BC916, IF($C$4=Dates!$E$4, DataPack!BH916, IF($C$4=Dates!$E$5, DataPack!BM916, IF($C$4=Dates!$E$6, DataPack!BR916))))="", "", IF($C$4=Dates!$E$3, DataPack!BC916, IF($C$4=Dates!$E$4, DataPack!BH916, IF($C$4=Dates!$E$5, DataPack!BM916, IF($C$4=Dates!$E$6, DataPack!BR916)))))</f>
        <v/>
      </c>
      <c r="D480" s="119" t="str">
        <f>IF(IF($C$4=Dates!$E$3, DataPack!BD916, IF($C$4=Dates!$E$4, DataPack!BI916, IF($C$4=Dates!$E$5, DataPack!BN916, IF($C$4=Dates!$E$6, DataPack!BS916))))="", "", IF($C$4=Dates!$E$3, DataPack!BD916, IF($C$4=Dates!$E$4, DataPack!BI916, IF($C$4=Dates!$E$5, DataPack!BN916, IF($C$4=Dates!$E$6, DataPack!BS916)))))</f>
        <v/>
      </c>
      <c r="E480" s="119" t="str">
        <f>IF(IF($C$4=Dates!$E$3, DataPack!BE916, IF($C$4=Dates!$E$4, DataPack!BJ916, IF($C$4=Dates!$E$5, DataPack!BO916, IF($C$4=Dates!$E$6, DataPack!BT916))))="", "", IF($C$4=Dates!$E$3, DataPack!BE916, IF($C$4=Dates!$E$4, DataPack!BJ916, IF($C$4=Dates!$E$5, DataPack!BO916, IF($C$4=Dates!$E$6, DataPack!BT916)))))</f>
        <v/>
      </c>
      <c r="F480" s="119"/>
      <c r="G480" s="120" t="str">
        <f>IF(IF($C$4=Dates!$E$3, DataPack!BF916, IF($C$4=Dates!$E$4, DataPack!BK916, IF($C$4=Dates!$E$5, DataPack!BP916, IF($C$4=Dates!$E$6, DataPack!BU916))))="", "", IF($C$4=Dates!$E$3, DataPack!BF916, IF($C$4=Dates!$E$4, DataPack!BK916, IF($C$4=Dates!$E$5, DataPack!BP916, IF($C$4=Dates!$E$6, DataPack!BU916)))))</f>
        <v/>
      </c>
    </row>
    <row r="481" spans="2:7">
      <c r="B481" s="112" t="str">
        <f>IF(IF($C$4=Dates!$E$3, DataPack!BB917, IF($C$4=Dates!$E$4, DataPack!BG917, IF($C$4=Dates!$E$5, DataPack!BL917, IF($C$4=Dates!$E$6, DataPack!BQ917))))="", "", IF($C$4=Dates!$E$3, DataPack!BB917, IF($C$4=Dates!$E$4, DataPack!BG917, IF($C$4=Dates!$E$5, DataPack!BL917, IF($C$4=Dates!$E$6, DataPack!BQ917)))))</f>
        <v/>
      </c>
      <c r="C481" s="119" t="str">
        <f>IF(IF($C$4=Dates!$E$3, DataPack!BC917, IF($C$4=Dates!$E$4, DataPack!BH917, IF($C$4=Dates!$E$5, DataPack!BM917, IF($C$4=Dates!$E$6, DataPack!BR917))))="", "", IF($C$4=Dates!$E$3, DataPack!BC917, IF($C$4=Dates!$E$4, DataPack!BH917, IF($C$4=Dates!$E$5, DataPack!BM917, IF($C$4=Dates!$E$6, DataPack!BR917)))))</f>
        <v/>
      </c>
      <c r="D481" s="119" t="str">
        <f>IF(IF($C$4=Dates!$E$3, DataPack!BD917, IF($C$4=Dates!$E$4, DataPack!BI917, IF($C$4=Dates!$E$5, DataPack!BN917, IF($C$4=Dates!$E$6, DataPack!BS917))))="", "", IF($C$4=Dates!$E$3, DataPack!BD917, IF($C$4=Dates!$E$4, DataPack!BI917, IF($C$4=Dates!$E$5, DataPack!BN917, IF($C$4=Dates!$E$6, DataPack!BS917)))))</f>
        <v/>
      </c>
      <c r="E481" s="119" t="str">
        <f>IF(IF($C$4=Dates!$E$3, DataPack!BE917, IF($C$4=Dates!$E$4, DataPack!BJ917, IF($C$4=Dates!$E$5, DataPack!BO917, IF($C$4=Dates!$E$6, DataPack!BT917))))="", "", IF($C$4=Dates!$E$3, DataPack!BE917, IF($C$4=Dates!$E$4, DataPack!BJ917, IF($C$4=Dates!$E$5, DataPack!BO917, IF($C$4=Dates!$E$6, DataPack!BT917)))))</f>
        <v/>
      </c>
      <c r="F481" s="119"/>
      <c r="G481" s="120" t="str">
        <f>IF(IF($C$4=Dates!$E$3, DataPack!BF917, IF($C$4=Dates!$E$4, DataPack!BK917, IF($C$4=Dates!$E$5, DataPack!BP917, IF($C$4=Dates!$E$6, DataPack!BU917))))="", "", IF($C$4=Dates!$E$3, DataPack!BF917, IF($C$4=Dates!$E$4, DataPack!BK917, IF($C$4=Dates!$E$5, DataPack!BP917, IF($C$4=Dates!$E$6, DataPack!BU917)))))</f>
        <v/>
      </c>
    </row>
    <row r="482" spans="2:7">
      <c r="B482" s="112" t="str">
        <f>IF(IF($C$4=Dates!$E$3, DataPack!BB919, IF($C$4=Dates!$E$4, DataPack!BG919, IF($C$4=Dates!$E$5, DataPack!BL919, IF($C$4=Dates!$E$6, DataPack!BQ919))))="", "", IF($C$4=Dates!$E$3, DataPack!BB919, IF($C$4=Dates!$E$4, DataPack!BG919, IF($C$4=Dates!$E$5, DataPack!BL919, IF($C$4=Dates!$E$6, DataPack!BQ919)))))</f>
        <v/>
      </c>
      <c r="C482" s="119" t="str">
        <f>IF(IF($C$4=Dates!$E$3, DataPack!BC919, IF($C$4=Dates!$E$4, DataPack!BH919, IF($C$4=Dates!$E$5, DataPack!BM919, IF($C$4=Dates!$E$6, DataPack!BR919))))="", "", IF($C$4=Dates!$E$3, DataPack!BC919, IF($C$4=Dates!$E$4, DataPack!BH919, IF($C$4=Dates!$E$5, DataPack!BM919, IF($C$4=Dates!$E$6, DataPack!BR919)))))</f>
        <v/>
      </c>
      <c r="D482" s="119" t="str">
        <f>IF(IF($C$4=Dates!$E$3, DataPack!BD919, IF($C$4=Dates!$E$4, DataPack!BI919, IF($C$4=Dates!$E$5, DataPack!BN919, IF($C$4=Dates!$E$6, DataPack!BS919))))="", "", IF($C$4=Dates!$E$3, DataPack!BD919, IF($C$4=Dates!$E$4, DataPack!BI919, IF($C$4=Dates!$E$5, DataPack!BN919, IF($C$4=Dates!$E$6, DataPack!BS919)))))</f>
        <v/>
      </c>
      <c r="E482" s="119" t="str">
        <f>IF(IF($C$4=Dates!$E$3, DataPack!BE919, IF($C$4=Dates!$E$4, DataPack!BJ919, IF($C$4=Dates!$E$5, DataPack!BO919, IF($C$4=Dates!$E$6, DataPack!BT919))))="", "", IF($C$4=Dates!$E$3, DataPack!BE919, IF($C$4=Dates!$E$4, DataPack!BJ919, IF($C$4=Dates!$E$5, DataPack!BO919, IF($C$4=Dates!$E$6, DataPack!BT919)))))</f>
        <v/>
      </c>
      <c r="F482" s="119"/>
      <c r="G482" s="120" t="str">
        <f>IF(IF($C$4=Dates!$E$3, DataPack!BF919, IF($C$4=Dates!$E$4, DataPack!BK919, IF($C$4=Dates!$E$5, DataPack!BP919, IF($C$4=Dates!$E$6, DataPack!BU919))))="", "", IF($C$4=Dates!$E$3, DataPack!BF919, IF($C$4=Dates!$E$4, DataPack!BK919, IF($C$4=Dates!$E$5, DataPack!BP919, IF($C$4=Dates!$E$6, DataPack!BU919)))))</f>
        <v/>
      </c>
    </row>
    <row r="483" spans="2:7">
      <c r="B483" s="112" t="str">
        <f>IF(IF($C$4=Dates!$E$3, DataPack!BB920, IF($C$4=Dates!$E$4, DataPack!BG920, IF($C$4=Dates!$E$5, DataPack!BL920, IF($C$4=Dates!$E$6, DataPack!BQ920))))="", "", IF($C$4=Dates!$E$3, DataPack!BB920, IF($C$4=Dates!$E$4, DataPack!BG920, IF($C$4=Dates!$E$5, DataPack!BL920, IF($C$4=Dates!$E$6, DataPack!BQ920)))))</f>
        <v/>
      </c>
      <c r="C483" s="119" t="str">
        <f>IF(IF($C$4=Dates!$E$3, DataPack!BC920, IF($C$4=Dates!$E$4, DataPack!BH920, IF($C$4=Dates!$E$5, DataPack!BM920, IF($C$4=Dates!$E$6, DataPack!BR920))))="", "", IF($C$4=Dates!$E$3, DataPack!BC920, IF($C$4=Dates!$E$4, DataPack!BH920, IF($C$4=Dates!$E$5, DataPack!BM920, IF($C$4=Dates!$E$6, DataPack!BR920)))))</f>
        <v/>
      </c>
      <c r="D483" s="119" t="str">
        <f>IF(IF($C$4=Dates!$E$3, DataPack!BD920, IF($C$4=Dates!$E$4, DataPack!BI920, IF($C$4=Dates!$E$5, DataPack!BN920, IF($C$4=Dates!$E$6, DataPack!BS920))))="", "", IF($C$4=Dates!$E$3, DataPack!BD920, IF($C$4=Dates!$E$4, DataPack!BI920, IF($C$4=Dates!$E$5, DataPack!BN920, IF($C$4=Dates!$E$6, DataPack!BS920)))))</f>
        <v/>
      </c>
      <c r="E483" s="119" t="str">
        <f>IF(IF($C$4=Dates!$E$3, DataPack!BE920, IF($C$4=Dates!$E$4, DataPack!BJ920, IF($C$4=Dates!$E$5, DataPack!BO920, IF($C$4=Dates!$E$6, DataPack!BT920))))="", "", IF($C$4=Dates!$E$3, DataPack!BE920, IF($C$4=Dates!$E$4, DataPack!BJ920, IF($C$4=Dates!$E$5, DataPack!BO920, IF($C$4=Dates!$E$6, DataPack!BT920)))))</f>
        <v/>
      </c>
      <c r="F483" s="119"/>
      <c r="G483" s="120" t="str">
        <f>IF(IF($C$4=Dates!$E$3, DataPack!BF920, IF($C$4=Dates!$E$4, DataPack!BK920, IF($C$4=Dates!$E$5, DataPack!BP920, IF($C$4=Dates!$E$6, DataPack!BU920))))="", "", IF($C$4=Dates!$E$3, DataPack!BF920, IF($C$4=Dates!$E$4, DataPack!BK920, IF($C$4=Dates!$E$5, DataPack!BP920, IF($C$4=Dates!$E$6, DataPack!BU920)))))</f>
        <v/>
      </c>
    </row>
    <row r="484" spans="2:7">
      <c r="B484" s="112" t="str">
        <f>IF(IF($C$4=Dates!$E$3, DataPack!BB921, IF($C$4=Dates!$E$4, DataPack!BG921, IF($C$4=Dates!$E$5, DataPack!BL921, IF($C$4=Dates!$E$6, DataPack!BQ921))))="", "", IF($C$4=Dates!$E$3, DataPack!BB921, IF($C$4=Dates!$E$4, DataPack!BG921, IF($C$4=Dates!$E$5, DataPack!BL921, IF($C$4=Dates!$E$6, DataPack!BQ921)))))</f>
        <v/>
      </c>
      <c r="C484" s="119" t="str">
        <f>IF(IF($C$4=Dates!$E$3, DataPack!BC921, IF($C$4=Dates!$E$4, DataPack!BH921, IF($C$4=Dates!$E$5, DataPack!BM921, IF($C$4=Dates!$E$6, DataPack!BR921))))="", "", IF($C$4=Dates!$E$3, DataPack!BC921, IF($C$4=Dates!$E$4, DataPack!BH921, IF($C$4=Dates!$E$5, DataPack!BM921, IF($C$4=Dates!$E$6, DataPack!BR921)))))</f>
        <v/>
      </c>
      <c r="D484" s="119" t="str">
        <f>IF(IF($C$4=Dates!$E$3, DataPack!BD921, IF($C$4=Dates!$E$4, DataPack!BI921, IF($C$4=Dates!$E$5, DataPack!BN921, IF($C$4=Dates!$E$6, DataPack!BS921))))="", "", IF($C$4=Dates!$E$3, DataPack!BD921, IF($C$4=Dates!$E$4, DataPack!BI921, IF($C$4=Dates!$E$5, DataPack!BN921, IF($C$4=Dates!$E$6, DataPack!BS921)))))</f>
        <v/>
      </c>
      <c r="E484" s="119" t="str">
        <f>IF(IF($C$4=Dates!$E$3, DataPack!BE921, IF($C$4=Dates!$E$4, DataPack!BJ921, IF($C$4=Dates!$E$5, DataPack!BO921, IF($C$4=Dates!$E$6, DataPack!BT921))))="", "", IF($C$4=Dates!$E$3, DataPack!BE921, IF($C$4=Dates!$E$4, DataPack!BJ921, IF($C$4=Dates!$E$5, DataPack!BO921, IF($C$4=Dates!$E$6, DataPack!BT921)))))</f>
        <v/>
      </c>
      <c r="F484" s="119"/>
      <c r="G484" s="120" t="str">
        <f>IF(IF($C$4=Dates!$E$3, DataPack!BF921, IF($C$4=Dates!$E$4, DataPack!BK921, IF($C$4=Dates!$E$5, DataPack!BP921, IF($C$4=Dates!$E$6, DataPack!BU921))))="", "", IF($C$4=Dates!$E$3, DataPack!BF921, IF($C$4=Dates!$E$4, DataPack!BK921, IF($C$4=Dates!$E$5, DataPack!BP921, IF($C$4=Dates!$E$6, DataPack!BU921)))))</f>
        <v/>
      </c>
    </row>
    <row r="485" spans="2:7">
      <c r="B485" s="112" t="str">
        <f>IF(IF($C$4=Dates!$E$3, DataPack!BB922, IF($C$4=Dates!$E$4, DataPack!BG922, IF($C$4=Dates!$E$5, DataPack!BL922, IF($C$4=Dates!$E$6, DataPack!BQ922))))="", "", IF($C$4=Dates!$E$3, DataPack!BB922, IF($C$4=Dates!$E$4, DataPack!BG922, IF($C$4=Dates!$E$5, DataPack!BL922, IF($C$4=Dates!$E$6, DataPack!BQ922)))))</f>
        <v/>
      </c>
      <c r="C485" s="119" t="str">
        <f>IF(IF($C$4=Dates!$E$3, DataPack!BC922, IF($C$4=Dates!$E$4, DataPack!BH922, IF($C$4=Dates!$E$5, DataPack!BM922, IF($C$4=Dates!$E$6, DataPack!BR922))))="", "", IF($C$4=Dates!$E$3, DataPack!BC922, IF($C$4=Dates!$E$4, DataPack!BH922, IF($C$4=Dates!$E$5, DataPack!BM922, IF($C$4=Dates!$E$6, DataPack!BR922)))))</f>
        <v/>
      </c>
      <c r="D485" s="119" t="str">
        <f>IF(IF($C$4=Dates!$E$3, DataPack!BD922, IF($C$4=Dates!$E$4, DataPack!BI922, IF($C$4=Dates!$E$5, DataPack!BN922, IF($C$4=Dates!$E$6, DataPack!BS922))))="", "", IF($C$4=Dates!$E$3, DataPack!BD922, IF($C$4=Dates!$E$4, DataPack!BI922, IF($C$4=Dates!$E$5, DataPack!BN922, IF($C$4=Dates!$E$6, DataPack!BS922)))))</f>
        <v/>
      </c>
      <c r="E485" s="119" t="str">
        <f>IF(IF($C$4=Dates!$E$3, DataPack!BE922, IF($C$4=Dates!$E$4, DataPack!BJ922, IF($C$4=Dates!$E$5, DataPack!BO922, IF($C$4=Dates!$E$6, DataPack!BT922))))="", "", IF($C$4=Dates!$E$3, DataPack!BE922, IF($C$4=Dates!$E$4, DataPack!BJ922, IF($C$4=Dates!$E$5, DataPack!BO922, IF($C$4=Dates!$E$6, DataPack!BT922)))))</f>
        <v/>
      </c>
      <c r="F485" s="119"/>
      <c r="G485" s="120" t="str">
        <f>IF(IF($C$4=Dates!$E$3, DataPack!BF922, IF($C$4=Dates!$E$4, DataPack!BK922, IF($C$4=Dates!$E$5, DataPack!BP922, IF($C$4=Dates!$E$6, DataPack!BU922))))="", "", IF($C$4=Dates!$E$3, DataPack!BF922, IF($C$4=Dates!$E$4, DataPack!BK922, IF($C$4=Dates!$E$5, DataPack!BP922, IF($C$4=Dates!$E$6, DataPack!BU922)))))</f>
        <v/>
      </c>
    </row>
    <row r="486" spans="2:7">
      <c r="B486" s="112" t="str">
        <f>IF(IF($C$4=Dates!$E$3, DataPack!BB923, IF($C$4=Dates!$E$4, DataPack!BG923, IF($C$4=Dates!$E$5, DataPack!BL923, IF($C$4=Dates!$E$6, DataPack!BQ923))))="", "", IF($C$4=Dates!$E$3, DataPack!BB923, IF($C$4=Dates!$E$4, DataPack!BG923, IF($C$4=Dates!$E$5, DataPack!BL923, IF($C$4=Dates!$E$6, DataPack!BQ923)))))</f>
        <v/>
      </c>
      <c r="C486" s="119" t="str">
        <f>IF(IF($C$4=Dates!$E$3, DataPack!BC923, IF($C$4=Dates!$E$4, DataPack!BH923, IF($C$4=Dates!$E$5, DataPack!BM923, IF($C$4=Dates!$E$6, DataPack!BR923))))="", "", IF($C$4=Dates!$E$3, DataPack!BC923, IF($C$4=Dates!$E$4, DataPack!BH923, IF($C$4=Dates!$E$5, DataPack!BM923, IF($C$4=Dates!$E$6, DataPack!BR923)))))</f>
        <v/>
      </c>
      <c r="D486" s="119" t="str">
        <f>IF(IF($C$4=Dates!$E$3, DataPack!BD923, IF($C$4=Dates!$E$4, DataPack!BI923, IF($C$4=Dates!$E$5, DataPack!BN923, IF($C$4=Dates!$E$6, DataPack!BS923))))="", "", IF($C$4=Dates!$E$3, DataPack!BD923, IF($C$4=Dates!$E$4, DataPack!BI923, IF($C$4=Dates!$E$5, DataPack!BN923, IF($C$4=Dates!$E$6, DataPack!BS923)))))</f>
        <v/>
      </c>
      <c r="E486" s="119" t="str">
        <f>IF(IF($C$4=Dates!$E$3, DataPack!BE923, IF($C$4=Dates!$E$4, DataPack!BJ923, IF($C$4=Dates!$E$5, DataPack!BO923, IF($C$4=Dates!$E$6, DataPack!BT923))))="", "", IF($C$4=Dates!$E$3, DataPack!BE923, IF($C$4=Dates!$E$4, DataPack!BJ923, IF($C$4=Dates!$E$5, DataPack!BO923, IF($C$4=Dates!$E$6, DataPack!BT923)))))</f>
        <v/>
      </c>
      <c r="F486" s="119"/>
      <c r="G486" s="120" t="str">
        <f>IF(IF($C$4=Dates!$E$3, DataPack!BF923, IF($C$4=Dates!$E$4, DataPack!BK923, IF($C$4=Dates!$E$5, DataPack!BP923, IF($C$4=Dates!$E$6, DataPack!BU923))))="", "", IF($C$4=Dates!$E$3, DataPack!BF923, IF($C$4=Dates!$E$4, DataPack!BK923, IF($C$4=Dates!$E$5, DataPack!BP923, IF($C$4=Dates!$E$6, DataPack!BU923)))))</f>
        <v/>
      </c>
    </row>
    <row r="487" spans="2:7">
      <c r="B487" s="112" t="str">
        <f>IF(IF($C$4=Dates!$E$3, DataPack!BB924, IF($C$4=Dates!$E$4, DataPack!BG924, IF($C$4=Dates!$E$5, DataPack!BL924, IF($C$4=Dates!$E$6, DataPack!BQ924))))="", "", IF($C$4=Dates!$E$3, DataPack!BB924, IF($C$4=Dates!$E$4, DataPack!BG924, IF($C$4=Dates!$E$5, DataPack!BL924, IF($C$4=Dates!$E$6, DataPack!BQ924)))))</f>
        <v/>
      </c>
      <c r="C487" s="119" t="str">
        <f>IF(IF($C$4=Dates!$E$3, DataPack!BC924, IF($C$4=Dates!$E$4, DataPack!BH924, IF($C$4=Dates!$E$5, DataPack!BM924, IF($C$4=Dates!$E$6, DataPack!BR924))))="", "", IF($C$4=Dates!$E$3, DataPack!BC924, IF($C$4=Dates!$E$4, DataPack!BH924, IF($C$4=Dates!$E$5, DataPack!BM924, IF($C$4=Dates!$E$6, DataPack!BR924)))))</f>
        <v/>
      </c>
      <c r="D487" s="119" t="str">
        <f>IF(IF($C$4=Dates!$E$3, DataPack!BD924, IF($C$4=Dates!$E$4, DataPack!BI924, IF($C$4=Dates!$E$5, DataPack!BN924, IF($C$4=Dates!$E$6, DataPack!BS924))))="", "", IF($C$4=Dates!$E$3, DataPack!BD924, IF($C$4=Dates!$E$4, DataPack!BI924, IF($C$4=Dates!$E$5, DataPack!BN924, IF($C$4=Dates!$E$6, DataPack!BS924)))))</f>
        <v/>
      </c>
      <c r="E487" s="119" t="str">
        <f>IF(IF($C$4=Dates!$E$3, DataPack!BE924, IF($C$4=Dates!$E$4, DataPack!BJ924, IF($C$4=Dates!$E$5, DataPack!BO924, IF($C$4=Dates!$E$6, DataPack!BT924))))="", "", IF($C$4=Dates!$E$3, DataPack!BE924, IF($C$4=Dates!$E$4, DataPack!BJ924, IF($C$4=Dates!$E$5, DataPack!BO924, IF($C$4=Dates!$E$6, DataPack!BT924)))))</f>
        <v/>
      </c>
      <c r="F487" s="119"/>
      <c r="G487" s="120" t="str">
        <f>IF(IF($C$4=Dates!$E$3, DataPack!BF924, IF($C$4=Dates!$E$4, DataPack!BK924, IF($C$4=Dates!$E$5, DataPack!BP924, IF($C$4=Dates!$E$6, DataPack!BU924))))="", "", IF($C$4=Dates!$E$3, DataPack!BF924, IF($C$4=Dates!$E$4, DataPack!BK924, IF($C$4=Dates!$E$5, DataPack!BP924, IF($C$4=Dates!$E$6, DataPack!BU924)))))</f>
        <v/>
      </c>
    </row>
    <row r="488" spans="2:7">
      <c r="B488" s="112" t="str">
        <f>IF(IF($C$4=Dates!$E$3, DataPack!BB925, IF($C$4=Dates!$E$4, DataPack!BG925, IF($C$4=Dates!$E$5, DataPack!BL925, IF($C$4=Dates!$E$6, DataPack!BQ925))))="", "", IF($C$4=Dates!$E$3, DataPack!BB925, IF($C$4=Dates!$E$4, DataPack!BG925, IF($C$4=Dates!$E$5, DataPack!BL925, IF($C$4=Dates!$E$6, DataPack!BQ925)))))</f>
        <v/>
      </c>
      <c r="C488" s="119" t="str">
        <f>IF(IF($C$4=Dates!$E$3, DataPack!BC925, IF($C$4=Dates!$E$4, DataPack!BH925, IF($C$4=Dates!$E$5, DataPack!BM925, IF($C$4=Dates!$E$6, DataPack!BR925))))="", "", IF($C$4=Dates!$E$3, DataPack!BC925, IF($C$4=Dates!$E$4, DataPack!BH925, IF($C$4=Dates!$E$5, DataPack!BM925, IF($C$4=Dates!$E$6, DataPack!BR925)))))</f>
        <v/>
      </c>
      <c r="D488" s="119" t="str">
        <f>IF(IF($C$4=Dates!$E$3, DataPack!BD925, IF($C$4=Dates!$E$4, DataPack!BI925, IF($C$4=Dates!$E$5, DataPack!BN925, IF($C$4=Dates!$E$6, DataPack!BS925))))="", "", IF($C$4=Dates!$E$3, DataPack!BD925, IF($C$4=Dates!$E$4, DataPack!BI925, IF($C$4=Dates!$E$5, DataPack!BN925, IF($C$4=Dates!$E$6, DataPack!BS925)))))</f>
        <v/>
      </c>
      <c r="E488" s="119" t="str">
        <f>IF(IF($C$4=Dates!$E$3, DataPack!BE925, IF($C$4=Dates!$E$4, DataPack!BJ925, IF($C$4=Dates!$E$5, DataPack!BO925, IF($C$4=Dates!$E$6, DataPack!BT925))))="", "", IF($C$4=Dates!$E$3, DataPack!BE925, IF($C$4=Dates!$E$4, DataPack!BJ925, IF($C$4=Dates!$E$5, DataPack!BO925, IF($C$4=Dates!$E$6, DataPack!BT925)))))</f>
        <v/>
      </c>
      <c r="F488" s="119"/>
      <c r="G488" s="120" t="str">
        <f>IF(IF($C$4=Dates!$E$3, DataPack!BF925, IF($C$4=Dates!$E$4, DataPack!BK925, IF($C$4=Dates!$E$5, DataPack!BP925, IF($C$4=Dates!$E$6, DataPack!BU925))))="", "", IF($C$4=Dates!$E$3, DataPack!BF925, IF($C$4=Dates!$E$4, DataPack!BK925, IF($C$4=Dates!$E$5, DataPack!BP925, IF($C$4=Dates!$E$6, DataPack!BU925)))))</f>
        <v/>
      </c>
    </row>
    <row r="489" spans="2:7">
      <c r="B489" s="112" t="str">
        <f>IF(IF($C$4=Dates!$E$3, DataPack!BB926, IF($C$4=Dates!$E$4, DataPack!BG926, IF($C$4=Dates!$E$5, DataPack!BL926, IF($C$4=Dates!$E$6, DataPack!BQ926))))="", "", IF($C$4=Dates!$E$3, DataPack!BB926, IF($C$4=Dates!$E$4, DataPack!BG926, IF($C$4=Dates!$E$5, DataPack!BL926, IF($C$4=Dates!$E$6, DataPack!BQ926)))))</f>
        <v/>
      </c>
      <c r="C489" s="119" t="str">
        <f>IF(IF($C$4=Dates!$E$3, DataPack!BC926, IF($C$4=Dates!$E$4, DataPack!BH926, IF($C$4=Dates!$E$5, DataPack!BM926, IF($C$4=Dates!$E$6, DataPack!BR926))))="", "", IF($C$4=Dates!$E$3, DataPack!BC926, IF($C$4=Dates!$E$4, DataPack!BH926, IF($C$4=Dates!$E$5, DataPack!BM926, IF($C$4=Dates!$E$6, DataPack!BR926)))))</f>
        <v/>
      </c>
      <c r="D489" s="119" t="str">
        <f>IF(IF($C$4=Dates!$E$3, DataPack!BD926, IF($C$4=Dates!$E$4, DataPack!BI926, IF($C$4=Dates!$E$5, DataPack!BN926, IF($C$4=Dates!$E$6, DataPack!BS926))))="", "", IF($C$4=Dates!$E$3, DataPack!BD926, IF($C$4=Dates!$E$4, DataPack!BI926, IF($C$4=Dates!$E$5, DataPack!BN926, IF($C$4=Dates!$E$6, DataPack!BS926)))))</f>
        <v/>
      </c>
      <c r="E489" s="119" t="str">
        <f>IF(IF($C$4=Dates!$E$3, DataPack!BE926, IF($C$4=Dates!$E$4, DataPack!BJ926, IF($C$4=Dates!$E$5, DataPack!BO926, IF($C$4=Dates!$E$6, DataPack!BT926))))="", "", IF($C$4=Dates!$E$3, DataPack!BE926, IF($C$4=Dates!$E$4, DataPack!BJ926, IF($C$4=Dates!$E$5, DataPack!BO926, IF($C$4=Dates!$E$6, DataPack!BT926)))))</f>
        <v/>
      </c>
      <c r="F489" s="119"/>
      <c r="G489" s="120" t="str">
        <f>IF(IF($C$4=Dates!$E$3, DataPack!BF926, IF($C$4=Dates!$E$4, DataPack!BK926, IF($C$4=Dates!$E$5, DataPack!BP926, IF($C$4=Dates!$E$6, DataPack!BU926))))="", "", IF($C$4=Dates!$E$3, DataPack!BF926, IF($C$4=Dates!$E$4, DataPack!BK926, IF($C$4=Dates!$E$5, DataPack!BP926, IF($C$4=Dates!$E$6, DataPack!BU926)))))</f>
        <v/>
      </c>
    </row>
    <row r="490" spans="2:7">
      <c r="B490" s="112" t="str">
        <f>IF(IF($C$4=Dates!$E$3, DataPack!BB927, IF($C$4=Dates!$E$4, DataPack!BG927, IF($C$4=Dates!$E$5, DataPack!BL927, IF($C$4=Dates!$E$6, DataPack!BQ927))))="", "", IF($C$4=Dates!$E$3, DataPack!BB927, IF($C$4=Dates!$E$4, DataPack!BG927, IF($C$4=Dates!$E$5, DataPack!BL927, IF($C$4=Dates!$E$6, DataPack!BQ927)))))</f>
        <v/>
      </c>
      <c r="C490" s="119" t="str">
        <f>IF(IF($C$4=Dates!$E$3, DataPack!BC927, IF($C$4=Dates!$E$4, DataPack!BH927, IF($C$4=Dates!$E$5, DataPack!BM927, IF($C$4=Dates!$E$6, DataPack!BR927))))="", "", IF($C$4=Dates!$E$3, DataPack!BC927, IF($C$4=Dates!$E$4, DataPack!BH927, IF($C$4=Dates!$E$5, DataPack!BM927, IF($C$4=Dates!$E$6, DataPack!BR927)))))</f>
        <v/>
      </c>
      <c r="D490" s="119" t="str">
        <f>IF(IF($C$4=Dates!$E$3, DataPack!BD927, IF($C$4=Dates!$E$4, DataPack!BI927, IF($C$4=Dates!$E$5, DataPack!BN927, IF($C$4=Dates!$E$6, DataPack!BS927))))="", "", IF($C$4=Dates!$E$3, DataPack!BD927, IF($C$4=Dates!$E$4, DataPack!BI927, IF($C$4=Dates!$E$5, DataPack!BN927, IF($C$4=Dates!$E$6, DataPack!BS927)))))</f>
        <v/>
      </c>
      <c r="E490" s="119" t="str">
        <f>IF(IF($C$4=Dates!$E$3, DataPack!BE927, IF($C$4=Dates!$E$4, DataPack!BJ927, IF($C$4=Dates!$E$5, DataPack!BO927, IF($C$4=Dates!$E$6, DataPack!BT927))))="", "", IF($C$4=Dates!$E$3, DataPack!BE927, IF($C$4=Dates!$E$4, DataPack!BJ927, IF($C$4=Dates!$E$5, DataPack!BO927, IF($C$4=Dates!$E$6, DataPack!BT927)))))</f>
        <v/>
      </c>
      <c r="F490" s="119"/>
      <c r="G490" s="120" t="str">
        <f>IF(IF($C$4=Dates!$E$3, DataPack!BF927, IF($C$4=Dates!$E$4, DataPack!BK927, IF($C$4=Dates!$E$5, DataPack!BP927, IF($C$4=Dates!$E$6, DataPack!BU927))))="", "", IF($C$4=Dates!$E$3, DataPack!BF927, IF($C$4=Dates!$E$4, DataPack!BK927, IF($C$4=Dates!$E$5, DataPack!BP927, IF($C$4=Dates!$E$6, DataPack!BU927)))))</f>
        <v/>
      </c>
    </row>
    <row r="491" spans="2:7">
      <c r="B491" s="112" t="str">
        <f>IF(IF($C$4=Dates!$E$3, DataPack!BB928, IF($C$4=Dates!$E$4, DataPack!BG928, IF($C$4=Dates!$E$5, DataPack!BL928, IF($C$4=Dates!$E$6, DataPack!BQ928))))="", "", IF($C$4=Dates!$E$3, DataPack!BB928, IF($C$4=Dates!$E$4, DataPack!BG928, IF($C$4=Dates!$E$5, DataPack!BL928, IF($C$4=Dates!$E$6, DataPack!BQ928)))))</f>
        <v/>
      </c>
      <c r="C491" s="119" t="str">
        <f>IF(IF($C$4=Dates!$E$3, DataPack!BC928, IF($C$4=Dates!$E$4, DataPack!BH928, IF($C$4=Dates!$E$5, DataPack!BM928, IF($C$4=Dates!$E$6, DataPack!BR928))))="", "", IF($C$4=Dates!$E$3, DataPack!BC928, IF($C$4=Dates!$E$4, DataPack!BH928, IF($C$4=Dates!$E$5, DataPack!BM928, IF($C$4=Dates!$E$6, DataPack!BR928)))))</f>
        <v/>
      </c>
      <c r="D491" s="119" t="str">
        <f>IF(IF($C$4=Dates!$E$3, DataPack!BD928, IF($C$4=Dates!$E$4, DataPack!BI928, IF($C$4=Dates!$E$5, DataPack!BN928, IF($C$4=Dates!$E$6, DataPack!BS928))))="", "", IF($C$4=Dates!$E$3, DataPack!BD928, IF($C$4=Dates!$E$4, DataPack!BI928, IF($C$4=Dates!$E$5, DataPack!BN928, IF($C$4=Dates!$E$6, DataPack!BS928)))))</f>
        <v/>
      </c>
      <c r="E491" s="119" t="str">
        <f>IF(IF($C$4=Dates!$E$3, DataPack!BE928, IF($C$4=Dates!$E$4, DataPack!BJ928, IF($C$4=Dates!$E$5, DataPack!BO928, IF($C$4=Dates!$E$6, DataPack!BT928))))="", "", IF($C$4=Dates!$E$3, DataPack!BE928, IF($C$4=Dates!$E$4, DataPack!BJ928, IF($C$4=Dates!$E$5, DataPack!BO928, IF($C$4=Dates!$E$6, DataPack!BT928)))))</f>
        <v/>
      </c>
      <c r="F491" s="119"/>
      <c r="G491" s="120" t="str">
        <f>IF(IF($C$4=Dates!$E$3, DataPack!BF928, IF($C$4=Dates!$E$4, DataPack!BK928, IF($C$4=Dates!$E$5, DataPack!BP928, IF($C$4=Dates!$E$6, DataPack!BU928))))="", "", IF($C$4=Dates!$E$3, DataPack!BF928, IF($C$4=Dates!$E$4, DataPack!BK928, IF($C$4=Dates!$E$5, DataPack!BP928, IF($C$4=Dates!$E$6, DataPack!BU928)))))</f>
        <v/>
      </c>
    </row>
    <row r="492" spans="2:7">
      <c r="B492" s="112" t="str">
        <f>IF(IF($C$4=Dates!$E$3, DataPack!BB929, IF($C$4=Dates!$E$4, DataPack!BG929, IF($C$4=Dates!$E$5, DataPack!BL929, IF($C$4=Dates!$E$6, DataPack!BQ929))))="", "", IF($C$4=Dates!$E$3, DataPack!BB929, IF($C$4=Dates!$E$4, DataPack!BG929, IF($C$4=Dates!$E$5, DataPack!BL929, IF($C$4=Dates!$E$6, DataPack!BQ929)))))</f>
        <v/>
      </c>
      <c r="C492" s="119" t="str">
        <f>IF(IF($C$4=Dates!$E$3, DataPack!BC929, IF($C$4=Dates!$E$4, DataPack!BH929, IF($C$4=Dates!$E$5, DataPack!BM929, IF($C$4=Dates!$E$6, DataPack!BR929))))="", "", IF($C$4=Dates!$E$3, DataPack!BC929, IF($C$4=Dates!$E$4, DataPack!BH929, IF($C$4=Dates!$E$5, DataPack!BM929, IF($C$4=Dates!$E$6, DataPack!BR929)))))</f>
        <v/>
      </c>
      <c r="D492" s="119" t="str">
        <f>IF(IF($C$4=Dates!$E$3, DataPack!BD929, IF($C$4=Dates!$E$4, DataPack!BI929, IF($C$4=Dates!$E$5, DataPack!BN929, IF($C$4=Dates!$E$6, DataPack!BS929))))="", "", IF($C$4=Dates!$E$3, DataPack!BD929, IF($C$4=Dates!$E$4, DataPack!BI929, IF($C$4=Dates!$E$5, DataPack!BN929, IF($C$4=Dates!$E$6, DataPack!BS929)))))</f>
        <v/>
      </c>
      <c r="E492" s="119" t="str">
        <f>IF(IF($C$4=Dates!$E$3, DataPack!BE929, IF($C$4=Dates!$E$4, DataPack!BJ929, IF($C$4=Dates!$E$5, DataPack!BO929, IF($C$4=Dates!$E$6, DataPack!BT929))))="", "", IF($C$4=Dates!$E$3, DataPack!BE929, IF($C$4=Dates!$E$4, DataPack!BJ929, IF($C$4=Dates!$E$5, DataPack!BO929, IF($C$4=Dates!$E$6, DataPack!BT929)))))</f>
        <v/>
      </c>
      <c r="F492" s="119"/>
      <c r="G492" s="120" t="str">
        <f>IF(IF($C$4=Dates!$E$3, DataPack!BF929, IF($C$4=Dates!$E$4, DataPack!BK929, IF($C$4=Dates!$E$5, DataPack!BP929, IF($C$4=Dates!$E$6, DataPack!BU929))))="", "", IF($C$4=Dates!$E$3, DataPack!BF929, IF($C$4=Dates!$E$4, DataPack!BK929, IF($C$4=Dates!$E$5, DataPack!BP929, IF($C$4=Dates!$E$6, DataPack!BU929)))))</f>
        <v/>
      </c>
    </row>
    <row r="493" spans="2:7">
      <c r="B493" s="112" t="str">
        <f>IF(IF($C$4=Dates!$E$3, DataPack!BB930, IF($C$4=Dates!$E$4, DataPack!BG930, IF($C$4=Dates!$E$5, DataPack!BL930, IF($C$4=Dates!$E$6, DataPack!BQ930))))="", "", IF($C$4=Dates!$E$3, DataPack!BB930, IF($C$4=Dates!$E$4, DataPack!BG930, IF($C$4=Dates!$E$5, DataPack!BL930, IF($C$4=Dates!$E$6, DataPack!BQ930)))))</f>
        <v/>
      </c>
      <c r="C493" s="119" t="str">
        <f>IF(IF($C$4=Dates!$E$3, DataPack!BC930, IF($C$4=Dates!$E$4, DataPack!BH930, IF($C$4=Dates!$E$5, DataPack!BM930, IF($C$4=Dates!$E$6, DataPack!BR930))))="", "", IF($C$4=Dates!$E$3, DataPack!BC930, IF($C$4=Dates!$E$4, DataPack!BH930, IF($C$4=Dates!$E$5, DataPack!BM930, IF($C$4=Dates!$E$6, DataPack!BR930)))))</f>
        <v/>
      </c>
      <c r="D493" s="119" t="str">
        <f>IF(IF($C$4=Dates!$E$3, DataPack!BD930, IF($C$4=Dates!$E$4, DataPack!BI930, IF($C$4=Dates!$E$5, DataPack!BN930, IF($C$4=Dates!$E$6, DataPack!BS930))))="", "", IF($C$4=Dates!$E$3, DataPack!BD930, IF($C$4=Dates!$E$4, DataPack!BI930, IF($C$4=Dates!$E$5, DataPack!BN930, IF($C$4=Dates!$E$6, DataPack!BS930)))))</f>
        <v/>
      </c>
      <c r="E493" s="119" t="str">
        <f>IF(IF($C$4=Dates!$E$3, DataPack!BE930, IF($C$4=Dates!$E$4, DataPack!BJ930, IF($C$4=Dates!$E$5, DataPack!BO930, IF($C$4=Dates!$E$6, DataPack!BT930))))="", "", IF($C$4=Dates!$E$3, DataPack!BE930, IF($C$4=Dates!$E$4, DataPack!BJ930, IF($C$4=Dates!$E$5, DataPack!BO930, IF($C$4=Dates!$E$6, DataPack!BT930)))))</f>
        <v/>
      </c>
      <c r="F493" s="119"/>
      <c r="G493" s="120" t="str">
        <f>IF(IF($C$4=Dates!$E$3, DataPack!BF930, IF($C$4=Dates!$E$4, DataPack!BK930, IF($C$4=Dates!$E$5, DataPack!BP930, IF($C$4=Dates!$E$6, DataPack!BU930))))="", "", IF($C$4=Dates!$E$3, DataPack!BF930, IF($C$4=Dates!$E$4, DataPack!BK930, IF($C$4=Dates!$E$5, DataPack!BP930, IF($C$4=Dates!$E$6, DataPack!BU930)))))</f>
        <v/>
      </c>
    </row>
    <row r="494" spans="2:7">
      <c r="B494" s="112" t="str">
        <f>IF(IF($C$4=Dates!$E$3, DataPack!BB931, IF($C$4=Dates!$E$4, DataPack!BG931, IF($C$4=Dates!$E$5, DataPack!BL931, IF($C$4=Dates!$E$6, DataPack!BQ931))))="", "", IF($C$4=Dates!$E$3, DataPack!BB931, IF($C$4=Dates!$E$4, DataPack!BG931, IF($C$4=Dates!$E$5, DataPack!BL931, IF($C$4=Dates!$E$6, DataPack!BQ931)))))</f>
        <v/>
      </c>
      <c r="C494" s="119" t="str">
        <f>IF(IF($C$4=Dates!$E$3, DataPack!BC931, IF($C$4=Dates!$E$4, DataPack!BH931, IF($C$4=Dates!$E$5, DataPack!BM931, IF($C$4=Dates!$E$6, DataPack!BR931))))="", "", IF($C$4=Dates!$E$3, DataPack!BC931, IF($C$4=Dates!$E$4, DataPack!BH931, IF($C$4=Dates!$E$5, DataPack!BM931, IF($C$4=Dates!$E$6, DataPack!BR931)))))</f>
        <v/>
      </c>
      <c r="D494" s="119" t="str">
        <f>IF(IF($C$4=Dates!$E$3, DataPack!BD931, IF($C$4=Dates!$E$4, DataPack!BI931, IF($C$4=Dates!$E$5, DataPack!BN931, IF($C$4=Dates!$E$6, DataPack!BS931))))="", "", IF($C$4=Dates!$E$3, DataPack!BD931, IF($C$4=Dates!$E$4, DataPack!BI931, IF($C$4=Dates!$E$5, DataPack!BN931, IF($C$4=Dates!$E$6, DataPack!BS931)))))</f>
        <v/>
      </c>
      <c r="E494" s="119" t="str">
        <f>IF(IF($C$4=Dates!$E$3, DataPack!BE931, IF($C$4=Dates!$E$4, DataPack!BJ931, IF($C$4=Dates!$E$5, DataPack!BO931, IF($C$4=Dates!$E$6, DataPack!BT931))))="", "", IF($C$4=Dates!$E$3, DataPack!BE931, IF($C$4=Dates!$E$4, DataPack!BJ931, IF($C$4=Dates!$E$5, DataPack!BO931, IF($C$4=Dates!$E$6, DataPack!BT931)))))</f>
        <v/>
      </c>
      <c r="F494" s="119"/>
      <c r="G494" s="120" t="str">
        <f>IF(IF($C$4=Dates!$E$3, DataPack!BF931, IF($C$4=Dates!$E$4, DataPack!BK931, IF($C$4=Dates!$E$5, DataPack!BP931, IF($C$4=Dates!$E$6, DataPack!BU931))))="", "", IF($C$4=Dates!$E$3, DataPack!BF931, IF($C$4=Dates!$E$4, DataPack!BK931, IF($C$4=Dates!$E$5, DataPack!BP931, IF($C$4=Dates!$E$6, DataPack!BU931)))))</f>
        <v/>
      </c>
    </row>
    <row r="495" spans="2:7">
      <c r="B495" s="112" t="str">
        <f>IF(IF($C$4=Dates!$E$3, DataPack!BB932, IF($C$4=Dates!$E$4, DataPack!BG932, IF($C$4=Dates!$E$5, DataPack!BL932, IF($C$4=Dates!$E$6, DataPack!BQ932))))="", "", IF($C$4=Dates!$E$3, DataPack!BB932, IF($C$4=Dates!$E$4, DataPack!BG932, IF($C$4=Dates!$E$5, DataPack!BL932, IF($C$4=Dates!$E$6, DataPack!BQ932)))))</f>
        <v/>
      </c>
      <c r="C495" s="119" t="str">
        <f>IF(IF($C$4=Dates!$E$3, DataPack!BC932, IF($C$4=Dates!$E$4, DataPack!BH932, IF($C$4=Dates!$E$5, DataPack!BM932, IF($C$4=Dates!$E$6, DataPack!BR932))))="", "", IF($C$4=Dates!$E$3, DataPack!BC932, IF($C$4=Dates!$E$4, DataPack!BH932, IF($C$4=Dates!$E$5, DataPack!BM932, IF($C$4=Dates!$E$6, DataPack!BR932)))))</f>
        <v/>
      </c>
      <c r="D495" s="119" t="str">
        <f>IF(IF($C$4=Dates!$E$3, DataPack!BD932, IF($C$4=Dates!$E$4, DataPack!BI932, IF($C$4=Dates!$E$5, DataPack!BN932, IF($C$4=Dates!$E$6, DataPack!BS932))))="", "", IF($C$4=Dates!$E$3, DataPack!BD932, IF($C$4=Dates!$E$4, DataPack!BI932, IF($C$4=Dates!$E$5, DataPack!BN932, IF($C$4=Dates!$E$6, DataPack!BS932)))))</f>
        <v/>
      </c>
      <c r="E495" s="119" t="str">
        <f>IF(IF($C$4=Dates!$E$3, DataPack!BE932, IF($C$4=Dates!$E$4, DataPack!BJ932, IF($C$4=Dates!$E$5, DataPack!BO932, IF($C$4=Dates!$E$6, DataPack!BT932))))="", "", IF($C$4=Dates!$E$3, DataPack!BE932, IF($C$4=Dates!$E$4, DataPack!BJ932, IF($C$4=Dates!$E$5, DataPack!BO932, IF($C$4=Dates!$E$6, DataPack!BT932)))))</f>
        <v/>
      </c>
      <c r="F495" s="119"/>
      <c r="G495" s="120" t="str">
        <f>IF(IF($C$4=Dates!$E$3, DataPack!BF932, IF($C$4=Dates!$E$4, DataPack!BK932, IF($C$4=Dates!$E$5, DataPack!BP932, IF($C$4=Dates!$E$6, DataPack!BU932))))="", "", IF($C$4=Dates!$E$3, DataPack!BF932, IF($C$4=Dates!$E$4, DataPack!BK932, IF($C$4=Dates!$E$5, DataPack!BP932, IF($C$4=Dates!$E$6, DataPack!BU932)))))</f>
        <v/>
      </c>
    </row>
    <row r="496" spans="2:7">
      <c r="B496" s="112" t="str">
        <f>IF(IF($C$4=Dates!$E$3, DataPack!BB933, IF($C$4=Dates!$E$4, DataPack!BG933, IF($C$4=Dates!$E$5, DataPack!BL933, IF($C$4=Dates!$E$6, DataPack!BQ933))))="", "", IF($C$4=Dates!$E$3, DataPack!BB933, IF($C$4=Dates!$E$4, DataPack!BG933, IF($C$4=Dates!$E$5, DataPack!BL933, IF($C$4=Dates!$E$6, DataPack!BQ933)))))</f>
        <v/>
      </c>
      <c r="C496" s="119" t="str">
        <f>IF(IF($C$4=Dates!$E$3, DataPack!BC933, IF($C$4=Dates!$E$4, DataPack!BH933, IF($C$4=Dates!$E$5, DataPack!BM933, IF($C$4=Dates!$E$6, DataPack!BR933))))="", "", IF($C$4=Dates!$E$3, DataPack!BC933, IF($C$4=Dates!$E$4, DataPack!BH933, IF($C$4=Dates!$E$5, DataPack!BM933, IF($C$4=Dates!$E$6, DataPack!BR933)))))</f>
        <v/>
      </c>
      <c r="D496" s="119" t="str">
        <f>IF(IF($C$4=Dates!$E$3, DataPack!BD933, IF($C$4=Dates!$E$4, DataPack!BI933, IF($C$4=Dates!$E$5, DataPack!BN933, IF($C$4=Dates!$E$6, DataPack!BS933))))="", "", IF($C$4=Dates!$E$3, DataPack!BD933, IF($C$4=Dates!$E$4, DataPack!BI933, IF($C$4=Dates!$E$5, DataPack!BN933, IF($C$4=Dates!$E$6, DataPack!BS933)))))</f>
        <v/>
      </c>
      <c r="E496" s="119" t="str">
        <f>IF(IF($C$4=Dates!$E$3, DataPack!BE933, IF($C$4=Dates!$E$4, DataPack!BJ933, IF($C$4=Dates!$E$5, DataPack!BO933, IF($C$4=Dates!$E$6, DataPack!BT933))))="", "", IF($C$4=Dates!$E$3, DataPack!BE933, IF($C$4=Dates!$E$4, DataPack!BJ933, IF($C$4=Dates!$E$5, DataPack!BO933, IF($C$4=Dates!$E$6, DataPack!BT933)))))</f>
        <v/>
      </c>
      <c r="F496" s="119"/>
      <c r="G496" s="120" t="str">
        <f>IF(IF($C$4=Dates!$E$3, DataPack!BF933, IF($C$4=Dates!$E$4, DataPack!BK933, IF($C$4=Dates!$E$5, DataPack!BP933, IF($C$4=Dates!$E$6, DataPack!BU933))))="", "", IF($C$4=Dates!$E$3, DataPack!BF933, IF($C$4=Dates!$E$4, DataPack!BK933, IF($C$4=Dates!$E$5, DataPack!BP933, IF($C$4=Dates!$E$6, DataPack!BU933)))))</f>
        <v/>
      </c>
    </row>
    <row r="497" spans="2:7">
      <c r="B497" s="112" t="str">
        <f>IF(IF($C$4=Dates!$E$3, DataPack!BB934, IF($C$4=Dates!$E$4, DataPack!BG934, IF($C$4=Dates!$E$5, DataPack!BL934, IF($C$4=Dates!$E$6, DataPack!BQ934))))="", "", IF($C$4=Dates!$E$3, DataPack!BB934, IF($C$4=Dates!$E$4, DataPack!BG934, IF($C$4=Dates!$E$5, DataPack!BL934, IF($C$4=Dates!$E$6, DataPack!BQ934)))))</f>
        <v/>
      </c>
      <c r="C497" s="119" t="str">
        <f>IF(IF($C$4=Dates!$E$3, DataPack!BC934, IF($C$4=Dates!$E$4, DataPack!BH934, IF($C$4=Dates!$E$5, DataPack!BM934, IF($C$4=Dates!$E$6, DataPack!BR934))))="", "", IF($C$4=Dates!$E$3, DataPack!BC934, IF($C$4=Dates!$E$4, DataPack!BH934, IF($C$4=Dates!$E$5, DataPack!BM934, IF($C$4=Dates!$E$6, DataPack!BR934)))))</f>
        <v/>
      </c>
      <c r="D497" s="119" t="str">
        <f>IF(IF($C$4=Dates!$E$3, DataPack!BD934, IF($C$4=Dates!$E$4, DataPack!BI934, IF($C$4=Dates!$E$5, DataPack!BN934, IF($C$4=Dates!$E$6, DataPack!BS934))))="", "", IF($C$4=Dates!$E$3, DataPack!BD934, IF($C$4=Dates!$E$4, DataPack!BI934, IF($C$4=Dates!$E$5, DataPack!BN934, IF($C$4=Dates!$E$6, DataPack!BS934)))))</f>
        <v/>
      </c>
      <c r="E497" s="119" t="str">
        <f>IF(IF($C$4=Dates!$E$3, DataPack!BE934, IF($C$4=Dates!$E$4, DataPack!BJ934, IF($C$4=Dates!$E$5, DataPack!BO934, IF($C$4=Dates!$E$6, DataPack!BT934))))="", "", IF($C$4=Dates!$E$3, DataPack!BE934, IF($C$4=Dates!$E$4, DataPack!BJ934, IF($C$4=Dates!$E$5, DataPack!BO934, IF($C$4=Dates!$E$6, DataPack!BT934)))))</f>
        <v/>
      </c>
      <c r="F497" s="119"/>
      <c r="G497" s="120" t="str">
        <f>IF(IF($C$4=Dates!$E$3, DataPack!BF934, IF($C$4=Dates!$E$4, DataPack!BK934, IF($C$4=Dates!$E$5, DataPack!BP934, IF($C$4=Dates!$E$6, DataPack!BU934))))="", "", IF($C$4=Dates!$E$3, DataPack!BF934, IF($C$4=Dates!$E$4, DataPack!BK934, IF($C$4=Dates!$E$5, DataPack!BP934, IF($C$4=Dates!$E$6, DataPack!BU934)))))</f>
        <v/>
      </c>
    </row>
    <row r="498" spans="2:7">
      <c r="B498" s="112" t="str">
        <f>IF(IF($C$4=Dates!$E$3, DataPack!BB935, IF($C$4=Dates!$E$4, DataPack!BG935, IF($C$4=Dates!$E$5, DataPack!BL935, IF($C$4=Dates!$E$6, DataPack!BQ935))))="", "", IF($C$4=Dates!$E$3, DataPack!BB935, IF($C$4=Dates!$E$4, DataPack!BG935, IF($C$4=Dates!$E$5, DataPack!BL935, IF($C$4=Dates!$E$6, DataPack!BQ935)))))</f>
        <v/>
      </c>
      <c r="C498" s="119" t="str">
        <f>IF(IF($C$4=Dates!$E$3, DataPack!BC935, IF($C$4=Dates!$E$4, DataPack!BH935, IF($C$4=Dates!$E$5, DataPack!BM935, IF($C$4=Dates!$E$6, DataPack!BR935))))="", "", IF($C$4=Dates!$E$3, DataPack!BC935, IF($C$4=Dates!$E$4, DataPack!BH935, IF($C$4=Dates!$E$5, DataPack!BM935, IF($C$4=Dates!$E$6, DataPack!BR935)))))</f>
        <v/>
      </c>
      <c r="D498" s="119" t="str">
        <f>IF(IF($C$4=Dates!$E$3, DataPack!BD935, IF($C$4=Dates!$E$4, DataPack!BI935, IF($C$4=Dates!$E$5, DataPack!BN935, IF($C$4=Dates!$E$6, DataPack!BS935))))="", "", IF($C$4=Dates!$E$3, DataPack!BD935, IF($C$4=Dates!$E$4, DataPack!BI935, IF($C$4=Dates!$E$5, DataPack!BN935, IF($C$4=Dates!$E$6, DataPack!BS935)))))</f>
        <v/>
      </c>
      <c r="E498" s="119" t="str">
        <f>IF(IF($C$4=Dates!$E$3, DataPack!BE935, IF($C$4=Dates!$E$4, DataPack!BJ935, IF($C$4=Dates!$E$5, DataPack!BO935, IF($C$4=Dates!$E$6, DataPack!BT935))))="", "", IF($C$4=Dates!$E$3, DataPack!BE935, IF($C$4=Dates!$E$4, DataPack!BJ935, IF($C$4=Dates!$E$5, DataPack!BO935, IF($C$4=Dates!$E$6, DataPack!BT935)))))</f>
        <v/>
      </c>
      <c r="F498" s="119"/>
      <c r="G498" s="120" t="str">
        <f>IF(IF($C$4=Dates!$E$3, DataPack!BF935, IF($C$4=Dates!$E$4, DataPack!BK935, IF($C$4=Dates!$E$5, DataPack!BP935, IF($C$4=Dates!$E$6, DataPack!BU935))))="", "", IF($C$4=Dates!$E$3, DataPack!BF935, IF($C$4=Dates!$E$4, DataPack!BK935, IF($C$4=Dates!$E$5, DataPack!BP935, IF($C$4=Dates!$E$6, DataPack!BU935)))))</f>
        <v/>
      </c>
    </row>
    <row r="499" spans="2:7">
      <c r="B499" s="112" t="str">
        <f>IF(IF($C$4=Dates!$E$3, DataPack!BB936, IF($C$4=Dates!$E$4, DataPack!BG936, IF($C$4=Dates!$E$5, DataPack!BL936, IF($C$4=Dates!$E$6, DataPack!BQ936))))="", "", IF($C$4=Dates!$E$3, DataPack!BB936, IF($C$4=Dates!$E$4, DataPack!BG936, IF($C$4=Dates!$E$5, DataPack!BL936, IF($C$4=Dates!$E$6, DataPack!BQ936)))))</f>
        <v/>
      </c>
      <c r="C499" s="119" t="str">
        <f>IF(IF($C$4=Dates!$E$3, DataPack!BC936, IF($C$4=Dates!$E$4, DataPack!BH936, IF($C$4=Dates!$E$5, DataPack!BM936, IF($C$4=Dates!$E$6, DataPack!BR936))))="", "", IF($C$4=Dates!$E$3, DataPack!BC936, IF($C$4=Dates!$E$4, DataPack!BH936, IF($C$4=Dates!$E$5, DataPack!BM936, IF($C$4=Dates!$E$6, DataPack!BR936)))))</f>
        <v/>
      </c>
      <c r="D499" s="119" t="str">
        <f>IF(IF($C$4=Dates!$E$3, DataPack!BD936, IF($C$4=Dates!$E$4, DataPack!BI936, IF($C$4=Dates!$E$5, DataPack!BN936, IF($C$4=Dates!$E$6, DataPack!BS936))))="", "", IF($C$4=Dates!$E$3, DataPack!BD936, IF($C$4=Dates!$E$4, DataPack!BI936, IF($C$4=Dates!$E$5, DataPack!BN936, IF($C$4=Dates!$E$6, DataPack!BS936)))))</f>
        <v/>
      </c>
      <c r="E499" s="119" t="str">
        <f>IF(IF($C$4=Dates!$E$3, DataPack!BE936, IF($C$4=Dates!$E$4, DataPack!BJ936, IF($C$4=Dates!$E$5, DataPack!BO936, IF($C$4=Dates!$E$6, DataPack!BT936))))="", "", IF($C$4=Dates!$E$3, DataPack!BE936, IF($C$4=Dates!$E$4, DataPack!BJ936, IF($C$4=Dates!$E$5, DataPack!BO936, IF($C$4=Dates!$E$6, DataPack!BT936)))))</f>
        <v/>
      </c>
      <c r="F499" s="119"/>
      <c r="G499" s="120" t="str">
        <f>IF(IF($C$4=Dates!$E$3, DataPack!BF936, IF($C$4=Dates!$E$4, DataPack!BK936, IF($C$4=Dates!$E$5, DataPack!BP936, IF($C$4=Dates!$E$6, DataPack!BU936))))="", "", IF($C$4=Dates!$E$3, DataPack!BF936, IF($C$4=Dates!$E$4, DataPack!BK936, IF($C$4=Dates!$E$5, DataPack!BP936, IF($C$4=Dates!$E$6, DataPack!BU936)))))</f>
        <v/>
      </c>
    </row>
    <row r="500" spans="2:7">
      <c r="B500" s="112" t="str">
        <f>IF(IF($C$4=Dates!$E$3, DataPack!BB937, IF($C$4=Dates!$E$4, DataPack!BG937, IF($C$4=Dates!$E$5, DataPack!BL937, IF($C$4=Dates!$E$6, DataPack!BQ937))))="", "", IF($C$4=Dates!$E$3, DataPack!BB937, IF($C$4=Dates!$E$4, DataPack!BG937, IF($C$4=Dates!$E$5, DataPack!BL937, IF($C$4=Dates!$E$6, DataPack!BQ937)))))</f>
        <v/>
      </c>
      <c r="C500" s="119" t="str">
        <f>IF(IF($C$4=Dates!$E$3, DataPack!BC937, IF($C$4=Dates!$E$4, DataPack!BH937, IF($C$4=Dates!$E$5, DataPack!BM937, IF($C$4=Dates!$E$6, DataPack!BR937))))="", "", IF($C$4=Dates!$E$3, DataPack!BC937, IF($C$4=Dates!$E$4, DataPack!BH937, IF($C$4=Dates!$E$5, DataPack!BM937, IF($C$4=Dates!$E$6, DataPack!BR937)))))</f>
        <v/>
      </c>
      <c r="D500" s="119" t="str">
        <f>IF(IF($C$4=Dates!$E$3, DataPack!BD937, IF($C$4=Dates!$E$4, DataPack!BI937, IF($C$4=Dates!$E$5, DataPack!BN937, IF($C$4=Dates!$E$6, DataPack!BS937))))="", "", IF($C$4=Dates!$E$3, DataPack!BD937, IF($C$4=Dates!$E$4, DataPack!BI937, IF($C$4=Dates!$E$5, DataPack!BN937, IF($C$4=Dates!$E$6, DataPack!BS937)))))</f>
        <v/>
      </c>
      <c r="E500" s="119" t="str">
        <f>IF(IF($C$4=Dates!$E$3, DataPack!BE937, IF($C$4=Dates!$E$4, DataPack!BJ937, IF($C$4=Dates!$E$5, DataPack!BO937, IF($C$4=Dates!$E$6, DataPack!BT937))))="", "", IF($C$4=Dates!$E$3, DataPack!BE937, IF($C$4=Dates!$E$4, DataPack!BJ937, IF($C$4=Dates!$E$5, DataPack!BO937, IF($C$4=Dates!$E$6, DataPack!BT937)))))</f>
        <v/>
      </c>
      <c r="F500" s="119"/>
      <c r="G500" s="120" t="str">
        <f>IF(IF($C$4=Dates!$E$3, DataPack!BF937, IF($C$4=Dates!$E$4, DataPack!BK937, IF($C$4=Dates!$E$5, DataPack!BP937, IF($C$4=Dates!$E$6, DataPack!BU937))))="", "", IF($C$4=Dates!$E$3, DataPack!BF937, IF($C$4=Dates!$E$4, DataPack!BK937, IF($C$4=Dates!$E$5, DataPack!BP937, IF($C$4=Dates!$E$6, DataPack!BU937)))))</f>
        <v/>
      </c>
    </row>
    <row r="501" spans="2:7">
      <c r="B501" s="112" t="str">
        <f>IF(IF($C$4=Dates!$E$3, DataPack!BB938, IF($C$4=Dates!$E$4, DataPack!BG938, IF($C$4=Dates!$E$5, DataPack!BL938, IF($C$4=Dates!$E$6, DataPack!BQ938))))="", "", IF($C$4=Dates!$E$3, DataPack!BB938, IF($C$4=Dates!$E$4, DataPack!BG938, IF($C$4=Dates!$E$5, DataPack!BL938, IF($C$4=Dates!$E$6, DataPack!BQ938)))))</f>
        <v/>
      </c>
      <c r="C501" s="119" t="str">
        <f>IF(IF($C$4=Dates!$E$3, DataPack!BC938, IF($C$4=Dates!$E$4, DataPack!BH938, IF($C$4=Dates!$E$5, DataPack!BM938, IF($C$4=Dates!$E$6, DataPack!BR938))))="", "", IF($C$4=Dates!$E$3, DataPack!BC938, IF($C$4=Dates!$E$4, DataPack!BH938, IF($C$4=Dates!$E$5, DataPack!BM938, IF($C$4=Dates!$E$6, DataPack!BR938)))))</f>
        <v/>
      </c>
      <c r="D501" s="119" t="str">
        <f>IF(IF($C$4=Dates!$E$3, DataPack!BD938, IF($C$4=Dates!$E$4, DataPack!BI938, IF($C$4=Dates!$E$5, DataPack!BN938, IF($C$4=Dates!$E$6, DataPack!BS938))))="", "", IF($C$4=Dates!$E$3, DataPack!BD938, IF($C$4=Dates!$E$4, DataPack!BI938, IF($C$4=Dates!$E$5, DataPack!BN938, IF($C$4=Dates!$E$6, DataPack!BS938)))))</f>
        <v/>
      </c>
      <c r="E501" s="119" t="str">
        <f>IF(IF($C$4=Dates!$E$3, DataPack!BE938, IF($C$4=Dates!$E$4, DataPack!BJ938, IF($C$4=Dates!$E$5, DataPack!BO938, IF($C$4=Dates!$E$6, DataPack!BT938))))="", "", IF($C$4=Dates!$E$3, DataPack!BE938, IF($C$4=Dates!$E$4, DataPack!BJ938, IF($C$4=Dates!$E$5, DataPack!BO938, IF($C$4=Dates!$E$6, DataPack!BT938)))))</f>
        <v/>
      </c>
      <c r="F501" s="119"/>
      <c r="G501" s="120" t="str">
        <f>IF(IF($C$4=Dates!$E$3, DataPack!BF938, IF($C$4=Dates!$E$4, DataPack!BK938, IF($C$4=Dates!$E$5, DataPack!BP938, IF($C$4=Dates!$E$6, DataPack!BU938))))="", "", IF($C$4=Dates!$E$3, DataPack!BF938, IF($C$4=Dates!$E$4, DataPack!BK938, IF($C$4=Dates!$E$5, DataPack!BP938, IF($C$4=Dates!$E$6, DataPack!BU938)))))</f>
        <v/>
      </c>
    </row>
    <row r="502" spans="2:7">
      <c r="B502" s="112" t="str">
        <f>IF(IF($C$4=Dates!$E$3, DataPack!BB939, IF($C$4=Dates!$E$4, DataPack!BG939, IF($C$4=Dates!$E$5, DataPack!BL939, IF($C$4=Dates!$E$6, DataPack!BQ939))))="", "", IF($C$4=Dates!$E$3, DataPack!BB939, IF($C$4=Dates!$E$4, DataPack!BG939, IF($C$4=Dates!$E$5, DataPack!BL939, IF($C$4=Dates!$E$6, DataPack!BQ939)))))</f>
        <v/>
      </c>
      <c r="C502" s="119" t="str">
        <f>IF(IF($C$4=Dates!$E$3, DataPack!BC939, IF($C$4=Dates!$E$4, DataPack!BH939, IF($C$4=Dates!$E$5, DataPack!BM939, IF($C$4=Dates!$E$6, DataPack!BR939))))="", "", IF($C$4=Dates!$E$3, DataPack!BC939, IF($C$4=Dates!$E$4, DataPack!BH939, IF($C$4=Dates!$E$5, DataPack!BM939, IF($C$4=Dates!$E$6, DataPack!BR939)))))</f>
        <v/>
      </c>
      <c r="D502" s="119" t="str">
        <f>IF(IF($C$4=Dates!$E$3, DataPack!BD939, IF($C$4=Dates!$E$4, DataPack!BI939, IF($C$4=Dates!$E$5, DataPack!BN939, IF($C$4=Dates!$E$6, DataPack!BS939))))="", "", IF($C$4=Dates!$E$3, DataPack!BD939, IF($C$4=Dates!$E$4, DataPack!BI939, IF($C$4=Dates!$E$5, DataPack!BN939, IF($C$4=Dates!$E$6, DataPack!BS939)))))</f>
        <v/>
      </c>
      <c r="E502" s="119" t="str">
        <f>IF(IF($C$4=Dates!$E$3, DataPack!BE939, IF($C$4=Dates!$E$4, DataPack!BJ939, IF($C$4=Dates!$E$5, DataPack!BO939, IF($C$4=Dates!$E$6, DataPack!BT939))))="", "", IF($C$4=Dates!$E$3, DataPack!BE939, IF($C$4=Dates!$E$4, DataPack!BJ939, IF($C$4=Dates!$E$5, DataPack!BO939, IF($C$4=Dates!$E$6, DataPack!BT939)))))</f>
        <v/>
      </c>
      <c r="F502" s="119"/>
      <c r="G502" s="120" t="str">
        <f>IF(IF($C$4=Dates!$E$3, DataPack!BF939, IF($C$4=Dates!$E$4, DataPack!BK939, IF($C$4=Dates!$E$5, DataPack!BP939, IF($C$4=Dates!$E$6, DataPack!BU939))))="", "", IF($C$4=Dates!$E$3, DataPack!BF939, IF($C$4=Dates!$E$4, DataPack!BK939, IF($C$4=Dates!$E$5, DataPack!BP939, IF($C$4=Dates!$E$6, DataPack!BU939)))))</f>
        <v/>
      </c>
    </row>
    <row r="503" spans="2:7">
      <c r="B503" s="112" t="str">
        <f>IF(IF($C$4=Dates!$E$3, DataPack!BB940, IF($C$4=Dates!$E$4, DataPack!BG940, IF($C$4=Dates!$E$5, DataPack!BL940, IF($C$4=Dates!$E$6, DataPack!BQ940))))="", "", IF($C$4=Dates!$E$3, DataPack!BB940, IF($C$4=Dates!$E$4, DataPack!BG940, IF($C$4=Dates!$E$5, DataPack!BL940, IF($C$4=Dates!$E$6, DataPack!BQ940)))))</f>
        <v/>
      </c>
      <c r="C503" s="119" t="str">
        <f>IF(IF($C$4=Dates!$E$3, DataPack!BC940, IF($C$4=Dates!$E$4, DataPack!BH940, IF($C$4=Dates!$E$5, DataPack!BM940, IF($C$4=Dates!$E$6, DataPack!BR940))))="", "", IF($C$4=Dates!$E$3, DataPack!BC940, IF($C$4=Dates!$E$4, DataPack!BH940, IF($C$4=Dates!$E$5, DataPack!BM940, IF($C$4=Dates!$E$6, DataPack!BR940)))))</f>
        <v/>
      </c>
      <c r="D503" s="119" t="str">
        <f>IF(IF($C$4=Dates!$E$3, DataPack!BD940, IF($C$4=Dates!$E$4, DataPack!BI940, IF($C$4=Dates!$E$5, DataPack!BN940, IF($C$4=Dates!$E$6, DataPack!BS940))))="", "", IF($C$4=Dates!$E$3, DataPack!BD940, IF($C$4=Dates!$E$4, DataPack!BI940, IF($C$4=Dates!$E$5, DataPack!BN940, IF($C$4=Dates!$E$6, DataPack!BS940)))))</f>
        <v/>
      </c>
      <c r="E503" s="119" t="str">
        <f>IF(IF($C$4=Dates!$E$3, DataPack!BE940, IF($C$4=Dates!$E$4, DataPack!BJ940, IF($C$4=Dates!$E$5, DataPack!BO940, IF($C$4=Dates!$E$6, DataPack!BT940))))="", "", IF($C$4=Dates!$E$3, DataPack!BE940, IF($C$4=Dates!$E$4, DataPack!BJ940, IF($C$4=Dates!$E$5, DataPack!BO940, IF($C$4=Dates!$E$6, DataPack!BT940)))))</f>
        <v/>
      </c>
      <c r="F503" s="119"/>
      <c r="G503" s="120" t="str">
        <f>IF(IF($C$4=Dates!$E$3, DataPack!BF940, IF($C$4=Dates!$E$4, DataPack!BK940, IF($C$4=Dates!$E$5, DataPack!BP940, IF($C$4=Dates!$E$6, DataPack!BU940))))="", "", IF($C$4=Dates!$E$3, DataPack!BF940, IF($C$4=Dates!$E$4, DataPack!BK940, IF($C$4=Dates!$E$5, DataPack!BP940, IF($C$4=Dates!$E$6, DataPack!BU940)))))</f>
        <v/>
      </c>
    </row>
    <row r="504" spans="2:7">
      <c r="B504" s="112" t="str">
        <f>IF(IF($C$4=Dates!$E$3, DataPack!BB941, IF($C$4=Dates!$E$4, DataPack!BG941, IF($C$4=Dates!$E$5, DataPack!BL941, IF($C$4=Dates!$E$6, DataPack!BQ941))))="", "", IF($C$4=Dates!$E$3, DataPack!BB941, IF($C$4=Dates!$E$4, DataPack!BG941, IF($C$4=Dates!$E$5, DataPack!BL941, IF($C$4=Dates!$E$6, DataPack!BQ941)))))</f>
        <v/>
      </c>
      <c r="C504" s="119" t="str">
        <f>IF(IF($C$4=Dates!$E$3, DataPack!BC941, IF($C$4=Dates!$E$4, DataPack!BH941, IF($C$4=Dates!$E$5, DataPack!BM941, IF($C$4=Dates!$E$6, DataPack!BR941))))="", "", IF($C$4=Dates!$E$3, DataPack!BC941, IF($C$4=Dates!$E$4, DataPack!BH941, IF($C$4=Dates!$E$5, DataPack!BM941, IF($C$4=Dates!$E$6, DataPack!BR941)))))</f>
        <v/>
      </c>
      <c r="D504" s="119" t="str">
        <f>IF(IF($C$4=Dates!$E$3, DataPack!BD941, IF($C$4=Dates!$E$4, DataPack!BI941, IF($C$4=Dates!$E$5, DataPack!BN941, IF($C$4=Dates!$E$6, DataPack!BS941))))="", "", IF($C$4=Dates!$E$3, DataPack!BD941, IF($C$4=Dates!$E$4, DataPack!BI941, IF($C$4=Dates!$E$5, DataPack!BN941, IF($C$4=Dates!$E$6, DataPack!BS941)))))</f>
        <v/>
      </c>
      <c r="E504" s="119" t="str">
        <f>IF(IF($C$4=Dates!$E$3, DataPack!BE941, IF($C$4=Dates!$E$4, DataPack!BJ941, IF($C$4=Dates!$E$5, DataPack!BO941, IF($C$4=Dates!$E$6, DataPack!BT941))))="", "", IF($C$4=Dates!$E$3, DataPack!BE941, IF($C$4=Dates!$E$4, DataPack!BJ941, IF($C$4=Dates!$E$5, DataPack!BO941, IF($C$4=Dates!$E$6, DataPack!BT941)))))</f>
        <v/>
      </c>
      <c r="F504" s="119"/>
      <c r="G504" s="120" t="str">
        <f>IF(IF($C$4=Dates!$E$3, DataPack!BF941, IF($C$4=Dates!$E$4, DataPack!BK941, IF($C$4=Dates!$E$5, DataPack!BP941, IF($C$4=Dates!$E$6, DataPack!BU941))))="", "", IF($C$4=Dates!$E$3, DataPack!BF941, IF($C$4=Dates!$E$4, DataPack!BK941, IF($C$4=Dates!$E$5, DataPack!BP941, IF($C$4=Dates!$E$6, DataPack!BU941)))))</f>
        <v/>
      </c>
    </row>
    <row r="505" spans="2:7">
      <c r="B505" s="112" t="str">
        <f>IF(IF($C$4=Dates!$E$3, DataPack!BB942, IF($C$4=Dates!$E$4, DataPack!BG942, IF($C$4=Dates!$E$5, DataPack!BL942, IF($C$4=Dates!$E$6, DataPack!BQ942))))="", "", IF($C$4=Dates!$E$3, DataPack!BB942, IF($C$4=Dates!$E$4, DataPack!BG942, IF($C$4=Dates!$E$5, DataPack!BL942, IF($C$4=Dates!$E$6, DataPack!BQ942)))))</f>
        <v/>
      </c>
      <c r="C505" s="119" t="str">
        <f>IF(IF($C$4=Dates!$E$3, DataPack!BC942, IF($C$4=Dates!$E$4, DataPack!BH942, IF($C$4=Dates!$E$5, DataPack!BM942, IF($C$4=Dates!$E$6, DataPack!BR942))))="", "", IF($C$4=Dates!$E$3, DataPack!BC942, IF($C$4=Dates!$E$4, DataPack!BH942, IF($C$4=Dates!$E$5, DataPack!BM942, IF($C$4=Dates!$E$6, DataPack!BR942)))))</f>
        <v/>
      </c>
      <c r="D505" s="119" t="str">
        <f>IF(IF($C$4=Dates!$E$3, DataPack!BD942, IF($C$4=Dates!$E$4, DataPack!BI942, IF($C$4=Dates!$E$5, DataPack!BN942, IF($C$4=Dates!$E$6, DataPack!BS942))))="", "", IF($C$4=Dates!$E$3, DataPack!BD942, IF($C$4=Dates!$E$4, DataPack!BI942, IF($C$4=Dates!$E$5, DataPack!BN942, IF($C$4=Dates!$E$6, DataPack!BS942)))))</f>
        <v/>
      </c>
      <c r="E505" s="119" t="str">
        <f>IF(IF($C$4=Dates!$E$3, DataPack!BE942, IF($C$4=Dates!$E$4, DataPack!BJ942, IF($C$4=Dates!$E$5, DataPack!BO942, IF($C$4=Dates!$E$6, DataPack!BT942))))="", "", IF($C$4=Dates!$E$3, DataPack!BE942, IF($C$4=Dates!$E$4, DataPack!BJ942, IF($C$4=Dates!$E$5, DataPack!BO942, IF($C$4=Dates!$E$6, DataPack!BT942)))))</f>
        <v/>
      </c>
      <c r="F505" s="119"/>
      <c r="G505" s="120" t="str">
        <f>IF(IF($C$4=Dates!$E$3, DataPack!BF942, IF($C$4=Dates!$E$4, DataPack!BK942, IF($C$4=Dates!$E$5, DataPack!BP942, IF($C$4=Dates!$E$6, DataPack!BU942))))="", "", IF($C$4=Dates!$E$3, DataPack!BF942, IF($C$4=Dates!$E$4, DataPack!BK942, IF($C$4=Dates!$E$5, DataPack!BP942, IF($C$4=Dates!$E$6, DataPack!BU942)))))</f>
        <v/>
      </c>
    </row>
    <row r="506" spans="2:7">
      <c r="B506" s="112" t="str">
        <f>IF(IF($C$4=Dates!$E$3, DataPack!BB943, IF($C$4=Dates!$E$4, DataPack!BG943, IF($C$4=Dates!$E$5, DataPack!BL943, IF($C$4=Dates!$E$6, DataPack!BQ943))))="", "", IF($C$4=Dates!$E$3, DataPack!BB943, IF($C$4=Dates!$E$4, DataPack!BG943, IF($C$4=Dates!$E$5, DataPack!BL943, IF($C$4=Dates!$E$6, DataPack!BQ943)))))</f>
        <v/>
      </c>
      <c r="C506" s="119" t="str">
        <f>IF(IF($C$4=Dates!$E$3, DataPack!BC943, IF($C$4=Dates!$E$4, DataPack!BH943, IF($C$4=Dates!$E$5, DataPack!BM943, IF($C$4=Dates!$E$6, DataPack!BR943))))="", "", IF($C$4=Dates!$E$3, DataPack!BC943, IF($C$4=Dates!$E$4, DataPack!BH943, IF($C$4=Dates!$E$5, DataPack!BM943, IF($C$4=Dates!$E$6, DataPack!BR943)))))</f>
        <v/>
      </c>
      <c r="D506" s="119" t="str">
        <f>IF(IF($C$4=Dates!$E$3, DataPack!BD943, IF($C$4=Dates!$E$4, DataPack!BI943, IF($C$4=Dates!$E$5, DataPack!BN943, IF($C$4=Dates!$E$6, DataPack!BS943))))="", "", IF($C$4=Dates!$E$3, DataPack!BD943, IF($C$4=Dates!$E$4, DataPack!BI943, IF($C$4=Dates!$E$5, DataPack!BN943, IF($C$4=Dates!$E$6, DataPack!BS943)))))</f>
        <v/>
      </c>
      <c r="E506" s="119" t="str">
        <f>IF(IF($C$4=Dates!$E$3, DataPack!BE943, IF($C$4=Dates!$E$4, DataPack!BJ943, IF($C$4=Dates!$E$5, DataPack!BO943, IF($C$4=Dates!$E$6, DataPack!BT943))))="", "", IF($C$4=Dates!$E$3, DataPack!BE943, IF($C$4=Dates!$E$4, DataPack!BJ943, IF($C$4=Dates!$E$5, DataPack!BO943, IF($C$4=Dates!$E$6, DataPack!BT943)))))</f>
        <v/>
      </c>
      <c r="F506" s="119"/>
      <c r="G506" s="120" t="str">
        <f>IF(IF($C$4=Dates!$E$3, DataPack!BF943, IF($C$4=Dates!$E$4, DataPack!BK943, IF($C$4=Dates!$E$5, DataPack!BP943, IF($C$4=Dates!$E$6, DataPack!BU943))))="", "", IF($C$4=Dates!$E$3, DataPack!BF943, IF($C$4=Dates!$E$4, DataPack!BK943, IF($C$4=Dates!$E$5, DataPack!BP943, IF($C$4=Dates!$E$6, DataPack!BU943)))))</f>
        <v/>
      </c>
    </row>
    <row r="507" spans="2:7">
      <c r="B507" s="112" t="str">
        <f>IF(IF($C$4=Dates!$E$3, DataPack!BB944, IF($C$4=Dates!$E$4, DataPack!BG944, IF($C$4=Dates!$E$5, DataPack!BL944, IF($C$4=Dates!$E$6, DataPack!BQ944))))="", "", IF($C$4=Dates!$E$3, DataPack!BB944, IF($C$4=Dates!$E$4, DataPack!BG944, IF($C$4=Dates!$E$5, DataPack!BL944, IF($C$4=Dates!$E$6, DataPack!BQ944)))))</f>
        <v/>
      </c>
      <c r="C507" s="119" t="str">
        <f>IF(IF($C$4=Dates!$E$3, DataPack!BC944, IF($C$4=Dates!$E$4, DataPack!BH944, IF($C$4=Dates!$E$5, DataPack!BM944, IF($C$4=Dates!$E$6, DataPack!BR944))))="", "", IF($C$4=Dates!$E$3, DataPack!BC944, IF($C$4=Dates!$E$4, DataPack!BH944, IF($C$4=Dates!$E$5, DataPack!BM944, IF($C$4=Dates!$E$6, DataPack!BR944)))))</f>
        <v/>
      </c>
      <c r="D507" s="119" t="str">
        <f>IF(IF($C$4=Dates!$E$3, DataPack!BD944, IF($C$4=Dates!$E$4, DataPack!BI944, IF($C$4=Dates!$E$5, DataPack!BN944, IF($C$4=Dates!$E$6, DataPack!BS944))))="", "", IF($C$4=Dates!$E$3, DataPack!BD944, IF($C$4=Dates!$E$4, DataPack!BI944, IF($C$4=Dates!$E$5, DataPack!BN944, IF($C$4=Dates!$E$6, DataPack!BS944)))))</f>
        <v/>
      </c>
      <c r="E507" s="119" t="str">
        <f>IF(IF($C$4=Dates!$E$3, DataPack!BE944, IF($C$4=Dates!$E$4, DataPack!BJ944, IF($C$4=Dates!$E$5, DataPack!BO944, IF($C$4=Dates!$E$6, DataPack!BT944))))="", "", IF($C$4=Dates!$E$3, DataPack!BE944, IF($C$4=Dates!$E$4, DataPack!BJ944, IF($C$4=Dates!$E$5, DataPack!BO944, IF($C$4=Dates!$E$6, DataPack!BT944)))))</f>
        <v/>
      </c>
      <c r="F507" s="119"/>
      <c r="G507" s="120" t="str">
        <f>IF(IF($C$4=Dates!$E$3, DataPack!BF944, IF($C$4=Dates!$E$4, DataPack!BK944, IF($C$4=Dates!$E$5, DataPack!BP944, IF($C$4=Dates!$E$6, DataPack!BU944))))="", "", IF($C$4=Dates!$E$3, DataPack!BF944, IF($C$4=Dates!$E$4, DataPack!BK944, IF($C$4=Dates!$E$5, DataPack!BP944, IF($C$4=Dates!$E$6, DataPack!BU944)))))</f>
        <v/>
      </c>
    </row>
    <row r="508" spans="2:7">
      <c r="B508" s="112" t="str">
        <f>IF(IF($C$4=Dates!$E$3, DataPack!BB945, IF($C$4=Dates!$E$4, DataPack!BG945, IF($C$4=Dates!$E$5, DataPack!BL945, IF($C$4=Dates!$E$6, DataPack!BQ945))))="", "", IF($C$4=Dates!$E$3, DataPack!BB945, IF($C$4=Dates!$E$4, DataPack!BG945, IF($C$4=Dates!$E$5, DataPack!BL945, IF($C$4=Dates!$E$6, DataPack!BQ945)))))</f>
        <v/>
      </c>
      <c r="C508" s="119" t="str">
        <f>IF(IF($C$4=Dates!$E$3, DataPack!BC945, IF($C$4=Dates!$E$4, DataPack!BH945, IF($C$4=Dates!$E$5, DataPack!BM945, IF($C$4=Dates!$E$6, DataPack!BR945))))="", "", IF($C$4=Dates!$E$3, DataPack!BC945, IF($C$4=Dates!$E$4, DataPack!BH945, IF($C$4=Dates!$E$5, DataPack!BM945, IF($C$4=Dates!$E$6, DataPack!BR945)))))</f>
        <v/>
      </c>
      <c r="D508" s="119" t="str">
        <f>IF(IF($C$4=Dates!$E$3, DataPack!BD945, IF($C$4=Dates!$E$4, DataPack!BI945, IF($C$4=Dates!$E$5, DataPack!BN945, IF($C$4=Dates!$E$6, DataPack!BS945))))="", "", IF($C$4=Dates!$E$3, DataPack!BD945, IF($C$4=Dates!$E$4, DataPack!BI945, IF($C$4=Dates!$E$5, DataPack!BN945, IF($C$4=Dates!$E$6, DataPack!BS945)))))</f>
        <v/>
      </c>
      <c r="E508" s="119" t="str">
        <f>IF(IF($C$4=Dates!$E$3, DataPack!BE945, IF($C$4=Dates!$E$4, DataPack!BJ945, IF($C$4=Dates!$E$5, DataPack!BO945, IF($C$4=Dates!$E$6, DataPack!BT945))))="", "", IF($C$4=Dates!$E$3, DataPack!BE945, IF($C$4=Dates!$E$4, DataPack!BJ945, IF($C$4=Dates!$E$5, DataPack!BO945, IF($C$4=Dates!$E$6, DataPack!BT945)))))</f>
        <v/>
      </c>
      <c r="F508" s="119"/>
      <c r="G508" s="120" t="str">
        <f>IF(IF($C$4=Dates!$E$3, DataPack!BF945, IF($C$4=Dates!$E$4, DataPack!BK945, IF($C$4=Dates!$E$5, DataPack!BP945, IF($C$4=Dates!$E$6, DataPack!BU945))))="", "", IF($C$4=Dates!$E$3, DataPack!BF945, IF($C$4=Dates!$E$4, DataPack!BK945, IF($C$4=Dates!$E$5, DataPack!BP945, IF($C$4=Dates!$E$6, DataPack!BU945)))))</f>
        <v/>
      </c>
    </row>
    <row r="509" spans="2:7">
      <c r="B509" s="112" t="str">
        <f>IF(IF($C$4=Dates!$E$3, DataPack!BB946, IF($C$4=Dates!$E$4, DataPack!BG946, IF($C$4=Dates!$E$5, DataPack!BL946, IF($C$4=Dates!$E$6, DataPack!BQ946))))="", "", IF($C$4=Dates!$E$3, DataPack!BB946, IF($C$4=Dates!$E$4, DataPack!BG946, IF($C$4=Dates!$E$5, DataPack!BL946, IF($C$4=Dates!$E$6, DataPack!BQ946)))))</f>
        <v/>
      </c>
      <c r="C509" s="119" t="str">
        <f>IF(IF($C$4=Dates!$E$3, DataPack!BC946, IF($C$4=Dates!$E$4, DataPack!BH946, IF($C$4=Dates!$E$5, DataPack!BM946, IF($C$4=Dates!$E$6, DataPack!BR946))))="", "", IF($C$4=Dates!$E$3, DataPack!BC946, IF($C$4=Dates!$E$4, DataPack!BH946, IF($C$4=Dates!$E$5, DataPack!BM946, IF($C$4=Dates!$E$6, DataPack!BR946)))))</f>
        <v/>
      </c>
      <c r="D509" s="119" t="str">
        <f>IF(IF($C$4=Dates!$E$3, DataPack!BD946, IF($C$4=Dates!$E$4, DataPack!BI946, IF($C$4=Dates!$E$5, DataPack!BN946, IF($C$4=Dates!$E$6, DataPack!BS946))))="", "", IF($C$4=Dates!$E$3, DataPack!BD946, IF($C$4=Dates!$E$4, DataPack!BI946, IF($C$4=Dates!$E$5, DataPack!BN946, IF($C$4=Dates!$E$6, DataPack!BS946)))))</f>
        <v/>
      </c>
      <c r="E509" s="119" t="str">
        <f>IF(IF($C$4=Dates!$E$3, DataPack!BE946, IF($C$4=Dates!$E$4, DataPack!BJ946, IF($C$4=Dates!$E$5, DataPack!BO946, IF($C$4=Dates!$E$6, DataPack!BT946))))="", "", IF($C$4=Dates!$E$3, DataPack!BE946, IF($C$4=Dates!$E$4, DataPack!BJ946, IF($C$4=Dates!$E$5, DataPack!BO946, IF($C$4=Dates!$E$6, DataPack!BT946)))))</f>
        <v/>
      </c>
      <c r="F509" s="119"/>
      <c r="G509" s="120" t="str">
        <f>IF(IF($C$4=Dates!$E$3, DataPack!BF946, IF($C$4=Dates!$E$4, DataPack!BK946, IF($C$4=Dates!$E$5, DataPack!BP946, IF($C$4=Dates!$E$6, DataPack!BU946))))="", "", IF($C$4=Dates!$E$3, DataPack!BF946, IF($C$4=Dates!$E$4, DataPack!BK946, IF($C$4=Dates!$E$5, DataPack!BP946, IF($C$4=Dates!$E$6, DataPack!BU946)))))</f>
        <v/>
      </c>
    </row>
    <row r="510" spans="2:7">
      <c r="B510" s="112" t="str">
        <f>IF(IF($C$4=Dates!$E$3, DataPack!BB947, IF($C$4=Dates!$E$4, DataPack!BG947, IF($C$4=Dates!$E$5, DataPack!BL947, IF($C$4=Dates!$E$6, DataPack!BQ947))))="", "", IF($C$4=Dates!$E$3, DataPack!BB947, IF($C$4=Dates!$E$4, DataPack!BG947, IF($C$4=Dates!$E$5, DataPack!BL947, IF($C$4=Dates!$E$6, DataPack!BQ947)))))</f>
        <v/>
      </c>
      <c r="C510" s="119" t="str">
        <f>IF(IF($C$4=Dates!$E$3, DataPack!BC947, IF($C$4=Dates!$E$4, DataPack!BH947, IF($C$4=Dates!$E$5, DataPack!BM947, IF($C$4=Dates!$E$6, DataPack!BR947))))="", "", IF($C$4=Dates!$E$3, DataPack!BC947, IF($C$4=Dates!$E$4, DataPack!BH947, IF($C$4=Dates!$E$5, DataPack!BM947, IF($C$4=Dates!$E$6, DataPack!BR947)))))</f>
        <v/>
      </c>
      <c r="D510" s="119" t="str">
        <f>IF(IF($C$4=Dates!$E$3, DataPack!BD947, IF($C$4=Dates!$E$4, DataPack!BI947, IF($C$4=Dates!$E$5, DataPack!BN947, IF($C$4=Dates!$E$6, DataPack!BS947))))="", "", IF($C$4=Dates!$E$3, DataPack!BD947, IF($C$4=Dates!$E$4, DataPack!BI947, IF($C$4=Dates!$E$5, DataPack!BN947, IF($C$4=Dates!$E$6, DataPack!BS947)))))</f>
        <v/>
      </c>
      <c r="E510" s="119" t="str">
        <f>IF(IF($C$4=Dates!$E$3, DataPack!BE947, IF($C$4=Dates!$E$4, DataPack!BJ947, IF($C$4=Dates!$E$5, DataPack!BO947, IF($C$4=Dates!$E$6, DataPack!BT947))))="", "", IF($C$4=Dates!$E$3, DataPack!BE947, IF($C$4=Dates!$E$4, DataPack!BJ947, IF($C$4=Dates!$E$5, DataPack!BO947, IF($C$4=Dates!$E$6, DataPack!BT947)))))</f>
        <v/>
      </c>
      <c r="F510" s="119"/>
      <c r="G510" s="120" t="str">
        <f>IF(IF($C$4=Dates!$E$3, DataPack!BF947, IF($C$4=Dates!$E$4, DataPack!BK947, IF($C$4=Dates!$E$5, DataPack!BP947, IF($C$4=Dates!$E$6, DataPack!BU947))))="", "", IF($C$4=Dates!$E$3, DataPack!BF947, IF($C$4=Dates!$E$4, DataPack!BK947, IF($C$4=Dates!$E$5, DataPack!BP947, IF($C$4=Dates!$E$6, DataPack!BU947)))))</f>
        <v/>
      </c>
    </row>
    <row r="511" spans="2:7">
      <c r="B511" s="112" t="str">
        <f>IF(IF($C$4=Dates!$E$3, DataPack!BB948, IF($C$4=Dates!$E$4, DataPack!BG948, IF($C$4=Dates!$E$5, DataPack!BL948, IF($C$4=Dates!$E$6, DataPack!BQ948))))="", "", IF($C$4=Dates!$E$3, DataPack!BB948, IF($C$4=Dates!$E$4, DataPack!BG948, IF($C$4=Dates!$E$5, DataPack!BL948, IF($C$4=Dates!$E$6, DataPack!BQ948)))))</f>
        <v/>
      </c>
      <c r="C511" s="119" t="str">
        <f>IF(IF($C$4=Dates!$E$3, DataPack!BC948, IF($C$4=Dates!$E$4, DataPack!BH948, IF($C$4=Dates!$E$5, DataPack!BM948, IF($C$4=Dates!$E$6, DataPack!BR948))))="", "", IF($C$4=Dates!$E$3, DataPack!BC948, IF($C$4=Dates!$E$4, DataPack!BH948, IF($C$4=Dates!$E$5, DataPack!BM948, IF($C$4=Dates!$E$6, DataPack!BR948)))))</f>
        <v/>
      </c>
      <c r="D511" s="119" t="str">
        <f>IF(IF($C$4=Dates!$E$3, DataPack!BD948, IF($C$4=Dates!$E$4, DataPack!BI948, IF($C$4=Dates!$E$5, DataPack!BN948, IF($C$4=Dates!$E$6, DataPack!BS948))))="", "", IF($C$4=Dates!$E$3, DataPack!BD948, IF($C$4=Dates!$E$4, DataPack!BI948, IF($C$4=Dates!$E$5, DataPack!BN948, IF($C$4=Dates!$E$6, DataPack!BS948)))))</f>
        <v/>
      </c>
      <c r="E511" s="119" t="str">
        <f>IF(IF($C$4=Dates!$E$3, DataPack!BE948, IF($C$4=Dates!$E$4, DataPack!BJ948, IF($C$4=Dates!$E$5, DataPack!BO948, IF($C$4=Dates!$E$6, DataPack!BT948))))="", "", IF($C$4=Dates!$E$3, DataPack!BE948, IF($C$4=Dates!$E$4, DataPack!BJ948, IF($C$4=Dates!$E$5, DataPack!BO948, IF($C$4=Dates!$E$6, DataPack!BT948)))))</f>
        <v/>
      </c>
      <c r="F511" s="119"/>
      <c r="G511" s="120" t="str">
        <f>IF(IF($C$4=Dates!$E$3, DataPack!BF948, IF($C$4=Dates!$E$4, DataPack!BK948, IF($C$4=Dates!$E$5, DataPack!BP948, IF($C$4=Dates!$E$6, DataPack!BU948))))="", "", IF($C$4=Dates!$E$3, DataPack!BF948, IF($C$4=Dates!$E$4, DataPack!BK948, IF($C$4=Dates!$E$5, DataPack!BP948, IF($C$4=Dates!$E$6, DataPack!BU948)))))</f>
        <v/>
      </c>
    </row>
    <row r="512" spans="2:7">
      <c r="B512" s="112" t="str">
        <f>IF(IF($C$4=Dates!$E$3, DataPack!BB949, IF($C$4=Dates!$E$4, DataPack!BG949, IF($C$4=Dates!$E$5, DataPack!BL949, IF($C$4=Dates!$E$6, DataPack!BQ949))))="", "", IF($C$4=Dates!$E$3, DataPack!BB949, IF($C$4=Dates!$E$4, DataPack!BG949, IF($C$4=Dates!$E$5, DataPack!BL949, IF($C$4=Dates!$E$6, DataPack!BQ949)))))</f>
        <v/>
      </c>
      <c r="C512" s="119" t="str">
        <f>IF(IF($C$4=Dates!$E$3, DataPack!BC949, IF($C$4=Dates!$E$4, DataPack!BH949, IF($C$4=Dates!$E$5, DataPack!BM949, IF($C$4=Dates!$E$6, DataPack!BR949))))="", "", IF($C$4=Dates!$E$3, DataPack!BC949, IF($C$4=Dates!$E$4, DataPack!BH949, IF($C$4=Dates!$E$5, DataPack!BM949, IF($C$4=Dates!$E$6, DataPack!BR949)))))</f>
        <v/>
      </c>
      <c r="D512" s="119" t="str">
        <f>IF(IF($C$4=Dates!$E$3, DataPack!BD949, IF($C$4=Dates!$E$4, DataPack!BI949, IF($C$4=Dates!$E$5, DataPack!BN949, IF($C$4=Dates!$E$6, DataPack!BS949))))="", "", IF($C$4=Dates!$E$3, DataPack!BD949, IF($C$4=Dates!$E$4, DataPack!BI949, IF($C$4=Dates!$E$5, DataPack!BN949, IF($C$4=Dates!$E$6, DataPack!BS949)))))</f>
        <v/>
      </c>
      <c r="E512" s="119" t="str">
        <f>IF(IF($C$4=Dates!$E$3, DataPack!BE949, IF($C$4=Dates!$E$4, DataPack!BJ949, IF($C$4=Dates!$E$5, DataPack!BO949, IF($C$4=Dates!$E$6, DataPack!BT949))))="", "", IF($C$4=Dates!$E$3, DataPack!BE949, IF($C$4=Dates!$E$4, DataPack!BJ949, IF($C$4=Dates!$E$5, DataPack!BO949, IF($C$4=Dates!$E$6, DataPack!BT949)))))</f>
        <v/>
      </c>
      <c r="F512" s="119"/>
      <c r="G512" s="120" t="str">
        <f>IF(IF($C$4=Dates!$E$3, DataPack!BF949, IF($C$4=Dates!$E$4, DataPack!BK949, IF($C$4=Dates!$E$5, DataPack!BP949, IF($C$4=Dates!$E$6, DataPack!BU949))))="", "", IF($C$4=Dates!$E$3, DataPack!BF949, IF($C$4=Dates!$E$4, DataPack!BK949, IF($C$4=Dates!$E$5, DataPack!BP949, IF($C$4=Dates!$E$6, DataPack!BU949)))))</f>
        <v/>
      </c>
    </row>
    <row r="513" spans="2:7">
      <c r="B513" s="112" t="str">
        <f>IF(IF($C$4=Dates!$E$3, DataPack!BB950, IF($C$4=Dates!$E$4, DataPack!BG950, IF($C$4=Dates!$E$5, DataPack!BL950, IF($C$4=Dates!$E$6, DataPack!BQ950))))="", "", IF($C$4=Dates!$E$3, DataPack!BB950, IF($C$4=Dates!$E$4, DataPack!BG950, IF($C$4=Dates!$E$5, DataPack!BL950, IF($C$4=Dates!$E$6, DataPack!BQ950)))))</f>
        <v/>
      </c>
      <c r="C513" s="119" t="str">
        <f>IF(IF($C$4=Dates!$E$3, DataPack!BC950, IF($C$4=Dates!$E$4, DataPack!BH950, IF($C$4=Dates!$E$5, DataPack!BM950, IF($C$4=Dates!$E$6, DataPack!BR950))))="", "", IF($C$4=Dates!$E$3, DataPack!BC950, IF($C$4=Dates!$E$4, DataPack!BH950, IF($C$4=Dates!$E$5, DataPack!BM950, IF($C$4=Dates!$E$6, DataPack!BR950)))))</f>
        <v/>
      </c>
      <c r="D513" s="119" t="str">
        <f>IF(IF($C$4=Dates!$E$3, DataPack!BD950, IF($C$4=Dates!$E$4, DataPack!BI950, IF($C$4=Dates!$E$5, DataPack!BN950, IF($C$4=Dates!$E$6, DataPack!BS950))))="", "", IF($C$4=Dates!$E$3, DataPack!BD950, IF($C$4=Dates!$E$4, DataPack!BI950, IF($C$4=Dates!$E$5, DataPack!BN950, IF($C$4=Dates!$E$6, DataPack!BS950)))))</f>
        <v/>
      </c>
      <c r="E513" s="119" t="str">
        <f>IF(IF($C$4=Dates!$E$3, DataPack!BE950, IF($C$4=Dates!$E$4, DataPack!BJ950, IF($C$4=Dates!$E$5, DataPack!BO950, IF($C$4=Dates!$E$6, DataPack!BT950))))="", "", IF($C$4=Dates!$E$3, DataPack!BE950, IF($C$4=Dates!$E$4, DataPack!BJ950, IF($C$4=Dates!$E$5, DataPack!BO950, IF($C$4=Dates!$E$6, DataPack!BT950)))))</f>
        <v/>
      </c>
      <c r="F513" s="119"/>
      <c r="G513" s="120" t="str">
        <f>IF(IF($C$4=Dates!$E$3, DataPack!BF950, IF($C$4=Dates!$E$4, DataPack!BK950, IF($C$4=Dates!$E$5, DataPack!BP950, IF($C$4=Dates!$E$6, DataPack!BU950))))="", "", IF($C$4=Dates!$E$3, DataPack!BF950, IF($C$4=Dates!$E$4, DataPack!BK950, IF($C$4=Dates!$E$5, DataPack!BP950, IF($C$4=Dates!$E$6, DataPack!BU950)))))</f>
        <v/>
      </c>
    </row>
    <row r="514" spans="2:7">
      <c r="B514" s="112" t="str">
        <f>IF(IF($C$4=Dates!$E$3, DataPack!BB951, IF($C$4=Dates!$E$4, DataPack!BG951, IF($C$4=Dates!$E$5, DataPack!BL951, IF($C$4=Dates!$E$6, DataPack!BQ951))))="", "", IF($C$4=Dates!$E$3, DataPack!BB951, IF($C$4=Dates!$E$4, DataPack!BG951, IF($C$4=Dates!$E$5, DataPack!BL951, IF($C$4=Dates!$E$6, DataPack!BQ951)))))</f>
        <v/>
      </c>
      <c r="C514" s="119" t="str">
        <f>IF(IF($C$4=Dates!$E$3, DataPack!BC951, IF($C$4=Dates!$E$4, DataPack!BH951, IF($C$4=Dates!$E$5, DataPack!BM951, IF($C$4=Dates!$E$6, DataPack!BR951))))="", "", IF($C$4=Dates!$E$3, DataPack!BC951, IF($C$4=Dates!$E$4, DataPack!BH951, IF($C$4=Dates!$E$5, DataPack!BM951, IF($C$4=Dates!$E$6, DataPack!BR951)))))</f>
        <v/>
      </c>
      <c r="D514" s="119" t="str">
        <f>IF(IF($C$4=Dates!$E$3, DataPack!BD951, IF($C$4=Dates!$E$4, DataPack!BI951, IF($C$4=Dates!$E$5, DataPack!BN951, IF($C$4=Dates!$E$6, DataPack!BS951))))="", "", IF($C$4=Dates!$E$3, DataPack!BD951, IF($C$4=Dates!$E$4, DataPack!BI951, IF($C$4=Dates!$E$5, DataPack!BN951, IF($C$4=Dates!$E$6, DataPack!BS951)))))</f>
        <v/>
      </c>
      <c r="E514" s="119" t="str">
        <f>IF(IF($C$4=Dates!$E$3, DataPack!BE951, IF($C$4=Dates!$E$4, DataPack!BJ951, IF($C$4=Dates!$E$5, DataPack!BO951, IF($C$4=Dates!$E$6, DataPack!BT951))))="", "", IF($C$4=Dates!$E$3, DataPack!BE951, IF($C$4=Dates!$E$4, DataPack!BJ951, IF($C$4=Dates!$E$5, DataPack!BO951, IF($C$4=Dates!$E$6, DataPack!BT951)))))</f>
        <v/>
      </c>
      <c r="F514" s="119"/>
      <c r="G514" s="120" t="str">
        <f>IF(IF($C$4=Dates!$E$3, DataPack!BF951, IF($C$4=Dates!$E$4, DataPack!BK951, IF($C$4=Dates!$E$5, DataPack!BP951, IF($C$4=Dates!$E$6, DataPack!BU951))))="", "", IF($C$4=Dates!$E$3, DataPack!BF951, IF($C$4=Dates!$E$4, DataPack!BK951, IF($C$4=Dates!$E$5, DataPack!BP951, IF($C$4=Dates!$E$6, DataPack!BU951)))))</f>
        <v/>
      </c>
    </row>
    <row r="515" spans="2:7">
      <c r="B515" s="112" t="str">
        <f>IF(IF($C$4=Dates!$E$3, DataPack!BB952, IF($C$4=Dates!$E$4, DataPack!BG952, IF($C$4=Dates!$E$5, DataPack!BL952, IF($C$4=Dates!$E$6, DataPack!BQ952))))="", "", IF($C$4=Dates!$E$3, DataPack!BB952, IF($C$4=Dates!$E$4, DataPack!BG952, IF($C$4=Dates!$E$5, DataPack!BL952, IF($C$4=Dates!$E$6, DataPack!BQ952)))))</f>
        <v/>
      </c>
      <c r="C515" s="119" t="str">
        <f>IF(IF($C$4=Dates!$E$3, DataPack!BC952, IF($C$4=Dates!$E$4, DataPack!BH952, IF($C$4=Dates!$E$5, DataPack!BM952, IF($C$4=Dates!$E$6, DataPack!BR952))))="", "", IF($C$4=Dates!$E$3, DataPack!BC952, IF($C$4=Dates!$E$4, DataPack!BH952, IF($C$4=Dates!$E$5, DataPack!BM952, IF($C$4=Dates!$E$6, DataPack!BR952)))))</f>
        <v/>
      </c>
      <c r="D515" s="119" t="str">
        <f>IF(IF($C$4=Dates!$E$3, DataPack!BD952, IF($C$4=Dates!$E$4, DataPack!BI952, IF($C$4=Dates!$E$5, DataPack!BN952, IF($C$4=Dates!$E$6, DataPack!BS952))))="", "", IF($C$4=Dates!$E$3, DataPack!BD952, IF($C$4=Dates!$E$4, DataPack!BI952, IF($C$4=Dates!$E$5, DataPack!BN952, IF($C$4=Dates!$E$6, DataPack!BS952)))))</f>
        <v/>
      </c>
      <c r="E515" s="119" t="str">
        <f>IF(IF($C$4=Dates!$E$3, DataPack!BE952, IF($C$4=Dates!$E$4, DataPack!BJ952, IF($C$4=Dates!$E$5, DataPack!BO952, IF($C$4=Dates!$E$6, DataPack!BT952))))="", "", IF($C$4=Dates!$E$3, DataPack!BE952, IF($C$4=Dates!$E$4, DataPack!BJ952, IF($C$4=Dates!$E$5, DataPack!BO952, IF($C$4=Dates!$E$6, DataPack!BT952)))))</f>
        <v/>
      </c>
      <c r="F515" s="119"/>
      <c r="G515" s="120" t="str">
        <f>IF(IF($C$4=Dates!$E$3, DataPack!BF952, IF($C$4=Dates!$E$4, DataPack!BK952, IF($C$4=Dates!$E$5, DataPack!BP952, IF($C$4=Dates!$E$6, DataPack!BU952))))="", "", IF($C$4=Dates!$E$3, DataPack!BF952, IF($C$4=Dates!$E$4, DataPack!BK952, IF($C$4=Dates!$E$5, DataPack!BP952, IF($C$4=Dates!$E$6, DataPack!BU952)))))</f>
        <v/>
      </c>
    </row>
    <row r="516" spans="2:7">
      <c r="B516" s="112" t="str">
        <f>IF(IF($C$4=Dates!$E$3, DataPack!BB953, IF($C$4=Dates!$E$4, DataPack!BG953, IF($C$4=Dates!$E$5, DataPack!BL953, IF($C$4=Dates!$E$6, DataPack!BQ953))))="", "", IF($C$4=Dates!$E$3, DataPack!BB953, IF($C$4=Dates!$E$4, DataPack!BG953, IF($C$4=Dates!$E$5, DataPack!BL953, IF($C$4=Dates!$E$6, DataPack!BQ953)))))</f>
        <v/>
      </c>
      <c r="C516" s="119" t="str">
        <f>IF(IF($C$4=Dates!$E$3, DataPack!BC953, IF($C$4=Dates!$E$4, DataPack!BH953, IF($C$4=Dates!$E$5, DataPack!BM953, IF($C$4=Dates!$E$6, DataPack!BR953))))="", "", IF($C$4=Dates!$E$3, DataPack!BC953, IF($C$4=Dates!$E$4, DataPack!BH953, IF($C$4=Dates!$E$5, DataPack!BM953, IF($C$4=Dates!$E$6, DataPack!BR953)))))</f>
        <v/>
      </c>
      <c r="D516" s="119" t="str">
        <f>IF(IF($C$4=Dates!$E$3, DataPack!BD953, IF($C$4=Dates!$E$4, DataPack!BI953, IF($C$4=Dates!$E$5, DataPack!BN953, IF($C$4=Dates!$E$6, DataPack!BS953))))="", "", IF($C$4=Dates!$E$3, DataPack!BD953, IF($C$4=Dates!$E$4, DataPack!BI953, IF($C$4=Dates!$E$5, DataPack!BN953, IF($C$4=Dates!$E$6, DataPack!BS953)))))</f>
        <v/>
      </c>
      <c r="E516" s="119" t="str">
        <f>IF(IF($C$4=Dates!$E$3, DataPack!BE953, IF($C$4=Dates!$E$4, DataPack!BJ953, IF($C$4=Dates!$E$5, DataPack!BO953, IF($C$4=Dates!$E$6, DataPack!BT953))))="", "", IF($C$4=Dates!$E$3, DataPack!BE953, IF($C$4=Dates!$E$4, DataPack!BJ953, IF($C$4=Dates!$E$5, DataPack!BO953, IF($C$4=Dates!$E$6, DataPack!BT953)))))</f>
        <v/>
      </c>
      <c r="F516" s="119"/>
      <c r="G516" s="120" t="str">
        <f>IF(IF($C$4=Dates!$E$3, DataPack!BF953, IF($C$4=Dates!$E$4, DataPack!BK953, IF($C$4=Dates!$E$5, DataPack!BP953, IF($C$4=Dates!$E$6, DataPack!BU953))))="", "", IF($C$4=Dates!$E$3, DataPack!BF953, IF($C$4=Dates!$E$4, DataPack!BK953, IF($C$4=Dates!$E$5, DataPack!BP953, IF($C$4=Dates!$E$6, DataPack!BU953)))))</f>
        <v/>
      </c>
    </row>
    <row r="517" spans="2:7">
      <c r="B517" s="112" t="str">
        <f>IF(IF($C$4=Dates!$E$3, DataPack!BB954, IF($C$4=Dates!$E$4, DataPack!BG954, IF($C$4=Dates!$E$5, DataPack!BL954, IF($C$4=Dates!$E$6, DataPack!BQ954))))="", "", IF($C$4=Dates!$E$3, DataPack!BB954, IF($C$4=Dates!$E$4, DataPack!BG954, IF($C$4=Dates!$E$5, DataPack!BL954, IF($C$4=Dates!$E$6, DataPack!BQ954)))))</f>
        <v/>
      </c>
      <c r="C517" s="119" t="str">
        <f>IF(IF($C$4=Dates!$E$3, DataPack!BC954, IF($C$4=Dates!$E$4, DataPack!BH954, IF($C$4=Dates!$E$5, DataPack!BM954, IF($C$4=Dates!$E$6, DataPack!BR954))))="", "", IF($C$4=Dates!$E$3, DataPack!BC954, IF($C$4=Dates!$E$4, DataPack!BH954, IF($C$4=Dates!$E$5, DataPack!BM954, IF($C$4=Dates!$E$6, DataPack!BR954)))))</f>
        <v/>
      </c>
      <c r="D517" s="119" t="str">
        <f>IF(IF($C$4=Dates!$E$3, DataPack!BD954, IF($C$4=Dates!$E$4, DataPack!BI954, IF($C$4=Dates!$E$5, DataPack!BN954, IF($C$4=Dates!$E$6, DataPack!BS954))))="", "", IF($C$4=Dates!$E$3, DataPack!BD954, IF($C$4=Dates!$E$4, DataPack!BI954, IF($C$4=Dates!$E$5, DataPack!BN954, IF($C$4=Dates!$E$6, DataPack!BS954)))))</f>
        <v/>
      </c>
      <c r="E517" s="119" t="str">
        <f>IF(IF($C$4=Dates!$E$3, DataPack!BE954, IF($C$4=Dates!$E$4, DataPack!BJ954, IF($C$4=Dates!$E$5, DataPack!BO954, IF($C$4=Dates!$E$6, DataPack!BT954))))="", "", IF($C$4=Dates!$E$3, DataPack!BE954, IF($C$4=Dates!$E$4, DataPack!BJ954, IF($C$4=Dates!$E$5, DataPack!BO954, IF($C$4=Dates!$E$6, DataPack!BT954)))))</f>
        <v/>
      </c>
      <c r="F517" s="119"/>
      <c r="G517" s="120" t="str">
        <f>IF(IF($C$4=Dates!$E$3, DataPack!BF954, IF($C$4=Dates!$E$4, DataPack!BK954, IF($C$4=Dates!$E$5, DataPack!BP954, IF($C$4=Dates!$E$6, DataPack!BU954))))="", "", IF($C$4=Dates!$E$3, DataPack!BF954, IF($C$4=Dates!$E$4, DataPack!BK954, IF($C$4=Dates!$E$5, DataPack!BP954, IF($C$4=Dates!$E$6, DataPack!BU954)))))</f>
        <v/>
      </c>
    </row>
    <row r="518" spans="2:7">
      <c r="B518" s="112" t="str">
        <f>IF(IF($C$4=Dates!$E$3, DataPack!BB955, IF($C$4=Dates!$E$4, DataPack!BG955, IF($C$4=Dates!$E$5, DataPack!BL955, IF($C$4=Dates!$E$6, DataPack!BQ955))))="", "", IF($C$4=Dates!$E$3, DataPack!BB955, IF($C$4=Dates!$E$4, DataPack!BG955, IF($C$4=Dates!$E$5, DataPack!BL955, IF($C$4=Dates!$E$6, DataPack!BQ955)))))</f>
        <v/>
      </c>
      <c r="C518" s="119" t="str">
        <f>IF(IF($C$4=Dates!$E$3, DataPack!BC955, IF($C$4=Dates!$E$4, DataPack!BH955, IF($C$4=Dates!$E$5, DataPack!BM955, IF($C$4=Dates!$E$6, DataPack!BR955))))="", "", IF($C$4=Dates!$E$3, DataPack!BC955, IF($C$4=Dates!$E$4, DataPack!BH955, IF($C$4=Dates!$E$5, DataPack!BM955, IF($C$4=Dates!$E$6, DataPack!BR955)))))</f>
        <v/>
      </c>
      <c r="D518" s="119" t="str">
        <f>IF(IF($C$4=Dates!$E$3, DataPack!BD955, IF($C$4=Dates!$E$4, DataPack!BI955, IF($C$4=Dates!$E$5, DataPack!BN955, IF($C$4=Dates!$E$6, DataPack!BS955))))="", "", IF($C$4=Dates!$E$3, DataPack!BD955, IF($C$4=Dates!$E$4, DataPack!BI955, IF($C$4=Dates!$E$5, DataPack!BN955, IF($C$4=Dates!$E$6, DataPack!BS955)))))</f>
        <v/>
      </c>
      <c r="E518" s="119" t="str">
        <f>IF(IF($C$4=Dates!$E$3, DataPack!BE955, IF($C$4=Dates!$E$4, DataPack!BJ955, IF($C$4=Dates!$E$5, DataPack!BO955, IF($C$4=Dates!$E$6, DataPack!BT955))))="", "", IF($C$4=Dates!$E$3, DataPack!BE955, IF($C$4=Dates!$E$4, DataPack!BJ955, IF($C$4=Dates!$E$5, DataPack!BO955, IF($C$4=Dates!$E$6, DataPack!BT955)))))</f>
        <v/>
      </c>
      <c r="F518" s="119"/>
      <c r="G518" s="120" t="str">
        <f>IF(IF($C$4=Dates!$E$3, DataPack!BF955, IF($C$4=Dates!$E$4, DataPack!BK955, IF($C$4=Dates!$E$5, DataPack!BP955, IF($C$4=Dates!$E$6, DataPack!BU955))))="", "", IF($C$4=Dates!$E$3, DataPack!BF955, IF($C$4=Dates!$E$4, DataPack!BK955, IF($C$4=Dates!$E$5, DataPack!BP955, IF($C$4=Dates!$E$6, DataPack!BU955)))))</f>
        <v/>
      </c>
    </row>
    <row r="519" spans="2:7">
      <c r="B519" s="112" t="str">
        <f>IF(IF($C$4=Dates!$E$3, DataPack!BB956, IF($C$4=Dates!$E$4, DataPack!BG956, IF($C$4=Dates!$E$5, DataPack!BL956, IF($C$4=Dates!$E$6, DataPack!BQ956))))="", "", IF($C$4=Dates!$E$3, DataPack!BB956, IF($C$4=Dates!$E$4, DataPack!BG956, IF($C$4=Dates!$E$5, DataPack!BL956, IF($C$4=Dates!$E$6, DataPack!BQ956)))))</f>
        <v/>
      </c>
      <c r="C519" s="119" t="str">
        <f>IF(IF($C$4=Dates!$E$3, DataPack!BC956, IF($C$4=Dates!$E$4, DataPack!BH956, IF($C$4=Dates!$E$5, DataPack!BM956, IF($C$4=Dates!$E$6, DataPack!BR956))))="", "", IF($C$4=Dates!$E$3, DataPack!BC956, IF($C$4=Dates!$E$4, DataPack!BH956, IF($C$4=Dates!$E$5, DataPack!BM956, IF($C$4=Dates!$E$6, DataPack!BR956)))))</f>
        <v/>
      </c>
      <c r="D519" s="119" t="str">
        <f>IF(IF($C$4=Dates!$E$3, DataPack!BD956, IF($C$4=Dates!$E$4, DataPack!BI956, IF($C$4=Dates!$E$5, DataPack!BN956, IF($C$4=Dates!$E$6, DataPack!BS956))))="", "", IF($C$4=Dates!$E$3, DataPack!BD956, IF($C$4=Dates!$E$4, DataPack!BI956, IF($C$4=Dates!$E$5, DataPack!BN956, IF($C$4=Dates!$E$6, DataPack!BS956)))))</f>
        <v/>
      </c>
      <c r="E519" s="119" t="str">
        <f>IF(IF($C$4=Dates!$E$3, DataPack!BE956, IF($C$4=Dates!$E$4, DataPack!BJ956, IF($C$4=Dates!$E$5, DataPack!BO956, IF($C$4=Dates!$E$6, DataPack!BT956))))="", "", IF($C$4=Dates!$E$3, DataPack!BE956, IF($C$4=Dates!$E$4, DataPack!BJ956, IF($C$4=Dates!$E$5, DataPack!BO956, IF($C$4=Dates!$E$6, DataPack!BT956)))))</f>
        <v/>
      </c>
      <c r="F519" s="119"/>
      <c r="G519" s="120" t="str">
        <f>IF(IF($C$4=Dates!$E$3, DataPack!BF956, IF($C$4=Dates!$E$4, DataPack!BK956, IF($C$4=Dates!$E$5, DataPack!BP956, IF($C$4=Dates!$E$6, DataPack!BU956))))="", "", IF($C$4=Dates!$E$3, DataPack!BF956, IF($C$4=Dates!$E$4, DataPack!BK956, IF($C$4=Dates!$E$5, DataPack!BP956, IF($C$4=Dates!$E$6, DataPack!BU956)))))</f>
        <v/>
      </c>
    </row>
    <row r="520" spans="2:7">
      <c r="B520" s="112" t="str">
        <f>IF(IF($C$4=Dates!$E$3, DataPack!BB957, IF($C$4=Dates!$E$4, DataPack!BG957, IF($C$4=Dates!$E$5, DataPack!BL957, IF($C$4=Dates!$E$6, DataPack!BQ957))))="", "", IF($C$4=Dates!$E$3, DataPack!BB957, IF($C$4=Dates!$E$4, DataPack!BG957, IF($C$4=Dates!$E$5, DataPack!BL957, IF($C$4=Dates!$E$6, DataPack!BQ957)))))</f>
        <v/>
      </c>
      <c r="C520" s="119" t="str">
        <f>IF(IF($C$4=Dates!$E$3, DataPack!BC957, IF($C$4=Dates!$E$4, DataPack!BH957, IF($C$4=Dates!$E$5, DataPack!BM957, IF($C$4=Dates!$E$6, DataPack!BR957))))="", "", IF($C$4=Dates!$E$3, DataPack!BC957, IF($C$4=Dates!$E$4, DataPack!BH957, IF($C$4=Dates!$E$5, DataPack!BM957, IF($C$4=Dates!$E$6, DataPack!BR957)))))</f>
        <v/>
      </c>
      <c r="D520" s="119" t="str">
        <f>IF(IF($C$4=Dates!$E$3, DataPack!BD957, IF($C$4=Dates!$E$4, DataPack!BI957, IF($C$4=Dates!$E$5, DataPack!BN957, IF($C$4=Dates!$E$6, DataPack!BS957))))="", "", IF($C$4=Dates!$E$3, DataPack!BD957, IF($C$4=Dates!$E$4, DataPack!BI957, IF($C$4=Dates!$E$5, DataPack!BN957, IF($C$4=Dates!$E$6, DataPack!BS957)))))</f>
        <v/>
      </c>
      <c r="E520" s="119" t="str">
        <f>IF(IF($C$4=Dates!$E$3, DataPack!BE957, IF($C$4=Dates!$E$4, DataPack!BJ957, IF($C$4=Dates!$E$5, DataPack!BO957, IF($C$4=Dates!$E$6, DataPack!BT957))))="", "", IF($C$4=Dates!$E$3, DataPack!BE957, IF($C$4=Dates!$E$4, DataPack!BJ957, IF($C$4=Dates!$E$5, DataPack!BO957, IF($C$4=Dates!$E$6, DataPack!BT957)))))</f>
        <v/>
      </c>
      <c r="F520" s="119"/>
      <c r="G520" s="120" t="str">
        <f>IF(IF($C$4=Dates!$E$3, DataPack!BF957, IF($C$4=Dates!$E$4, DataPack!BK957, IF($C$4=Dates!$E$5, DataPack!BP957, IF($C$4=Dates!$E$6, DataPack!BU957))))="", "", IF($C$4=Dates!$E$3, DataPack!BF957, IF($C$4=Dates!$E$4, DataPack!BK957, IF($C$4=Dates!$E$5, DataPack!BP957, IF($C$4=Dates!$E$6, DataPack!BU957)))))</f>
        <v/>
      </c>
    </row>
    <row r="521" spans="2:7">
      <c r="B521" s="112" t="str">
        <f>IF(IF($C$4=Dates!$E$3, DataPack!BB958, IF($C$4=Dates!$E$4, DataPack!BG958, IF($C$4=Dates!$E$5, DataPack!BL958, IF($C$4=Dates!$E$6, DataPack!BQ958))))="", "", IF($C$4=Dates!$E$3, DataPack!BB958, IF($C$4=Dates!$E$4, DataPack!BG958, IF($C$4=Dates!$E$5, DataPack!BL958, IF($C$4=Dates!$E$6, DataPack!BQ958)))))</f>
        <v/>
      </c>
      <c r="C521" s="119" t="str">
        <f>IF(IF($C$4=Dates!$E$3, DataPack!BC958, IF($C$4=Dates!$E$4, DataPack!BH958, IF($C$4=Dates!$E$5, DataPack!BM958, IF($C$4=Dates!$E$6, DataPack!BR958))))="", "", IF($C$4=Dates!$E$3, DataPack!BC958, IF($C$4=Dates!$E$4, DataPack!BH958, IF($C$4=Dates!$E$5, DataPack!BM958, IF($C$4=Dates!$E$6, DataPack!BR958)))))</f>
        <v/>
      </c>
      <c r="D521" s="119" t="str">
        <f>IF(IF($C$4=Dates!$E$3, DataPack!BD958, IF($C$4=Dates!$E$4, DataPack!BI958, IF($C$4=Dates!$E$5, DataPack!BN958, IF($C$4=Dates!$E$6, DataPack!BS958))))="", "", IF($C$4=Dates!$E$3, DataPack!BD958, IF($C$4=Dates!$E$4, DataPack!BI958, IF($C$4=Dates!$E$5, DataPack!BN958, IF($C$4=Dates!$E$6, DataPack!BS958)))))</f>
        <v/>
      </c>
      <c r="E521" s="119" t="str">
        <f>IF(IF($C$4=Dates!$E$3, DataPack!BE958, IF($C$4=Dates!$E$4, DataPack!BJ958, IF($C$4=Dates!$E$5, DataPack!BO958, IF($C$4=Dates!$E$6, DataPack!BT958))))="", "", IF($C$4=Dates!$E$3, DataPack!BE958, IF($C$4=Dates!$E$4, DataPack!BJ958, IF($C$4=Dates!$E$5, DataPack!BO958, IF($C$4=Dates!$E$6, DataPack!BT958)))))</f>
        <v/>
      </c>
      <c r="F521" s="119"/>
      <c r="G521" s="120" t="str">
        <f>IF(IF($C$4=Dates!$E$3, DataPack!BF958, IF($C$4=Dates!$E$4, DataPack!BK958, IF($C$4=Dates!$E$5, DataPack!BP958, IF($C$4=Dates!$E$6, DataPack!BU958))))="", "", IF($C$4=Dates!$E$3, DataPack!BF958, IF($C$4=Dates!$E$4, DataPack!BK958, IF($C$4=Dates!$E$5, DataPack!BP958, IF($C$4=Dates!$E$6, DataPack!BU958)))))</f>
        <v/>
      </c>
    </row>
    <row r="522" spans="2:7">
      <c r="B522" s="112" t="str">
        <f>IF(IF($C$4=Dates!$E$3, DataPack!BB959, IF($C$4=Dates!$E$4, DataPack!BG959, IF($C$4=Dates!$E$5, DataPack!BL959, IF($C$4=Dates!$E$6, DataPack!BQ959))))="", "", IF($C$4=Dates!$E$3, DataPack!BB959, IF($C$4=Dates!$E$4, DataPack!BG959, IF($C$4=Dates!$E$5, DataPack!BL959, IF($C$4=Dates!$E$6, DataPack!BQ959)))))</f>
        <v/>
      </c>
      <c r="C522" s="119" t="str">
        <f>IF(IF($C$4=Dates!$E$3, DataPack!BC959, IF($C$4=Dates!$E$4, DataPack!BH959, IF($C$4=Dates!$E$5, DataPack!BM959, IF($C$4=Dates!$E$6, DataPack!BR959))))="", "", IF($C$4=Dates!$E$3, DataPack!BC959, IF($C$4=Dates!$E$4, DataPack!BH959, IF($C$4=Dates!$E$5, DataPack!BM959, IF($C$4=Dates!$E$6, DataPack!BR959)))))</f>
        <v/>
      </c>
      <c r="D522" s="119" t="str">
        <f>IF(IF($C$4=Dates!$E$3, DataPack!BD959, IF($C$4=Dates!$E$4, DataPack!BI959, IF($C$4=Dates!$E$5, DataPack!BN959, IF($C$4=Dates!$E$6, DataPack!BS959))))="", "", IF($C$4=Dates!$E$3, DataPack!BD959, IF($C$4=Dates!$E$4, DataPack!BI959, IF($C$4=Dates!$E$5, DataPack!BN959, IF($C$4=Dates!$E$6, DataPack!BS959)))))</f>
        <v/>
      </c>
      <c r="E522" s="119" t="str">
        <f>IF(IF($C$4=Dates!$E$3, DataPack!BE959, IF($C$4=Dates!$E$4, DataPack!BJ959, IF($C$4=Dates!$E$5, DataPack!BO959, IF($C$4=Dates!$E$6, DataPack!BT959))))="", "", IF($C$4=Dates!$E$3, DataPack!BE959, IF($C$4=Dates!$E$4, DataPack!BJ959, IF($C$4=Dates!$E$5, DataPack!BO959, IF($C$4=Dates!$E$6, DataPack!BT959)))))</f>
        <v/>
      </c>
      <c r="F522" s="119"/>
      <c r="G522" s="120" t="str">
        <f>IF(IF($C$4=Dates!$E$3, DataPack!BF959, IF($C$4=Dates!$E$4, DataPack!BK959, IF($C$4=Dates!$E$5, DataPack!BP959, IF($C$4=Dates!$E$6, DataPack!BU959))))="", "", IF($C$4=Dates!$E$3, DataPack!BF959, IF($C$4=Dates!$E$4, DataPack!BK959, IF($C$4=Dates!$E$5, DataPack!BP959, IF($C$4=Dates!$E$6, DataPack!BU959)))))</f>
        <v/>
      </c>
    </row>
    <row r="523" spans="2:7">
      <c r="B523" s="112" t="str">
        <f>IF(IF($C$4=Dates!$E$3, DataPack!BB960, IF($C$4=Dates!$E$4, DataPack!BG960, IF($C$4=Dates!$E$5, DataPack!BL960, IF($C$4=Dates!$E$6, DataPack!BQ960))))="", "", IF($C$4=Dates!$E$3, DataPack!BB960, IF($C$4=Dates!$E$4, DataPack!BG960, IF($C$4=Dates!$E$5, DataPack!BL960, IF($C$4=Dates!$E$6, DataPack!BQ960)))))</f>
        <v/>
      </c>
      <c r="C523" s="119" t="str">
        <f>IF(IF($C$4=Dates!$E$3, DataPack!BC960, IF($C$4=Dates!$E$4, DataPack!BH960, IF($C$4=Dates!$E$5, DataPack!BM960, IF($C$4=Dates!$E$6, DataPack!BR960))))="", "", IF($C$4=Dates!$E$3, DataPack!BC960, IF($C$4=Dates!$E$4, DataPack!BH960, IF($C$4=Dates!$E$5, DataPack!BM960, IF($C$4=Dates!$E$6, DataPack!BR960)))))</f>
        <v/>
      </c>
      <c r="D523" s="119" t="str">
        <f>IF(IF($C$4=Dates!$E$3, DataPack!BD960, IF($C$4=Dates!$E$4, DataPack!BI960, IF($C$4=Dates!$E$5, DataPack!BN960, IF($C$4=Dates!$E$6, DataPack!BS960))))="", "", IF($C$4=Dates!$E$3, DataPack!BD960, IF($C$4=Dates!$E$4, DataPack!BI960, IF($C$4=Dates!$E$5, DataPack!BN960, IF($C$4=Dates!$E$6, DataPack!BS960)))))</f>
        <v/>
      </c>
      <c r="E523" s="119" t="str">
        <f>IF(IF($C$4=Dates!$E$3, DataPack!BE960, IF($C$4=Dates!$E$4, DataPack!BJ960, IF($C$4=Dates!$E$5, DataPack!BO960, IF($C$4=Dates!$E$6, DataPack!BT960))))="", "", IF($C$4=Dates!$E$3, DataPack!BE960, IF($C$4=Dates!$E$4, DataPack!BJ960, IF($C$4=Dates!$E$5, DataPack!BO960, IF($C$4=Dates!$E$6, DataPack!BT960)))))</f>
        <v/>
      </c>
      <c r="F523" s="119"/>
      <c r="G523" s="120" t="str">
        <f>IF(IF($C$4=Dates!$E$3, DataPack!BF960, IF($C$4=Dates!$E$4, DataPack!BK960, IF($C$4=Dates!$E$5, DataPack!BP960, IF($C$4=Dates!$E$6, DataPack!BU960))))="", "", IF($C$4=Dates!$E$3, DataPack!BF960, IF($C$4=Dates!$E$4, DataPack!BK960, IF($C$4=Dates!$E$5, DataPack!BP960, IF($C$4=Dates!$E$6, DataPack!BU960)))))</f>
        <v/>
      </c>
    </row>
    <row r="524" spans="2:7">
      <c r="B524" s="112" t="str">
        <f>IF(IF($C$4=Dates!$E$3, DataPack!BB961, IF($C$4=Dates!$E$4, DataPack!BG961, IF($C$4=Dates!$E$5, DataPack!BL961, IF($C$4=Dates!$E$6, DataPack!BQ961))))="", "", IF($C$4=Dates!$E$3, DataPack!BB961, IF($C$4=Dates!$E$4, DataPack!BG961, IF($C$4=Dates!$E$5, DataPack!BL961, IF($C$4=Dates!$E$6, DataPack!BQ961)))))</f>
        <v/>
      </c>
      <c r="C524" s="119" t="str">
        <f>IF(IF($C$4=Dates!$E$3, DataPack!BC961, IF($C$4=Dates!$E$4, DataPack!BH961, IF($C$4=Dates!$E$5, DataPack!BM961, IF($C$4=Dates!$E$6, DataPack!BR961))))="", "", IF($C$4=Dates!$E$3, DataPack!BC961, IF($C$4=Dates!$E$4, DataPack!BH961, IF($C$4=Dates!$E$5, DataPack!BM961, IF($C$4=Dates!$E$6, DataPack!BR961)))))</f>
        <v/>
      </c>
      <c r="D524" s="119" t="str">
        <f>IF(IF($C$4=Dates!$E$3, DataPack!BD961, IF($C$4=Dates!$E$4, DataPack!BI961, IF($C$4=Dates!$E$5, DataPack!BN961, IF($C$4=Dates!$E$6, DataPack!BS961))))="", "", IF($C$4=Dates!$E$3, DataPack!BD961, IF($C$4=Dates!$E$4, DataPack!BI961, IF($C$4=Dates!$E$5, DataPack!BN961, IF($C$4=Dates!$E$6, DataPack!BS961)))))</f>
        <v/>
      </c>
      <c r="E524" s="119" t="str">
        <f>IF(IF($C$4=Dates!$E$3, DataPack!BE961, IF($C$4=Dates!$E$4, DataPack!BJ961, IF($C$4=Dates!$E$5, DataPack!BO961, IF($C$4=Dates!$E$6, DataPack!BT961))))="", "", IF($C$4=Dates!$E$3, DataPack!BE961, IF($C$4=Dates!$E$4, DataPack!BJ961, IF($C$4=Dates!$E$5, DataPack!BO961, IF($C$4=Dates!$E$6, DataPack!BT961)))))</f>
        <v/>
      </c>
      <c r="F524" s="119"/>
      <c r="G524" s="120" t="str">
        <f>IF(IF($C$4=Dates!$E$3, DataPack!BF961, IF($C$4=Dates!$E$4, DataPack!BK961, IF($C$4=Dates!$E$5, DataPack!BP961, IF($C$4=Dates!$E$6, DataPack!BU961))))="", "", IF($C$4=Dates!$E$3, DataPack!BF961, IF($C$4=Dates!$E$4, DataPack!BK961, IF($C$4=Dates!$E$5, DataPack!BP961, IF($C$4=Dates!$E$6, DataPack!BU961)))))</f>
        <v/>
      </c>
    </row>
    <row r="525" spans="2:7">
      <c r="B525" s="112" t="str">
        <f>IF(IF($C$4=Dates!$E$3, DataPack!BB962, IF($C$4=Dates!$E$4, DataPack!BG962, IF($C$4=Dates!$E$5, DataPack!BL962, IF($C$4=Dates!$E$6, DataPack!BQ962))))="", "", IF($C$4=Dates!$E$3, DataPack!BB962, IF($C$4=Dates!$E$4, DataPack!BG962, IF($C$4=Dates!$E$5, DataPack!BL962, IF($C$4=Dates!$E$6, DataPack!BQ962)))))</f>
        <v/>
      </c>
      <c r="C525" s="119" t="str">
        <f>IF(IF($C$4=Dates!$E$3, DataPack!BC962, IF($C$4=Dates!$E$4, DataPack!BH962, IF($C$4=Dates!$E$5, DataPack!BM962, IF($C$4=Dates!$E$6, DataPack!BR962))))="", "", IF($C$4=Dates!$E$3, DataPack!BC962, IF($C$4=Dates!$E$4, DataPack!BH962, IF($C$4=Dates!$E$5, DataPack!BM962, IF($C$4=Dates!$E$6, DataPack!BR962)))))</f>
        <v/>
      </c>
      <c r="D525" s="119" t="str">
        <f>IF(IF($C$4=Dates!$E$3, DataPack!BD962, IF($C$4=Dates!$E$4, DataPack!BI962, IF($C$4=Dates!$E$5, DataPack!BN962, IF($C$4=Dates!$E$6, DataPack!BS962))))="", "", IF($C$4=Dates!$E$3, DataPack!BD962, IF($C$4=Dates!$E$4, DataPack!BI962, IF($C$4=Dates!$E$5, DataPack!BN962, IF($C$4=Dates!$E$6, DataPack!BS962)))))</f>
        <v/>
      </c>
      <c r="E525" s="119" t="str">
        <f>IF(IF($C$4=Dates!$E$3, DataPack!BE962, IF($C$4=Dates!$E$4, DataPack!BJ962, IF($C$4=Dates!$E$5, DataPack!BO962, IF($C$4=Dates!$E$6, DataPack!BT962))))="", "", IF($C$4=Dates!$E$3, DataPack!BE962, IF($C$4=Dates!$E$4, DataPack!BJ962, IF($C$4=Dates!$E$5, DataPack!BO962, IF($C$4=Dates!$E$6, DataPack!BT962)))))</f>
        <v/>
      </c>
      <c r="F525" s="119"/>
      <c r="G525" s="120" t="str">
        <f>IF(IF($C$4=Dates!$E$3, DataPack!BF962, IF($C$4=Dates!$E$4, DataPack!BK962, IF($C$4=Dates!$E$5, DataPack!BP962, IF($C$4=Dates!$E$6, DataPack!BU962))))="", "", IF($C$4=Dates!$E$3, DataPack!BF962, IF($C$4=Dates!$E$4, DataPack!BK962, IF($C$4=Dates!$E$5, DataPack!BP962, IF($C$4=Dates!$E$6, DataPack!BU962)))))</f>
        <v/>
      </c>
    </row>
    <row r="526" spans="2:7">
      <c r="B526" s="112" t="str">
        <f>IF(IF($C$4=Dates!$E$3, DataPack!BB963, IF($C$4=Dates!$E$4, DataPack!BG963, IF($C$4=Dates!$E$5, DataPack!BL963, IF($C$4=Dates!$E$6, DataPack!BQ963))))="", "", IF($C$4=Dates!$E$3, DataPack!BB963, IF($C$4=Dates!$E$4, DataPack!BG963, IF($C$4=Dates!$E$5, DataPack!BL963, IF($C$4=Dates!$E$6, DataPack!BQ963)))))</f>
        <v/>
      </c>
      <c r="C526" s="119" t="str">
        <f>IF(IF($C$4=Dates!$E$3, DataPack!BC963, IF($C$4=Dates!$E$4, DataPack!BH963, IF($C$4=Dates!$E$5, DataPack!BM963, IF($C$4=Dates!$E$6, DataPack!BR963))))="", "", IF($C$4=Dates!$E$3, DataPack!BC963, IF($C$4=Dates!$E$4, DataPack!BH963, IF($C$4=Dates!$E$5, DataPack!BM963, IF($C$4=Dates!$E$6, DataPack!BR963)))))</f>
        <v/>
      </c>
      <c r="D526" s="119" t="str">
        <f>IF(IF($C$4=Dates!$E$3, DataPack!BD963, IF($C$4=Dates!$E$4, DataPack!BI963, IF($C$4=Dates!$E$5, DataPack!BN963, IF($C$4=Dates!$E$6, DataPack!BS963))))="", "", IF($C$4=Dates!$E$3, DataPack!BD963, IF($C$4=Dates!$E$4, DataPack!BI963, IF($C$4=Dates!$E$5, DataPack!BN963, IF($C$4=Dates!$E$6, DataPack!BS963)))))</f>
        <v/>
      </c>
      <c r="E526" s="119" t="str">
        <f>IF(IF($C$4=Dates!$E$3, DataPack!BE963, IF($C$4=Dates!$E$4, DataPack!BJ963, IF($C$4=Dates!$E$5, DataPack!BO963, IF($C$4=Dates!$E$6, DataPack!BT963))))="", "", IF($C$4=Dates!$E$3, DataPack!BE963, IF($C$4=Dates!$E$4, DataPack!BJ963, IF($C$4=Dates!$E$5, DataPack!BO963, IF($C$4=Dates!$E$6, DataPack!BT963)))))</f>
        <v/>
      </c>
      <c r="F526" s="119"/>
      <c r="G526" s="120" t="str">
        <f>IF(IF($C$4=Dates!$E$3, DataPack!BF963, IF($C$4=Dates!$E$4, DataPack!BK963, IF($C$4=Dates!$E$5, DataPack!BP963, IF($C$4=Dates!$E$6, DataPack!BU963))))="", "", IF($C$4=Dates!$E$3, DataPack!BF963, IF($C$4=Dates!$E$4, DataPack!BK963, IF($C$4=Dates!$E$5, DataPack!BP963, IF($C$4=Dates!$E$6, DataPack!BU963)))))</f>
        <v/>
      </c>
    </row>
    <row r="527" spans="2:7">
      <c r="B527" s="112" t="str">
        <f>IF(IF($C$4=Dates!$E$3, DataPack!BB964, IF($C$4=Dates!$E$4, DataPack!BG964, IF($C$4=Dates!$E$5, DataPack!BL964, IF($C$4=Dates!$E$6, DataPack!BQ964))))="", "", IF($C$4=Dates!$E$3, DataPack!BB964, IF($C$4=Dates!$E$4, DataPack!BG964, IF($C$4=Dates!$E$5, DataPack!BL964, IF($C$4=Dates!$E$6, DataPack!BQ964)))))</f>
        <v/>
      </c>
      <c r="C527" s="119" t="str">
        <f>IF(IF($C$4=Dates!$E$3, DataPack!BC964, IF($C$4=Dates!$E$4, DataPack!BH964, IF($C$4=Dates!$E$5, DataPack!BM964, IF($C$4=Dates!$E$6, DataPack!BR964))))="", "", IF($C$4=Dates!$E$3, DataPack!BC964, IF($C$4=Dates!$E$4, DataPack!BH964, IF($C$4=Dates!$E$5, DataPack!BM964, IF($C$4=Dates!$E$6, DataPack!BR964)))))</f>
        <v/>
      </c>
      <c r="D527" s="119" t="str">
        <f>IF(IF($C$4=Dates!$E$3, DataPack!BD964, IF($C$4=Dates!$E$4, DataPack!BI964, IF($C$4=Dates!$E$5, DataPack!BN964, IF($C$4=Dates!$E$6, DataPack!BS964))))="", "", IF($C$4=Dates!$E$3, DataPack!BD964, IF($C$4=Dates!$E$4, DataPack!BI964, IF($C$4=Dates!$E$5, DataPack!BN964, IF($C$4=Dates!$E$6, DataPack!BS964)))))</f>
        <v/>
      </c>
      <c r="E527" s="119" t="str">
        <f>IF(IF($C$4=Dates!$E$3, DataPack!BE964, IF($C$4=Dates!$E$4, DataPack!BJ964, IF($C$4=Dates!$E$5, DataPack!BO964, IF($C$4=Dates!$E$6, DataPack!BT964))))="", "", IF($C$4=Dates!$E$3, DataPack!BE964, IF($C$4=Dates!$E$4, DataPack!BJ964, IF($C$4=Dates!$E$5, DataPack!BO964, IF($C$4=Dates!$E$6, DataPack!BT964)))))</f>
        <v/>
      </c>
      <c r="F527" s="119"/>
      <c r="G527" s="120" t="str">
        <f>IF(IF($C$4=Dates!$E$3, DataPack!BF964, IF($C$4=Dates!$E$4, DataPack!BK964, IF($C$4=Dates!$E$5, DataPack!BP964, IF($C$4=Dates!$E$6, DataPack!BU964))))="", "", IF($C$4=Dates!$E$3, DataPack!BF964, IF($C$4=Dates!$E$4, DataPack!BK964, IF($C$4=Dates!$E$5, DataPack!BP964, IF($C$4=Dates!$E$6, DataPack!BU964)))))</f>
        <v/>
      </c>
    </row>
    <row r="528" spans="2:7">
      <c r="B528" s="112" t="str">
        <f>IF(IF($C$4=Dates!$E$3, DataPack!BB965, IF($C$4=Dates!$E$4, DataPack!BG965, IF($C$4=Dates!$E$5, DataPack!BL965, IF($C$4=Dates!$E$6, DataPack!BQ965))))="", "", IF($C$4=Dates!$E$3, DataPack!BB965, IF($C$4=Dates!$E$4, DataPack!BG965, IF($C$4=Dates!$E$5, DataPack!BL965, IF($C$4=Dates!$E$6, DataPack!BQ965)))))</f>
        <v/>
      </c>
      <c r="C528" s="119" t="str">
        <f>IF(IF($C$4=Dates!$E$3, DataPack!BC965, IF($C$4=Dates!$E$4, DataPack!BH965, IF($C$4=Dates!$E$5, DataPack!BM965, IF($C$4=Dates!$E$6, DataPack!BR965))))="", "", IF($C$4=Dates!$E$3, DataPack!BC965, IF($C$4=Dates!$E$4, DataPack!BH965, IF($C$4=Dates!$E$5, DataPack!BM965, IF($C$4=Dates!$E$6, DataPack!BR965)))))</f>
        <v/>
      </c>
      <c r="D528" s="119" t="str">
        <f>IF(IF($C$4=Dates!$E$3, DataPack!BD965, IF($C$4=Dates!$E$4, DataPack!BI965, IF($C$4=Dates!$E$5, DataPack!BN965, IF($C$4=Dates!$E$6, DataPack!BS965))))="", "", IF($C$4=Dates!$E$3, DataPack!BD965, IF($C$4=Dates!$E$4, DataPack!BI965, IF($C$4=Dates!$E$5, DataPack!BN965, IF($C$4=Dates!$E$6, DataPack!BS965)))))</f>
        <v/>
      </c>
      <c r="E528" s="119" t="str">
        <f>IF(IF($C$4=Dates!$E$3, DataPack!BE965, IF($C$4=Dates!$E$4, DataPack!BJ965, IF($C$4=Dates!$E$5, DataPack!BO965, IF($C$4=Dates!$E$6, DataPack!BT965))))="", "", IF($C$4=Dates!$E$3, DataPack!BE965, IF($C$4=Dates!$E$4, DataPack!BJ965, IF($C$4=Dates!$E$5, DataPack!BO965, IF($C$4=Dates!$E$6, DataPack!BT965)))))</f>
        <v/>
      </c>
      <c r="F528" s="119"/>
      <c r="G528" s="120" t="str">
        <f>IF(IF($C$4=Dates!$E$3, DataPack!BF965, IF($C$4=Dates!$E$4, DataPack!BK965, IF($C$4=Dates!$E$5, DataPack!BP965, IF($C$4=Dates!$E$6, DataPack!BU965))))="", "", IF($C$4=Dates!$E$3, DataPack!BF965, IF($C$4=Dates!$E$4, DataPack!BK965, IF($C$4=Dates!$E$5, DataPack!BP965, IF($C$4=Dates!$E$6, DataPack!BU965)))))</f>
        <v/>
      </c>
    </row>
    <row r="529" spans="2:7">
      <c r="B529" s="112" t="str">
        <f>IF(IF($C$4=Dates!$E$3, DataPack!BB966, IF($C$4=Dates!$E$4, DataPack!BG966, IF($C$4=Dates!$E$5, DataPack!BL966, IF($C$4=Dates!$E$6, DataPack!BQ966))))="", "", IF($C$4=Dates!$E$3, DataPack!BB966, IF($C$4=Dates!$E$4, DataPack!BG966, IF($C$4=Dates!$E$5, DataPack!BL966, IF($C$4=Dates!$E$6, DataPack!BQ966)))))</f>
        <v/>
      </c>
      <c r="C529" s="119" t="str">
        <f>IF(IF($C$4=Dates!$E$3, DataPack!BC966, IF($C$4=Dates!$E$4, DataPack!BH966, IF($C$4=Dates!$E$5, DataPack!BM966, IF($C$4=Dates!$E$6, DataPack!BR966))))="", "", IF($C$4=Dates!$E$3, DataPack!BC966, IF($C$4=Dates!$E$4, DataPack!BH966, IF($C$4=Dates!$E$5, DataPack!BM966, IF($C$4=Dates!$E$6, DataPack!BR966)))))</f>
        <v/>
      </c>
      <c r="D529" s="119" t="str">
        <f>IF(IF($C$4=Dates!$E$3, DataPack!BD966, IF($C$4=Dates!$E$4, DataPack!BI966, IF($C$4=Dates!$E$5, DataPack!BN966, IF($C$4=Dates!$E$6, DataPack!BS966))))="", "", IF($C$4=Dates!$E$3, DataPack!BD966, IF($C$4=Dates!$E$4, DataPack!BI966, IF($C$4=Dates!$E$5, DataPack!BN966, IF($C$4=Dates!$E$6, DataPack!BS966)))))</f>
        <v/>
      </c>
      <c r="E529" s="119" t="str">
        <f>IF(IF($C$4=Dates!$E$3, DataPack!BE966, IF($C$4=Dates!$E$4, DataPack!BJ966, IF($C$4=Dates!$E$5, DataPack!BO966, IF($C$4=Dates!$E$6, DataPack!BT966))))="", "", IF($C$4=Dates!$E$3, DataPack!BE966, IF($C$4=Dates!$E$4, DataPack!BJ966, IF($C$4=Dates!$E$5, DataPack!BO966, IF($C$4=Dates!$E$6, DataPack!BT966)))))</f>
        <v/>
      </c>
      <c r="F529" s="119"/>
      <c r="G529" s="120" t="str">
        <f>IF(IF($C$4=Dates!$E$3, DataPack!BF966, IF($C$4=Dates!$E$4, DataPack!BK966, IF($C$4=Dates!$E$5, DataPack!BP966, IF($C$4=Dates!$E$6, DataPack!BU966))))="", "", IF($C$4=Dates!$E$3, DataPack!BF966, IF($C$4=Dates!$E$4, DataPack!BK966, IF($C$4=Dates!$E$5, DataPack!BP966, IF($C$4=Dates!$E$6, DataPack!BU966)))))</f>
        <v/>
      </c>
    </row>
    <row r="530" spans="2:7">
      <c r="B530" s="112" t="str">
        <f>IF(IF($C$4=Dates!$E$3, DataPack!BB967, IF($C$4=Dates!$E$4, DataPack!BG967, IF($C$4=Dates!$E$5, DataPack!BL967, IF($C$4=Dates!$E$6, DataPack!BQ967))))="", "", IF($C$4=Dates!$E$3, DataPack!BB967, IF($C$4=Dates!$E$4, DataPack!BG967, IF($C$4=Dates!$E$5, DataPack!BL967, IF($C$4=Dates!$E$6, DataPack!BQ967)))))</f>
        <v/>
      </c>
      <c r="C530" s="119" t="str">
        <f>IF(IF($C$4=Dates!$E$3, DataPack!BC967, IF($C$4=Dates!$E$4, DataPack!BH967, IF($C$4=Dates!$E$5, DataPack!BM967, IF($C$4=Dates!$E$6, DataPack!BR967))))="", "", IF($C$4=Dates!$E$3, DataPack!BC967, IF($C$4=Dates!$E$4, DataPack!BH967, IF($C$4=Dates!$E$5, DataPack!BM967, IF($C$4=Dates!$E$6, DataPack!BR967)))))</f>
        <v/>
      </c>
      <c r="D530" s="119" t="str">
        <f>IF(IF($C$4=Dates!$E$3, DataPack!BD967, IF($C$4=Dates!$E$4, DataPack!BI967, IF($C$4=Dates!$E$5, DataPack!BN967, IF($C$4=Dates!$E$6, DataPack!BS967))))="", "", IF($C$4=Dates!$E$3, DataPack!BD967, IF($C$4=Dates!$E$4, DataPack!BI967, IF($C$4=Dates!$E$5, DataPack!BN967, IF($C$4=Dates!$E$6, DataPack!BS967)))))</f>
        <v/>
      </c>
      <c r="E530" s="119" t="str">
        <f>IF(IF($C$4=Dates!$E$3, DataPack!BE967, IF($C$4=Dates!$E$4, DataPack!BJ967, IF($C$4=Dates!$E$5, DataPack!BO967, IF($C$4=Dates!$E$6, DataPack!BT967))))="", "", IF($C$4=Dates!$E$3, DataPack!BE967, IF($C$4=Dates!$E$4, DataPack!BJ967, IF($C$4=Dates!$E$5, DataPack!BO967, IF($C$4=Dates!$E$6, DataPack!BT967)))))</f>
        <v/>
      </c>
      <c r="F530" s="119"/>
      <c r="G530" s="120" t="str">
        <f>IF(IF($C$4=Dates!$E$3, DataPack!BF967, IF($C$4=Dates!$E$4, DataPack!BK967, IF($C$4=Dates!$E$5, DataPack!BP967, IF($C$4=Dates!$E$6, DataPack!BU967))))="", "", IF($C$4=Dates!$E$3, DataPack!BF967, IF($C$4=Dates!$E$4, DataPack!BK967, IF($C$4=Dates!$E$5, DataPack!BP967, IF($C$4=Dates!$E$6, DataPack!BU967)))))</f>
        <v/>
      </c>
    </row>
    <row r="531" spans="2:7">
      <c r="B531" s="112" t="str">
        <f>IF(IF($C$4=Dates!$E$3, DataPack!BB968, IF($C$4=Dates!$E$4, DataPack!BG968, IF($C$4=Dates!$E$5, DataPack!BL968, IF($C$4=Dates!$E$6, DataPack!BQ968))))="", "", IF($C$4=Dates!$E$3, DataPack!BB968, IF($C$4=Dates!$E$4, DataPack!BG968, IF($C$4=Dates!$E$5, DataPack!BL968, IF($C$4=Dates!$E$6, DataPack!BQ968)))))</f>
        <v/>
      </c>
      <c r="C531" s="119" t="str">
        <f>IF(IF($C$4=Dates!$E$3, DataPack!BC968, IF($C$4=Dates!$E$4, DataPack!BH968, IF($C$4=Dates!$E$5, DataPack!BM968, IF($C$4=Dates!$E$6, DataPack!BR968))))="", "", IF($C$4=Dates!$E$3, DataPack!BC968, IF($C$4=Dates!$E$4, DataPack!BH968, IF($C$4=Dates!$E$5, DataPack!BM968, IF($C$4=Dates!$E$6, DataPack!BR968)))))</f>
        <v/>
      </c>
      <c r="D531" s="119" t="str">
        <f>IF(IF($C$4=Dates!$E$3, DataPack!BD968, IF($C$4=Dates!$E$4, DataPack!BI968, IF($C$4=Dates!$E$5, DataPack!BN968, IF($C$4=Dates!$E$6, DataPack!BS968))))="", "", IF($C$4=Dates!$E$3, DataPack!BD968, IF($C$4=Dates!$E$4, DataPack!BI968, IF($C$4=Dates!$E$5, DataPack!BN968, IF($C$4=Dates!$E$6, DataPack!BS968)))))</f>
        <v/>
      </c>
      <c r="E531" s="119" t="str">
        <f>IF(IF($C$4=Dates!$E$3, DataPack!BE968, IF($C$4=Dates!$E$4, DataPack!BJ968, IF($C$4=Dates!$E$5, DataPack!BO968, IF($C$4=Dates!$E$6, DataPack!BT968))))="", "", IF($C$4=Dates!$E$3, DataPack!BE968, IF($C$4=Dates!$E$4, DataPack!BJ968, IF($C$4=Dates!$E$5, DataPack!BO968, IF($C$4=Dates!$E$6, DataPack!BT968)))))</f>
        <v/>
      </c>
      <c r="F531" s="119"/>
      <c r="G531" s="120" t="str">
        <f>IF(IF($C$4=Dates!$E$3, DataPack!BF968, IF($C$4=Dates!$E$4, DataPack!BK968, IF($C$4=Dates!$E$5, DataPack!BP968, IF($C$4=Dates!$E$6, DataPack!BU968))))="", "", IF($C$4=Dates!$E$3, DataPack!BF968, IF($C$4=Dates!$E$4, DataPack!BK968, IF($C$4=Dates!$E$5, DataPack!BP968, IF($C$4=Dates!$E$6, DataPack!BU968)))))</f>
        <v/>
      </c>
    </row>
    <row r="532" spans="2:7">
      <c r="B532" s="112" t="str">
        <f>IF(IF($C$4=Dates!$E$3, DataPack!BB969, IF($C$4=Dates!$E$4, DataPack!BG969, IF($C$4=Dates!$E$5, DataPack!BL969, IF($C$4=Dates!$E$6, DataPack!BQ969))))="", "", IF($C$4=Dates!$E$3, DataPack!BB969, IF($C$4=Dates!$E$4, DataPack!BG969, IF($C$4=Dates!$E$5, DataPack!BL969, IF($C$4=Dates!$E$6, DataPack!BQ969)))))</f>
        <v/>
      </c>
      <c r="C532" s="119" t="str">
        <f>IF(IF($C$4=Dates!$E$3, DataPack!BC969, IF($C$4=Dates!$E$4, DataPack!BH969, IF($C$4=Dates!$E$5, DataPack!BM969, IF($C$4=Dates!$E$6, DataPack!BR969))))="", "", IF($C$4=Dates!$E$3, DataPack!BC969, IF($C$4=Dates!$E$4, DataPack!BH969, IF($C$4=Dates!$E$5, DataPack!BM969, IF($C$4=Dates!$E$6, DataPack!BR969)))))</f>
        <v/>
      </c>
      <c r="D532" s="119" t="str">
        <f>IF(IF($C$4=Dates!$E$3, DataPack!BD969, IF($C$4=Dates!$E$4, DataPack!BI969, IF($C$4=Dates!$E$5, DataPack!BN969, IF($C$4=Dates!$E$6, DataPack!BS969))))="", "", IF($C$4=Dates!$E$3, DataPack!BD969, IF($C$4=Dates!$E$4, DataPack!BI969, IF($C$4=Dates!$E$5, DataPack!BN969, IF($C$4=Dates!$E$6, DataPack!BS969)))))</f>
        <v/>
      </c>
      <c r="E532" s="119" t="str">
        <f>IF(IF($C$4=Dates!$E$3, DataPack!BE969, IF($C$4=Dates!$E$4, DataPack!BJ969, IF($C$4=Dates!$E$5, DataPack!BO969, IF($C$4=Dates!$E$6, DataPack!BT969))))="", "", IF($C$4=Dates!$E$3, DataPack!BE969, IF($C$4=Dates!$E$4, DataPack!BJ969, IF($C$4=Dates!$E$5, DataPack!BO969, IF($C$4=Dates!$E$6, DataPack!BT969)))))</f>
        <v/>
      </c>
      <c r="F532" s="119"/>
      <c r="G532" s="120" t="str">
        <f>IF(IF($C$4=Dates!$E$3, DataPack!BF969, IF($C$4=Dates!$E$4, DataPack!BK969, IF($C$4=Dates!$E$5, DataPack!BP969, IF($C$4=Dates!$E$6, DataPack!BU969))))="", "", IF($C$4=Dates!$E$3, DataPack!BF969, IF($C$4=Dates!$E$4, DataPack!BK969, IF($C$4=Dates!$E$5, DataPack!BP969, IF($C$4=Dates!$E$6, DataPack!BU969)))))</f>
        <v/>
      </c>
    </row>
    <row r="533" spans="2:7">
      <c r="B533" s="112" t="str">
        <f>IF(IF($C$4=Dates!$E$3, DataPack!BB970, IF($C$4=Dates!$E$4, DataPack!BG970, IF($C$4=Dates!$E$5, DataPack!BL970, IF($C$4=Dates!$E$6, DataPack!BQ970))))="", "", IF($C$4=Dates!$E$3, DataPack!BB970, IF($C$4=Dates!$E$4, DataPack!BG970, IF($C$4=Dates!$E$5, DataPack!BL970, IF($C$4=Dates!$E$6, DataPack!BQ970)))))</f>
        <v/>
      </c>
      <c r="C533" s="119" t="str">
        <f>IF(IF($C$4=Dates!$E$3, DataPack!BC970, IF($C$4=Dates!$E$4, DataPack!BH970, IF($C$4=Dates!$E$5, DataPack!BM970, IF($C$4=Dates!$E$6, DataPack!BR970))))="", "", IF($C$4=Dates!$E$3, DataPack!BC970, IF($C$4=Dates!$E$4, DataPack!BH970, IF($C$4=Dates!$E$5, DataPack!BM970, IF($C$4=Dates!$E$6, DataPack!BR970)))))</f>
        <v/>
      </c>
      <c r="D533" s="119" t="str">
        <f>IF(IF($C$4=Dates!$E$3, DataPack!BD970, IF($C$4=Dates!$E$4, DataPack!BI970, IF($C$4=Dates!$E$5, DataPack!BN970, IF($C$4=Dates!$E$6, DataPack!BS970))))="", "", IF($C$4=Dates!$E$3, DataPack!BD970, IF($C$4=Dates!$E$4, DataPack!BI970, IF($C$4=Dates!$E$5, DataPack!BN970, IF($C$4=Dates!$E$6, DataPack!BS970)))))</f>
        <v/>
      </c>
      <c r="E533" s="119" t="str">
        <f>IF(IF($C$4=Dates!$E$3, DataPack!BE970, IF($C$4=Dates!$E$4, DataPack!BJ970, IF($C$4=Dates!$E$5, DataPack!BO970, IF($C$4=Dates!$E$6, DataPack!BT970))))="", "", IF($C$4=Dates!$E$3, DataPack!BE970, IF($C$4=Dates!$E$4, DataPack!BJ970, IF($C$4=Dates!$E$5, DataPack!BO970, IF($C$4=Dates!$E$6, DataPack!BT970)))))</f>
        <v/>
      </c>
      <c r="F533" s="119"/>
      <c r="G533" s="120" t="str">
        <f>IF(IF($C$4=Dates!$E$3, DataPack!BF970, IF($C$4=Dates!$E$4, DataPack!BK970, IF($C$4=Dates!$E$5, DataPack!BP970, IF($C$4=Dates!$E$6, DataPack!BU970))))="", "", IF($C$4=Dates!$E$3, DataPack!BF970, IF($C$4=Dates!$E$4, DataPack!BK970, IF($C$4=Dates!$E$5, DataPack!BP970, IF($C$4=Dates!$E$6, DataPack!BU970)))))</f>
        <v/>
      </c>
    </row>
    <row r="534" spans="2:7">
      <c r="B534" s="112" t="str">
        <f>IF(IF($C$4=Dates!$E$3, DataPack!BB971, IF($C$4=Dates!$E$4, DataPack!BG971, IF($C$4=Dates!$E$5, DataPack!BL971, IF($C$4=Dates!$E$6, DataPack!BQ971))))="", "", IF($C$4=Dates!$E$3, DataPack!BB971, IF($C$4=Dates!$E$4, DataPack!BG971, IF($C$4=Dates!$E$5, DataPack!BL971, IF($C$4=Dates!$E$6, DataPack!BQ971)))))</f>
        <v/>
      </c>
      <c r="C534" s="119" t="str">
        <f>IF(IF($C$4=Dates!$E$3, DataPack!BC971, IF($C$4=Dates!$E$4, DataPack!BH971, IF($C$4=Dates!$E$5, DataPack!BM971, IF($C$4=Dates!$E$6, DataPack!BR971))))="", "", IF($C$4=Dates!$E$3, DataPack!BC971, IF($C$4=Dates!$E$4, DataPack!BH971, IF($C$4=Dates!$E$5, DataPack!BM971, IF($C$4=Dates!$E$6, DataPack!BR971)))))</f>
        <v/>
      </c>
      <c r="D534" s="119" t="str">
        <f>IF(IF($C$4=Dates!$E$3, DataPack!BD971, IF($C$4=Dates!$E$4, DataPack!BI971, IF($C$4=Dates!$E$5, DataPack!BN971, IF($C$4=Dates!$E$6, DataPack!BS971))))="", "", IF($C$4=Dates!$E$3, DataPack!BD971, IF($C$4=Dates!$E$4, DataPack!BI971, IF($C$4=Dates!$E$5, DataPack!BN971, IF($C$4=Dates!$E$6, DataPack!BS971)))))</f>
        <v/>
      </c>
      <c r="E534" s="119" t="str">
        <f>IF(IF($C$4=Dates!$E$3, DataPack!BE971, IF($C$4=Dates!$E$4, DataPack!BJ971, IF($C$4=Dates!$E$5, DataPack!BO971, IF($C$4=Dates!$E$6, DataPack!BT971))))="", "", IF($C$4=Dates!$E$3, DataPack!BE971, IF($C$4=Dates!$E$4, DataPack!BJ971, IF($C$4=Dates!$E$5, DataPack!BO971, IF($C$4=Dates!$E$6, DataPack!BT971)))))</f>
        <v/>
      </c>
      <c r="F534" s="119"/>
      <c r="G534" s="120" t="str">
        <f>IF(IF($C$4=Dates!$E$3, DataPack!BF971, IF($C$4=Dates!$E$4, DataPack!BK971, IF($C$4=Dates!$E$5, DataPack!BP971, IF($C$4=Dates!$E$6, DataPack!BU971))))="", "", IF($C$4=Dates!$E$3, DataPack!BF971, IF($C$4=Dates!$E$4, DataPack!BK971, IF($C$4=Dates!$E$5, DataPack!BP971, IF($C$4=Dates!$E$6, DataPack!BU971)))))</f>
        <v/>
      </c>
    </row>
    <row r="535" spans="2:7">
      <c r="B535" s="112" t="str">
        <f>IF(IF($C$4=Dates!$E$3, DataPack!BB972, IF($C$4=Dates!$E$4, DataPack!BG972, IF($C$4=Dates!$E$5, DataPack!BL972, IF($C$4=Dates!$E$6, DataPack!BQ972))))="", "", IF($C$4=Dates!$E$3, DataPack!BB972, IF($C$4=Dates!$E$4, DataPack!BG972, IF($C$4=Dates!$E$5, DataPack!BL972, IF($C$4=Dates!$E$6, DataPack!BQ972)))))</f>
        <v/>
      </c>
      <c r="C535" s="119" t="str">
        <f>IF(IF($C$4=Dates!$E$3, DataPack!BC972, IF($C$4=Dates!$E$4, DataPack!BH972, IF($C$4=Dates!$E$5, DataPack!BM972, IF($C$4=Dates!$E$6, DataPack!BR972))))="", "", IF($C$4=Dates!$E$3, DataPack!BC972, IF($C$4=Dates!$E$4, DataPack!BH972, IF($C$4=Dates!$E$5, DataPack!BM972, IF($C$4=Dates!$E$6, DataPack!BR972)))))</f>
        <v/>
      </c>
      <c r="D535" s="119" t="str">
        <f>IF(IF($C$4=Dates!$E$3, DataPack!BD972, IF($C$4=Dates!$E$4, DataPack!BI972, IF($C$4=Dates!$E$5, DataPack!BN972, IF($C$4=Dates!$E$6, DataPack!BS972))))="", "", IF($C$4=Dates!$E$3, DataPack!BD972, IF($C$4=Dates!$E$4, DataPack!BI972, IF($C$4=Dates!$E$5, DataPack!BN972, IF($C$4=Dates!$E$6, DataPack!BS972)))))</f>
        <v/>
      </c>
      <c r="E535" s="119" t="str">
        <f>IF(IF($C$4=Dates!$E$3, DataPack!BE972, IF($C$4=Dates!$E$4, DataPack!BJ972, IF($C$4=Dates!$E$5, DataPack!BO972, IF($C$4=Dates!$E$6, DataPack!BT972))))="", "", IF($C$4=Dates!$E$3, DataPack!BE972, IF($C$4=Dates!$E$4, DataPack!BJ972, IF($C$4=Dates!$E$5, DataPack!BO972, IF($C$4=Dates!$E$6, DataPack!BT972)))))</f>
        <v/>
      </c>
      <c r="F535" s="119"/>
      <c r="G535" s="120" t="str">
        <f>IF(IF($C$4=Dates!$E$3, DataPack!BF972, IF($C$4=Dates!$E$4, DataPack!BK972, IF($C$4=Dates!$E$5, DataPack!BP972, IF($C$4=Dates!$E$6, DataPack!BU972))))="", "", IF($C$4=Dates!$E$3, DataPack!BF972, IF($C$4=Dates!$E$4, DataPack!BK972, IF($C$4=Dates!$E$5, DataPack!BP972, IF($C$4=Dates!$E$6, DataPack!BU972)))))</f>
        <v/>
      </c>
    </row>
    <row r="536" spans="2:7">
      <c r="B536" s="112" t="str">
        <f>IF(IF($C$4=Dates!$E$3, DataPack!BB973, IF($C$4=Dates!$E$4, DataPack!BG973, IF($C$4=Dates!$E$5, DataPack!BL973, IF($C$4=Dates!$E$6, DataPack!BQ973))))="", "", IF($C$4=Dates!$E$3, DataPack!BB973, IF($C$4=Dates!$E$4, DataPack!BG973, IF($C$4=Dates!$E$5, DataPack!BL973, IF($C$4=Dates!$E$6, DataPack!BQ973)))))</f>
        <v/>
      </c>
      <c r="C536" s="119" t="str">
        <f>IF(IF($C$4=Dates!$E$3, DataPack!BC973, IF($C$4=Dates!$E$4, DataPack!BH973, IF($C$4=Dates!$E$5, DataPack!BM973, IF($C$4=Dates!$E$6, DataPack!BR973))))="", "", IF($C$4=Dates!$E$3, DataPack!BC973, IF($C$4=Dates!$E$4, DataPack!BH973, IF($C$4=Dates!$E$5, DataPack!BM973, IF($C$4=Dates!$E$6, DataPack!BR973)))))</f>
        <v/>
      </c>
      <c r="D536" s="119" t="str">
        <f>IF(IF($C$4=Dates!$E$3, DataPack!BD973, IF($C$4=Dates!$E$4, DataPack!BI973, IF($C$4=Dates!$E$5, DataPack!BN973, IF($C$4=Dates!$E$6, DataPack!BS973))))="", "", IF($C$4=Dates!$E$3, DataPack!BD973, IF($C$4=Dates!$E$4, DataPack!BI973, IF($C$4=Dates!$E$5, DataPack!BN973, IF($C$4=Dates!$E$6, DataPack!BS973)))))</f>
        <v/>
      </c>
      <c r="E536" s="119" t="str">
        <f>IF(IF($C$4=Dates!$E$3, DataPack!BE973, IF($C$4=Dates!$E$4, DataPack!BJ973, IF($C$4=Dates!$E$5, DataPack!BO973, IF($C$4=Dates!$E$6, DataPack!BT973))))="", "", IF($C$4=Dates!$E$3, DataPack!BE973, IF($C$4=Dates!$E$4, DataPack!BJ973, IF($C$4=Dates!$E$5, DataPack!BO973, IF($C$4=Dates!$E$6, DataPack!BT973)))))</f>
        <v/>
      </c>
      <c r="F536" s="119"/>
      <c r="G536" s="120" t="str">
        <f>IF(IF($C$4=Dates!$E$3, DataPack!BF973, IF($C$4=Dates!$E$4, DataPack!BK973, IF($C$4=Dates!$E$5, DataPack!BP973, IF($C$4=Dates!$E$6, DataPack!BU973))))="", "", IF($C$4=Dates!$E$3, DataPack!BF973, IF($C$4=Dates!$E$4, DataPack!BK973, IF($C$4=Dates!$E$5, DataPack!BP973, IF($C$4=Dates!$E$6, DataPack!BU973)))))</f>
        <v/>
      </c>
    </row>
    <row r="537" spans="2:7">
      <c r="B537" s="112" t="str">
        <f>IF(IF($C$4=Dates!$E$3, DataPack!BB974, IF($C$4=Dates!$E$4, DataPack!BG974, IF($C$4=Dates!$E$5, DataPack!BL974, IF($C$4=Dates!$E$6, DataPack!BQ974))))="", "", IF($C$4=Dates!$E$3, DataPack!BB974, IF($C$4=Dates!$E$4, DataPack!BG974, IF($C$4=Dates!$E$5, DataPack!BL974, IF($C$4=Dates!$E$6, DataPack!BQ974)))))</f>
        <v/>
      </c>
      <c r="C537" s="119" t="str">
        <f>IF(IF($C$4=Dates!$E$3, DataPack!BC974, IF($C$4=Dates!$E$4, DataPack!BH974, IF($C$4=Dates!$E$5, DataPack!BM974, IF($C$4=Dates!$E$6, DataPack!BR974))))="", "", IF($C$4=Dates!$E$3, DataPack!BC974, IF($C$4=Dates!$E$4, DataPack!BH974, IF($C$4=Dates!$E$5, DataPack!BM974, IF($C$4=Dates!$E$6, DataPack!BR974)))))</f>
        <v/>
      </c>
      <c r="D537" s="119" t="str">
        <f>IF(IF($C$4=Dates!$E$3, DataPack!BD974, IF($C$4=Dates!$E$4, DataPack!BI974, IF($C$4=Dates!$E$5, DataPack!BN974, IF($C$4=Dates!$E$6, DataPack!BS974))))="", "", IF($C$4=Dates!$E$3, DataPack!BD974, IF($C$4=Dates!$E$4, DataPack!BI974, IF($C$4=Dates!$E$5, DataPack!BN974, IF($C$4=Dates!$E$6, DataPack!BS974)))))</f>
        <v/>
      </c>
      <c r="E537" s="119" t="str">
        <f>IF(IF($C$4=Dates!$E$3, DataPack!BE974, IF($C$4=Dates!$E$4, DataPack!BJ974, IF($C$4=Dates!$E$5, DataPack!BO974, IF($C$4=Dates!$E$6, DataPack!BT974))))="", "", IF($C$4=Dates!$E$3, DataPack!BE974, IF($C$4=Dates!$E$4, DataPack!BJ974, IF($C$4=Dates!$E$5, DataPack!BO974, IF($C$4=Dates!$E$6, DataPack!BT974)))))</f>
        <v/>
      </c>
      <c r="F537" s="119"/>
      <c r="G537" s="120" t="str">
        <f>IF(IF($C$4=Dates!$E$3, DataPack!BF974, IF($C$4=Dates!$E$4, DataPack!BK974, IF($C$4=Dates!$E$5, DataPack!BP974, IF($C$4=Dates!$E$6, DataPack!BU974))))="", "", IF($C$4=Dates!$E$3, DataPack!BF974, IF($C$4=Dates!$E$4, DataPack!BK974, IF($C$4=Dates!$E$5, DataPack!BP974, IF($C$4=Dates!$E$6, DataPack!BU974)))))</f>
        <v/>
      </c>
    </row>
    <row r="538" spans="2:7">
      <c r="B538" s="112" t="str">
        <f>IF(IF($C$4=Dates!$E$3, DataPack!BB975, IF($C$4=Dates!$E$4, DataPack!BG975, IF($C$4=Dates!$E$5, DataPack!BL975, IF($C$4=Dates!$E$6, DataPack!BQ975))))="", "", IF($C$4=Dates!$E$3, DataPack!BB975, IF($C$4=Dates!$E$4, DataPack!BG975, IF($C$4=Dates!$E$5, DataPack!BL975, IF($C$4=Dates!$E$6, DataPack!BQ975)))))</f>
        <v/>
      </c>
      <c r="C538" s="119" t="str">
        <f>IF(IF($C$4=Dates!$E$3, DataPack!BC975, IF($C$4=Dates!$E$4, DataPack!BH975, IF($C$4=Dates!$E$5, DataPack!BM975, IF($C$4=Dates!$E$6, DataPack!BR975))))="", "", IF($C$4=Dates!$E$3, DataPack!BC975, IF($C$4=Dates!$E$4, DataPack!BH975, IF($C$4=Dates!$E$5, DataPack!BM975, IF($C$4=Dates!$E$6, DataPack!BR975)))))</f>
        <v/>
      </c>
      <c r="D538" s="119" t="str">
        <f>IF(IF($C$4=Dates!$E$3, DataPack!BD975, IF($C$4=Dates!$E$4, DataPack!BI975, IF($C$4=Dates!$E$5, DataPack!BN975, IF($C$4=Dates!$E$6, DataPack!BS975))))="", "", IF($C$4=Dates!$E$3, DataPack!BD975, IF($C$4=Dates!$E$4, DataPack!BI975, IF($C$4=Dates!$E$5, DataPack!BN975, IF($C$4=Dates!$E$6, DataPack!BS975)))))</f>
        <v/>
      </c>
      <c r="E538" s="119" t="str">
        <f>IF(IF($C$4=Dates!$E$3, DataPack!BE975, IF($C$4=Dates!$E$4, DataPack!BJ975, IF($C$4=Dates!$E$5, DataPack!BO975, IF($C$4=Dates!$E$6, DataPack!BT975))))="", "", IF($C$4=Dates!$E$3, DataPack!BE975, IF($C$4=Dates!$E$4, DataPack!BJ975, IF($C$4=Dates!$E$5, DataPack!BO975, IF($C$4=Dates!$E$6, DataPack!BT975)))))</f>
        <v/>
      </c>
      <c r="F538" s="119"/>
      <c r="G538" s="120" t="str">
        <f>IF(IF($C$4=Dates!$E$3, DataPack!BF975, IF($C$4=Dates!$E$4, DataPack!BK975, IF($C$4=Dates!$E$5, DataPack!BP975, IF($C$4=Dates!$E$6, DataPack!BU975))))="", "", IF($C$4=Dates!$E$3, DataPack!BF975, IF($C$4=Dates!$E$4, DataPack!BK975, IF($C$4=Dates!$E$5, DataPack!BP975, IF($C$4=Dates!$E$6, DataPack!BU975)))))</f>
        <v/>
      </c>
    </row>
    <row r="539" spans="2:7">
      <c r="B539" s="112" t="str">
        <f>IF(IF($C$4=Dates!$E$3, DataPack!BB976, IF($C$4=Dates!$E$4, DataPack!BG976, IF($C$4=Dates!$E$5, DataPack!BL976, IF($C$4=Dates!$E$6, DataPack!BQ976))))="", "", IF($C$4=Dates!$E$3, DataPack!BB976, IF($C$4=Dates!$E$4, DataPack!BG976, IF($C$4=Dates!$E$5, DataPack!BL976, IF($C$4=Dates!$E$6, DataPack!BQ976)))))</f>
        <v/>
      </c>
      <c r="C539" s="119" t="str">
        <f>IF(IF($C$4=Dates!$E$3, DataPack!BC976, IF($C$4=Dates!$E$4, DataPack!BH976, IF($C$4=Dates!$E$5, DataPack!BM976, IF($C$4=Dates!$E$6, DataPack!BR976))))="", "", IF($C$4=Dates!$E$3, DataPack!BC976, IF($C$4=Dates!$E$4, DataPack!BH976, IF($C$4=Dates!$E$5, DataPack!BM976, IF($C$4=Dates!$E$6, DataPack!BR976)))))</f>
        <v/>
      </c>
      <c r="D539" s="119" t="str">
        <f>IF(IF($C$4=Dates!$E$3, DataPack!BD976, IF($C$4=Dates!$E$4, DataPack!BI976, IF($C$4=Dates!$E$5, DataPack!BN976, IF($C$4=Dates!$E$6, DataPack!BS976))))="", "", IF($C$4=Dates!$E$3, DataPack!BD976, IF($C$4=Dates!$E$4, DataPack!BI976, IF($C$4=Dates!$E$5, DataPack!BN976, IF($C$4=Dates!$E$6, DataPack!BS976)))))</f>
        <v/>
      </c>
      <c r="E539" s="119" t="str">
        <f>IF(IF($C$4=Dates!$E$3, DataPack!BE976, IF($C$4=Dates!$E$4, DataPack!BJ976, IF($C$4=Dates!$E$5, DataPack!BO976, IF($C$4=Dates!$E$6, DataPack!BT976))))="", "", IF($C$4=Dates!$E$3, DataPack!BE976, IF($C$4=Dates!$E$4, DataPack!BJ976, IF($C$4=Dates!$E$5, DataPack!BO976, IF($C$4=Dates!$E$6, DataPack!BT976)))))</f>
        <v/>
      </c>
      <c r="F539" s="119"/>
      <c r="G539" s="120" t="str">
        <f>IF(IF($C$4=Dates!$E$3, DataPack!BF976, IF($C$4=Dates!$E$4, DataPack!BK976, IF($C$4=Dates!$E$5, DataPack!BP976, IF($C$4=Dates!$E$6, DataPack!BU976))))="", "", IF($C$4=Dates!$E$3, DataPack!BF976, IF($C$4=Dates!$E$4, DataPack!BK976, IF($C$4=Dates!$E$5, DataPack!BP976, IF($C$4=Dates!$E$6, DataPack!BU976)))))</f>
        <v/>
      </c>
    </row>
    <row r="540" spans="2:7">
      <c r="B540" s="112" t="str">
        <f>IF(IF($C$4=Dates!$E$3, DataPack!BB977, IF($C$4=Dates!$E$4, DataPack!BG977, IF($C$4=Dates!$E$5, DataPack!BL977, IF($C$4=Dates!$E$6, DataPack!BQ977))))="", "", IF($C$4=Dates!$E$3, DataPack!BB977, IF($C$4=Dates!$E$4, DataPack!BG977, IF($C$4=Dates!$E$5, DataPack!BL977, IF($C$4=Dates!$E$6, DataPack!BQ977)))))</f>
        <v/>
      </c>
      <c r="C540" s="119" t="str">
        <f>IF(IF($C$4=Dates!$E$3, DataPack!BC977, IF($C$4=Dates!$E$4, DataPack!BH977, IF($C$4=Dates!$E$5, DataPack!BM977, IF($C$4=Dates!$E$6, DataPack!BR977))))="", "", IF($C$4=Dates!$E$3, DataPack!BC977, IF($C$4=Dates!$E$4, DataPack!BH977, IF($C$4=Dates!$E$5, DataPack!BM977, IF($C$4=Dates!$E$6, DataPack!BR977)))))</f>
        <v/>
      </c>
      <c r="D540" s="119" t="str">
        <f>IF(IF($C$4=Dates!$E$3, DataPack!BD977, IF($C$4=Dates!$E$4, DataPack!BI977, IF($C$4=Dates!$E$5, DataPack!BN977, IF($C$4=Dates!$E$6, DataPack!BS977))))="", "", IF($C$4=Dates!$E$3, DataPack!BD977, IF($C$4=Dates!$E$4, DataPack!BI977, IF($C$4=Dates!$E$5, DataPack!BN977, IF($C$4=Dates!$E$6, DataPack!BS977)))))</f>
        <v/>
      </c>
      <c r="E540" s="119" t="str">
        <f>IF(IF($C$4=Dates!$E$3, DataPack!BE977, IF($C$4=Dates!$E$4, DataPack!BJ977, IF($C$4=Dates!$E$5, DataPack!BO977, IF($C$4=Dates!$E$6, DataPack!BT977))))="", "", IF($C$4=Dates!$E$3, DataPack!BE977, IF($C$4=Dates!$E$4, DataPack!BJ977, IF($C$4=Dates!$E$5, DataPack!BO977, IF($C$4=Dates!$E$6, DataPack!BT977)))))</f>
        <v/>
      </c>
      <c r="F540" s="119"/>
      <c r="G540" s="120" t="str">
        <f>IF(IF($C$4=Dates!$E$3, DataPack!BF977, IF($C$4=Dates!$E$4, DataPack!BK977, IF($C$4=Dates!$E$5, DataPack!BP977, IF($C$4=Dates!$E$6, DataPack!BU977))))="", "", IF($C$4=Dates!$E$3, DataPack!BF977, IF($C$4=Dates!$E$4, DataPack!BK977, IF($C$4=Dates!$E$5, DataPack!BP977, IF($C$4=Dates!$E$6, DataPack!BU977)))))</f>
        <v/>
      </c>
    </row>
    <row r="541" spans="2:7">
      <c r="B541" s="112" t="str">
        <f>IF(IF($C$4=Dates!$E$3, DataPack!BB978, IF($C$4=Dates!$E$4, DataPack!BG978, IF($C$4=Dates!$E$5, DataPack!BL978, IF($C$4=Dates!$E$6, DataPack!BQ978))))="", "", IF($C$4=Dates!$E$3, DataPack!BB978, IF($C$4=Dates!$E$4, DataPack!BG978, IF($C$4=Dates!$E$5, DataPack!BL978, IF($C$4=Dates!$E$6, DataPack!BQ978)))))</f>
        <v/>
      </c>
      <c r="C541" s="119" t="str">
        <f>IF(IF($C$4=Dates!$E$3, DataPack!BC978, IF($C$4=Dates!$E$4, DataPack!BH978, IF($C$4=Dates!$E$5, DataPack!BM978, IF($C$4=Dates!$E$6, DataPack!BR978))))="", "", IF($C$4=Dates!$E$3, DataPack!BC978, IF($C$4=Dates!$E$4, DataPack!BH978, IF($C$4=Dates!$E$5, DataPack!BM978, IF($C$4=Dates!$E$6, DataPack!BR978)))))</f>
        <v/>
      </c>
      <c r="D541" s="119" t="str">
        <f>IF(IF($C$4=Dates!$E$3, DataPack!BD978, IF($C$4=Dates!$E$4, DataPack!BI978, IF($C$4=Dates!$E$5, DataPack!BN978, IF($C$4=Dates!$E$6, DataPack!BS978))))="", "", IF($C$4=Dates!$E$3, DataPack!BD978, IF($C$4=Dates!$E$4, DataPack!BI978, IF($C$4=Dates!$E$5, DataPack!BN978, IF($C$4=Dates!$E$6, DataPack!BS978)))))</f>
        <v/>
      </c>
      <c r="E541" s="119" t="str">
        <f>IF(IF($C$4=Dates!$E$3, DataPack!BE978, IF($C$4=Dates!$E$4, DataPack!BJ978, IF($C$4=Dates!$E$5, DataPack!BO978, IF($C$4=Dates!$E$6, DataPack!BT978))))="", "", IF($C$4=Dates!$E$3, DataPack!BE978, IF($C$4=Dates!$E$4, DataPack!BJ978, IF($C$4=Dates!$E$5, DataPack!BO978, IF($C$4=Dates!$E$6, DataPack!BT978)))))</f>
        <v/>
      </c>
      <c r="F541" s="119"/>
      <c r="G541" s="120" t="str">
        <f>IF(IF($C$4=Dates!$E$3, DataPack!BF978, IF($C$4=Dates!$E$4, DataPack!BK978, IF($C$4=Dates!$E$5, DataPack!BP978, IF($C$4=Dates!$E$6, DataPack!BU978))))="", "", IF($C$4=Dates!$E$3, DataPack!BF978, IF($C$4=Dates!$E$4, DataPack!BK978, IF($C$4=Dates!$E$5, DataPack!BP978, IF($C$4=Dates!$E$6, DataPack!BU978)))))</f>
        <v/>
      </c>
    </row>
    <row r="542" spans="2:7">
      <c r="B542" s="112" t="str">
        <f>IF(IF($C$4=Dates!$E$3, DataPack!BB979, IF($C$4=Dates!$E$4, DataPack!BG979, IF($C$4=Dates!$E$5, DataPack!BL979, IF($C$4=Dates!$E$6, DataPack!BQ979))))="", "", IF($C$4=Dates!$E$3, DataPack!BB979, IF($C$4=Dates!$E$4, DataPack!BG979, IF($C$4=Dates!$E$5, DataPack!BL979, IF($C$4=Dates!$E$6, DataPack!BQ979)))))</f>
        <v/>
      </c>
      <c r="C542" s="119" t="str">
        <f>IF(IF($C$4=Dates!$E$3, DataPack!BC979, IF($C$4=Dates!$E$4, DataPack!BH979, IF($C$4=Dates!$E$5, DataPack!BM979, IF($C$4=Dates!$E$6, DataPack!BR979))))="", "", IF($C$4=Dates!$E$3, DataPack!BC979, IF($C$4=Dates!$E$4, DataPack!BH979, IF($C$4=Dates!$E$5, DataPack!BM979, IF($C$4=Dates!$E$6, DataPack!BR979)))))</f>
        <v/>
      </c>
      <c r="D542" s="119" t="str">
        <f>IF(IF($C$4=Dates!$E$3, DataPack!BD979, IF($C$4=Dates!$E$4, DataPack!BI979, IF($C$4=Dates!$E$5, DataPack!BN979, IF($C$4=Dates!$E$6, DataPack!BS979))))="", "", IF($C$4=Dates!$E$3, DataPack!BD979, IF($C$4=Dates!$E$4, DataPack!BI979, IF($C$4=Dates!$E$5, DataPack!BN979, IF($C$4=Dates!$E$6, DataPack!BS979)))))</f>
        <v/>
      </c>
      <c r="E542" s="119" t="str">
        <f>IF(IF($C$4=Dates!$E$3, DataPack!BE979, IF($C$4=Dates!$E$4, DataPack!BJ979, IF($C$4=Dates!$E$5, DataPack!BO979, IF($C$4=Dates!$E$6, DataPack!BT979))))="", "", IF($C$4=Dates!$E$3, DataPack!BE979, IF($C$4=Dates!$E$4, DataPack!BJ979, IF($C$4=Dates!$E$5, DataPack!BO979, IF($C$4=Dates!$E$6, DataPack!BT979)))))</f>
        <v/>
      </c>
      <c r="F542" s="119"/>
      <c r="G542" s="120" t="str">
        <f>IF(IF($C$4=Dates!$E$3, DataPack!BF979, IF($C$4=Dates!$E$4, DataPack!BK979, IF($C$4=Dates!$E$5, DataPack!BP979, IF($C$4=Dates!$E$6, DataPack!BU979))))="", "", IF($C$4=Dates!$E$3, DataPack!BF979, IF($C$4=Dates!$E$4, DataPack!BK979, IF($C$4=Dates!$E$5, DataPack!BP979, IF($C$4=Dates!$E$6, DataPack!BU979)))))</f>
        <v/>
      </c>
    </row>
    <row r="543" spans="2:7">
      <c r="B543" s="112" t="str">
        <f>IF(IF($C$4=Dates!$E$3, DataPack!BB980, IF($C$4=Dates!$E$4, DataPack!BG980, IF($C$4=Dates!$E$5, DataPack!BL980, IF($C$4=Dates!$E$6, DataPack!BQ980))))="", "", IF($C$4=Dates!$E$3, DataPack!BB980, IF($C$4=Dates!$E$4, DataPack!BG980, IF($C$4=Dates!$E$5, DataPack!BL980, IF($C$4=Dates!$E$6, DataPack!BQ980)))))</f>
        <v/>
      </c>
      <c r="C543" s="119" t="str">
        <f>IF(IF($C$4=Dates!$E$3, DataPack!BC980, IF($C$4=Dates!$E$4, DataPack!BH980, IF($C$4=Dates!$E$5, DataPack!BM980, IF($C$4=Dates!$E$6, DataPack!BR980))))="", "", IF($C$4=Dates!$E$3, DataPack!BC980, IF($C$4=Dates!$E$4, DataPack!BH980, IF($C$4=Dates!$E$5, DataPack!BM980, IF($C$4=Dates!$E$6, DataPack!BR980)))))</f>
        <v/>
      </c>
      <c r="D543" s="119" t="str">
        <f>IF(IF($C$4=Dates!$E$3, DataPack!BD980, IF($C$4=Dates!$E$4, DataPack!BI980, IF($C$4=Dates!$E$5, DataPack!BN980, IF($C$4=Dates!$E$6, DataPack!BS980))))="", "", IF($C$4=Dates!$E$3, DataPack!BD980, IF($C$4=Dates!$E$4, DataPack!BI980, IF($C$4=Dates!$E$5, DataPack!BN980, IF($C$4=Dates!$E$6, DataPack!BS980)))))</f>
        <v/>
      </c>
      <c r="E543" s="119" t="str">
        <f>IF(IF($C$4=Dates!$E$3, DataPack!BE980, IF($C$4=Dates!$E$4, DataPack!BJ980, IF($C$4=Dates!$E$5, DataPack!BO980, IF($C$4=Dates!$E$6, DataPack!BT980))))="", "", IF($C$4=Dates!$E$3, DataPack!BE980, IF($C$4=Dates!$E$4, DataPack!BJ980, IF($C$4=Dates!$E$5, DataPack!BO980, IF($C$4=Dates!$E$6, DataPack!BT980)))))</f>
        <v/>
      </c>
      <c r="F543" s="119"/>
      <c r="G543" s="120" t="str">
        <f>IF(IF($C$4=Dates!$E$3, DataPack!BF980, IF($C$4=Dates!$E$4, DataPack!BK980, IF($C$4=Dates!$E$5, DataPack!BP980, IF($C$4=Dates!$E$6, DataPack!BU980))))="", "", IF($C$4=Dates!$E$3, DataPack!BF980, IF($C$4=Dates!$E$4, DataPack!BK980, IF($C$4=Dates!$E$5, DataPack!BP980, IF($C$4=Dates!$E$6, DataPack!BU980)))))</f>
        <v/>
      </c>
    </row>
    <row r="544" spans="2:7">
      <c r="B544" s="112" t="str">
        <f>IF(IF($C$4=Dates!$E$3, DataPack!BB981, IF($C$4=Dates!$E$4, DataPack!BG981, IF($C$4=Dates!$E$5, DataPack!BL981, IF($C$4=Dates!$E$6, DataPack!BQ981))))="", "", IF($C$4=Dates!$E$3, DataPack!BB981, IF($C$4=Dates!$E$4, DataPack!BG981, IF($C$4=Dates!$E$5, DataPack!BL981, IF($C$4=Dates!$E$6, DataPack!BQ981)))))</f>
        <v/>
      </c>
      <c r="C544" s="119" t="str">
        <f>IF(IF($C$4=Dates!$E$3, DataPack!BC981, IF($C$4=Dates!$E$4, DataPack!BH981, IF($C$4=Dates!$E$5, DataPack!BM981, IF($C$4=Dates!$E$6, DataPack!BR981))))="", "", IF($C$4=Dates!$E$3, DataPack!BC981, IF($C$4=Dates!$E$4, DataPack!BH981, IF($C$4=Dates!$E$5, DataPack!BM981, IF($C$4=Dates!$E$6, DataPack!BR981)))))</f>
        <v/>
      </c>
      <c r="D544" s="119" t="str">
        <f>IF(IF($C$4=Dates!$E$3, DataPack!BD981, IF($C$4=Dates!$E$4, DataPack!BI981, IF($C$4=Dates!$E$5, DataPack!BN981, IF($C$4=Dates!$E$6, DataPack!BS981))))="", "", IF($C$4=Dates!$E$3, DataPack!BD981, IF($C$4=Dates!$E$4, DataPack!BI981, IF($C$4=Dates!$E$5, DataPack!BN981, IF($C$4=Dates!$E$6, DataPack!BS981)))))</f>
        <v/>
      </c>
      <c r="E544" s="119" t="str">
        <f>IF(IF($C$4=Dates!$E$3, DataPack!BE981, IF($C$4=Dates!$E$4, DataPack!BJ981, IF($C$4=Dates!$E$5, DataPack!BO981, IF($C$4=Dates!$E$6, DataPack!BT981))))="", "", IF($C$4=Dates!$E$3, DataPack!BE981, IF($C$4=Dates!$E$4, DataPack!BJ981, IF($C$4=Dates!$E$5, DataPack!BO981, IF($C$4=Dates!$E$6, DataPack!BT981)))))</f>
        <v/>
      </c>
      <c r="F544" s="119"/>
      <c r="G544" s="120" t="str">
        <f>IF(IF($C$4=Dates!$E$3, DataPack!BF981, IF($C$4=Dates!$E$4, DataPack!BK981, IF($C$4=Dates!$E$5, DataPack!BP981, IF($C$4=Dates!$E$6, DataPack!BU981))))="", "", IF($C$4=Dates!$E$3, DataPack!BF981, IF($C$4=Dates!$E$4, DataPack!BK981, IF($C$4=Dates!$E$5, DataPack!BP981, IF($C$4=Dates!$E$6, DataPack!BU981)))))</f>
        <v/>
      </c>
    </row>
    <row r="545" spans="2:7">
      <c r="B545" s="112" t="str">
        <f>IF(IF($C$4=Dates!$E$3, DataPack!BB982, IF($C$4=Dates!$E$4, DataPack!BG982, IF($C$4=Dates!$E$5, DataPack!BL982, IF($C$4=Dates!$E$6, DataPack!BQ982))))="", "", IF($C$4=Dates!$E$3, DataPack!BB982, IF($C$4=Dates!$E$4, DataPack!BG982, IF($C$4=Dates!$E$5, DataPack!BL982, IF($C$4=Dates!$E$6, DataPack!BQ982)))))</f>
        <v/>
      </c>
      <c r="C545" s="119" t="str">
        <f>IF(IF($C$4=Dates!$E$3, DataPack!BC982, IF($C$4=Dates!$E$4, DataPack!BH982, IF($C$4=Dates!$E$5, DataPack!BM982, IF($C$4=Dates!$E$6, DataPack!BR982))))="", "", IF($C$4=Dates!$E$3, DataPack!BC982, IF($C$4=Dates!$E$4, DataPack!BH982, IF($C$4=Dates!$E$5, DataPack!BM982, IF($C$4=Dates!$E$6, DataPack!BR982)))))</f>
        <v/>
      </c>
      <c r="D545" s="119" t="str">
        <f>IF(IF($C$4=Dates!$E$3, DataPack!BD982, IF($C$4=Dates!$E$4, DataPack!BI982, IF($C$4=Dates!$E$5, DataPack!BN982, IF($C$4=Dates!$E$6, DataPack!BS982))))="", "", IF($C$4=Dates!$E$3, DataPack!BD982, IF($C$4=Dates!$E$4, DataPack!BI982, IF($C$4=Dates!$E$5, DataPack!BN982, IF($C$4=Dates!$E$6, DataPack!BS982)))))</f>
        <v/>
      </c>
      <c r="E545" s="119" t="str">
        <f>IF(IF($C$4=Dates!$E$3, DataPack!BE982, IF($C$4=Dates!$E$4, DataPack!BJ982, IF($C$4=Dates!$E$5, DataPack!BO982, IF($C$4=Dates!$E$6, DataPack!BT982))))="", "", IF($C$4=Dates!$E$3, DataPack!BE982, IF($C$4=Dates!$E$4, DataPack!BJ982, IF($C$4=Dates!$E$5, DataPack!BO982, IF($C$4=Dates!$E$6, DataPack!BT982)))))</f>
        <v/>
      </c>
      <c r="F545" s="119"/>
      <c r="G545" s="120" t="str">
        <f>IF(IF($C$4=Dates!$E$3, DataPack!BF982, IF($C$4=Dates!$E$4, DataPack!BK982, IF($C$4=Dates!$E$5, DataPack!BP982, IF($C$4=Dates!$E$6, DataPack!BU982))))="", "", IF($C$4=Dates!$E$3, DataPack!BF982, IF($C$4=Dates!$E$4, DataPack!BK982, IF($C$4=Dates!$E$5, DataPack!BP982, IF($C$4=Dates!$E$6, DataPack!BU982)))))</f>
        <v/>
      </c>
    </row>
    <row r="546" spans="2:7">
      <c r="B546" s="112" t="str">
        <f>IF(IF($C$4=Dates!$E$3, DataPack!BB983, IF($C$4=Dates!$E$4, DataPack!BG983, IF($C$4=Dates!$E$5, DataPack!BL983, IF($C$4=Dates!$E$6, DataPack!BQ983))))="", "", IF($C$4=Dates!$E$3, DataPack!BB983, IF($C$4=Dates!$E$4, DataPack!BG983, IF($C$4=Dates!$E$5, DataPack!BL983, IF($C$4=Dates!$E$6, DataPack!BQ983)))))</f>
        <v/>
      </c>
      <c r="C546" s="119" t="str">
        <f>IF(IF($C$4=Dates!$E$3, DataPack!BC983, IF($C$4=Dates!$E$4, DataPack!BH983, IF($C$4=Dates!$E$5, DataPack!BM983, IF($C$4=Dates!$E$6, DataPack!BR983))))="", "", IF($C$4=Dates!$E$3, DataPack!BC983, IF($C$4=Dates!$E$4, DataPack!BH983, IF($C$4=Dates!$E$5, DataPack!BM983, IF($C$4=Dates!$E$6, DataPack!BR983)))))</f>
        <v/>
      </c>
      <c r="D546" s="119" t="str">
        <f>IF(IF($C$4=Dates!$E$3, DataPack!BD983, IF($C$4=Dates!$E$4, DataPack!BI983, IF($C$4=Dates!$E$5, DataPack!BN983, IF($C$4=Dates!$E$6, DataPack!BS983))))="", "", IF($C$4=Dates!$E$3, DataPack!BD983, IF($C$4=Dates!$E$4, DataPack!BI983, IF($C$4=Dates!$E$5, DataPack!BN983, IF($C$4=Dates!$E$6, DataPack!BS983)))))</f>
        <v/>
      </c>
      <c r="E546" s="119" t="str">
        <f>IF(IF($C$4=Dates!$E$3, DataPack!BE983, IF($C$4=Dates!$E$4, DataPack!BJ983, IF($C$4=Dates!$E$5, DataPack!BO983, IF($C$4=Dates!$E$6, DataPack!BT983))))="", "", IF($C$4=Dates!$E$3, DataPack!BE983, IF($C$4=Dates!$E$4, DataPack!BJ983, IF($C$4=Dates!$E$5, DataPack!BO983, IF($C$4=Dates!$E$6, DataPack!BT983)))))</f>
        <v/>
      </c>
      <c r="F546" s="119"/>
      <c r="G546" s="120" t="str">
        <f>IF(IF($C$4=Dates!$E$3, DataPack!BF983, IF($C$4=Dates!$E$4, DataPack!BK983, IF($C$4=Dates!$E$5, DataPack!BP983, IF($C$4=Dates!$E$6, DataPack!BU983))))="", "", IF($C$4=Dates!$E$3, DataPack!BF983, IF($C$4=Dates!$E$4, DataPack!BK983, IF($C$4=Dates!$E$5, DataPack!BP983, IF($C$4=Dates!$E$6, DataPack!BU983)))))</f>
        <v/>
      </c>
    </row>
    <row r="547" spans="2:7">
      <c r="B547" s="112" t="str">
        <f>IF(IF($C$4=Dates!$E$3, DataPack!BB984, IF($C$4=Dates!$E$4, DataPack!BG984, IF($C$4=Dates!$E$5, DataPack!BL984, IF($C$4=Dates!$E$6, DataPack!BQ984))))="", "", IF($C$4=Dates!$E$3, DataPack!BB984, IF($C$4=Dates!$E$4, DataPack!BG984, IF($C$4=Dates!$E$5, DataPack!BL984, IF($C$4=Dates!$E$6, DataPack!BQ984)))))</f>
        <v/>
      </c>
      <c r="C547" s="119" t="str">
        <f>IF(IF($C$4=Dates!$E$3, DataPack!BC984, IF($C$4=Dates!$E$4, DataPack!BH984, IF($C$4=Dates!$E$5, DataPack!BM984, IF($C$4=Dates!$E$6, DataPack!BR984))))="", "", IF($C$4=Dates!$E$3, DataPack!BC984, IF($C$4=Dates!$E$4, DataPack!BH984, IF($C$4=Dates!$E$5, DataPack!BM984, IF($C$4=Dates!$E$6, DataPack!BR984)))))</f>
        <v/>
      </c>
      <c r="D547" s="119" t="str">
        <f>IF(IF($C$4=Dates!$E$3, DataPack!BD984, IF($C$4=Dates!$E$4, DataPack!BI984, IF($C$4=Dates!$E$5, DataPack!BN984, IF($C$4=Dates!$E$6, DataPack!BS984))))="", "", IF($C$4=Dates!$E$3, DataPack!BD984, IF($C$4=Dates!$E$4, DataPack!BI984, IF($C$4=Dates!$E$5, DataPack!BN984, IF($C$4=Dates!$E$6, DataPack!BS984)))))</f>
        <v/>
      </c>
      <c r="E547" s="119" t="str">
        <f>IF(IF($C$4=Dates!$E$3, DataPack!BE984, IF($C$4=Dates!$E$4, DataPack!BJ984, IF($C$4=Dates!$E$5, DataPack!BO984, IF($C$4=Dates!$E$6, DataPack!BT984))))="", "", IF($C$4=Dates!$E$3, DataPack!BE984, IF($C$4=Dates!$E$4, DataPack!BJ984, IF($C$4=Dates!$E$5, DataPack!BO984, IF($C$4=Dates!$E$6, DataPack!BT984)))))</f>
        <v/>
      </c>
      <c r="F547" s="119"/>
      <c r="G547" s="120" t="str">
        <f>IF(IF($C$4=Dates!$E$3, DataPack!BF984, IF($C$4=Dates!$E$4, DataPack!BK984, IF($C$4=Dates!$E$5, DataPack!BP984, IF($C$4=Dates!$E$6, DataPack!BU984))))="", "", IF($C$4=Dates!$E$3, DataPack!BF984, IF($C$4=Dates!$E$4, DataPack!BK984, IF($C$4=Dates!$E$5, DataPack!BP984, IF($C$4=Dates!$E$6, DataPack!BU984)))))</f>
        <v/>
      </c>
    </row>
    <row r="548" spans="2:7">
      <c r="B548" s="112" t="str">
        <f>IF(IF($C$4=Dates!$E$3, DataPack!BB985, IF($C$4=Dates!$E$4, DataPack!BG985, IF($C$4=Dates!$E$5, DataPack!BL985, IF($C$4=Dates!$E$6, DataPack!BQ985))))="", "", IF($C$4=Dates!$E$3, DataPack!BB985, IF($C$4=Dates!$E$4, DataPack!BG985, IF($C$4=Dates!$E$5, DataPack!BL985, IF($C$4=Dates!$E$6, DataPack!BQ985)))))</f>
        <v/>
      </c>
      <c r="C548" s="119" t="str">
        <f>IF(IF($C$4=Dates!$E$3, DataPack!BC985, IF($C$4=Dates!$E$4, DataPack!BH985, IF($C$4=Dates!$E$5, DataPack!BM985, IF($C$4=Dates!$E$6, DataPack!BR985))))="", "", IF($C$4=Dates!$E$3, DataPack!BC985, IF($C$4=Dates!$E$4, DataPack!BH985, IF($C$4=Dates!$E$5, DataPack!BM985, IF($C$4=Dates!$E$6, DataPack!BR985)))))</f>
        <v/>
      </c>
      <c r="D548" s="119" t="str">
        <f>IF(IF($C$4=Dates!$E$3, DataPack!BD985, IF($C$4=Dates!$E$4, DataPack!BI985, IF($C$4=Dates!$E$5, DataPack!BN985, IF($C$4=Dates!$E$6, DataPack!BS985))))="", "", IF($C$4=Dates!$E$3, DataPack!BD985, IF($C$4=Dates!$E$4, DataPack!BI985, IF($C$4=Dates!$E$5, DataPack!BN985, IF($C$4=Dates!$E$6, DataPack!BS985)))))</f>
        <v/>
      </c>
      <c r="E548" s="119" t="str">
        <f>IF(IF($C$4=Dates!$E$3, DataPack!BE985, IF($C$4=Dates!$E$4, DataPack!BJ985, IF($C$4=Dates!$E$5, DataPack!BO985, IF($C$4=Dates!$E$6, DataPack!BT985))))="", "", IF($C$4=Dates!$E$3, DataPack!BE985, IF($C$4=Dates!$E$4, DataPack!BJ985, IF($C$4=Dates!$E$5, DataPack!BO985, IF($C$4=Dates!$E$6, DataPack!BT985)))))</f>
        <v/>
      </c>
      <c r="F548" s="119"/>
      <c r="G548" s="120" t="str">
        <f>IF(IF($C$4=Dates!$E$3, DataPack!BF985, IF($C$4=Dates!$E$4, DataPack!BK985, IF($C$4=Dates!$E$5, DataPack!BP985, IF($C$4=Dates!$E$6, DataPack!BU985))))="", "", IF($C$4=Dates!$E$3, DataPack!BF985, IF($C$4=Dates!$E$4, DataPack!BK985, IF($C$4=Dates!$E$5, DataPack!BP985, IF($C$4=Dates!$E$6, DataPack!BU985)))))</f>
        <v/>
      </c>
    </row>
    <row r="549" spans="2:7">
      <c r="B549" s="112" t="str">
        <f>IF(IF($C$4=Dates!$E$3, DataPack!BB986, IF($C$4=Dates!$E$4, DataPack!BG986, IF($C$4=Dates!$E$5, DataPack!BL986, IF($C$4=Dates!$E$6, DataPack!BQ986))))="", "", IF($C$4=Dates!$E$3, DataPack!BB986, IF($C$4=Dates!$E$4, DataPack!BG986, IF($C$4=Dates!$E$5, DataPack!BL986, IF($C$4=Dates!$E$6, DataPack!BQ986)))))</f>
        <v/>
      </c>
      <c r="C549" s="119" t="str">
        <f>IF(IF($C$4=Dates!$E$3, DataPack!BC986, IF($C$4=Dates!$E$4, DataPack!BH986, IF($C$4=Dates!$E$5, DataPack!BM986, IF($C$4=Dates!$E$6, DataPack!BR986))))="", "", IF($C$4=Dates!$E$3, DataPack!BC986, IF($C$4=Dates!$E$4, DataPack!BH986, IF($C$4=Dates!$E$5, DataPack!BM986, IF($C$4=Dates!$E$6, DataPack!BR986)))))</f>
        <v/>
      </c>
      <c r="D549" s="119" t="str">
        <f>IF(IF($C$4=Dates!$E$3, DataPack!BD986, IF($C$4=Dates!$E$4, DataPack!BI986, IF($C$4=Dates!$E$5, DataPack!BN986, IF($C$4=Dates!$E$6, DataPack!BS986))))="", "", IF($C$4=Dates!$E$3, DataPack!BD986, IF($C$4=Dates!$E$4, DataPack!BI986, IF($C$4=Dates!$E$5, DataPack!BN986, IF($C$4=Dates!$E$6, DataPack!BS986)))))</f>
        <v/>
      </c>
      <c r="E549" s="119" t="str">
        <f>IF(IF($C$4=Dates!$E$3, DataPack!BE986, IF($C$4=Dates!$E$4, DataPack!BJ986, IF($C$4=Dates!$E$5, DataPack!BO986, IF($C$4=Dates!$E$6, DataPack!BT986))))="", "", IF($C$4=Dates!$E$3, DataPack!BE986, IF($C$4=Dates!$E$4, DataPack!BJ986, IF($C$4=Dates!$E$5, DataPack!BO986, IF($C$4=Dates!$E$6, DataPack!BT986)))))</f>
        <v/>
      </c>
      <c r="F549" s="119"/>
      <c r="G549" s="120" t="str">
        <f>IF(IF($C$4=Dates!$E$3, DataPack!BF986, IF($C$4=Dates!$E$4, DataPack!BK986, IF($C$4=Dates!$E$5, DataPack!BP986, IF($C$4=Dates!$E$6, DataPack!BU986))))="", "", IF($C$4=Dates!$E$3, DataPack!BF986, IF($C$4=Dates!$E$4, DataPack!BK986, IF($C$4=Dates!$E$5, DataPack!BP986, IF($C$4=Dates!$E$6, DataPack!BU986)))))</f>
        <v/>
      </c>
    </row>
    <row r="550" spans="2:7">
      <c r="B550" s="112"/>
    </row>
    <row r="551" spans="2:7">
      <c r="B551" s="112"/>
    </row>
    <row r="552" spans="2:7">
      <c r="B552" s="112"/>
    </row>
  </sheetData>
  <sheetProtection sheet="1" selectLockedCells="1"/>
  <mergeCells count="7">
    <mergeCell ref="B2:G2"/>
    <mergeCell ref="B6:B7"/>
    <mergeCell ref="C6:C7"/>
    <mergeCell ref="D6:D7"/>
    <mergeCell ref="E6:E7"/>
    <mergeCell ref="G6:G7"/>
    <mergeCell ref="F6:F7"/>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53" orientation="portrait" r:id="rId1"/>
  <headerFooter alignWithMargins="0"/>
  <colBreaks count="1" manualBreakCount="1">
    <brk id="7" max="1048575" man="1"/>
  </colBreaks>
</worksheet>
</file>

<file path=xl/worksheets/sheet19.xml><?xml version="1.0" encoding="utf-8"?>
<worksheet xmlns="http://schemas.openxmlformats.org/spreadsheetml/2006/main" xmlns:r="http://schemas.openxmlformats.org/officeDocument/2006/relationships">
  <sheetPr codeName="Sheet22" enableFormatConditionsCalculation="0">
    <tabColor indexed="42"/>
  </sheetPr>
  <dimension ref="B1:M265"/>
  <sheetViews>
    <sheetView showGridLines="0" showRowColHeaders="0" zoomScaleNormal="100" workbookViewId="0">
      <selection activeCell="B5" sqref="B5:C5"/>
    </sheetView>
  </sheetViews>
  <sheetFormatPr defaultRowHeight="12.75"/>
  <cols>
    <col min="1" max="1" width="2.7109375" style="6" customWidth="1"/>
    <col min="2" max="2" width="13.140625" style="14" customWidth="1"/>
    <col min="3" max="3" width="26.28515625" style="6" customWidth="1"/>
    <col min="4" max="4" width="1.7109375" style="6" customWidth="1"/>
    <col min="5" max="13" width="13" style="145" customWidth="1"/>
    <col min="14" max="16384" width="9.140625" style="6"/>
  </cols>
  <sheetData>
    <row r="1" spans="2:13">
      <c r="B1" s="165"/>
    </row>
    <row r="2" spans="2:13" ht="14.25" customHeight="1">
      <c r="B2" s="46" t="str">
        <f>"Table 6: Most recent overall effectiveness for schools inspected at "&amp;IF('Table 6'!$B$5=Dates!$G$3,"between "&amp;Dates!$G$3,IF('Table 6'!$B$5=Dates!$G$4,Dates!G4,IF('Table 6'!$B$5=Dates!G5,Dates!G5,IF('Table 6'!$B$5=Dates!G6,Dates!G6,IF('Table 6'!$B$5=Dates!G7,Dates!G7)))))&amp;" by local authority and government office region"&amp;" (provisional) " &amp; CHAR(185) &amp; " " &amp; CHAR(178) &amp; " " &amp; CHAR(179)</f>
        <v>Table 6: Most recent overall effectiveness for schools inspected at 31 December 2011 by local authority and government office region (provisional) ¹ ² ³</v>
      </c>
      <c r="C2" s="46"/>
      <c r="D2" s="46"/>
      <c r="E2" s="144"/>
      <c r="F2" s="144"/>
      <c r="G2" s="144"/>
      <c r="H2" s="144"/>
      <c r="I2" s="144"/>
      <c r="J2" s="144"/>
      <c r="K2" s="144"/>
      <c r="L2" s="144"/>
      <c r="M2" s="144"/>
    </row>
    <row r="3" spans="2:13" ht="14.25" customHeight="1">
      <c r="B3" s="46"/>
      <c r="C3" s="46"/>
      <c r="D3" s="46"/>
      <c r="G3" s="144"/>
      <c r="H3" s="144"/>
      <c r="I3" s="144"/>
      <c r="J3" s="144"/>
      <c r="K3" s="144"/>
      <c r="L3" s="144"/>
      <c r="M3" s="144"/>
    </row>
    <row r="4" spans="2:13" ht="12.75" customHeight="1">
      <c r="B4" s="42" t="s">
        <v>1066</v>
      </c>
    </row>
    <row r="5" spans="2:13" ht="12.75" customHeight="1">
      <c r="B5" s="393" t="s">
        <v>95</v>
      </c>
      <c r="C5" s="395"/>
      <c r="D5" s="17"/>
      <c r="E5" s="415" t="s">
        <v>819</v>
      </c>
      <c r="F5" s="413" t="s">
        <v>64</v>
      </c>
      <c r="G5" s="413"/>
      <c r="H5" s="413" t="s">
        <v>65</v>
      </c>
      <c r="I5" s="413"/>
      <c r="J5" s="413" t="s">
        <v>66</v>
      </c>
      <c r="K5" s="413"/>
      <c r="L5" s="413" t="s">
        <v>67</v>
      </c>
      <c r="M5" s="413"/>
    </row>
    <row r="6" spans="2:13">
      <c r="B6" s="354"/>
      <c r="C6" s="355"/>
      <c r="D6" s="16"/>
      <c r="E6" s="416"/>
      <c r="F6" s="146" t="s">
        <v>131</v>
      </c>
      <c r="G6" s="82" t="s">
        <v>199</v>
      </c>
      <c r="H6" s="82" t="s">
        <v>131</v>
      </c>
      <c r="I6" s="146" t="s">
        <v>199</v>
      </c>
      <c r="J6" s="146" t="s">
        <v>131</v>
      </c>
      <c r="K6" s="146" t="s">
        <v>199</v>
      </c>
      <c r="L6" s="146" t="s">
        <v>131</v>
      </c>
      <c r="M6" s="146" t="s">
        <v>199</v>
      </c>
    </row>
    <row r="7" spans="2:13" ht="4.5" customHeight="1">
      <c r="C7" s="5"/>
      <c r="D7" s="5"/>
      <c r="E7" s="147"/>
      <c r="F7" s="147"/>
      <c r="G7" s="147"/>
      <c r="H7" s="147"/>
      <c r="I7" s="147"/>
      <c r="J7" s="147"/>
      <c r="K7" s="147"/>
    </row>
    <row r="8" spans="2:13" ht="12.75" customHeight="1">
      <c r="B8" s="414" t="s">
        <v>132</v>
      </c>
      <c r="C8" s="414"/>
      <c r="D8" s="4"/>
      <c r="E8" s="147">
        <f>IF(IF($B$5=Dates!$G$4, DataPack!B718,IF($B$5=Dates!$G$5,DataPack!L718,IF($B$5=Dates!$G$6,DataPack!V718)))=0, "0", IF($B$5=Dates!$G$4, DataPack!B718,IF($B$5=Dates!$G$5,DataPack!L718,IF($B$5=Dates!$G$6,DataPack!V718))))</f>
        <v>21631</v>
      </c>
      <c r="F8" s="147">
        <f>IF(IF($B$5=Dates!$G$4, DataPack!C718,IF($B$5=Dates!$G$5,DataPack!M718,IF($B$5=Dates!$G$6,DataPack!W718)))=0, "0", IF($B$5=Dates!$G$4, DataPack!C718,IF($B$5=Dates!$G$5,DataPack!M718,IF($B$5=Dates!$G$6,DataPack!W718))))</f>
        <v>4531</v>
      </c>
      <c r="G8" s="147">
        <f>IF(IF($B$5=Dates!$G$4, DataPack!D718,IF($B$5=Dates!$G$5,DataPack!N718,IF($B$5=Dates!$G$6,DataPack!X718)))=0, "0", IF($B$5=Dates!$G$4, DataPack!D718,IF($B$5=Dates!$G$5,DataPack!N718,IF($B$5=Dates!$G$6,DataPack!X718))))</f>
        <v>21</v>
      </c>
      <c r="H8" s="147">
        <f>IF(IF($B$5=Dates!$G$4, DataPack!E718,IF($B$5=Dates!$G$5,DataPack!O718,IF($B$5=Dates!$G$6,DataPack!Y718)))=0, "0", IF($B$5=Dates!$G$4, DataPack!E718,IF($B$5=Dates!$G$5,DataPack!O718,IF($B$5=Dates!$G$6,DataPack!Y718))))</f>
        <v>10633</v>
      </c>
      <c r="I8" s="147">
        <f>IF(IF($B$5=Dates!$G$4, DataPack!F718,IF($B$5=Dates!$G$5,DataPack!P718,IF($B$5=Dates!$G$6,DataPack!Z718)))=0, "0", IF($B$5=Dates!$G$4, DataPack!F718,IF($B$5=Dates!$G$5,DataPack!P718,IF($B$5=Dates!$G$6,DataPack!Z718))))</f>
        <v>49</v>
      </c>
      <c r="J8" s="147">
        <f>IF(IF($B$5=Dates!$G$4, DataPack!G718,IF($B$5=Dates!$G$5,DataPack!Q718,IF($B$5=Dates!$G$6,DataPack!AA718)))=0, "0", IF($B$5=Dates!$G$4, DataPack!G718,IF($B$5=Dates!$G$5,DataPack!Q718,IF($B$5=Dates!$G$6,DataPack!AA718))))</f>
        <v>6027</v>
      </c>
      <c r="K8" s="147">
        <f>IF(IF($B$5=Dates!$G$4, DataPack!H718,IF($B$5=Dates!$G$5,DataPack!R718,IF($B$5=Dates!$G$6,DataPack!AB718)))=0, "0", IF($B$5=Dates!$G$4, DataPack!H718,IF($B$5=Dates!$G$5,DataPack!R718,IF($B$5=Dates!$G$6,DataPack!AB718))))</f>
        <v>28</v>
      </c>
      <c r="L8" s="147">
        <f>IF(IF($B$5=Dates!$G$4, DataPack!I718,IF($B$5=Dates!$G$5,DataPack!S718,IF($B$5=Dates!$G$6,DataPack!AC718)))=0, "0", IF($B$5=Dates!$G$4, DataPack!I718,IF($B$5=Dates!$G$5,DataPack!S718,IF($B$5=Dates!$G$6,DataPack!AC718))))</f>
        <v>440</v>
      </c>
      <c r="M8" s="147">
        <f>IF(IF($B$5=Dates!$G$4, DataPack!J718,IF($B$5=Dates!$G$5,DataPack!T718,IF($B$5=Dates!$G$6,DataPack!AD718)))=0, "0", IF($B$5=Dates!$G$4, DataPack!J718,IF($B$5=Dates!$G$5,DataPack!T718,IF($B$5=Dates!$G$6,DataPack!AD718))))</f>
        <v>2</v>
      </c>
    </row>
    <row r="9" spans="2:13" ht="12.75" customHeight="1">
      <c r="B9" s="414" t="s">
        <v>133</v>
      </c>
      <c r="C9" s="414"/>
      <c r="D9" s="4"/>
      <c r="E9" s="147">
        <f>IF(IF($B$5=Dates!$G$4, DataPack!B719,IF($B$5=Dates!$G$5,DataPack!L719,IF($B$5=Dates!$G$6,DataPack!V719)))=0, "0", IF($B$5=Dates!$G$4, DataPack!B719,IF($B$5=Dates!$G$5,DataPack!L719,IF($B$5=Dates!$G$6,DataPack!V719))))</f>
        <v>1168</v>
      </c>
      <c r="F9" s="147">
        <f>IF(IF($B$5=Dates!$G$4, DataPack!C719,IF($B$5=Dates!$G$5,DataPack!M719,IF($B$5=Dates!$G$6,DataPack!W719)))=0, "0", IF($B$5=Dates!$G$4, DataPack!C719,IF($B$5=Dates!$G$5,DataPack!M719,IF($B$5=Dates!$G$6,DataPack!W719))))</f>
        <v>247</v>
      </c>
      <c r="G9" s="147">
        <f>IF(IF($B$5=Dates!$G$4, DataPack!D719,IF($B$5=Dates!$G$5,DataPack!N719,IF($B$5=Dates!$G$6,DataPack!X719)))=0, "0", IF($B$5=Dates!$G$4, DataPack!D719,IF($B$5=Dates!$G$5,DataPack!N719,IF($B$5=Dates!$G$6,DataPack!X719))))</f>
        <v>21</v>
      </c>
      <c r="H9" s="147">
        <f>IF(IF($B$5=Dates!$G$4, DataPack!E719,IF($B$5=Dates!$G$5,DataPack!O719,IF($B$5=Dates!$G$6,DataPack!Y719)))=0, "0", IF($B$5=Dates!$G$4, DataPack!E719,IF($B$5=Dates!$G$5,DataPack!O719,IF($B$5=Dates!$G$6,DataPack!Y719))))</f>
        <v>608</v>
      </c>
      <c r="I9" s="147">
        <f>IF(IF($B$5=Dates!$G$4, DataPack!F719,IF($B$5=Dates!$G$5,DataPack!P719,IF($B$5=Dates!$G$6,DataPack!Z719)))=0, "0", IF($B$5=Dates!$G$4, DataPack!F719,IF($B$5=Dates!$G$5,DataPack!P719,IF($B$5=Dates!$G$6,DataPack!Z719))))</f>
        <v>52</v>
      </c>
      <c r="J9" s="147">
        <f>IF(IF($B$5=Dates!$G$4, DataPack!G719,IF($B$5=Dates!$G$5,DataPack!Q719,IF($B$5=Dates!$G$6,DataPack!AA719)))=0, "0", IF($B$5=Dates!$G$4, DataPack!G719,IF($B$5=Dates!$G$5,DataPack!Q719,IF($B$5=Dates!$G$6,DataPack!AA719))))</f>
        <v>297</v>
      </c>
      <c r="K9" s="147">
        <f>IF(IF($B$5=Dates!$G$4, DataPack!H719,IF($B$5=Dates!$G$5,DataPack!R719,IF($B$5=Dates!$G$6,DataPack!AB719)))=0, "0", IF($B$5=Dates!$G$4, DataPack!H719,IF($B$5=Dates!$G$5,DataPack!R719,IF($B$5=Dates!$G$6,DataPack!AB719))))</f>
        <v>25</v>
      </c>
      <c r="L9" s="147">
        <f>IF(IF($B$5=Dates!$G$4, DataPack!I719,IF($B$5=Dates!$G$5,DataPack!S719,IF($B$5=Dates!$G$6,DataPack!AC719)))=0, "0", IF($B$5=Dates!$G$4, DataPack!I719,IF($B$5=Dates!$G$5,DataPack!S719,IF($B$5=Dates!$G$6,DataPack!AC719))))</f>
        <v>16</v>
      </c>
      <c r="M9" s="147">
        <f>IF(IF($B$5=Dates!$G$4, DataPack!J719,IF($B$5=Dates!$G$5,DataPack!T719,IF($B$5=Dates!$G$6,DataPack!AD719)))=0, "0", IF($B$5=Dates!$G$4, DataPack!J719,IF($B$5=Dates!$G$5,DataPack!T719,IF($B$5=Dates!$G$6,DataPack!AD719))))</f>
        <v>1</v>
      </c>
    </row>
    <row r="10" spans="2:13" ht="12.75" customHeight="1">
      <c r="B10" s="396" t="s">
        <v>205</v>
      </c>
      <c r="C10" s="396"/>
      <c r="E10" s="148">
        <f>IF(IF($B$5=Dates!$G$4, DataPack!B720,IF($B$5=Dates!$G$5,DataPack!L720,IF($B$5=Dates!$G$6,DataPack!V720)))=0, "0", IF($B$5=Dates!$G$4, DataPack!B720,IF($B$5=Dates!$G$5,DataPack!L720,IF($B$5=Dates!$G$6,DataPack!V720))))</f>
        <v>39</v>
      </c>
      <c r="F10" s="148">
        <f>IF(IF($B$5=Dates!$G$4, DataPack!C720,IF($B$5=Dates!$G$5,DataPack!M720,IF($B$5=Dates!$G$6,DataPack!W720)))=0, "0", IF($B$5=Dates!$G$4, DataPack!C720,IF($B$5=Dates!$G$5,DataPack!M720,IF($B$5=Dates!$G$6,DataPack!W720))))</f>
        <v>10</v>
      </c>
      <c r="G10" s="148">
        <f>IF(IF($B$5=Dates!$G$4, DataPack!D720,IF($B$5=Dates!$G$5,DataPack!N720,IF($B$5=Dates!$G$6,DataPack!X720)))=0, "0", IF($B$5=Dates!$G$4, DataPack!D720,IF($B$5=Dates!$G$5,DataPack!N720,IF($B$5=Dates!$G$6,DataPack!X720))))</f>
        <v>26</v>
      </c>
      <c r="H10" s="148">
        <f>IF(IF($B$5=Dates!$G$4, DataPack!E720,IF($B$5=Dates!$G$5,DataPack!O720,IF($B$5=Dates!$G$6,DataPack!Y720)))=0, "0", IF($B$5=Dates!$G$4, DataPack!E720,IF($B$5=Dates!$G$5,DataPack!O720,IF($B$5=Dates!$G$6,DataPack!Y720))))</f>
        <v>21</v>
      </c>
      <c r="I10" s="148">
        <f>IF(IF($B$5=Dates!$G$4, DataPack!F720,IF($B$5=Dates!$G$5,DataPack!P720,IF($B$5=Dates!$G$6,DataPack!Z720)))=0, "0", IF($B$5=Dates!$G$4, DataPack!F720,IF($B$5=Dates!$G$5,DataPack!P720,IF($B$5=Dates!$G$6,DataPack!Z720))))</f>
        <v>54</v>
      </c>
      <c r="J10" s="148">
        <f>IF(IF($B$5=Dates!$G$4, DataPack!G720,IF($B$5=Dates!$G$5,DataPack!Q720,IF($B$5=Dates!$G$6,DataPack!AA720)))=0, "0", IF($B$5=Dates!$G$4, DataPack!G720,IF($B$5=Dates!$G$5,DataPack!Q720,IF($B$5=Dates!$G$6,DataPack!AA720))))</f>
        <v>7</v>
      </c>
      <c r="K10" s="148">
        <f>IF(IF($B$5=Dates!$G$4, DataPack!H720,IF($B$5=Dates!$G$5,DataPack!R720,IF($B$5=Dates!$G$6,DataPack!AB720)))=0, "0", IF($B$5=Dates!$G$4, DataPack!H720,IF($B$5=Dates!$G$5,DataPack!R720,IF($B$5=Dates!$G$6,DataPack!AB720))))</f>
        <v>18</v>
      </c>
      <c r="L10" s="148">
        <f>IF(IF($B$5=Dates!$G$4, DataPack!I720,IF($B$5=Dates!$G$5,DataPack!S720,IF($B$5=Dates!$G$6,DataPack!AC720)))=0, "0", IF($B$5=Dates!$G$4, DataPack!I720,IF($B$5=Dates!$G$5,DataPack!S720,IF($B$5=Dates!$G$6,DataPack!AC720))))</f>
        <v>1</v>
      </c>
      <c r="M10" s="148">
        <f>IF(IF($B$5=Dates!$G$4, DataPack!J720,IF($B$5=Dates!$G$5,DataPack!T720,IF($B$5=Dates!$G$6,DataPack!AD720)))=0, "0", IF($B$5=Dates!$G$4, DataPack!J720,IF($B$5=Dates!$G$5,DataPack!T720,IF($B$5=Dates!$G$6,DataPack!AD720))))</f>
        <v>3</v>
      </c>
    </row>
    <row r="11" spans="2:13" ht="12.75" customHeight="1">
      <c r="B11" s="396" t="s">
        <v>297</v>
      </c>
      <c r="C11" s="396"/>
      <c r="E11" s="148">
        <f>IF(IF($B$5=Dates!$G$4, DataPack!B721,IF($B$5=Dates!$G$5,DataPack!L721,IF($B$5=Dates!$G$6,DataPack!V721)))=0, "0", IF($B$5=Dates!$G$4, DataPack!B721,IF($B$5=Dates!$G$5,DataPack!L721,IF($B$5=Dates!$G$6,DataPack!V721))))</f>
        <v>281</v>
      </c>
      <c r="F11" s="148">
        <f>IF(IF($B$5=Dates!$G$4, DataPack!C721,IF($B$5=Dates!$G$5,DataPack!M721,IF($B$5=Dates!$G$6,DataPack!W721)))=0, "0", IF($B$5=Dates!$G$4, DataPack!C721,IF($B$5=Dates!$G$5,DataPack!M721,IF($B$5=Dates!$G$6,DataPack!W721))))</f>
        <v>60</v>
      </c>
      <c r="G11" s="148">
        <f>IF(IF($B$5=Dates!$G$4, DataPack!D721,IF($B$5=Dates!$G$5,DataPack!N721,IF($B$5=Dates!$G$6,DataPack!X721)))=0, "0", IF($B$5=Dates!$G$4, DataPack!D721,IF($B$5=Dates!$G$5,DataPack!N721,IF($B$5=Dates!$G$6,DataPack!X721))))</f>
        <v>21</v>
      </c>
      <c r="H11" s="148">
        <f>IF(IF($B$5=Dates!$G$4, DataPack!E721,IF($B$5=Dates!$G$5,DataPack!O721,IF($B$5=Dates!$G$6,DataPack!Y721)))=0, "0", IF($B$5=Dates!$G$4, DataPack!E721,IF($B$5=Dates!$G$5,DataPack!O721,IF($B$5=Dates!$G$6,DataPack!Y721))))</f>
        <v>151</v>
      </c>
      <c r="I11" s="148">
        <f>IF(IF($B$5=Dates!$G$4, DataPack!F721,IF($B$5=Dates!$G$5,DataPack!P721,IF($B$5=Dates!$G$6,DataPack!Z721)))=0, "0", IF($B$5=Dates!$G$4, DataPack!F721,IF($B$5=Dates!$G$5,DataPack!P721,IF($B$5=Dates!$G$6,DataPack!Z721))))</f>
        <v>54</v>
      </c>
      <c r="J11" s="148">
        <f>IF(IF($B$5=Dates!$G$4, DataPack!G721,IF($B$5=Dates!$G$5,DataPack!Q721,IF($B$5=Dates!$G$6,DataPack!AA721)))=0, "0", IF($B$5=Dates!$G$4, DataPack!G721,IF($B$5=Dates!$G$5,DataPack!Q721,IF($B$5=Dates!$G$6,DataPack!AA721))))</f>
        <v>69</v>
      </c>
      <c r="K11" s="148">
        <f>IF(IF($B$5=Dates!$G$4, DataPack!H721,IF($B$5=Dates!$G$5,DataPack!R721,IF($B$5=Dates!$G$6,DataPack!AB721)))=0, "0", IF($B$5=Dates!$G$4, DataPack!H721,IF($B$5=Dates!$G$5,DataPack!R721,IF($B$5=Dates!$G$6,DataPack!AB721))))</f>
        <v>25</v>
      </c>
      <c r="L11" s="148">
        <f>IF(IF($B$5=Dates!$G$4, DataPack!I721,IF($B$5=Dates!$G$5,DataPack!S721,IF($B$5=Dates!$G$6,DataPack!AC721)))=0, "0", IF($B$5=Dates!$G$4, DataPack!I721,IF($B$5=Dates!$G$5,DataPack!S721,IF($B$5=Dates!$G$6,DataPack!AC721))))</f>
        <v>1</v>
      </c>
      <c r="M11" s="148" t="str">
        <f>IF(IF($B$5=Dates!$G$4, DataPack!J721,IF($B$5=Dates!$G$5,DataPack!T721,IF($B$5=Dates!$G$6,DataPack!AD721)))=0, "0", IF($B$5=Dates!$G$4, DataPack!J721,IF($B$5=Dates!$G$5,DataPack!T721,IF($B$5=Dates!$G$6,DataPack!AD721))))</f>
        <v>0</v>
      </c>
    </row>
    <row r="12" spans="2:13" ht="12.75" customHeight="1">
      <c r="B12" s="396" t="s">
        <v>13</v>
      </c>
      <c r="C12" s="396"/>
      <c r="E12" s="148">
        <f>IF(IF($B$5=Dates!$G$4, DataPack!B722,IF($B$5=Dates!$G$5,DataPack!L722,IF($B$5=Dates!$G$6,DataPack!V722)))=0, "0", IF($B$5=Dates!$G$4, DataPack!B722,IF($B$5=Dates!$G$5,DataPack!L722,IF($B$5=Dates!$G$6,DataPack!V722))))</f>
        <v>85</v>
      </c>
      <c r="F12" s="148">
        <f>IF(IF($B$5=Dates!$G$4, DataPack!C722,IF($B$5=Dates!$G$5,DataPack!M722,IF($B$5=Dates!$G$6,DataPack!W722)))=0, "0", IF($B$5=Dates!$G$4, DataPack!C722,IF($B$5=Dates!$G$5,DataPack!M722,IF($B$5=Dates!$G$6,DataPack!W722))))</f>
        <v>24</v>
      </c>
      <c r="G12" s="148">
        <f>IF(IF($B$5=Dates!$G$4, DataPack!D722,IF($B$5=Dates!$G$5,DataPack!N722,IF($B$5=Dates!$G$6,DataPack!X722)))=0, "0", IF($B$5=Dates!$G$4, DataPack!D722,IF($B$5=Dates!$G$5,DataPack!N722,IF($B$5=Dates!$G$6,DataPack!X722))))</f>
        <v>28</v>
      </c>
      <c r="H12" s="148">
        <f>IF(IF($B$5=Dates!$G$4, DataPack!E722,IF($B$5=Dates!$G$5,DataPack!O722,IF($B$5=Dates!$G$6,DataPack!Y722)))=0, "0", IF($B$5=Dates!$G$4, DataPack!E722,IF($B$5=Dates!$G$5,DataPack!O722,IF($B$5=Dates!$G$6,DataPack!Y722))))</f>
        <v>44</v>
      </c>
      <c r="I12" s="148">
        <f>IF(IF($B$5=Dates!$G$4, DataPack!F722,IF($B$5=Dates!$G$5,DataPack!P722,IF($B$5=Dates!$G$6,DataPack!Z722)))=0, "0", IF($B$5=Dates!$G$4, DataPack!F722,IF($B$5=Dates!$G$5,DataPack!P722,IF($B$5=Dates!$G$6,DataPack!Z722))))</f>
        <v>52</v>
      </c>
      <c r="J12" s="148">
        <f>IF(IF($B$5=Dates!$G$4, DataPack!G722,IF($B$5=Dates!$G$5,DataPack!Q722,IF($B$5=Dates!$G$6,DataPack!AA722)))=0, "0", IF($B$5=Dates!$G$4, DataPack!G722,IF($B$5=Dates!$G$5,DataPack!Q722,IF($B$5=Dates!$G$6,DataPack!AA722))))</f>
        <v>16</v>
      </c>
      <c r="K12" s="148">
        <f>IF(IF($B$5=Dates!$G$4, DataPack!H722,IF($B$5=Dates!$G$5,DataPack!R722,IF($B$5=Dates!$G$6,DataPack!AB722)))=0, "0", IF($B$5=Dates!$G$4, DataPack!H722,IF($B$5=Dates!$G$5,DataPack!R722,IF($B$5=Dates!$G$6,DataPack!AB722))))</f>
        <v>19</v>
      </c>
      <c r="L12" s="148">
        <f>IF(IF($B$5=Dates!$G$4, DataPack!I722,IF($B$5=Dates!$G$5,DataPack!S722,IF($B$5=Dates!$G$6,DataPack!AC722)))=0, "0", IF($B$5=Dates!$G$4, DataPack!I722,IF($B$5=Dates!$G$5,DataPack!S722,IF($B$5=Dates!$G$6,DataPack!AC722))))</f>
        <v>1</v>
      </c>
      <c r="M12" s="148">
        <f>IF(IF($B$5=Dates!$G$4, DataPack!J722,IF($B$5=Dates!$G$5,DataPack!T722,IF($B$5=Dates!$G$6,DataPack!AD722)))=0, "0", IF($B$5=Dates!$G$4, DataPack!J722,IF($B$5=Dates!$G$5,DataPack!T722,IF($B$5=Dates!$G$6,DataPack!AD722))))</f>
        <v>1</v>
      </c>
    </row>
    <row r="13" spans="2:13" ht="12.75" customHeight="1">
      <c r="B13" s="396" t="s">
        <v>258</v>
      </c>
      <c r="C13" s="396"/>
      <c r="E13" s="148">
        <f>IF(IF($B$5=Dates!$G$4, DataPack!B723,IF($B$5=Dates!$G$5,DataPack!L723,IF($B$5=Dates!$G$6,DataPack!V723)))=0, "0", IF($B$5=Dates!$G$4, DataPack!B723,IF($B$5=Dates!$G$5,DataPack!L723,IF($B$5=Dates!$G$6,DataPack!V723))))</f>
        <v>38</v>
      </c>
      <c r="F13" s="148">
        <f>IF(IF($B$5=Dates!$G$4, DataPack!C723,IF($B$5=Dates!$G$5,DataPack!M723,IF($B$5=Dates!$G$6,DataPack!W723)))=0, "0", IF($B$5=Dates!$G$4, DataPack!C723,IF($B$5=Dates!$G$5,DataPack!M723,IF($B$5=Dates!$G$6,DataPack!W723))))</f>
        <v>9</v>
      </c>
      <c r="G13" s="148">
        <f>IF(IF($B$5=Dates!$G$4, DataPack!D723,IF($B$5=Dates!$G$5,DataPack!N723,IF($B$5=Dates!$G$6,DataPack!X723)))=0, "0", IF($B$5=Dates!$G$4, DataPack!D723,IF($B$5=Dates!$G$5,DataPack!N723,IF($B$5=Dates!$G$6,DataPack!X723))))</f>
        <v>24</v>
      </c>
      <c r="H13" s="148">
        <f>IF(IF($B$5=Dates!$G$4, DataPack!E723,IF($B$5=Dates!$G$5,DataPack!O723,IF($B$5=Dates!$G$6,DataPack!Y723)))=0, "0", IF($B$5=Dates!$G$4, DataPack!E723,IF($B$5=Dates!$G$5,DataPack!O723,IF($B$5=Dates!$G$6,DataPack!Y723))))</f>
        <v>20</v>
      </c>
      <c r="I13" s="148">
        <f>IF(IF($B$5=Dates!$G$4, DataPack!F723,IF($B$5=Dates!$G$5,DataPack!P723,IF($B$5=Dates!$G$6,DataPack!Z723)))=0, "0", IF($B$5=Dates!$G$4, DataPack!F723,IF($B$5=Dates!$G$5,DataPack!P723,IF($B$5=Dates!$G$6,DataPack!Z723))))</f>
        <v>53</v>
      </c>
      <c r="J13" s="148">
        <f>IF(IF($B$5=Dates!$G$4, DataPack!G723,IF($B$5=Dates!$G$5,DataPack!Q723,IF($B$5=Dates!$G$6,DataPack!AA723)))=0, "0", IF($B$5=Dates!$G$4, DataPack!G723,IF($B$5=Dates!$G$5,DataPack!Q723,IF($B$5=Dates!$G$6,DataPack!AA723))))</f>
        <v>9</v>
      </c>
      <c r="K13" s="148">
        <f>IF(IF($B$5=Dates!$G$4, DataPack!H723,IF($B$5=Dates!$G$5,DataPack!R723,IF($B$5=Dates!$G$6,DataPack!AB723)))=0, "0", IF($B$5=Dates!$G$4, DataPack!H723,IF($B$5=Dates!$G$5,DataPack!R723,IF($B$5=Dates!$G$6,DataPack!AB723))))</f>
        <v>24</v>
      </c>
      <c r="L13" s="148" t="str">
        <f>IF(IF($B$5=Dates!$G$4, DataPack!I723,IF($B$5=Dates!$G$5,DataPack!S723,IF($B$5=Dates!$G$6,DataPack!AC723)))=0, "0", IF($B$5=Dates!$G$4, DataPack!I723,IF($B$5=Dates!$G$5,DataPack!S723,IF($B$5=Dates!$G$6,DataPack!AC723))))</f>
        <v>0</v>
      </c>
      <c r="M13" s="148" t="str">
        <f>IF(IF($B$5=Dates!$G$4, DataPack!J723,IF($B$5=Dates!$G$5,DataPack!T723,IF($B$5=Dates!$G$6,DataPack!AD723)))=0, "0", IF($B$5=Dates!$G$4, DataPack!J723,IF($B$5=Dates!$G$5,DataPack!T723,IF($B$5=Dates!$G$6,DataPack!AD723))))</f>
        <v>0</v>
      </c>
    </row>
    <row r="14" spans="2:13" ht="12.75" customHeight="1">
      <c r="B14" s="396" t="s">
        <v>260</v>
      </c>
      <c r="C14" s="396"/>
      <c r="E14" s="148">
        <f>IF(IF($B$5=Dates!$G$4, DataPack!B724,IF($B$5=Dates!$G$5,DataPack!L724,IF($B$5=Dates!$G$6,DataPack!V724)))=0, "0", IF($B$5=Dates!$G$4, DataPack!B724,IF($B$5=Dates!$G$5,DataPack!L724,IF($B$5=Dates!$G$6,DataPack!V724))))</f>
        <v>54</v>
      </c>
      <c r="F14" s="148">
        <f>IF(IF($B$5=Dates!$G$4, DataPack!C724,IF($B$5=Dates!$G$5,DataPack!M724,IF($B$5=Dates!$G$6,DataPack!W724)))=0, "0", IF($B$5=Dates!$G$4, DataPack!C724,IF($B$5=Dates!$G$5,DataPack!M724,IF($B$5=Dates!$G$6,DataPack!W724))))</f>
        <v>12</v>
      </c>
      <c r="G14" s="148">
        <f>IF(IF($B$5=Dates!$G$4, DataPack!D724,IF($B$5=Dates!$G$5,DataPack!N724,IF($B$5=Dates!$G$6,DataPack!X724)))=0, "0", IF($B$5=Dates!$G$4, DataPack!D724,IF($B$5=Dates!$G$5,DataPack!N724,IF($B$5=Dates!$G$6,DataPack!X724))))</f>
        <v>22</v>
      </c>
      <c r="H14" s="148">
        <f>IF(IF($B$5=Dates!$G$4, DataPack!E724,IF($B$5=Dates!$G$5,DataPack!O724,IF($B$5=Dates!$G$6,DataPack!Y724)))=0, "0", IF($B$5=Dates!$G$4, DataPack!E724,IF($B$5=Dates!$G$5,DataPack!O724,IF($B$5=Dates!$G$6,DataPack!Y724))))</f>
        <v>28</v>
      </c>
      <c r="I14" s="148">
        <f>IF(IF($B$5=Dates!$G$4, DataPack!F724,IF($B$5=Dates!$G$5,DataPack!P724,IF($B$5=Dates!$G$6,DataPack!Z724)))=0, "0", IF($B$5=Dates!$G$4, DataPack!F724,IF($B$5=Dates!$G$5,DataPack!P724,IF($B$5=Dates!$G$6,DataPack!Z724))))</f>
        <v>52</v>
      </c>
      <c r="J14" s="148">
        <f>IF(IF($B$5=Dates!$G$4, DataPack!G724,IF($B$5=Dates!$G$5,DataPack!Q724,IF($B$5=Dates!$G$6,DataPack!AA724)))=0, "0", IF($B$5=Dates!$G$4, DataPack!G724,IF($B$5=Dates!$G$5,DataPack!Q724,IF($B$5=Dates!$G$6,DataPack!AA724))))</f>
        <v>14</v>
      </c>
      <c r="K14" s="148">
        <f>IF(IF($B$5=Dates!$G$4, DataPack!H724,IF($B$5=Dates!$G$5,DataPack!R724,IF($B$5=Dates!$G$6,DataPack!AB724)))=0, "0", IF($B$5=Dates!$G$4, DataPack!H724,IF($B$5=Dates!$G$5,DataPack!R724,IF($B$5=Dates!$G$6,DataPack!AB724))))</f>
        <v>26</v>
      </c>
      <c r="L14" s="148" t="str">
        <f>IF(IF($B$5=Dates!$G$4, DataPack!I724,IF($B$5=Dates!$G$5,DataPack!S724,IF($B$5=Dates!$G$6,DataPack!AC724)))=0, "0", IF($B$5=Dates!$G$4, DataPack!I724,IF($B$5=Dates!$G$5,DataPack!S724,IF($B$5=Dates!$G$6,DataPack!AC724))))</f>
        <v>0</v>
      </c>
      <c r="M14" s="148" t="str">
        <f>IF(IF($B$5=Dates!$G$4, DataPack!J724,IF($B$5=Dates!$G$5,DataPack!T724,IF($B$5=Dates!$G$6,DataPack!AD724)))=0, "0", IF($B$5=Dates!$G$4, DataPack!J724,IF($B$5=Dates!$G$5,DataPack!T724,IF($B$5=Dates!$G$6,DataPack!AD724))))</f>
        <v>0</v>
      </c>
    </row>
    <row r="15" spans="2:13" ht="12.75" customHeight="1">
      <c r="B15" s="396" t="s">
        <v>75</v>
      </c>
      <c r="C15" s="396"/>
      <c r="E15" s="148">
        <f>IF(IF($B$5=Dates!$G$4, DataPack!B725,IF($B$5=Dates!$G$5,DataPack!L725,IF($B$5=Dates!$G$6,DataPack!V725)))=0, "0", IF($B$5=Dates!$G$4, DataPack!B725,IF($B$5=Dates!$G$5,DataPack!L725,IF($B$5=Dates!$G$6,DataPack!V725))))</f>
        <v>100</v>
      </c>
      <c r="F15" s="148">
        <f>IF(IF($B$5=Dates!$G$4, DataPack!C725,IF($B$5=Dates!$G$5,DataPack!M725,IF($B$5=Dates!$G$6,DataPack!W725)))=0, "0", IF($B$5=Dates!$G$4, DataPack!C725,IF($B$5=Dates!$G$5,DataPack!M725,IF($B$5=Dates!$G$6,DataPack!W725))))</f>
        <v>20</v>
      </c>
      <c r="G15" s="148">
        <f>IF(IF($B$5=Dates!$G$4, DataPack!D725,IF($B$5=Dates!$G$5,DataPack!N725,IF($B$5=Dates!$G$6,DataPack!X725)))=0, "0", IF($B$5=Dates!$G$4, DataPack!D725,IF($B$5=Dates!$G$5,DataPack!N725,IF($B$5=Dates!$G$6,DataPack!X725))))</f>
        <v>20</v>
      </c>
      <c r="H15" s="148">
        <f>IF(IF($B$5=Dates!$G$4, DataPack!E725,IF($B$5=Dates!$G$5,DataPack!O725,IF($B$5=Dates!$G$6,DataPack!Y725)))=0, "0", IF($B$5=Dates!$G$4, DataPack!E725,IF($B$5=Dates!$G$5,DataPack!O725,IF($B$5=Dates!$G$6,DataPack!Y725))))</f>
        <v>48</v>
      </c>
      <c r="I15" s="148">
        <f>IF(IF($B$5=Dates!$G$4, DataPack!F725,IF($B$5=Dates!$G$5,DataPack!P725,IF($B$5=Dates!$G$6,DataPack!Z725)))=0, "0", IF($B$5=Dates!$G$4, DataPack!F725,IF($B$5=Dates!$G$5,DataPack!P725,IF($B$5=Dates!$G$6,DataPack!Z725))))</f>
        <v>48</v>
      </c>
      <c r="J15" s="148">
        <f>IF(IF($B$5=Dates!$G$4, DataPack!G725,IF($B$5=Dates!$G$5,DataPack!Q725,IF($B$5=Dates!$G$6,DataPack!AA725)))=0, "0", IF($B$5=Dates!$G$4, DataPack!G725,IF($B$5=Dates!$G$5,DataPack!Q725,IF($B$5=Dates!$G$6,DataPack!AA725))))</f>
        <v>30</v>
      </c>
      <c r="K15" s="148">
        <f>IF(IF($B$5=Dates!$G$4, DataPack!H725,IF($B$5=Dates!$G$5,DataPack!R725,IF($B$5=Dates!$G$6,DataPack!AB725)))=0, "0", IF($B$5=Dates!$G$4, DataPack!H725,IF($B$5=Dates!$G$5,DataPack!R725,IF($B$5=Dates!$G$6,DataPack!AB725))))</f>
        <v>30</v>
      </c>
      <c r="L15" s="148">
        <f>IF(IF($B$5=Dates!$G$4, DataPack!I725,IF($B$5=Dates!$G$5,DataPack!S725,IF($B$5=Dates!$G$6,DataPack!AC725)))=0, "0", IF($B$5=Dates!$G$4, DataPack!I725,IF($B$5=Dates!$G$5,DataPack!S725,IF($B$5=Dates!$G$6,DataPack!AC725))))</f>
        <v>2</v>
      </c>
      <c r="M15" s="148">
        <f>IF(IF($B$5=Dates!$G$4, DataPack!J725,IF($B$5=Dates!$G$5,DataPack!T725,IF($B$5=Dates!$G$6,DataPack!AD725)))=0, "0", IF($B$5=Dates!$G$4, DataPack!J725,IF($B$5=Dates!$G$5,DataPack!T725,IF($B$5=Dates!$G$6,DataPack!AD725))))</f>
        <v>2</v>
      </c>
    </row>
    <row r="16" spans="2:13" ht="12.75" customHeight="1">
      <c r="B16" s="396" t="s">
        <v>136</v>
      </c>
      <c r="C16" s="396"/>
      <c r="E16" s="148">
        <f>IF(IF($B$5=Dates!$G$4, DataPack!B726,IF($B$5=Dates!$G$5,DataPack!L726,IF($B$5=Dates!$G$6,DataPack!V726)))=0, "0", IF($B$5=Dates!$G$4, DataPack!B726,IF($B$5=Dates!$G$5,DataPack!L726,IF($B$5=Dates!$G$6,DataPack!V726))))</f>
        <v>80</v>
      </c>
      <c r="F16" s="148">
        <f>IF(IF($B$5=Dates!$G$4, DataPack!C726,IF($B$5=Dates!$G$5,DataPack!M726,IF($B$5=Dates!$G$6,DataPack!W726)))=0, "0", IF($B$5=Dates!$G$4, DataPack!C726,IF($B$5=Dates!$G$5,DataPack!M726,IF($B$5=Dates!$G$6,DataPack!W726))))</f>
        <v>22</v>
      </c>
      <c r="G16" s="148">
        <f>IF(IF($B$5=Dates!$G$4, DataPack!D726,IF($B$5=Dates!$G$5,DataPack!N726,IF($B$5=Dates!$G$6,DataPack!X726)))=0, "0", IF($B$5=Dates!$G$4, DataPack!D726,IF($B$5=Dates!$G$5,DataPack!N726,IF($B$5=Dates!$G$6,DataPack!X726))))</f>
        <v>28</v>
      </c>
      <c r="H16" s="148">
        <f>IF(IF($B$5=Dates!$G$4, DataPack!E726,IF($B$5=Dates!$G$5,DataPack!O726,IF($B$5=Dates!$G$6,DataPack!Y726)))=0, "0", IF($B$5=Dates!$G$4, DataPack!E726,IF($B$5=Dates!$G$5,DataPack!O726,IF($B$5=Dates!$G$6,DataPack!Y726))))</f>
        <v>34</v>
      </c>
      <c r="I16" s="148">
        <f>IF(IF($B$5=Dates!$G$4, DataPack!F726,IF($B$5=Dates!$G$5,DataPack!P726,IF($B$5=Dates!$G$6,DataPack!Z726)))=0, "0", IF($B$5=Dates!$G$4, DataPack!F726,IF($B$5=Dates!$G$5,DataPack!P726,IF($B$5=Dates!$G$6,DataPack!Z726))))</f>
        <v>43</v>
      </c>
      <c r="J16" s="148">
        <f>IF(IF($B$5=Dates!$G$4, DataPack!G726,IF($B$5=Dates!$G$5,DataPack!Q726,IF($B$5=Dates!$G$6,DataPack!AA726)))=0, "0", IF($B$5=Dates!$G$4, DataPack!G726,IF($B$5=Dates!$G$5,DataPack!Q726,IF($B$5=Dates!$G$6,DataPack!AA726))))</f>
        <v>24</v>
      </c>
      <c r="K16" s="148">
        <f>IF(IF($B$5=Dates!$G$4, DataPack!H726,IF($B$5=Dates!$G$5,DataPack!R726,IF($B$5=Dates!$G$6,DataPack!AB726)))=0, "0", IF($B$5=Dates!$G$4, DataPack!H726,IF($B$5=Dates!$G$5,DataPack!R726,IF($B$5=Dates!$G$6,DataPack!AB726))))</f>
        <v>30</v>
      </c>
      <c r="L16" s="148" t="str">
        <f>IF(IF($B$5=Dates!$G$4, DataPack!I726,IF($B$5=Dates!$G$5,DataPack!S726,IF($B$5=Dates!$G$6,DataPack!AC726)))=0, "0", IF($B$5=Dates!$G$4, DataPack!I726,IF($B$5=Dates!$G$5,DataPack!S726,IF($B$5=Dates!$G$6,DataPack!AC726))))</f>
        <v>0</v>
      </c>
      <c r="M16" s="148" t="str">
        <f>IF(IF($B$5=Dates!$G$4, DataPack!J726,IF($B$5=Dates!$G$5,DataPack!T726,IF($B$5=Dates!$G$6,DataPack!AD726)))=0, "0", IF($B$5=Dates!$G$4, DataPack!J726,IF($B$5=Dates!$G$5,DataPack!T726,IF($B$5=Dates!$G$6,DataPack!AD726))))</f>
        <v>0</v>
      </c>
    </row>
    <row r="17" spans="2:13" ht="12.75" customHeight="1">
      <c r="B17" s="396" t="s">
        <v>73</v>
      </c>
      <c r="C17" s="396"/>
      <c r="E17" s="148">
        <f>IF(IF($B$5=Dates!$G$4, DataPack!B727,IF($B$5=Dates!$G$5,DataPack!L727,IF($B$5=Dates!$G$6,DataPack!V727)))=0, "0", IF($B$5=Dates!$G$4, DataPack!B727,IF($B$5=Dates!$G$5,DataPack!L727,IF($B$5=Dates!$G$6,DataPack!V727))))</f>
        <v>179</v>
      </c>
      <c r="F17" s="148">
        <f>IF(IF($B$5=Dates!$G$4, DataPack!C727,IF($B$5=Dates!$G$5,DataPack!M727,IF($B$5=Dates!$G$6,DataPack!W727)))=0, "0", IF($B$5=Dates!$G$4, DataPack!C727,IF($B$5=Dates!$G$5,DataPack!M727,IF($B$5=Dates!$G$6,DataPack!W727))))</f>
        <v>37</v>
      </c>
      <c r="G17" s="148">
        <f>IF(IF($B$5=Dates!$G$4, DataPack!D727,IF($B$5=Dates!$G$5,DataPack!N727,IF($B$5=Dates!$G$6,DataPack!X727)))=0, "0", IF($B$5=Dates!$G$4, DataPack!D727,IF($B$5=Dates!$G$5,DataPack!N727,IF($B$5=Dates!$G$6,DataPack!X727))))</f>
        <v>21</v>
      </c>
      <c r="H17" s="148">
        <f>IF(IF($B$5=Dates!$G$4, DataPack!E727,IF($B$5=Dates!$G$5,DataPack!O727,IF($B$5=Dates!$G$6,DataPack!Y727)))=0, "0", IF($B$5=Dates!$G$4, DataPack!E727,IF($B$5=Dates!$G$5,DataPack!O727,IF($B$5=Dates!$G$6,DataPack!Y727))))</f>
        <v>106</v>
      </c>
      <c r="I17" s="148">
        <f>IF(IF($B$5=Dates!$G$4, DataPack!F727,IF($B$5=Dates!$G$5,DataPack!P727,IF($B$5=Dates!$G$6,DataPack!Z727)))=0, "0", IF($B$5=Dates!$G$4, DataPack!F727,IF($B$5=Dates!$G$5,DataPack!P727,IF($B$5=Dates!$G$6,DataPack!Z727))))</f>
        <v>59</v>
      </c>
      <c r="J17" s="148">
        <f>IF(IF($B$5=Dates!$G$4, DataPack!G727,IF($B$5=Dates!$G$5,DataPack!Q727,IF($B$5=Dates!$G$6,DataPack!AA727)))=0, "0", IF($B$5=Dates!$G$4, DataPack!G727,IF($B$5=Dates!$G$5,DataPack!Q727,IF($B$5=Dates!$G$6,DataPack!AA727))))</f>
        <v>35</v>
      </c>
      <c r="K17" s="148">
        <f>IF(IF($B$5=Dates!$G$4, DataPack!H727,IF($B$5=Dates!$G$5,DataPack!R727,IF($B$5=Dates!$G$6,DataPack!AB727)))=0, "0", IF($B$5=Dates!$G$4, DataPack!H727,IF($B$5=Dates!$G$5,DataPack!R727,IF($B$5=Dates!$G$6,DataPack!AB727))))</f>
        <v>20</v>
      </c>
      <c r="L17" s="148">
        <f>IF(IF($B$5=Dates!$G$4, DataPack!I727,IF($B$5=Dates!$G$5,DataPack!S727,IF($B$5=Dates!$G$6,DataPack!AC727)))=0, "0", IF($B$5=Dates!$G$4, DataPack!I727,IF($B$5=Dates!$G$5,DataPack!S727,IF($B$5=Dates!$G$6,DataPack!AC727))))</f>
        <v>1</v>
      </c>
      <c r="M17" s="148">
        <f>IF(IF($B$5=Dates!$G$4, DataPack!J727,IF($B$5=Dates!$G$5,DataPack!T727,IF($B$5=Dates!$G$6,DataPack!AD727)))=0, "0", IF($B$5=Dates!$G$4, DataPack!J727,IF($B$5=Dates!$G$5,DataPack!T727,IF($B$5=Dates!$G$6,DataPack!AD727))))</f>
        <v>1</v>
      </c>
    </row>
    <row r="18" spans="2:13" ht="12.75" customHeight="1">
      <c r="B18" s="396" t="s">
        <v>261</v>
      </c>
      <c r="C18" s="396"/>
      <c r="E18" s="148">
        <f>IF(IF($B$5=Dates!$G$4, DataPack!B728,IF($B$5=Dates!$G$5,DataPack!L728,IF($B$5=Dates!$G$6,DataPack!V728)))=0, "0", IF($B$5=Dates!$G$4, DataPack!B728,IF($B$5=Dates!$G$5,DataPack!L728,IF($B$5=Dates!$G$6,DataPack!V728))))</f>
        <v>59</v>
      </c>
      <c r="F18" s="148">
        <f>IF(IF($B$5=Dates!$G$4, DataPack!C728,IF($B$5=Dates!$G$5,DataPack!M728,IF($B$5=Dates!$G$6,DataPack!W728)))=0, "0", IF($B$5=Dates!$G$4, DataPack!C728,IF($B$5=Dates!$G$5,DataPack!M728,IF($B$5=Dates!$G$6,DataPack!W728))))</f>
        <v>11</v>
      </c>
      <c r="G18" s="148">
        <f>IF(IF($B$5=Dates!$G$4, DataPack!D728,IF($B$5=Dates!$G$5,DataPack!N728,IF($B$5=Dates!$G$6,DataPack!X728)))=0, "0", IF($B$5=Dates!$G$4, DataPack!D728,IF($B$5=Dates!$G$5,DataPack!N728,IF($B$5=Dates!$G$6,DataPack!X728))))</f>
        <v>19</v>
      </c>
      <c r="H18" s="148">
        <f>IF(IF($B$5=Dates!$G$4, DataPack!E728,IF($B$5=Dates!$G$5,DataPack!O728,IF($B$5=Dates!$G$6,DataPack!Y728)))=0, "0", IF($B$5=Dates!$G$4, DataPack!E728,IF($B$5=Dates!$G$5,DataPack!O728,IF($B$5=Dates!$G$6,DataPack!Y728))))</f>
        <v>30</v>
      </c>
      <c r="I18" s="148">
        <f>IF(IF($B$5=Dates!$G$4, DataPack!F728,IF($B$5=Dates!$G$5,DataPack!P728,IF($B$5=Dates!$G$6,DataPack!Z728)))=0, "0", IF($B$5=Dates!$G$4, DataPack!F728,IF($B$5=Dates!$G$5,DataPack!P728,IF($B$5=Dates!$G$6,DataPack!Z728))))</f>
        <v>51</v>
      </c>
      <c r="J18" s="148">
        <f>IF(IF($B$5=Dates!$G$4, DataPack!G728,IF($B$5=Dates!$G$5,DataPack!Q728,IF($B$5=Dates!$G$6,DataPack!AA728)))=0, "0", IF($B$5=Dates!$G$4, DataPack!G728,IF($B$5=Dates!$G$5,DataPack!Q728,IF($B$5=Dates!$G$6,DataPack!AA728))))</f>
        <v>17</v>
      </c>
      <c r="K18" s="148">
        <f>IF(IF($B$5=Dates!$G$4, DataPack!H728,IF($B$5=Dates!$G$5,DataPack!R728,IF($B$5=Dates!$G$6,DataPack!AB728)))=0, "0", IF($B$5=Dates!$G$4, DataPack!H728,IF($B$5=Dates!$G$5,DataPack!R728,IF($B$5=Dates!$G$6,DataPack!AB728))))</f>
        <v>29</v>
      </c>
      <c r="L18" s="148">
        <f>IF(IF($B$5=Dates!$G$4, DataPack!I728,IF($B$5=Dates!$G$5,DataPack!S728,IF($B$5=Dates!$G$6,DataPack!AC728)))=0, "0", IF($B$5=Dates!$G$4, DataPack!I728,IF($B$5=Dates!$G$5,DataPack!S728,IF($B$5=Dates!$G$6,DataPack!AC728))))</f>
        <v>1</v>
      </c>
      <c r="M18" s="148">
        <f>IF(IF($B$5=Dates!$G$4, DataPack!J728,IF($B$5=Dates!$G$5,DataPack!T728,IF($B$5=Dates!$G$6,DataPack!AD728)))=0, "0", IF($B$5=Dates!$G$4, DataPack!J728,IF($B$5=Dates!$G$5,DataPack!T728,IF($B$5=Dates!$G$6,DataPack!AD728))))</f>
        <v>2</v>
      </c>
    </row>
    <row r="19" spans="2:13" ht="12.75" customHeight="1">
      <c r="B19" s="396" t="s">
        <v>320</v>
      </c>
      <c r="C19" s="396"/>
      <c r="E19" s="148">
        <f>IF(IF($B$5=Dates!$G$4, DataPack!B729,IF($B$5=Dates!$G$5,DataPack!L729,IF($B$5=Dates!$G$6,DataPack!V729)))=0, "0", IF($B$5=Dates!$G$4, DataPack!B729,IF($B$5=Dates!$G$5,DataPack!L729,IF($B$5=Dates!$G$6,DataPack!V729))))</f>
        <v>64</v>
      </c>
      <c r="F19" s="148">
        <f>IF(IF($B$5=Dates!$G$4, DataPack!C729,IF($B$5=Dates!$G$5,DataPack!M729,IF($B$5=Dates!$G$6,DataPack!W729)))=0, "0", IF($B$5=Dates!$G$4, DataPack!C729,IF($B$5=Dates!$G$5,DataPack!M729,IF($B$5=Dates!$G$6,DataPack!W729))))</f>
        <v>12</v>
      </c>
      <c r="G19" s="148">
        <f>IF(IF($B$5=Dates!$G$4, DataPack!D729,IF($B$5=Dates!$G$5,DataPack!N729,IF($B$5=Dates!$G$6,DataPack!X729)))=0, "0", IF($B$5=Dates!$G$4, DataPack!D729,IF($B$5=Dates!$G$5,DataPack!N729,IF($B$5=Dates!$G$6,DataPack!X729))))</f>
        <v>19</v>
      </c>
      <c r="H19" s="148">
        <f>IF(IF($B$5=Dates!$G$4, DataPack!E729,IF($B$5=Dates!$G$5,DataPack!O729,IF($B$5=Dates!$G$6,DataPack!Y729)))=0, "0", IF($B$5=Dates!$G$4, DataPack!E729,IF($B$5=Dates!$G$5,DataPack!O729,IF($B$5=Dates!$G$6,DataPack!Y729))))</f>
        <v>30</v>
      </c>
      <c r="I19" s="148">
        <f>IF(IF($B$5=Dates!$G$4, DataPack!F729,IF($B$5=Dates!$G$5,DataPack!P729,IF($B$5=Dates!$G$6,DataPack!Z729)))=0, "0", IF($B$5=Dates!$G$4, DataPack!F729,IF($B$5=Dates!$G$5,DataPack!P729,IF($B$5=Dates!$G$6,DataPack!Z729))))</f>
        <v>47</v>
      </c>
      <c r="J19" s="148">
        <f>IF(IF($B$5=Dates!$G$4, DataPack!G729,IF($B$5=Dates!$G$5,DataPack!Q729,IF($B$5=Dates!$G$6,DataPack!AA729)))=0, "0", IF($B$5=Dates!$G$4, DataPack!G729,IF($B$5=Dates!$G$5,DataPack!Q729,IF($B$5=Dates!$G$6,DataPack!AA729))))</f>
        <v>21</v>
      </c>
      <c r="K19" s="148">
        <f>IF(IF($B$5=Dates!$G$4, DataPack!H729,IF($B$5=Dates!$G$5,DataPack!R729,IF($B$5=Dates!$G$6,DataPack!AB729)))=0, "0", IF($B$5=Dates!$G$4, DataPack!H729,IF($B$5=Dates!$G$5,DataPack!R729,IF($B$5=Dates!$G$6,DataPack!AB729))))</f>
        <v>33</v>
      </c>
      <c r="L19" s="148">
        <f>IF(IF($B$5=Dates!$G$4, DataPack!I729,IF($B$5=Dates!$G$5,DataPack!S729,IF($B$5=Dates!$G$6,DataPack!AC729)))=0, "0", IF($B$5=Dates!$G$4, DataPack!I729,IF($B$5=Dates!$G$5,DataPack!S729,IF($B$5=Dates!$G$6,DataPack!AC729))))</f>
        <v>1</v>
      </c>
      <c r="M19" s="148">
        <f>IF(IF($B$5=Dates!$G$4, DataPack!J729,IF($B$5=Dates!$G$5,DataPack!T729,IF($B$5=Dates!$G$6,DataPack!AD729)))=0, "0", IF($B$5=Dates!$G$4, DataPack!J729,IF($B$5=Dates!$G$5,DataPack!T729,IF($B$5=Dates!$G$6,DataPack!AD729))))</f>
        <v>2</v>
      </c>
    </row>
    <row r="20" spans="2:13" ht="12.75" customHeight="1">
      <c r="B20" s="396" t="s">
        <v>259</v>
      </c>
      <c r="C20" s="396"/>
      <c r="E20" s="148">
        <f>IF(IF($B$5=Dates!$G$4, DataPack!B730,IF($B$5=Dates!$G$5,DataPack!L730,IF($B$5=Dates!$G$6,DataPack!V730)))=0, "0", IF($B$5=Dates!$G$4, DataPack!B730,IF($B$5=Dates!$G$5,DataPack!L730,IF($B$5=Dates!$G$6,DataPack!V730))))</f>
        <v>72</v>
      </c>
      <c r="F20" s="148">
        <f>IF(IF($B$5=Dates!$G$4, DataPack!C730,IF($B$5=Dates!$G$5,DataPack!M730,IF($B$5=Dates!$G$6,DataPack!W730)))=0, "0", IF($B$5=Dates!$G$4, DataPack!C730,IF($B$5=Dates!$G$5,DataPack!M730,IF($B$5=Dates!$G$6,DataPack!W730))))</f>
        <v>14</v>
      </c>
      <c r="G20" s="148">
        <f>IF(IF($B$5=Dates!$G$4, DataPack!D730,IF($B$5=Dates!$G$5,DataPack!N730,IF($B$5=Dates!$G$6,DataPack!X730)))=0, "0", IF($B$5=Dates!$G$4, DataPack!D730,IF($B$5=Dates!$G$5,DataPack!N730,IF($B$5=Dates!$G$6,DataPack!X730))))</f>
        <v>19</v>
      </c>
      <c r="H20" s="148">
        <f>IF(IF($B$5=Dates!$G$4, DataPack!E730,IF($B$5=Dates!$G$5,DataPack!O730,IF($B$5=Dates!$G$6,DataPack!Y730)))=0, "0", IF($B$5=Dates!$G$4, DataPack!E730,IF($B$5=Dates!$G$5,DataPack!O730,IF($B$5=Dates!$G$6,DataPack!Y730))))</f>
        <v>41</v>
      </c>
      <c r="I20" s="148">
        <f>IF(IF($B$5=Dates!$G$4, DataPack!F730,IF($B$5=Dates!$G$5,DataPack!P730,IF($B$5=Dates!$G$6,DataPack!Z730)))=0, "0", IF($B$5=Dates!$G$4, DataPack!F730,IF($B$5=Dates!$G$5,DataPack!P730,IF($B$5=Dates!$G$6,DataPack!Z730))))</f>
        <v>57</v>
      </c>
      <c r="J20" s="148">
        <f>IF(IF($B$5=Dates!$G$4, DataPack!G730,IF($B$5=Dates!$G$5,DataPack!Q730,IF($B$5=Dates!$G$6,DataPack!AA730)))=0, "0", IF($B$5=Dates!$G$4, DataPack!G730,IF($B$5=Dates!$G$5,DataPack!Q730,IF($B$5=Dates!$G$6,DataPack!AA730))))</f>
        <v>17</v>
      </c>
      <c r="K20" s="148">
        <f>IF(IF($B$5=Dates!$G$4, DataPack!H730,IF($B$5=Dates!$G$5,DataPack!R730,IF($B$5=Dates!$G$6,DataPack!AB730)))=0, "0", IF($B$5=Dates!$G$4, DataPack!H730,IF($B$5=Dates!$G$5,DataPack!R730,IF($B$5=Dates!$G$6,DataPack!AB730))))</f>
        <v>24</v>
      </c>
      <c r="L20" s="148" t="str">
        <f>IF(IF($B$5=Dates!$G$4, DataPack!I730,IF($B$5=Dates!$G$5,DataPack!S730,IF($B$5=Dates!$G$6,DataPack!AC730)))=0, "0", IF($B$5=Dates!$G$4, DataPack!I730,IF($B$5=Dates!$G$5,DataPack!S730,IF($B$5=Dates!$G$6,DataPack!AC730))))</f>
        <v>0</v>
      </c>
      <c r="M20" s="148" t="str">
        <f>IF(IF($B$5=Dates!$G$4, DataPack!J730,IF($B$5=Dates!$G$5,DataPack!T730,IF($B$5=Dates!$G$6,DataPack!AD730)))=0, "0", IF($B$5=Dates!$G$4, DataPack!J730,IF($B$5=Dates!$G$5,DataPack!T730,IF($B$5=Dates!$G$6,DataPack!AD730))))</f>
        <v>0</v>
      </c>
    </row>
    <row r="21" spans="2:13" ht="12.75" customHeight="1">
      <c r="B21" s="396" t="s">
        <v>56</v>
      </c>
      <c r="C21" s="396"/>
      <c r="E21" s="148">
        <f>IF(IF($B$5=Dates!$G$4, DataPack!B731,IF($B$5=Dates!$G$5,DataPack!L731,IF($B$5=Dates!$G$6,DataPack!V731)))=0, "0", IF($B$5=Dates!$G$4, DataPack!B731,IF($B$5=Dates!$G$5,DataPack!L731,IF($B$5=Dates!$G$6,DataPack!V731))))</f>
        <v>117</v>
      </c>
      <c r="F21" s="148">
        <f>IF(IF($B$5=Dates!$G$4, DataPack!C731,IF($B$5=Dates!$G$5,DataPack!M731,IF($B$5=Dates!$G$6,DataPack!W731)))=0, "0", IF($B$5=Dates!$G$4, DataPack!C731,IF($B$5=Dates!$G$5,DataPack!M731,IF($B$5=Dates!$G$6,DataPack!W731))))</f>
        <v>16</v>
      </c>
      <c r="G21" s="148">
        <f>IF(IF($B$5=Dates!$G$4, DataPack!D731,IF($B$5=Dates!$G$5,DataPack!N731,IF($B$5=Dates!$G$6,DataPack!X731)))=0, "0", IF($B$5=Dates!$G$4, DataPack!D731,IF($B$5=Dates!$G$5,DataPack!N731,IF($B$5=Dates!$G$6,DataPack!X731))))</f>
        <v>14</v>
      </c>
      <c r="H21" s="148">
        <f>IF(IF($B$5=Dates!$G$4, DataPack!E731,IF($B$5=Dates!$G$5,DataPack!O731,IF($B$5=Dates!$G$6,DataPack!Y731)))=0, "0", IF($B$5=Dates!$G$4, DataPack!E731,IF($B$5=Dates!$G$5,DataPack!O731,IF($B$5=Dates!$G$6,DataPack!Y731))))</f>
        <v>55</v>
      </c>
      <c r="I21" s="148">
        <f>IF(IF($B$5=Dates!$G$4, DataPack!F731,IF($B$5=Dates!$G$5,DataPack!P731,IF($B$5=Dates!$G$6,DataPack!Z731)))=0, "0", IF($B$5=Dates!$G$4, DataPack!F731,IF($B$5=Dates!$G$5,DataPack!P731,IF($B$5=Dates!$G$6,DataPack!Z731))))</f>
        <v>47</v>
      </c>
      <c r="J21" s="148">
        <f>IF(IF($B$5=Dates!$G$4, DataPack!G731,IF($B$5=Dates!$G$5,DataPack!Q731,IF($B$5=Dates!$G$6,DataPack!AA731)))=0, "0", IF($B$5=Dates!$G$4, DataPack!G731,IF($B$5=Dates!$G$5,DataPack!Q731,IF($B$5=Dates!$G$6,DataPack!AA731))))</f>
        <v>38</v>
      </c>
      <c r="K21" s="148">
        <f>IF(IF($B$5=Dates!$G$4, DataPack!H731,IF($B$5=Dates!$G$5,DataPack!R731,IF($B$5=Dates!$G$6,DataPack!AB731)))=0, "0", IF($B$5=Dates!$G$4, DataPack!H731,IF($B$5=Dates!$G$5,DataPack!R731,IF($B$5=Dates!$G$6,DataPack!AB731))))</f>
        <v>32</v>
      </c>
      <c r="L21" s="148">
        <f>IF(IF($B$5=Dates!$G$4, DataPack!I731,IF($B$5=Dates!$G$5,DataPack!S731,IF($B$5=Dates!$G$6,DataPack!AC731)))=0, "0", IF($B$5=Dates!$G$4, DataPack!I731,IF($B$5=Dates!$G$5,DataPack!S731,IF($B$5=Dates!$G$6,DataPack!AC731))))</f>
        <v>8</v>
      </c>
      <c r="M21" s="148">
        <f>IF(IF($B$5=Dates!$G$4, DataPack!J731,IF($B$5=Dates!$G$5,DataPack!T731,IF($B$5=Dates!$G$6,DataPack!AD731)))=0, "0", IF($B$5=Dates!$G$4, DataPack!J731,IF($B$5=Dates!$G$5,DataPack!T731,IF($B$5=Dates!$G$6,DataPack!AD731))))</f>
        <v>7</v>
      </c>
    </row>
    <row r="22" spans="2:13" ht="12.75" customHeight="1">
      <c r="B22" s="414" t="s">
        <v>146</v>
      </c>
      <c r="C22" s="414"/>
      <c r="D22" s="7"/>
      <c r="E22" s="147">
        <f>IF(IF($B$5=Dates!$G$4, DataPack!B732,IF($B$5=Dates!$G$5,DataPack!L732,IF($B$5=Dates!$G$6,DataPack!V732)))=0, "0", IF($B$5=Dates!$G$4, DataPack!B732,IF($B$5=Dates!$G$5,DataPack!L732,IF($B$5=Dates!$G$6,DataPack!V732))))</f>
        <v>3142</v>
      </c>
      <c r="F22" s="147">
        <f>IF(IF($B$5=Dates!$G$4, DataPack!C732,IF($B$5=Dates!$G$5,DataPack!M732,IF($B$5=Dates!$G$6,DataPack!W732)))=0, "0", IF($B$5=Dates!$G$4, DataPack!C732,IF($B$5=Dates!$G$5,DataPack!M732,IF($B$5=Dates!$G$6,DataPack!W732))))</f>
        <v>740</v>
      </c>
      <c r="G22" s="147">
        <f>IF(IF($B$5=Dates!$G$4, DataPack!D732,IF($B$5=Dates!$G$5,DataPack!N732,IF($B$5=Dates!$G$6,DataPack!X732)))=0, "0", IF($B$5=Dates!$G$4, DataPack!D732,IF($B$5=Dates!$G$5,DataPack!N732,IF($B$5=Dates!$G$6,DataPack!X732))))</f>
        <v>24</v>
      </c>
      <c r="H22" s="147">
        <f>IF(IF($B$5=Dates!$G$4, DataPack!E732,IF($B$5=Dates!$G$5,DataPack!O732,IF($B$5=Dates!$G$6,DataPack!Y732)))=0, "0", IF($B$5=Dates!$G$4, DataPack!E732,IF($B$5=Dates!$G$5,DataPack!O732,IF($B$5=Dates!$G$6,DataPack!Y732))))</f>
        <v>1595</v>
      </c>
      <c r="I22" s="147">
        <f>IF(IF($B$5=Dates!$G$4, DataPack!F732,IF($B$5=Dates!$G$5,DataPack!P732,IF($B$5=Dates!$G$6,DataPack!Z732)))=0, "0", IF($B$5=Dates!$G$4, DataPack!F732,IF($B$5=Dates!$G$5,DataPack!P732,IF($B$5=Dates!$G$6,DataPack!Z732))))</f>
        <v>51</v>
      </c>
      <c r="J22" s="147">
        <f>IF(IF($B$5=Dates!$G$4, DataPack!G732,IF($B$5=Dates!$G$5,DataPack!Q732,IF($B$5=Dates!$G$6,DataPack!AA732)))=0, "0", IF($B$5=Dates!$G$4, DataPack!G732,IF($B$5=Dates!$G$5,DataPack!Q732,IF($B$5=Dates!$G$6,DataPack!AA732))))</f>
        <v>765</v>
      </c>
      <c r="K22" s="147">
        <f>IF(IF($B$5=Dates!$G$4, DataPack!H732,IF($B$5=Dates!$G$5,DataPack!R732,IF($B$5=Dates!$G$6,DataPack!AB732)))=0, "0", IF($B$5=Dates!$G$4, DataPack!H732,IF($B$5=Dates!$G$5,DataPack!R732,IF($B$5=Dates!$G$6,DataPack!AB732))))</f>
        <v>24</v>
      </c>
      <c r="L22" s="147">
        <f>IF(IF($B$5=Dates!$G$4, DataPack!I732,IF($B$5=Dates!$G$5,DataPack!S732,IF($B$5=Dates!$G$6,DataPack!AC732)))=0, "0", IF($B$5=Dates!$G$4, DataPack!I732,IF($B$5=Dates!$G$5,DataPack!S732,IF($B$5=Dates!$G$6,DataPack!AC732))))</f>
        <v>42</v>
      </c>
      <c r="M22" s="147">
        <f>IF(IF($B$5=Dates!$G$4, DataPack!J732,IF($B$5=Dates!$G$5,DataPack!T732,IF($B$5=Dates!$G$6,DataPack!AD732)))=0, "0", IF($B$5=Dates!$G$4, DataPack!J732,IF($B$5=Dates!$G$5,DataPack!T732,IF($B$5=Dates!$G$6,DataPack!AD732))))</f>
        <v>1</v>
      </c>
    </row>
    <row r="23" spans="2:13" ht="12.75" customHeight="1">
      <c r="B23" s="417" t="s">
        <v>241</v>
      </c>
      <c r="C23" s="417"/>
      <c r="E23" s="148">
        <f>IF(IF($B$5=Dates!$G$4, DataPack!B733,IF($B$5=Dates!$G$5,DataPack!L733,IF($B$5=Dates!$G$6,DataPack!V733)))=0, "0", IF($B$5=Dates!$G$4, DataPack!B733,IF($B$5=Dates!$G$5,DataPack!L733,IF($B$5=Dates!$G$6,DataPack!V733))))</f>
        <v>74</v>
      </c>
      <c r="F23" s="148">
        <f>IF(IF($B$5=Dates!$G$4, DataPack!C733,IF($B$5=Dates!$G$5,DataPack!M733,IF($B$5=Dates!$G$6,DataPack!W733)))=0, "0", IF($B$5=Dates!$G$4, DataPack!C733,IF($B$5=Dates!$G$5,DataPack!M733,IF($B$5=Dates!$G$6,DataPack!W733))))</f>
        <v>7</v>
      </c>
      <c r="G23" s="148">
        <f>IF(IF($B$5=Dates!$G$4, DataPack!D733,IF($B$5=Dates!$G$5,DataPack!N733,IF($B$5=Dates!$G$6,DataPack!X733)))=0, "0", IF($B$5=Dates!$G$4, DataPack!D733,IF($B$5=Dates!$G$5,DataPack!N733,IF($B$5=Dates!$G$6,DataPack!X733))))</f>
        <v>9</v>
      </c>
      <c r="H23" s="148">
        <f>IF(IF($B$5=Dates!$G$4, DataPack!E733,IF($B$5=Dates!$G$5,DataPack!O733,IF($B$5=Dates!$G$6,DataPack!Y733)))=0, "0", IF($B$5=Dates!$G$4, DataPack!E733,IF($B$5=Dates!$G$5,DataPack!O733,IF($B$5=Dates!$G$6,DataPack!Y733))))</f>
        <v>48</v>
      </c>
      <c r="I23" s="148">
        <f>IF(IF($B$5=Dates!$G$4, DataPack!F733,IF($B$5=Dates!$G$5,DataPack!P733,IF($B$5=Dates!$G$6,DataPack!Z733)))=0, "0", IF($B$5=Dates!$G$4, DataPack!F733,IF($B$5=Dates!$G$5,DataPack!P733,IF($B$5=Dates!$G$6,DataPack!Z733))))</f>
        <v>65</v>
      </c>
      <c r="J23" s="148">
        <f>IF(IF($B$5=Dates!$G$4, DataPack!G733,IF($B$5=Dates!$G$5,DataPack!Q733,IF($B$5=Dates!$G$6,DataPack!AA733)))=0, "0", IF($B$5=Dates!$G$4, DataPack!G733,IF($B$5=Dates!$G$5,DataPack!Q733,IF($B$5=Dates!$G$6,DataPack!AA733))))</f>
        <v>17</v>
      </c>
      <c r="K23" s="148">
        <f>IF(IF($B$5=Dates!$G$4, DataPack!H733,IF($B$5=Dates!$G$5,DataPack!R733,IF($B$5=Dates!$G$6,DataPack!AB733)))=0, "0", IF($B$5=Dates!$G$4, DataPack!H733,IF($B$5=Dates!$G$5,DataPack!R733,IF($B$5=Dates!$G$6,DataPack!AB733))))</f>
        <v>23</v>
      </c>
      <c r="L23" s="148">
        <f>IF(IF($B$5=Dates!$G$4, DataPack!I733,IF($B$5=Dates!$G$5,DataPack!S733,IF($B$5=Dates!$G$6,DataPack!AC733)))=0, "0", IF($B$5=Dates!$G$4, DataPack!I733,IF($B$5=Dates!$G$5,DataPack!S733,IF($B$5=Dates!$G$6,DataPack!AC733))))</f>
        <v>2</v>
      </c>
      <c r="M23" s="148">
        <f>IF(IF($B$5=Dates!$G$4, DataPack!J733,IF($B$5=Dates!$G$5,DataPack!T733,IF($B$5=Dates!$G$6,DataPack!AD733)))=0, "0", IF($B$5=Dates!$G$4, DataPack!J733,IF($B$5=Dates!$G$5,DataPack!T733,IF($B$5=Dates!$G$6,DataPack!AD733))))</f>
        <v>3</v>
      </c>
    </row>
    <row r="24" spans="2:13" ht="12.75" customHeight="1">
      <c r="B24" s="417" t="s">
        <v>303</v>
      </c>
      <c r="C24" s="417"/>
      <c r="E24" s="148">
        <f>IF(IF($B$5=Dates!$G$4, DataPack!B734,IF($B$5=Dates!$G$5,DataPack!L734,IF($B$5=Dates!$G$6,DataPack!V734)))=0, "0", IF($B$5=Dates!$G$4, DataPack!B734,IF($B$5=Dates!$G$5,DataPack!L734,IF($B$5=Dates!$G$6,DataPack!V734))))</f>
        <v>41</v>
      </c>
      <c r="F24" s="148">
        <f>IF(IF($B$5=Dates!$G$4, DataPack!C734,IF($B$5=Dates!$G$5,DataPack!M734,IF($B$5=Dates!$G$6,DataPack!W734)))=0, "0", IF($B$5=Dates!$G$4, DataPack!C734,IF($B$5=Dates!$G$5,DataPack!M734,IF($B$5=Dates!$G$6,DataPack!W734))))</f>
        <v>4</v>
      </c>
      <c r="G24" s="148">
        <f>IF(IF($B$5=Dates!$G$4, DataPack!D734,IF($B$5=Dates!$G$5,DataPack!N734,IF($B$5=Dates!$G$6,DataPack!X734)))=0, "0", IF($B$5=Dates!$G$4, DataPack!D734,IF($B$5=Dates!$G$5,DataPack!N734,IF($B$5=Dates!$G$6,DataPack!X734))))</f>
        <v>10</v>
      </c>
      <c r="H24" s="148">
        <f>IF(IF($B$5=Dates!$G$4, DataPack!E734,IF($B$5=Dates!$G$5,DataPack!O734,IF($B$5=Dates!$G$6,DataPack!Y734)))=0, "0", IF($B$5=Dates!$G$4, DataPack!E734,IF($B$5=Dates!$G$5,DataPack!O734,IF($B$5=Dates!$G$6,DataPack!Y734))))</f>
        <v>23</v>
      </c>
      <c r="I24" s="148">
        <f>IF(IF($B$5=Dates!$G$4, DataPack!F734,IF($B$5=Dates!$G$5,DataPack!P734,IF($B$5=Dates!$G$6,DataPack!Z734)))=0, "0", IF($B$5=Dates!$G$4, DataPack!F734,IF($B$5=Dates!$G$5,DataPack!P734,IF($B$5=Dates!$G$6,DataPack!Z734))))</f>
        <v>56</v>
      </c>
      <c r="J24" s="148">
        <f>IF(IF($B$5=Dates!$G$4, DataPack!G734,IF($B$5=Dates!$G$5,DataPack!Q734,IF($B$5=Dates!$G$6,DataPack!AA734)))=0, "0", IF($B$5=Dates!$G$4, DataPack!G734,IF($B$5=Dates!$G$5,DataPack!Q734,IF($B$5=Dates!$G$6,DataPack!AA734))))</f>
        <v>14</v>
      </c>
      <c r="K24" s="148">
        <f>IF(IF($B$5=Dates!$G$4, DataPack!H734,IF($B$5=Dates!$G$5,DataPack!R734,IF($B$5=Dates!$G$6,DataPack!AB734)))=0, "0", IF($B$5=Dates!$G$4, DataPack!H734,IF($B$5=Dates!$G$5,DataPack!R734,IF($B$5=Dates!$G$6,DataPack!AB734))))</f>
        <v>34</v>
      </c>
      <c r="L24" s="148" t="str">
        <f>IF(IF($B$5=Dates!$G$4, DataPack!I734,IF($B$5=Dates!$G$5,DataPack!S734,IF($B$5=Dates!$G$6,DataPack!AC734)))=0, "0", IF($B$5=Dates!$G$4, DataPack!I734,IF($B$5=Dates!$G$5,DataPack!S734,IF($B$5=Dates!$G$6,DataPack!AC734))))</f>
        <v>0</v>
      </c>
      <c r="M24" s="148" t="str">
        <f>IF(IF($B$5=Dates!$G$4, DataPack!J734,IF($B$5=Dates!$G$5,DataPack!T734,IF($B$5=Dates!$G$6,DataPack!AD734)))=0, "0", IF($B$5=Dates!$G$4, DataPack!J734,IF($B$5=Dates!$G$5,DataPack!T734,IF($B$5=Dates!$G$6,DataPack!AD734))))</f>
        <v>0</v>
      </c>
    </row>
    <row r="25" spans="2:13" ht="12.75" customHeight="1">
      <c r="B25" s="417" t="s">
        <v>321</v>
      </c>
      <c r="C25" s="417"/>
      <c r="E25" s="148">
        <f>IF(IF($B$5=Dates!$G$4, DataPack!B735,IF($B$5=Dates!$G$5,DataPack!L735,IF($B$5=Dates!$G$6,DataPack!V735)))=0, "0", IF($B$5=Dates!$G$4, DataPack!B735,IF($B$5=Dates!$G$5,DataPack!L735,IF($B$5=Dates!$G$6,DataPack!V735))))</f>
        <v>124</v>
      </c>
      <c r="F25" s="148">
        <f>IF(IF($B$5=Dates!$G$4, DataPack!C735,IF($B$5=Dates!$G$5,DataPack!M735,IF($B$5=Dates!$G$6,DataPack!W735)))=0, "0", IF($B$5=Dates!$G$4, DataPack!C735,IF($B$5=Dates!$G$5,DataPack!M735,IF($B$5=Dates!$G$6,DataPack!W735))))</f>
        <v>26</v>
      </c>
      <c r="G25" s="148">
        <f>IF(IF($B$5=Dates!$G$4, DataPack!D735,IF($B$5=Dates!$G$5,DataPack!N735,IF($B$5=Dates!$G$6,DataPack!X735)))=0, "0", IF($B$5=Dates!$G$4, DataPack!D735,IF($B$5=Dates!$G$5,DataPack!N735,IF($B$5=Dates!$G$6,DataPack!X735))))</f>
        <v>21</v>
      </c>
      <c r="H25" s="148">
        <f>IF(IF($B$5=Dates!$G$4, DataPack!E735,IF($B$5=Dates!$G$5,DataPack!O735,IF($B$5=Dates!$G$6,DataPack!Y735)))=0, "0", IF($B$5=Dates!$G$4, DataPack!E735,IF($B$5=Dates!$G$5,DataPack!O735,IF($B$5=Dates!$G$6,DataPack!Y735))))</f>
        <v>57</v>
      </c>
      <c r="I25" s="148">
        <f>IF(IF($B$5=Dates!$G$4, DataPack!F735,IF($B$5=Dates!$G$5,DataPack!P735,IF($B$5=Dates!$G$6,DataPack!Z735)))=0, "0", IF($B$5=Dates!$G$4, DataPack!F735,IF($B$5=Dates!$G$5,DataPack!P735,IF($B$5=Dates!$G$6,DataPack!Z735))))</f>
        <v>46</v>
      </c>
      <c r="J25" s="148">
        <f>IF(IF($B$5=Dates!$G$4, DataPack!G735,IF($B$5=Dates!$G$5,DataPack!Q735,IF($B$5=Dates!$G$6,DataPack!AA735)))=0, "0", IF($B$5=Dates!$G$4, DataPack!G735,IF($B$5=Dates!$G$5,DataPack!Q735,IF($B$5=Dates!$G$6,DataPack!AA735))))</f>
        <v>39</v>
      </c>
      <c r="K25" s="148">
        <f>IF(IF($B$5=Dates!$G$4, DataPack!H735,IF($B$5=Dates!$G$5,DataPack!R735,IF($B$5=Dates!$G$6,DataPack!AB735)))=0, "0", IF($B$5=Dates!$G$4, DataPack!H735,IF($B$5=Dates!$G$5,DataPack!R735,IF($B$5=Dates!$G$6,DataPack!AB735))))</f>
        <v>31</v>
      </c>
      <c r="L25" s="148">
        <f>IF(IF($B$5=Dates!$G$4, DataPack!I735,IF($B$5=Dates!$G$5,DataPack!S735,IF($B$5=Dates!$G$6,DataPack!AC735)))=0, "0", IF($B$5=Dates!$G$4, DataPack!I735,IF($B$5=Dates!$G$5,DataPack!S735,IF($B$5=Dates!$G$6,DataPack!AC735))))</f>
        <v>2</v>
      </c>
      <c r="M25" s="148">
        <f>IF(IF($B$5=Dates!$G$4, DataPack!J735,IF($B$5=Dates!$G$5,DataPack!T735,IF($B$5=Dates!$G$6,DataPack!AD735)))=0, "0", IF($B$5=Dates!$G$4, DataPack!J735,IF($B$5=Dates!$G$5,DataPack!T735,IF($B$5=Dates!$G$6,DataPack!AD735))))</f>
        <v>2</v>
      </c>
    </row>
    <row r="26" spans="2:13" ht="12.75" customHeight="1">
      <c r="B26" s="417" t="s">
        <v>304</v>
      </c>
      <c r="C26" s="417"/>
      <c r="E26" s="148">
        <f>IF(IF($B$5=Dates!$G$4, DataPack!B736,IF($B$5=Dates!$G$5,DataPack!L736,IF($B$5=Dates!$G$6,DataPack!V736)))=0, "0", IF($B$5=Dates!$G$4, DataPack!B736,IF($B$5=Dates!$G$5,DataPack!L736,IF($B$5=Dates!$G$6,DataPack!V736))))</f>
        <v>85</v>
      </c>
      <c r="F26" s="148">
        <f>IF(IF($B$5=Dates!$G$4, DataPack!C736,IF($B$5=Dates!$G$5,DataPack!M736,IF($B$5=Dates!$G$6,DataPack!W736)))=0, "0", IF($B$5=Dates!$G$4, DataPack!C736,IF($B$5=Dates!$G$5,DataPack!M736,IF($B$5=Dates!$G$6,DataPack!W736))))</f>
        <v>17</v>
      </c>
      <c r="G26" s="148">
        <f>IF(IF($B$5=Dates!$G$4, DataPack!D736,IF($B$5=Dates!$G$5,DataPack!N736,IF($B$5=Dates!$G$6,DataPack!X736)))=0, "0", IF($B$5=Dates!$G$4, DataPack!D736,IF($B$5=Dates!$G$5,DataPack!N736,IF($B$5=Dates!$G$6,DataPack!X736))))</f>
        <v>20</v>
      </c>
      <c r="H26" s="148">
        <f>IF(IF($B$5=Dates!$G$4, DataPack!E736,IF($B$5=Dates!$G$5,DataPack!O736,IF($B$5=Dates!$G$6,DataPack!Y736)))=0, "0", IF($B$5=Dates!$G$4, DataPack!E736,IF($B$5=Dates!$G$5,DataPack!O736,IF($B$5=Dates!$G$6,DataPack!Y736))))</f>
        <v>47</v>
      </c>
      <c r="I26" s="148">
        <f>IF(IF($B$5=Dates!$G$4, DataPack!F736,IF($B$5=Dates!$G$5,DataPack!P736,IF($B$5=Dates!$G$6,DataPack!Z736)))=0, "0", IF($B$5=Dates!$G$4, DataPack!F736,IF($B$5=Dates!$G$5,DataPack!P736,IF($B$5=Dates!$G$6,DataPack!Z736))))</f>
        <v>55</v>
      </c>
      <c r="J26" s="148">
        <f>IF(IF($B$5=Dates!$G$4, DataPack!G736,IF($B$5=Dates!$G$5,DataPack!Q736,IF($B$5=Dates!$G$6,DataPack!AA736)))=0, "0", IF($B$5=Dates!$G$4, DataPack!G736,IF($B$5=Dates!$G$5,DataPack!Q736,IF($B$5=Dates!$G$6,DataPack!AA736))))</f>
        <v>19</v>
      </c>
      <c r="K26" s="148">
        <f>IF(IF($B$5=Dates!$G$4, DataPack!H736,IF($B$5=Dates!$G$5,DataPack!R736,IF($B$5=Dates!$G$6,DataPack!AB736)))=0, "0", IF($B$5=Dates!$G$4, DataPack!H736,IF($B$5=Dates!$G$5,DataPack!R736,IF($B$5=Dates!$G$6,DataPack!AB736))))</f>
        <v>22</v>
      </c>
      <c r="L26" s="148">
        <f>IF(IF($B$5=Dates!$G$4, DataPack!I736,IF($B$5=Dates!$G$5,DataPack!S736,IF($B$5=Dates!$G$6,DataPack!AC736)))=0, "0", IF($B$5=Dates!$G$4, DataPack!I736,IF($B$5=Dates!$G$5,DataPack!S736,IF($B$5=Dates!$G$6,DataPack!AC736))))</f>
        <v>2</v>
      </c>
      <c r="M26" s="148">
        <f>IF(IF($B$5=Dates!$G$4, DataPack!J736,IF($B$5=Dates!$G$5,DataPack!T736,IF($B$5=Dates!$G$6,DataPack!AD736)))=0, "0", IF($B$5=Dates!$G$4, DataPack!J736,IF($B$5=Dates!$G$5,DataPack!T736,IF($B$5=Dates!$G$6,DataPack!AD736))))</f>
        <v>2</v>
      </c>
    </row>
    <row r="27" spans="2:13" ht="12.75" customHeight="1">
      <c r="B27" s="417" t="s">
        <v>166</v>
      </c>
      <c r="C27" s="417"/>
      <c r="E27" s="148">
        <f>IF(IF($B$5=Dates!$G$4, DataPack!B737,IF($B$5=Dates!$G$5,DataPack!L737,IF($B$5=Dates!$G$6,DataPack!V737)))=0, "0", IF($B$5=Dates!$G$4, DataPack!B737,IF($B$5=Dates!$G$5,DataPack!L737,IF($B$5=Dates!$G$6,DataPack!V737))))</f>
        <v>149</v>
      </c>
      <c r="F27" s="148">
        <f>IF(IF($B$5=Dates!$G$4, DataPack!C737,IF($B$5=Dates!$G$5,DataPack!M737,IF($B$5=Dates!$G$6,DataPack!W737)))=0, "0", IF($B$5=Dates!$G$4, DataPack!C737,IF($B$5=Dates!$G$5,DataPack!M737,IF($B$5=Dates!$G$6,DataPack!W737))))</f>
        <v>42</v>
      </c>
      <c r="G27" s="148">
        <f>IF(IF($B$5=Dates!$G$4, DataPack!D737,IF($B$5=Dates!$G$5,DataPack!N737,IF($B$5=Dates!$G$6,DataPack!X737)))=0, "0", IF($B$5=Dates!$G$4, DataPack!D737,IF($B$5=Dates!$G$5,DataPack!N737,IF($B$5=Dates!$G$6,DataPack!X737))))</f>
        <v>28</v>
      </c>
      <c r="H27" s="148">
        <f>IF(IF($B$5=Dates!$G$4, DataPack!E737,IF($B$5=Dates!$G$5,DataPack!O737,IF($B$5=Dates!$G$6,DataPack!Y737)))=0, "0", IF($B$5=Dates!$G$4, DataPack!E737,IF($B$5=Dates!$G$5,DataPack!O737,IF($B$5=Dates!$G$6,DataPack!Y737))))</f>
        <v>76</v>
      </c>
      <c r="I27" s="148">
        <f>IF(IF($B$5=Dates!$G$4, DataPack!F737,IF($B$5=Dates!$G$5,DataPack!P737,IF($B$5=Dates!$G$6,DataPack!Z737)))=0, "0", IF($B$5=Dates!$G$4, DataPack!F737,IF($B$5=Dates!$G$5,DataPack!P737,IF($B$5=Dates!$G$6,DataPack!Z737))))</f>
        <v>51</v>
      </c>
      <c r="J27" s="148">
        <f>IF(IF($B$5=Dates!$G$4, DataPack!G737,IF($B$5=Dates!$G$5,DataPack!Q737,IF($B$5=Dates!$G$6,DataPack!AA737)))=0, "0", IF($B$5=Dates!$G$4, DataPack!G737,IF($B$5=Dates!$G$5,DataPack!Q737,IF($B$5=Dates!$G$6,DataPack!AA737))))</f>
        <v>28</v>
      </c>
      <c r="K27" s="148">
        <f>IF(IF($B$5=Dates!$G$4, DataPack!H737,IF($B$5=Dates!$G$5,DataPack!R737,IF($B$5=Dates!$G$6,DataPack!AB737)))=0, "0", IF($B$5=Dates!$G$4, DataPack!H737,IF($B$5=Dates!$G$5,DataPack!R737,IF($B$5=Dates!$G$6,DataPack!AB737))))</f>
        <v>19</v>
      </c>
      <c r="L27" s="148">
        <f>IF(IF($B$5=Dates!$G$4, DataPack!I737,IF($B$5=Dates!$G$5,DataPack!S737,IF($B$5=Dates!$G$6,DataPack!AC737)))=0, "0", IF($B$5=Dates!$G$4, DataPack!I737,IF($B$5=Dates!$G$5,DataPack!S737,IF($B$5=Dates!$G$6,DataPack!AC737))))</f>
        <v>3</v>
      </c>
      <c r="M27" s="148">
        <f>IF(IF($B$5=Dates!$G$4, DataPack!J737,IF($B$5=Dates!$G$5,DataPack!T737,IF($B$5=Dates!$G$6,DataPack!AD737)))=0, "0", IF($B$5=Dates!$G$4, DataPack!J737,IF($B$5=Dates!$G$5,DataPack!T737,IF($B$5=Dates!$G$6,DataPack!AD737))))</f>
        <v>2</v>
      </c>
    </row>
    <row r="28" spans="2:13" ht="12.75" customHeight="1">
      <c r="B28" s="417" t="s">
        <v>165</v>
      </c>
      <c r="C28" s="417"/>
      <c r="E28" s="148">
        <f>IF(IF($B$5=Dates!$G$4, DataPack!B738,IF($B$5=Dates!$G$5,DataPack!L738,IF($B$5=Dates!$G$6,DataPack!V738)))=0, "0", IF($B$5=Dates!$G$4, DataPack!B738,IF($B$5=Dates!$G$5,DataPack!L738,IF($B$5=Dates!$G$6,DataPack!V738))))</f>
        <v>155</v>
      </c>
      <c r="F28" s="148">
        <f>IF(IF($B$5=Dates!$G$4, DataPack!C738,IF($B$5=Dates!$G$5,DataPack!M738,IF($B$5=Dates!$G$6,DataPack!W738)))=0, "0", IF($B$5=Dates!$G$4, DataPack!C738,IF($B$5=Dates!$G$5,DataPack!M738,IF($B$5=Dates!$G$6,DataPack!W738))))</f>
        <v>34</v>
      </c>
      <c r="G28" s="148">
        <f>IF(IF($B$5=Dates!$G$4, DataPack!D738,IF($B$5=Dates!$G$5,DataPack!N738,IF($B$5=Dates!$G$6,DataPack!X738)))=0, "0", IF($B$5=Dates!$G$4, DataPack!D738,IF($B$5=Dates!$G$5,DataPack!N738,IF($B$5=Dates!$G$6,DataPack!X738))))</f>
        <v>22</v>
      </c>
      <c r="H28" s="148">
        <f>IF(IF($B$5=Dates!$G$4, DataPack!E738,IF($B$5=Dates!$G$5,DataPack!O738,IF($B$5=Dates!$G$6,DataPack!Y738)))=0, "0", IF($B$5=Dates!$G$4, DataPack!E738,IF($B$5=Dates!$G$5,DataPack!O738,IF($B$5=Dates!$G$6,DataPack!Y738))))</f>
        <v>87</v>
      </c>
      <c r="I28" s="148">
        <f>IF(IF($B$5=Dates!$G$4, DataPack!F738,IF($B$5=Dates!$G$5,DataPack!P738,IF($B$5=Dates!$G$6,DataPack!Z738)))=0, "0", IF($B$5=Dates!$G$4, DataPack!F738,IF($B$5=Dates!$G$5,DataPack!P738,IF($B$5=Dates!$G$6,DataPack!Z738))))</f>
        <v>56</v>
      </c>
      <c r="J28" s="148">
        <f>IF(IF($B$5=Dates!$G$4, DataPack!G738,IF($B$5=Dates!$G$5,DataPack!Q738,IF($B$5=Dates!$G$6,DataPack!AA738)))=0, "0", IF($B$5=Dates!$G$4, DataPack!G738,IF($B$5=Dates!$G$5,DataPack!Q738,IF($B$5=Dates!$G$6,DataPack!AA738))))</f>
        <v>31</v>
      </c>
      <c r="K28" s="148">
        <f>IF(IF($B$5=Dates!$G$4, DataPack!H738,IF($B$5=Dates!$G$5,DataPack!R738,IF($B$5=Dates!$G$6,DataPack!AB738)))=0, "0", IF($B$5=Dates!$G$4, DataPack!H738,IF($B$5=Dates!$G$5,DataPack!R738,IF($B$5=Dates!$G$6,DataPack!AB738))))</f>
        <v>20</v>
      </c>
      <c r="L28" s="148">
        <f>IF(IF($B$5=Dates!$G$4, DataPack!I738,IF($B$5=Dates!$G$5,DataPack!S738,IF($B$5=Dates!$G$6,DataPack!AC738)))=0, "0", IF($B$5=Dates!$G$4, DataPack!I738,IF($B$5=Dates!$G$5,DataPack!S738,IF($B$5=Dates!$G$6,DataPack!AC738))))</f>
        <v>3</v>
      </c>
      <c r="M28" s="148">
        <f>IF(IF($B$5=Dates!$G$4, DataPack!J738,IF($B$5=Dates!$G$5,DataPack!T738,IF($B$5=Dates!$G$6,DataPack!AD738)))=0, "0", IF($B$5=Dates!$G$4, DataPack!J738,IF($B$5=Dates!$G$5,DataPack!T738,IF($B$5=Dates!$G$6,DataPack!AD738))))</f>
        <v>2</v>
      </c>
    </row>
    <row r="29" spans="2:13" ht="12.75" customHeight="1">
      <c r="B29" s="417" t="s">
        <v>124</v>
      </c>
      <c r="C29" s="417"/>
      <c r="E29" s="148">
        <f>IF(IF($B$5=Dates!$G$4, DataPack!B739,IF($B$5=Dates!$G$5,DataPack!L739,IF($B$5=Dates!$G$6,DataPack!V739)))=0, "0", IF($B$5=Dates!$G$4, DataPack!B739,IF($B$5=Dates!$G$5,DataPack!L739,IF($B$5=Dates!$G$6,DataPack!V739))))</f>
        <v>325</v>
      </c>
      <c r="F29" s="148">
        <f>IF(IF($B$5=Dates!$G$4, DataPack!C739,IF($B$5=Dates!$G$5,DataPack!M739,IF($B$5=Dates!$G$6,DataPack!W739)))=0, "0", IF($B$5=Dates!$G$4, DataPack!C739,IF($B$5=Dates!$G$5,DataPack!M739,IF($B$5=Dates!$G$6,DataPack!W739))))</f>
        <v>51</v>
      </c>
      <c r="G29" s="148">
        <f>IF(IF($B$5=Dates!$G$4, DataPack!D739,IF($B$5=Dates!$G$5,DataPack!N739,IF($B$5=Dates!$G$6,DataPack!X739)))=0, "0", IF($B$5=Dates!$G$4, DataPack!D739,IF($B$5=Dates!$G$5,DataPack!N739,IF($B$5=Dates!$G$6,DataPack!X739))))</f>
        <v>16</v>
      </c>
      <c r="H29" s="148">
        <f>IF(IF($B$5=Dates!$G$4, DataPack!E739,IF($B$5=Dates!$G$5,DataPack!O739,IF($B$5=Dates!$G$6,DataPack!Y739)))=0, "0", IF($B$5=Dates!$G$4, DataPack!E739,IF($B$5=Dates!$G$5,DataPack!O739,IF($B$5=Dates!$G$6,DataPack!Y739))))</f>
        <v>186</v>
      </c>
      <c r="I29" s="148">
        <f>IF(IF($B$5=Dates!$G$4, DataPack!F739,IF($B$5=Dates!$G$5,DataPack!P739,IF($B$5=Dates!$G$6,DataPack!Z739)))=0, "0", IF($B$5=Dates!$G$4, DataPack!F739,IF($B$5=Dates!$G$5,DataPack!P739,IF($B$5=Dates!$G$6,DataPack!Z739))))</f>
        <v>57</v>
      </c>
      <c r="J29" s="148">
        <f>IF(IF($B$5=Dates!$G$4, DataPack!G739,IF($B$5=Dates!$G$5,DataPack!Q739,IF($B$5=Dates!$G$6,DataPack!AA739)))=0, "0", IF($B$5=Dates!$G$4, DataPack!G739,IF($B$5=Dates!$G$5,DataPack!Q739,IF($B$5=Dates!$G$6,DataPack!AA739))))</f>
        <v>85</v>
      </c>
      <c r="K29" s="148">
        <f>IF(IF($B$5=Dates!$G$4, DataPack!H739,IF($B$5=Dates!$G$5,DataPack!R739,IF($B$5=Dates!$G$6,DataPack!AB739)))=0, "0", IF($B$5=Dates!$G$4, DataPack!H739,IF($B$5=Dates!$G$5,DataPack!R739,IF($B$5=Dates!$G$6,DataPack!AB739))))</f>
        <v>26</v>
      </c>
      <c r="L29" s="148">
        <f>IF(IF($B$5=Dates!$G$4, DataPack!I739,IF($B$5=Dates!$G$5,DataPack!S739,IF($B$5=Dates!$G$6,DataPack!AC739)))=0, "0", IF($B$5=Dates!$G$4, DataPack!I739,IF($B$5=Dates!$G$5,DataPack!S739,IF($B$5=Dates!$G$6,DataPack!AC739))))</f>
        <v>3</v>
      </c>
      <c r="M29" s="148">
        <f>IF(IF($B$5=Dates!$G$4, DataPack!J739,IF($B$5=Dates!$G$5,DataPack!T739,IF($B$5=Dates!$G$6,DataPack!AD739)))=0, "0", IF($B$5=Dates!$G$4, DataPack!J739,IF($B$5=Dates!$G$5,DataPack!T739,IF($B$5=Dates!$G$6,DataPack!AD739))))</f>
        <v>1</v>
      </c>
    </row>
    <row r="30" spans="2:13" ht="12.75" customHeight="1">
      <c r="B30" s="417" t="s">
        <v>164</v>
      </c>
      <c r="C30" s="417"/>
      <c r="E30" s="148">
        <f>IF(IF($B$5=Dates!$G$4, DataPack!B740,IF($B$5=Dates!$G$5,DataPack!L740,IF($B$5=Dates!$G$6,DataPack!V740)))=0, "0", IF($B$5=Dates!$G$4, DataPack!B740,IF($B$5=Dates!$G$5,DataPack!L740,IF($B$5=Dates!$G$6,DataPack!V740))))</f>
        <v>65</v>
      </c>
      <c r="F30" s="148">
        <f>IF(IF($B$5=Dates!$G$4, DataPack!C740,IF($B$5=Dates!$G$5,DataPack!M740,IF($B$5=Dates!$G$6,DataPack!W740)))=0, "0", IF($B$5=Dates!$G$4, DataPack!C740,IF($B$5=Dates!$G$5,DataPack!M740,IF($B$5=Dates!$G$6,DataPack!W740))))</f>
        <v>23</v>
      </c>
      <c r="G30" s="148">
        <f>IF(IF($B$5=Dates!$G$4, DataPack!D740,IF($B$5=Dates!$G$5,DataPack!N740,IF($B$5=Dates!$G$6,DataPack!X740)))=0, "0", IF($B$5=Dates!$G$4, DataPack!D740,IF($B$5=Dates!$G$5,DataPack!N740,IF($B$5=Dates!$G$6,DataPack!X740))))</f>
        <v>35</v>
      </c>
      <c r="H30" s="148">
        <f>IF(IF($B$5=Dates!$G$4, DataPack!E740,IF($B$5=Dates!$G$5,DataPack!O740,IF($B$5=Dates!$G$6,DataPack!Y740)))=0, "0", IF($B$5=Dates!$G$4, DataPack!E740,IF($B$5=Dates!$G$5,DataPack!O740,IF($B$5=Dates!$G$6,DataPack!Y740))))</f>
        <v>27</v>
      </c>
      <c r="I30" s="148">
        <f>IF(IF($B$5=Dates!$G$4, DataPack!F740,IF($B$5=Dates!$G$5,DataPack!P740,IF($B$5=Dates!$G$6,DataPack!Z740)))=0, "0", IF($B$5=Dates!$G$4, DataPack!F740,IF($B$5=Dates!$G$5,DataPack!P740,IF($B$5=Dates!$G$6,DataPack!Z740))))</f>
        <v>42</v>
      </c>
      <c r="J30" s="148">
        <f>IF(IF($B$5=Dates!$G$4, DataPack!G740,IF($B$5=Dates!$G$5,DataPack!Q740,IF($B$5=Dates!$G$6,DataPack!AA740)))=0, "0", IF($B$5=Dates!$G$4, DataPack!G740,IF($B$5=Dates!$G$5,DataPack!Q740,IF($B$5=Dates!$G$6,DataPack!AA740))))</f>
        <v>14</v>
      </c>
      <c r="K30" s="148">
        <f>IF(IF($B$5=Dates!$G$4, DataPack!H740,IF($B$5=Dates!$G$5,DataPack!R740,IF($B$5=Dates!$G$6,DataPack!AB740)))=0, "0", IF($B$5=Dates!$G$4, DataPack!H740,IF($B$5=Dates!$G$5,DataPack!R740,IF($B$5=Dates!$G$6,DataPack!AB740))))</f>
        <v>22</v>
      </c>
      <c r="L30" s="148">
        <f>IF(IF($B$5=Dates!$G$4, DataPack!I740,IF($B$5=Dates!$G$5,DataPack!S740,IF($B$5=Dates!$G$6,DataPack!AC740)))=0, "0", IF($B$5=Dates!$G$4, DataPack!I740,IF($B$5=Dates!$G$5,DataPack!S740,IF($B$5=Dates!$G$6,DataPack!AC740))))</f>
        <v>1</v>
      </c>
      <c r="M30" s="148">
        <f>IF(IF($B$5=Dates!$G$4, DataPack!J740,IF($B$5=Dates!$G$5,DataPack!T740,IF($B$5=Dates!$G$6,DataPack!AD740)))=0, "0", IF($B$5=Dates!$G$4, DataPack!J740,IF($B$5=Dates!$G$5,DataPack!T740,IF($B$5=Dates!$G$6,DataPack!AD740))))</f>
        <v>2</v>
      </c>
    </row>
    <row r="31" spans="2:13" ht="12.75" customHeight="1">
      <c r="B31" s="417" t="s">
        <v>298</v>
      </c>
      <c r="C31" s="417"/>
      <c r="E31" s="148">
        <f>IF(IF($B$5=Dates!$G$4, DataPack!B741,IF($B$5=Dates!$G$5,DataPack!L741,IF($B$5=Dates!$G$6,DataPack!V741)))=0, "0", IF($B$5=Dates!$G$4, DataPack!B741,IF($B$5=Dates!$G$5,DataPack!L741,IF($B$5=Dates!$G$6,DataPack!V741))))</f>
        <v>60</v>
      </c>
      <c r="F31" s="148">
        <f>IF(IF($B$5=Dates!$G$4, DataPack!C741,IF($B$5=Dates!$G$5,DataPack!M741,IF($B$5=Dates!$G$6,DataPack!W741)))=0, "0", IF($B$5=Dates!$G$4, DataPack!C741,IF($B$5=Dates!$G$5,DataPack!M741,IF($B$5=Dates!$G$6,DataPack!W741))))</f>
        <v>11</v>
      </c>
      <c r="G31" s="148">
        <f>IF(IF($B$5=Dates!$G$4, DataPack!D741,IF($B$5=Dates!$G$5,DataPack!N741,IF($B$5=Dates!$G$6,DataPack!X741)))=0, "0", IF($B$5=Dates!$G$4, DataPack!D741,IF($B$5=Dates!$G$5,DataPack!N741,IF($B$5=Dates!$G$6,DataPack!X741))))</f>
        <v>18</v>
      </c>
      <c r="H31" s="148">
        <f>IF(IF($B$5=Dates!$G$4, DataPack!E741,IF($B$5=Dates!$G$5,DataPack!O741,IF($B$5=Dates!$G$6,DataPack!Y741)))=0, "0", IF($B$5=Dates!$G$4, DataPack!E741,IF($B$5=Dates!$G$5,DataPack!O741,IF($B$5=Dates!$G$6,DataPack!Y741))))</f>
        <v>39</v>
      </c>
      <c r="I31" s="148">
        <f>IF(IF($B$5=Dates!$G$4, DataPack!F741,IF($B$5=Dates!$G$5,DataPack!P741,IF($B$5=Dates!$G$6,DataPack!Z741)))=0, "0", IF($B$5=Dates!$G$4, DataPack!F741,IF($B$5=Dates!$G$5,DataPack!P741,IF($B$5=Dates!$G$6,DataPack!Z741))))</f>
        <v>65</v>
      </c>
      <c r="J31" s="148">
        <f>IF(IF($B$5=Dates!$G$4, DataPack!G741,IF($B$5=Dates!$G$5,DataPack!Q741,IF($B$5=Dates!$G$6,DataPack!AA741)))=0, "0", IF($B$5=Dates!$G$4, DataPack!G741,IF($B$5=Dates!$G$5,DataPack!Q741,IF($B$5=Dates!$G$6,DataPack!AA741))))</f>
        <v>9</v>
      </c>
      <c r="K31" s="148">
        <f>IF(IF($B$5=Dates!$G$4, DataPack!H741,IF($B$5=Dates!$G$5,DataPack!R741,IF($B$5=Dates!$G$6,DataPack!AB741)))=0, "0", IF($B$5=Dates!$G$4, DataPack!H741,IF($B$5=Dates!$G$5,DataPack!R741,IF($B$5=Dates!$G$6,DataPack!AB741))))</f>
        <v>15</v>
      </c>
      <c r="L31" s="148">
        <f>IF(IF($B$5=Dates!$G$4, DataPack!I741,IF($B$5=Dates!$G$5,DataPack!S741,IF($B$5=Dates!$G$6,DataPack!AC741)))=0, "0", IF($B$5=Dates!$G$4, DataPack!I741,IF($B$5=Dates!$G$5,DataPack!S741,IF($B$5=Dates!$G$6,DataPack!AC741))))</f>
        <v>1</v>
      </c>
      <c r="M31" s="148">
        <f>IF(IF($B$5=Dates!$G$4, DataPack!J741,IF($B$5=Dates!$G$5,DataPack!T741,IF($B$5=Dates!$G$6,DataPack!AD741)))=0, "0", IF($B$5=Dates!$G$4, DataPack!J741,IF($B$5=Dates!$G$5,DataPack!T741,IF($B$5=Dates!$G$6,DataPack!AD741))))</f>
        <v>2</v>
      </c>
    </row>
    <row r="32" spans="2:13" ht="12.75" customHeight="1">
      <c r="B32" s="417" t="s">
        <v>170</v>
      </c>
      <c r="C32" s="417"/>
      <c r="E32" s="148">
        <f>IF(IF($B$5=Dates!$G$4, DataPack!B742,IF($B$5=Dates!$G$5,DataPack!L742,IF($B$5=Dates!$G$6,DataPack!V742)))=0, "0", IF($B$5=Dates!$G$4, DataPack!B742,IF($B$5=Dates!$G$5,DataPack!L742,IF($B$5=Dates!$G$6,DataPack!V742))))</f>
        <v>632</v>
      </c>
      <c r="F32" s="148">
        <f>IF(IF($B$5=Dates!$G$4, DataPack!C742,IF($B$5=Dates!$G$5,DataPack!M742,IF($B$5=Dates!$G$6,DataPack!W742)))=0, "0", IF($B$5=Dates!$G$4, DataPack!C742,IF($B$5=Dates!$G$5,DataPack!M742,IF($B$5=Dates!$G$6,DataPack!W742))))</f>
        <v>128</v>
      </c>
      <c r="G32" s="148">
        <f>IF(IF($B$5=Dates!$G$4, DataPack!D742,IF($B$5=Dates!$G$5,DataPack!N742,IF($B$5=Dates!$G$6,DataPack!X742)))=0, "0", IF($B$5=Dates!$G$4, DataPack!D742,IF($B$5=Dates!$G$5,DataPack!N742,IF($B$5=Dates!$G$6,DataPack!X742))))</f>
        <v>20</v>
      </c>
      <c r="H32" s="148">
        <f>IF(IF($B$5=Dates!$G$4, DataPack!E742,IF($B$5=Dates!$G$5,DataPack!O742,IF($B$5=Dates!$G$6,DataPack!Y742)))=0, "0", IF($B$5=Dates!$G$4, DataPack!E742,IF($B$5=Dates!$G$5,DataPack!O742,IF($B$5=Dates!$G$6,DataPack!Y742))))</f>
        <v>319</v>
      </c>
      <c r="I32" s="148">
        <f>IF(IF($B$5=Dates!$G$4, DataPack!F742,IF($B$5=Dates!$G$5,DataPack!P742,IF($B$5=Dates!$G$6,DataPack!Z742)))=0, "0", IF($B$5=Dates!$G$4, DataPack!F742,IF($B$5=Dates!$G$5,DataPack!P742,IF($B$5=Dates!$G$6,DataPack!Z742))))</f>
        <v>50</v>
      </c>
      <c r="J32" s="148">
        <f>IF(IF($B$5=Dates!$G$4, DataPack!G742,IF($B$5=Dates!$G$5,DataPack!Q742,IF($B$5=Dates!$G$6,DataPack!AA742)))=0, "0", IF($B$5=Dates!$G$4, DataPack!G742,IF($B$5=Dates!$G$5,DataPack!Q742,IF($B$5=Dates!$G$6,DataPack!AA742))))</f>
        <v>177</v>
      </c>
      <c r="K32" s="148">
        <f>IF(IF($B$5=Dates!$G$4, DataPack!H742,IF($B$5=Dates!$G$5,DataPack!R742,IF($B$5=Dates!$G$6,DataPack!AB742)))=0, "0", IF($B$5=Dates!$G$4, DataPack!H742,IF($B$5=Dates!$G$5,DataPack!R742,IF($B$5=Dates!$G$6,DataPack!AB742))))</f>
        <v>28</v>
      </c>
      <c r="L32" s="148">
        <f>IF(IF($B$5=Dates!$G$4, DataPack!I742,IF($B$5=Dates!$G$5,DataPack!S742,IF($B$5=Dates!$G$6,DataPack!AC742)))=0, "0", IF($B$5=Dates!$G$4, DataPack!I742,IF($B$5=Dates!$G$5,DataPack!S742,IF($B$5=Dates!$G$6,DataPack!AC742))))</f>
        <v>8</v>
      </c>
      <c r="M32" s="148">
        <f>IF(IF($B$5=Dates!$G$4, DataPack!J742,IF($B$5=Dates!$G$5,DataPack!T742,IF($B$5=Dates!$G$6,DataPack!AD742)))=0, "0", IF($B$5=Dates!$G$4, DataPack!J742,IF($B$5=Dates!$G$5,DataPack!T742,IF($B$5=Dates!$G$6,DataPack!AD742))))</f>
        <v>1</v>
      </c>
    </row>
    <row r="33" spans="2:13" ht="12.75" customHeight="1">
      <c r="B33" s="417" t="s">
        <v>299</v>
      </c>
      <c r="C33" s="417"/>
      <c r="E33" s="148">
        <f>IF(IF($B$5=Dates!$G$4, DataPack!B743,IF($B$5=Dates!$G$5,DataPack!L743,IF($B$5=Dates!$G$6,DataPack!V743)))=0, "0", IF($B$5=Dates!$G$4, DataPack!B743,IF($B$5=Dates!$G$5,DataPack!L743,IF($B$5=Dates!$G$6,DataPack!V743))))</f>
        <v>166</v>
      </c>
      <c r="F33" s="148">
        <f>IF(IF($B$5=Dates!$G$4, DataPack!C743,IF($B$5=Dates!$G$5,DataPack!M743,IF($B$5=Dates!$G$6,DataPack!W743)))=0, "0", IF($B$5=Dates!$G$4, DataPack!C743,IF($B$5=Dates!$G$5,DataPack!M743,IF($B$5=Dates!$G$6,DataPack!W743))))</f>
        <v>40</v>
      </c>
      <c r="G33" s="148">
        <f>IF(IF($B$5=Dates!$G$4, DataPack!D743,IF($B$5=Dates!$G$5,DataPack!N743,IF($B$5=Dates!$G$6,DataPack!X743)))=0, "0", IF($B$5=Dates!$G$4, DataPack!D743,IF($B$5=Dates!$G$5,DataPack!N743,IF($B$5=Dates!$G$6,DataPack!X743))))</f>
        <v>24</v>
      </c>
      <c r="H33" s="148">
        <f>IF(IF($B$5=Dates!$G$4, DataPack!E743,IF($B$5=Dates!$G$5,DataPack!O743,IF($B$5=Dates!$G$6,DataPack!Y743)))=0, "0", IF($B$5=Dates!$G$4, DataPack!E743,IF($B$5=Dates!$G$5,DataPack!O743,IF($B$5=Dates!$G$6,DataPack!Y743))))</f>
        <v>87</v>
      </c>
      <c r="I33" s="148">
        <f>IF(IF($B$5=Dates!$G$4, DataPack!F743,IF($B$5=Dates!$G$5,DataPack!P743,IF($B$5=Dates!$G$6,DataPack!Z743)))=0, "0", IF($B$5=Dates!$G$4, DataPack!F743,IF($B$5=Dates!$G$5,DataPack!P743,IF($B$5=Dates!$G$6,DataPack!Z743))))</f>
        <v>52</v>
      </c>
      <c r="J33" s="148">
        <f>IF(IF($B$5=Dates!$G$4, DataPack!G743,IF($B$5=Dates!$G$5,DataPack!Q743,IF($B$5=Dates!$G$6,DataPack!AA743)))=0, "0", IF($B$5=Dates!$G$4, DataPack!G743,IF($B$5=Dates!$G$5,DataPack!Q743,IF($B$5=Dates!$G$6,DataPack!AA743))))</f>
        <v>39</v>
      </c>
      <c r="K33" s="148">
        <f>IF(IF($B$5=Dates!$G$4, DataPack!H743,IF($B$5=Dates!$G$5,DataPack!R743,IF($B$5=Dates!$G$6,DataPack!AB743)))=0, "0", IF($B$5=Dates!$G$4, DataPack!H743,IF($B$5=Dates!$G$5,DataPack!R743,IF($B$5=Dates!$G$6,DataPack!AB743))))</f>
        <v>23</v>
      </c>
      <c r="L33" s="148" t="str">
        <f>IF(IF($B$5=Dates!$G$4, DataPack!I743,IF($B$5=Dates!$G$5,DataPack!S743,IF($B$5=Dates!$G$6,DataPack!AC743)))=0, "0", IF($B$5=Dates!$G$4, DataPack!I743,IF($B$5=Dates!$G$5,DataPack!S743,IF($B$5=Dates!$G$6,DataPack!AC743))))</f>
        <v>0</v>
      </c>
      <c r="M33" s="148" t="str">
        <f>IF(IF($B$5=Dates!$G$4, DataPack!J743,IF($B$5=Dates!$G$5,DataPack!T743,IF($B$5=Dates!$G$6,DataPack!AD743)))=0, "0", IF($B$5=Dates!$G$4, DataPack!J743,IF($B$5=Dates!$G$5,DataPack!T743,IF($B$5=Dates!$G$6,DataPack!AD743))))</f>
        <v>0</v>
      </c>
    </row>
    <row r="34" spans="2:13" ht="12.75" customHeight="1">
      <c r="B34" s="417" t="s">
        <v>62</v>
      </c>
      <c r="C34" s="417"/>
      <c r="E34" s="148">
        <f>IF(IF($B$5=Dates!$G$4, DataPack!B744,IF($B$5=Dates!$G$5,DataPack!L744,IF($B$5=Dates!$G$6,DataPack!V744)))=0, "0", IF($B$5=Dates!$G$4, DataPack!B744,IF($B$5=Dates!$G$5,DataPack!L744,IF($B$5=Dates!$G$6,DataPack!V744))))</f>
        <v>163</v>
      </c>
      <c r="F34" s="148">
        <f>IF(IF($B$5=Dates!$G$4, DataPack!C744,IF($B$5=Dates!$G$5,DataPack!M744,IF($B$5=Dates!$G$6,DataPack!W744)))=0, "0", IF($B$5=Dates!$G$4, DataPack!C744,IF($B$5=Dates!$G$5,DataPack!M744,IF($B$5=Dates!$G$6,DataPack!W744))))</f>
        <v>42</v>
      </c>
      <c r="G34" s="148">
        <f>IF(IF($B$5=Dates!$G$4, DataPack!D744,IF($B$5=Dates!$G$5,DataPack!N744,IF($B$5=Dates!$G$6,DataPack!X744)))=0, "0", IF($B$5=Dates!$G$4, DataPack!D744,IF($B$5=Dates!$G$5,DataPack!N744,IF($B$5=Dates!$G$6,DataPack!X744))))</f>
        <v>26</v>
      </c>
      <c r="H34" s="148">
        <f>IF(IF($B$5=Dates!$G$4, DataPack!E744,IF($B$5=Dates!$G$5,DataPack!O744,IF($B$5=Dates!$G$6,DataPack!Y744)))=0, "0", IF($B$5=Dates!$G$4, DataPack!E744,IF($B$5=Dates!$G$5,DataPack!O744,IF($B$5=Dates!$G$6,DataPack!Y744))))</f>
        <v>66</v>
      </c>
      <c r="I34" s="148">
        <f>IF(IF($B$5=Dates!$G$4, DataPack!F744,IF($B$5=Dates!$G$5,DataPack!P744,IF($B$5=Dates!$G$6,DataPack!Z744)))=0, "0", IF($B$5=Dates!$G$4, DataPack!F744,IF($B$5=Dates!$G$5,DataPack!P744,IF($B$5=Dates!$G$6,DataPack!Z744))))</f>
        <v>40</v>
      </c>
      <c r="J34" s="148">
        <f>IF(IF($B$5=Dates!$G$4, DataPack!G744,IF($B$5=Dates!$G$5,DataPack!Q744,IF($B$5=Dates!$G$6,DataPack!AA744)))=0, "0", IF($B$5=Dates!$G$4, DataPack!G744,IF($B$5=Dates!$G$5,DataPack!Q744,IF($B$5=Dates!$G$6,DataPack!AA744))))</f>
        <v>53</v>
      </c>
      <c r="K34" s="148">
        <f>IF(IF($B$5=Dates!$G$4, DataPack!H744,IF($B$5=Dates!$G$5,DataPack!R744,IF($B$5=Dates!$G$6,DataPack!AB744)))=0, "0", IF($B$5=Dates!$G$4, DataPack!H744,IF($B$5=Dates!$G$5,DataPack!R744,IF($B$5=Dates!$G$6,DataPack!AB744))))</f>
        <v>33</v>
      </c>
      <c r="L34" s="148">
        <f>IF(IF($B$5=Dates!$G$4, DataPack!I744,IF($B$5=Dates!$G$5,DataPack!S744,IF($B$5=Dates!$G$6,DataPack!AC744)))=0, "0", IF($B$5=Dates!$G$4, DataPack!I744,IF($B$5=Dates!$G$5,DataPack!S744,IF($B$5=Dates!$G$6,DataPack!AC744))))</f>
        <v>2</v>
      </c>
      <c r="M34" s="148">
        <f>IF(IF($B$5=Dates!$G$4, DataPack!J744,IF($B$5=Dates!$G$5,DataPack!T744,IF($B$5=Dates!$G$6,DataPack!AD744)))=0, "0", IF($B$5=Dates!$G$4, DataPack!J744,IF($B$5=Dates!$G$5,DataPack!T744,IF($B$5=Dates!$G$6,DataPack!AD744))))</f>
        <v>1</v>
      </c>
    </row>
    <row r="35" spans="2:13" ht="12.75" customHeight="1">
      <c r="B35" s="417" t="s">
        <v>300</v>
      </c>
      <c r="C35" s="417"/>
      <c r="E35" s="148">
        <f>IF(IF($B$5=Dates!$G$4, DataPack!B745,IF($B$5=Dates!$G$5,DataPack!L745,IF($B$5=Dates!$G$6,DataPack!V745)))=0, "0", IF($B$5=Dates!$G$4, DataPack!B745,IF($B$5=Dates!$G$5,DataPack!L745,IF($B$5=Dates!$G$6,DataPack!V745))))</f>
        <v>97</v>
      </c>
      <c r="F35" s="148">
        <f>IF(IF($B$5=Dates!$G$4, DataPack!C745,IF($B$5=Dates!$G$5,DataPack!M745,IF($B$5=Dates!$G$6,DataPack!W745)))=0, "0", IF($B$5=Dates!$G$4, DataPack!C745,IF($B$5=Dates!$G$5,DataPack!M745,IF($B$5=Dates!$G$6,DataPack!W745))))</f>
        <v>26</v>
      </c>
      <c r="G35" s="148">
        <f>IF(IF($B$5=Dates!$G$4, DataPack!D745,IF($B$5=Dates!$G$5,DataPack!N745,IF($B$5=Dates!$G$6,DataPack!X745)))=0, "0", IF($B$5=Dates!$G$4, DataPack!D745,IF($B$5=Dates!$G$5,DataPack!N745,IF($B$5=Dates!$G$6,DataPack!X745))))</f>
        <v>27</v>
      </c>
      <c r="H35" s="148">
        <f>IF(IF($B$5=Dates!$G$4, DataPack!E745,IF($B$5=Dates!$G$5,DataPack!O745,IF($B$5=Dates!$G$6,DataPack!Y745)))=0, "0", IF($B$5=Dates!$G$4, DataPack!E745,IF($B$5=Dates!$G$5,DataPack!O745,IF($B$5=Dates!$G$6,DataPack!Y745))))</f>
        <v>49</v>
      </c>
      <c r="I35" s="148">
        <f>IF(IF($B$5=Dates!$G$4, DataPack!F745,IF($B$5=Dates!$G$5,DataPack!P745,IF($B$5=Dates!$G$6,DataPack!Z745)))=0, "0", IF($B$5=Dates!$G$4, DataPack!F745,IF($B$5=Dates!$G$5,DataPack!P745,IF($B$5=Dates!$G$6,DataPack!Z745))))</f>
        <v>51</v>
      </c>
      <c r="J35" s="148">
        <f>IF(IF($B$5=Dates!$G$4, DataPack!G745,IF($B$5=Dates!$G$5,DataPack!Q745,IF($B$5=Dates!$G$6,DataPack!AA745)))=0, "0", IF($B$5=Dates!$G$4, DataPack!G745,IF($B$5=Dates!$G$5,DataPack!Q745,IF($B$5=Dates!$G$6,DataPack!AA745))))</f>
        <v>21</v>
      </c>
      <c r="K35" s="148">
        <f>IF(IF($B$5=Dates!$G$4, DataPack!H745,IF($B$5=Dates!$G$5,DataPack!R745,IF($B$5=Dates!$G$6,DataPack!AB745)))=0, "0", IF($B$5=Dates!$G$4, DataPack!H745,IF($B$5=Dates!$G$5,DataPack!R745,IF($B$5=Dates!$G$6,DataPack!AB745))))</f>
        <v>22</v>
      </c>
      <c r="L35" s="148">
        <f>IF(IF($B$5=Dates!$G$4, DataPack!I745,IF($B$5=Dates!$G$5,DataPack!S745,IF($B$5=Dates!$G$6,DataPack!AC745)))=0, "0", IF($B$5=Dates!$G$4, DataPack!I745,IF($B$5=Dates!$G$5,DataPack!S745,IF($B$5=Dates!$G$6,DataPack!AC745))))</f>
        <v>1</v>
      </c>
      <c r="M35" s="148">
        <f>IF(IF($B$5=Dates!$G$4, DataPack!J745,IF($B$5=Dates!$G$5,DataPack!T745,IF($B$5=Dates!$G$6,DataPack!AD745)))=0, "0", IF($B$5=Dates!$G$4, DataPack!J745,IF($B$5=Dates!$G$5,DataPack!T745,IF($B$5=Dates!$G$6,DataPack!AD745))))</f>
        <v>1</v>
      </c>
    </row>
    <row r="36" spans="2:13" ht="12.75" customHeight="1">
      <c r="B36" s="417" t="s">
        <v>70</v>
      </c>
      <c r="C36" s="417"/>
      <c r="E36" s="148">
        <f>IF(IF($B$5=Dates!$G$4, DataPack!B746,IF($B$5=Dates!$G$5,DataPack!L746,IF($B$5=Dates!$G$6,DataPack!V746)))=0, "0", IF($B$5=Dates!$G$4, DataPack!B746,IF($B$5=Dates!$G$5,DataPack!L746,IF($B$5=Dates!$G$6,DataPack!V746))))</f>
        <v>90</v>
      </c>
      <c r="F36" s="148">
        <f>IF(IF($B$5=Dates!$G$4, DataPack!C746,IF($B$5=Dates!$G$5,DataPack!M746,IF($B$5=Dates!$G$6,DataPack!W746)))=0, "0", IF($B$5=Dates!$G$4, DataPack!C746,IF($B$5=Dates!$G$5,DataPack!M746,IF($B$5=Dates!$G$6,DataPack!W746))))</f>
        <v>22</v>
      </c>
      <c r="G36" s="148">
        <f>IF(IF($B$5=Dates!$G$4, DataPack!D746,IF($B$5=Dates!$G$5,DataPack!N746,IF($B$5=Dates!$G$6,DataPack!X746)))=0, "0", IF($B$5=Dates!$G$4, DataPack!D746,IF($B$5=Dates!$G$5,DataPack!N746,IF($B$5=Dates!$G$6,DataPack!X746))))</f>
        <v>24</v>
      </c>
      <c r="H36" s="148">
        <f>IF(IF($B$5=Dates!$G$4, DataPack!E746,IF($B$5=Dates!$G$5,DataPack!O746,IF($B$5=Dates!$G$6,DataPack!Y746)))=0, "0", IF($B$5=Dates!$G$4, DataPack!E746,IF($B$5=Dates!$G$5,DataPack!O746,IF($B$5=Dates!$G$6,DataPack!Y746))))</f>
        <v>46</v>
      </c>
      <c r="I36" s="148">
        <f>IF(IF($B$5=Dates!$G$4, DataPack!F746,IF($B$5=Dates!$G$5,DataPack!P746,IF($B$5=Dates!$G$6,DataPack!Z746)))=0, "0", IF($B$5=Dates!$G$4, DataPack!F746,IF($B$5=Dates!$G$5,DataPack!P746,IF($B$5=Dates!$G$6,DataPack!Z746))))</f>
        <v>51</v>
      </c>
      <c r="J36" s="148">
        <f>IF(IF($B$5=Dates!$G$4, DataPack!G746,IF($B$5=Dates!$G$5,DataPack!Q746,IF($B$5=Dates!$G$6,DataPack!AA746)))=0, "0", IF($B$5=Dates!$G$4, DataPack!G746,IF($B$5=Dates!$G$5,DataPack!Q746,IF($B$5=Dates!$G$6,DataPack!AA746))))</f>
        <v>19</v>
      </c>
      <c r="K36" s="148">
        <f>IF(IF($B$5=Dates!$G$4, DataPack!H746,IF($B$5=Dates!$G$5,DataPack!R746,IF($B$5=Dates!$G$6,DataPack!AB746)))=0, "0", IF($B$5=Dates!$G$4, DataPack!H746,IF($B$5=Dates!$G$5,DataPack!R746,IF($B$5=Dates!$G$6,DataPack!AB746))))</f>
        <v>21</v>
      </c>
      <c r="L36" s="148">
        <f>IF(IF($B$5=Dates!$G$4, DataPack!I746,IF($B$5=Dates!$G$5,DataPack!S746,IF($B$5=Dates!$G$6,DataPack!AC746)))=0, "0", IF($B$5=Dates!$G$4, DataPack!I746,IF($B$5=Dates!$G$5,DataPack!S746,IF($B$5=Dates!$G$6,DataPack!AC746))))</f>
        <v>3</v>
      </c>
      <c r="M36" s="148">
        <f>IF(IF($B$5=Dates!$G$4, DataPack!J746,IF($B$5=Dates!$G$5,DataPack!T746,IF($B$5=Dates!$G$6,DataPack!AD746)))=0, "0", IF($B$5=Dates!$G$4, DataPack!J746,IF($B$5=Dates!$G$5,DataPack!T746,IF($B$5=Dates!$G$6,DataPack!AD746))))</f>
        <v>3</v>
      </c>
    </row>
    <row r="37" spans="2:13" ht="12.75" customHeight="1">
      <c r="B37" s="417" t="s">
        <v>72</v>
      </c>
      <c r="C37" s="417"/>
      <c r="E37" s="148">
        <f>IF(IF($B$5=Dates!$G$4, DataPack!B747,IF($B$5=Dates!$G$5,DataPack!L747,IF($B$5=Dates!$G$6,DataPack!V747)))=0, "0", IF($B$5=Dates!$G$4, DataPack!B747,IF($B$5=Dates!$G$5,DataPack!L747,IF($B$5=Dates!$G$6,DataPack!V747))))</f>
        <v>97</v>
      </c>
      <c r="F37" s="148">
        <f>IF(IF($B$5=Dates!$G$4, DataPack!C747,IF($B$5=Dates!$G$5,DataPack!M747,IF($B$5=Dates!$G$6,DataPack!W747)))=0, "0", IF($B$5=Dates!$G$4, DataPack!C747,IF($B$5=Dates!$G$5,DataPack!M747,IF($B$5=Dates!$G$6,DataPack!W747))))</f>
        <v>16</v>
      </c>
      <c r="G37" s="148">
        <f>IF(IF($B$5=Dates!$G$4, DataPack!D747,IF($B$5=Dates!$G$5,DataPack!N747,IF($B$5=Dates!$G$6,DataPack!X747)))=0, "0", IF($B$5=Dates!$G$4, DataPack!D747,IF($B$5=Dates!$G$5,DataPack!N747,IF($B$5=Dates!$G$6,DataPack!X747))))</f>
        <v>16</v>
      </c>
      <c r="H37" s="148">
        <f>IF(IF($B$5=Dates!$G$4, DataPack!E747,IF($B$5=Dates!$G$5,DataPack!O747,IF($B$5=Dates!$G$6,DataPack!Y747)))=0, "0", IF($B$5=Dates!$G$4, DataPack!E747,IF($B$5=Dates!$G$5,DataPack!O747,IF($B$5=Dates!$G$6,DataPack!Y747))))</f>
        <v>50</v>
      </c>
      <c r="I37" s="148">
        <f>IF(IF($B$5=Dates!$G$4, DataPack!F747,IF($B$5=Dates!$G$5,DataPack!P747,IF($B$5=Dates!$G$6,DataPack!Z747)))=0, "0", IF($B$5=Dates!$G$4, DataPack!F747,IF($B$5=Dates!$G$5,DataPack!P747,IF($B$5=Dates!$G$6,DataPack!Z747))))</f>
        <v>52</v>
      </c>
      <c r="J37" s="148">
        <f>IF(IF($B$5=Dates!$G$4, DataPack!G747,IF($B$5=Dates!$G$5,DataPack!Q747,IF($B$5=Dates!$G$6,DataPack!AA747)))=0, "0", IF($B$5=Dates!$G$4, DataPack!G747,IF($B$5=Dates!$G$5,DataPack!Q747,IF($B$5=Dates!$G$6,DataPack!AA747))))</f>
        <v>31</v>
      </c>
      <c r="K37" s="148">
        <f>IF(IF($B$5=Dates!$G$4, DataPack!H747,IF($B$5=Dates!$G$5,DataPack!R747,IF($B$5=Dates!$G$6,DataPack!AB747)))=0, "0", IF($B$5=Dates!$G$4, DataPack!H747,IF($B$5=Dates!$G$5,DataPack!R747,IF($B$5=Dates!$G$6,DataPack!AB747))))</f>
        <v>32</v>
      </c>
      <c r="L37" s="148" t="str">
        <f>IF(IF($B$5=Dates!$G$4, DataPack!I747,IF($B$5=Dates!$G$5,DataPack!S747,IF($B$5=Dates!$G$6,DataPack!AC747)))=0, "0", IF($B$5=Dates!$G$4, DataPack!I747,IF($B$5=Dates!$G$5,DataPack!S747,IF($B$5=Dates!$G$6,DataPack!AC747))))</f>
        <v>0</v>
      </c>
      <c r="M37" s="148" t="str">
        <f>IF(IF($B$5=Dates!$G$4, DataPack!J747,IF($B$5=Dates!$G$5,DataPack!T747,IF($B$5=Dates!$G$6,DataPack!AD747)))=0, "0", IF($B$5=Dates!$G$4, DataPack!J747,IF($B$5=Dates!$G$5,DataPack!T747,IF($B$5=Dates!$G$6,DataPack!AD747))))</f>
        <v>0</v>
      </c>
    </row>
    <row r="38" spans="2:13" ht="12.75" customHeight="1">
      <c r="B38" s="417" t="s">
        <v>240</v>
      </c>
      <c r="C38" s="417"/>
      <c r="E38" s="148">
        <f>IF(IF($B$5=Dates!$G$4, DataPack!B748,IF($B$5=Dates!$G$5,DataPack!L748,IF($B$5=Dates!$G$6,DataPack!V748)))=0, "0", IF($B$5=Dates!$G$4, DataPack!B748,IF($B$5=Dates!$G$5,DataPack!L748,IF($B$5=Dates!$G$6,DataPack!V748))))</f>
        <v>108</v>
      </c>
      <c r="F38" s="148">
        <f>IF(IF($B$5=Dates!$G$4, DataPack!C748,IF($B$5=Dates!$G$5,DataPack!M748,IF($B$5=Dates!$G$6,DataPack!W748)))=0, "0", IF($B$5=Dates!$G$4, DataPack!C748,IF($B$5=Dates!$G$5,DataPack!M748,IF($B$5=Dates!$G$6,DataPack!W748))))</f>
        <v>40</v>
      </c>
      <c r="G38" s="148">
        <f>IF(IF($B$5=Dates!$G$4, DataPack!D748,IF($B$5=Dates!$G$5,DataPack!N748,IF($B$5=Dates!$G$6,DataPack!X748)))=0, "0", IF($B$5=Dates!$G$4, DataPack!D748,IF($B$5=Dates!$G$5,DataPack!N748,IF($B$5=Dates!$G$6,DataPack!X748))))</f>
        <v>37</v>
      </c>
      <c r="H38" s="148">
        <f>IF(IF($B$5=Dates!$G$4, DataPack!E748,IF($B$5=Dates!$G$5,DataPack!O748,IF($B$5=Dates!$G$6,DataPack!Y748)))=0, "0", IF($B$5=Dates!$G$4, DataPack!E748,IF($B$5=Dates!$G$5,DataPack!O748,IF($B$5=Dates!$G$6,DataPack!Y748))))</f>
        <v>59</v>
      </c>
      <c r="I38" s="148">
        <f>IF(IF($B$5=Dates!$G$4, DataPack!F748,IF($B$5=Dates!$G$5,DataPack!P748,IF($B$5=Dates!$G$6,DataPack!Z748)))=0, "0", IF($B$5=Dates!$G$4, DataPack!F748,IF($B$5=Dates!$G$5,DataPack!P748,IF($B$5=Dates!$G$6,DataPack!Z748))))</f>
        <v>55</v>
      </c>
      <c r="J38" s="148">
        <f>IF(IF($B$5=Dates!$G$4, DataPack!G748,IF($B$5=Dates!$G$5,DataPack!Q748,IF($B$5=Dates!$G$6,DataPack!AA748)))=0, "0", IF($B$5=Dates!$G$4, DataPack!G748,IF($B$5=Dates!$G$5,DataPack!Q748,IF($B$5=Dates!$G$6,DataPack!AA748))))</f>
        <v>9</v>
      </c>
      <c r="K38" s="148">
        <f>IF(IF($B$5=Dates!$G$4, DataPack!H748,IF($B$5=Dates!$G$5,DataPack!R748,IF($B$5=Dates!$G$6,DataPack!AB748)))=0, "0", IF($B$5=Dates!$G$4, DataPack!H748,IF($B$5=Dates!$G$5,DataPack!R748,IF($B$5=Dates!$G$6,DataPack!AB748))))</f>
        <v>8</v>
      </c>
      <c r="L38" s="148" t="str">
        <f>IF(IF($B$5=Dates!$G$4, DataPack!I748,IF($B$5=Dates!$G$5,DataPack!S748,IF($B$5=Dates!$G$6,DataPack!AC748)))=0, "0", IF($B$5=Dates!$G$4, DataPack!I748,IF($B$5=Dates!$G$5,DataPack!S748,IF($B$5=Dates!$G$6,DataPack!AC748))))</f>
        <v>0</v>
      </c>
      <c r="M38" s="148" t="str">
        <f>IF(IF($B$5=Dates!$G$4, DataPack!J748,IF($B$5=Dates!$G$5,DataPack!T748,IF($B$5=Dates!$G$6,DataPack!AD748)))=0, "0", IF($B$5=Dates!$G$4, DataPack!J748,IF($B$5=Dates!$G$5,DataPack!T748,IF($B$5=Dates!$G$6,DataPack!AD748))))</f>
        <v>0</v>
      </c>
    </row>
    <row r="39" spans="2:13" ht="12.75" customHeight="1">
      <c r="B39" s="417" t="s">
        <v>12</v>
      </c>
      <c r="C39" s="417"/>
      <c r="E39" s="148">
        <f>IF(IF($B$5=Dates!$G$4, DataPack!B749,IF($B$5=Dates!$G$5,DataPack!L749,IF($B$5=Dates!$G$6,DataPack!V749)))=0, "0", IF($B$5=Dates!$G$4, DataPack!B749,IF($B$5=Dates!$G$5,DataPack!L749,IF($B$5=Dates!$G$6,DataPack!V749))))</f>
        <v>68</v>
      </c>
      <c r="F39" s="148">
        <f>IF(IF($B$5=Dates!$G$4, DataPack!C749,IF($B$5=Dates!$G$5,DataPack!M749,IF($B$5=Dates!$G$6,DataPack!W749)))=0, "0", IF($B$5=Dates!$G$4, DataPack!C749,IF($B$5=Dates!$G$5,DataPack!M749,IF($B$5=Dates!$G$6,DataPack!W749))))</f>
        <v>18</v>
      </c>
      <c r="G39" s="148">
        <f>IF(IF($B$5=Dates!$G$4, DataPack!D749,IF($B$5=Dates!$G$5,DataPack!N749,IF($B$5=Dates!$G$6,DataPack!X749)))=0, "0", IF($B$5=Dates!$G$4, DataPack!D749,IF($B$5=Dates!$G$5,DataPack!N749,IF($B$5=Dates!$G$6,DataPack!X749))))</f>
        <v>26</v>
      </c>
      <c r="H39" s="148">
        <f>IF(IF($B$5=Dates!$G$4, DataPack!E749,IF($B$5=Dates!$G$5,DataPack!O749,IF($B$5=Dates!$G$6,DataPack!Y749)))=0, "0", IF($B$5=Dates!$G$4, DataPack!E749,IF($B$5=Dates!$G$5,DataPack!O749,IF($B$5=Dates!$G$6,DataPack!Y749))))</f>
        <v>33</v>
      </c>
      <c r="I39" s="148">
        <f>IF(IF($B$5=Dates!$G$4, DataPack!F749,IF($B$5=Dates!$G$5,DataPack!P749,IF($B$5=Dates!$G$6,DataPack!Z749)))=0, "0", IF($B$5=Dates!$G$4, DataPack!F749,IF($B$5=Dates!$G$5,DataPack!P749,IF($B$5=Dates!$G$6,DataPack!Z749))))</f>
        <v>49</v>
      </c>
      <c r="J39" s="148">
        <f>IF(IF($B$5=Dates!$G$4, DataPack!G749,IF($B$5=Dates!$G$5,DataPack!Q749,IF($B$5=Dates!$G$6,DataPack!AA749)))=0, "0", IF($B$5=Dates!$G$4, DataPack!G749,IF($B$5=Dates!$G$5,DataPack!Q749,IF($B$5=Dates!$G$6,DataPack!AA749))))</f>
        <v>16</v>
      </c>
      <c r="K39" s="148">
        <f>IF(IF($B$5=Dates!$G$4, DataPack!H749,IF($B$5=Dates!$G$5,DataPack!R749,IF($B$5=Dates!$G$6,DataPack!AB749)))=0, "0", IF($B$5=Dates!$G$4, DataPack!H749,IF($B$5=Dates!$G$5,DataPack!R749,IF($B$5=Dates!$G$6,DataPack!AB749))))</f>
        <v>24</v>
      </c>
      <c r="L39" s="148">
        <f>IF(IF($B$5=Dates!$G$4, DataPack!I749,IF($B$5=Dates!$G$5,DataPack!S749,IF($B$5=Dates!$G$6,DataPack!AC749)))=0, "0", IF($B$5=Dates!$G$4, DataPack!I749,IF($B$5=Dates!$G$5,DataPack!S749,IF($B$5=Dates!$G$6,DataPack!AC749))))</f>
        <v>1</v>
      </c>
      <c r="M39" s="148">
        <f>IF(IF($B$5=Dates!$G$4, DataPack!J749,IF($B$5=Dates!$G$5,DataPack!T749,IF($B$5=Dates!$G$6,DataPack!AD749)))=0, "0", IF($B$5=Dates!$G$4, DataPack!J749,IF($B$5=Dates!$G$5,DataPack!T749,IF($B$5=Dates!$G$6,DataPack!AD749))))</f>
        <v>1</v>
      </c>
    </row>
    <row r="40" spans="2:13" ht="12.75" customHeight="1">
      <c r="B40" s="417" t="s">
        <v>137</v>
      </c>
      <c r="C40" s="417"/>
      <c r="E40" s="148">
        <f>IF(IF($B$5=Dates!$G$4, DataPack!B750,IF($B$5=Dates!$G$5,DataPack!L750,IF($B$5=Dates!$G$6,DataPack!V750)))=0, "0", IF($B$5=Dates!$G$4, DataPack!B750,IF($B$5=Dates!$G$5,DataPack!L750,IF($B$5=Dates!$G$6,DataPack!V750))))</f>
        <v>114</v>
      </c>
      <c r="F40" s="148">
        <f>IF(IF($B$5=Dates!$G$4, DataPack!C750,IF($B$5=Dates!$G$5,DataPack!M750,IF($B$5=Dates!$G$6,DataPack!W750)))=0, "0", IF($B$5=Dates!$G$4, DataPack!C750,IF($B$5=Dates!$G$5,DataPack!M750,IF($B$5=Dates!$G$6,DataPack!W750))))</f>
        <v>34</v>
      </c>
      <c r="G40" s="148">
        <f>IF(IF($B$5=Dates!$G$4, DataPack!D750,IF($B$5=Dates!$G$5,DataPack!N750,IF($B$5=Dates!$G$6,DataPack!X750)))=0, "0", IF($B$5=Dates!$G$4, DataPack!D750,IF($B$5=Dates!$G$5,DataPack!N750,IF($B$5=Dates!$G$6,DataPack!X750))))</f>
        <v>30</v>
      </c>
      <c r="H40" s="148">
        <f>IF(IF($B$5=Dates!$G$4, DataPack!E750,IF($B$5=Dates!$G$5,DataPack!O750,IF($B$5=Dates!$G$6,DataPack!Y750)))=0, "0", IF($B$5=Dates!$G$4, DataPack!E750,IF($B$5=Dates!$G$5,DataPack!O750,IF($B$5=Dates!$G$6,DataPack!Y750))))</f>
        <v>60</v>
      </c>
      <c r="I40" s="148">
        <f>IF(IF($B$5=Dates!$G$4, DataPack!F750,IF($B$5=Dates!$G$5,DataPack!P750,IF($B$5=Dates!$G$6,DataPack!Z750)))=0, "0", IF($B$5=Dates!$G$4, DataPack!F750,IF($B$5=Dates!$G$5,DataPack!P750,IF($B$5=Dates!$G$6,DataPack!Z750))))</f>
        <v>53</v>
      </c>
      <c r="J40" s="148">
        <f>IF(IF($B$5=Dates!$G$4, DataPack!G750,IF($B$5=Dates!$G$5,DataPack!Q750,IF($B$5=Dates!$G$6,DataPack!AA750)))=0, "0", IF($B$5=Dates!$G$4, DataPack!G750,IF($B$5=Dates!$G$5,DataPack!Q750,IF($B$5=Dates!$G$6,DataPack!AA750))))</f>
        <v>19</v>
      </c>
      <c r="K40" s="148">
        <f>IF(IF($B$5=Dates!$G$4, DataPack!H750,IF($B$5=Dates!$G$5,DataPack!R750,IF($B$5=Dates!$G$6,DataPack!AB750)))=0, "0", IF($B$5=Dates!$G$4, DataPack!H750,IF($B$5=Dates!$G$5,DataPack!R750,IF($B$5=Dates!$G$6,DataPack!AB750))))</f>
        <v>17</v>
      </c>
      <c r="L40" s="148">
        <f>IF(IF($B$5=Dates!$G$4, DataPack!I750,IF($B$5=Dates!$G$5,DataPack!S750,IF($B$5=Dates!$G$6,DataPack!AC750)))=0, "0", IF($B$5=Dates!$G$4, DataPack!I750,IF($B$5=Dates!$G$5,DataPack!S750,IF($B$5=Dates!$G$6,DataPack!AC750))))</f>
        <v>1</v>
      </c>
      <c r="M40" s="148">
        <f>IF(IF($B$5=Dates!$G$4, DataPack!J750,IF($B$5=Dates!$G$5,DataPack!T750,IF($B$5=Dates!$G$6,DataPack!AD750)))=0, "0", IF($B$5=Dates!$G$4, DataPack!J750,IF($B$5=Dates!$G$5,DataPack!T750,IF($B$5=Dates!$G$6,DataPack!AD750))))</f>
        <v>1</v>
      </c>
    </row>
    <row r="41" spans="2:13" ht="12.75" customHeight="1">
      <c r="B41" s="417" t="s">
        <v>9</v>
      </c>
      <c r="C41" s="417"/>
      <c r="E41" s="148">
        <f>IF(IF($B$5=Dates!$G$4, DataPack!B751,IF($B$5=Dates!$G$5,DataPack!L751,IF($B$5=Dates!$G$6,DataPack!V751)))=0, "0", IF($B$5=Dates!$G$4, DataPack!B751,IF($B$5=Dates!$G$5,DataPack!L751,IF($B$5=Dates!$G$6,DataPack!V751))))</f>
        <v>92</v>
      </c>
      <c r="F41" s="148">
        <f>IF(IF($B$5=Dates!$G$4, DataPack!C751,IF($B$5=Dates!$G$5,DataPack!M751,IF($B$5=Dates!$G$6,DataPack!W751)))=0, "0", IF($B$5=Dates!$G$4, DataPack!C751,IF($B$5=Dates!$G$5,DataPack!M751,IF($B$5=Dates!$G$6,DataPack!W751))))</f>
        <v>14</v>
      </c>
      <c r="G41" s="148">
        <f>IF(IF($B$5=Dates!$G$4, DataPack!D751,IF($B$5=Dates!$G$5,DataPack!N751,IF($B$5=Dates!$G$6,DataPack!X751)))=0, "0", IF($B$5=Dates!$G$4, DataPack!D751,IF($B$5=Dates!$G$5,DataPack!N751,IF($B$5=Dates!$G$6,DataPack!X751))))</f>
        <v>15</v>
      </c>
      <c r="H41" s="148">
        <f>IF(IF($B$5=Dates!$G$4, DataPack!E751,IF($B$5=Dates!$G$5,DataPack!O751,IF($B$5=Dates!$G$6,DataPack!Y751)))=0, "0", IF($B$5=Dates!$G$4, DataPack!E751,IF($B$5=Dates!$G$5,DataPack!O751,IF($B$5=Dates!$G$6,DataPack!Y751))))</f>
        <v>39</v>
      </c>
      <c r="I41" s="148">
        <f>IF(IF($B$5=Dates!$G$4, DataPack!F751,IF($B$5=Dates!$G$5,DataPack!P751,IF($B$5=Dates!$G$6,DataPack!Z751)))=0, "0", IF($B$5=Dates!$G$4, DataPack!F751,IF($B$5=Dates!$G$5,DataPack!P751,IF($B$5=Dates!$G$6,DataPack!Z751))))</f>
        <v>42</v>
      </c>
      <c r="J41" s="148">
        <f>IF(IF($B$5=Dates!$G$4, DataPack!G751,IF($B$5=Dates!$G$5,DataPack!Q751,IF($B$5=Dates!$G$6,DataPack!AA751)))=0, "0", IF($B$5=Dates!$G$4, DataPack!G751,IF($B$5=Dates!$G$5,DataPack!Q751,IF($B$5=Dates!$G$6,DataPack!AA751))))</f>
        <v>35</v>
      </c>
      <c r="K41" s="148">
        <f>IF(IF($B$5=Dates!$G$4, DataPack!H751,IF($B$5=Dates!$G$5,DataPack!R751,IF($B$5=Dates!$G$6,DataPack!AB751)))=0, "0", IF($B$5=Dates!$G$4, DataPack!H751,IF($B$5=Dates!$G$5,DataPack!R751,IF($B$5=Dates!$G$6,DataPack!AB751))))</f>
        <v>38</v>
      </c>
      <c r="L41" s="148">
        <f>IF(IF($B$5=Dates!$G$4, DataPack!I751,IF($B$5=Dates!$G$5,DataPack!S751,IF($B$5=Dates!$G$6,DataPack!AC751)))=0, "0", IF($B$5=Dates!$G$4, DataPack!I751,IF($B$5=Dates!$G$5,DataPack!S751,IF($B$5=Dates!$G$6,DataPack!AC751))))</f>
        <v>4</v>
      </c>
      <c r="M41" s="148">
        <f>IF(IF($B$5=Dates!$G$4, DataPack!J751,IF($B$5=Dates!$G$5,DataPack!T751,IF($B$5=Dates!$G$6,DataPack!AD751)))=0, "0", IF($B$5=Dates!$G$4, DataPack!J751,IF($B$5=Dates!$G$5,DataPack!T751,IF($B$5=Dates!$G$6,DataPack!AD751))))</f>
        <v>4</v>
      </c>
    </row>
    <row r="42" spans="2:13" ht="12.75" customHeight="1">
      <c r="B42" s="418" t="s">
        <v>49</v>
      </c>
      <c r="C42" s="418"/>
      <c r="D42" s="9"/>
      <c r="E42" s="148">
        <f>IF(IF($B$5=Dates!$G$4, DataPack!B752,IF($B$5=Dates!$G$5,DataPack!L752,IF($B$5=Dates!$G$6,DataPack!V752)))=0, "0", IF($B$5=Dates!$G$4, DataPack!B752,IF($B$5=Dates!$G$5,DataPack!L752,IF($B$5=Dates!$G$6,DataPack!V752))))</f>
        <v>95</v>
      </c>
      <c r="F42" s="148">
        <f>IF(IF($B$5=Dates!$G$4, DataPack!C752,IF($B$5=Dates!$G$5,DataPack!M752,IF($B$5=Dates!$G$6,DataPack!W752)))=0, "0", IF($B$5=Dates!$G$4, DataPack!C752,IF($B$5=Dates!$G$5,DataPack!M752,IF($B$5=Dates!$G$6,DataPack!W752))))</f>
        <v>51</v>
      </c>
      <c r="G42" s="148">
        <f>IF(IF($B$5=Dates!$G$4, DataPack!D752,IF($B$5=Dates!$G$5,DataPack!N752,IF($B$5=Dates!$G$6,DataPack!X752)))=0, "0", IF($B$5=Dates!$G$4, DataPack!D752,IF($B$5=Dates!$G$5,DataPack!N752,IF($B$5=Dates!$G$6,DataPack!X752))))</f>
        <v>54</v>
      </c>
      <c r="H42" s="148">
        <f>IF(IF($B$5=Dates!$G$4, DataPack!E752,IF($B$5=Dates!$G$5,DataPack!O752,IF($B$5=Dates!$G$6,DataPack!Y752)))=0, "0", IF($B$5=Dates!$G$4, DataPack!E752,IF($B$5=Dates!$G$5,DataPack!O752,IF($B$5=Dates!$G$6,DataPack!Y752))))</f>
        <v>34</v>
      </c>
      <c r="I42" s="148">
        <f>IF(IF($B$5=Dates!$G$4, DataPack!F752,IF($B$5=Dates!$G$5,DataPack!P752,IF($B$5=Dates!$G$6,DataPack!Z752)))=0, "0", IF($B$5=Dates!$G$4, DataPack!F752,IF($B$5=Dates!$G$5,DataPack!P752,IF($B$5=Dates!$G$6,DataPack!Z752))))</f>
        <v>36</v>
      </c>
      <c r="J42" s="148">
        <f>IF(IF($B$5=Dates!$G$4, DataPack!G752,IF($B$5=Dates!$G$5,DataPack!Q752,IF($B$5=Dates!$G$6,DataPack!AA752)))=0, "0", IF($B$5=Dates!$G$4, DataPack!G752,IF($B$5=Dates!$G$5,DataPack!Q752,IF($B$5=Dates!$G$6,DataPack!AA752))))</f>
        <v>9</v>
      </c>
      <c r="K42" s="148">
        <f>IF(IF($B$5=Dates!$G$4, DataPack!H752,IF($B$5=Dates!$G$5,DataPack!R752,IF($B$5=Dates!$G$6,DataPack!AB752)))=0, "0", IF($B$5=Dates!$G$4, DataPack!H752,IF($B$5=Dates!$G$5,DataPack!R752,IF($B$5=Dates!$G$6,DataPack!AB752))))</f>
        <v>9</v>
      </c>
      <c r="L42" s="148">
        <f>IF(IF($B$5=Dates!$G$4, DataPack!I752,IF($B$5=Dates!$G$5,DataPack!S752,IF($B$5=Dates!$G$6,DataPack!AC752)))=0, "0", IF($B$5=Dates!$G$4, DataPack!I752,IF($B$5=Dates!$G$5,DataPack!S752,IF($B$5=Dates!$G$6,DataPack!AC752))))</f>
        <v>1</v>
      </c>
      <c r="M42" s="148">
        <f>IF(IF($B$5=Dates!$G$4, DataPack!J752,IF($B$5=Dates!$G$5,DataPack!T752,IF($B$5=Dates!$G$6,DataPack!AD752)))=0, "0", IF($B$5=Dates!$G$4, DataPack!J752,IF($B$5=Dates!$G$5,DataPack!T752,IF($B$5=Dates!$G$6,DataPack!AD752))))</f>
        <v>1</v>
      </c>
    </row>
    <row r="43" spans="2:13" ht="12.75" customHeight="1">
      <c r="B43" s="418" t="s">
        <v>175</v>
      </c>
      <c r="C43" s="418"/>
      <c r="D43" s="9"/>
      <c r="E43" s="148">
        <f>IF(IF($B$5=Dates!$G$4, DataPack!B753,IF($B$5=Dates!$G$5,DataPack!L753,IF($B$5=Dates!$G$6,DataPack!V753)))=0, "0", IF($B$5=Dates!$G$4, DataPack!B753,IF($B$5=Dates!$G$5,DataPack!L753,IF($B$5=Dates!$G$6,DataPack!V753))))</f>
        <v>87</v>
      </c>
      <c r="F43" s="148">
        <f>IF(IF($B$5=Dates!$G$4, DataPack!C753,IF($B$5=Dates!$G$5,DataPack!M753,IF($B$5=Dates!$G$6,DataPack!W753)))=0, "0", IF($B$5=Dates!$G$4, DataPack!C753,IF($B$5=Dates!$G$5,DataPack!M753,IF($B$5=Dates!$G$6,DataPack!W753))))</f>
        <v>27</v>
      </c>
      <c r="G43" s="148">
        <f>IF(IF($B$5=Dates!$G$4, DataPack!D753,IF($B$5=Dates!$G$5,DataPack!N753,IF($B$5=Dates!$G$6,DataPack!X753)))=0, "0", IF($B$5=Dates!$G$4, DataPack!D753,IF($B$5=Dates!$G$5,DataPack!N753,IF($B$5=Dates!$G$6,DataPack!X753))))</f>
        <v>31</v>
      </c>
      <c r="H43" s="148">
        <f>IF(IF($B$5=Dates!$G$4, DataPack!E753,IF($B$5=Dates!$G$5,DataPack!O753,IF($B$5=Dates!$G$6,DataPack!Y753)))=0, "0", IF($B$5=Dates!$G$4, DataPack!E753,IF($B$5=Dates!$G$5,DataPack!O753,IF($B$5=Dates!$G$6,DataPack!Y753))))</f>
        <v>34</v>
      </c>
      <c r="I43" s="148">
        <f>IF(IF($B$5=Dates!$G$4, DataPack!F753,IF($B$5=Dates!$G$5,DataPack!P753,IF($B$5=Dates!$G$6,DataPack!Z753)))=0, "0", IF($B$5=Dates!$G$4, DataPack!F753,IF($B$5=Dates!$G$5,DataPack!P753,IF($B$5=Dates!$G$6,DataPack!Z753))))</f>
        <v>39</v>
      </c>
      <c r="J43" s="148">
        <f>IF(IF($B$5=Dates!$G$4, DataPack!G753,IF($B$5=Dates!$G$5,DataPack!Q753,IF($B$5=Dates!$G$6,DataPack!AA753)))=0, "0", IF($B$5=Dates!$G$4, DataPack!G753,IF($B$5=Dates!$G$5,DataPack!Q753,IF($B$5=Dates!$G$6,DataPack!AA753))))</f>
        <v>24</v>
      </c>
      <c r="K43" s="148">
        <f>IF(IF($B$5=Dates!$G$4, DataPack!H753,IF($B$5=Dates!$G$5,DataPack!R753,IF($B$5=Dates!$G$6,DataPack!AB753)))=0, "0", IF($B$5=Dates!$G$4, DataPack!H753,IF($B$5=Dates!$G$5,DataPack!R753,IF($B$5=Dates!$G$6,DataPack!AB753))))</f>
        <v>28</v>
      </c>
      <c r="L43" s="148">
        <f>IF(IF($B$5=Dates!$G$4, DataPack!I753,IF($B$5=Dates!$G$5,DataPack!S753,IF($B$5=Dates!$G$6,DataPack!AC753)))=0, "0", IF($B$5=Dates!$G$4, DataPack!I753,IF($B$5=Dates!$G$5,DataPack!S753,IF($B$5=Dates!$G$6,DataPack!AC753))))</f>
        <v>2</v>
      </c>
      <c r="M43" s="148">
        <f>IF(IF($B$5=Dates!$G$4, DataPack!J753,IF($B$5=Dates!$G$5,DataPack!T753,IF($B$5=Dates!$G$6,DataPack!AD753)))=0, "0", IF($B$5=Dates!$G$4, DataPack!J753,IF($B$5=Dates!$G$5,DataPack!T753,IF($B$5=Dates!$G$6,DataPack!AD753))))</f>
        <v>2</v>
      </c>
    </row>
    <row r="44" spans="2:13" ht="12.75" customHeight="1">
      <c r="B44" s="417" t="s">
        <v>302</v>
      </c>
      <c r="C44" s="417"/>
      <c r="D44" s="9"/>
      <c r="E44" s="148">
        <f>IF(IF($B$5=Dates!$G$4, DataPack!B754,IF($B$5=Dates!$G$5,DataPack!L754,IF($B$5=Dates!$G$6,DataPack!V754)))=0, "0", IF($B$5=Dates!$G$4, DataPack!B754,IF($B$5=Dates!$G$5,DataPack!L754,IF($B$5=Dates!$G$6,DataPack!V754))))</f>
        <v>130</v>
      </c>
      <c r="F44" s="148">
        <f>IF(IF($B$5=Dates!$G$4, DataPack!C754,IF($B$5=Dates!$G$5,DataPack!M754,IF($B$5=Dates!$G$6,DataPack!W754)))=0, "0", IF($B$5=Dates!$G$4, DataPack!C754,IF($B$5=Dates!$G$5,DataPack!M754,IF($B$5=Dates!$G$6,DataPack!W754))))</f>
        <v>33</v>
      </c>
      <c r="G44" s="148">
        <f>IF(IF($B$5=Dates!$G$4, DataPack!D754,IF($B$5=Dates!$G$5,DataPack!N754,IF($B$5=Dates!$G$6,DataPack!X754)))=0, "0", IF($B$5=Dates!$G$4, DataPack!D754,IF($B$5=Dates!$G$5,DataPack!N754,IF($B$5=Dates!$G$6,DataPack!X754))))</f>
        <v>25</v>
      </c>
      <c r="H44" s="148">
        <f>IF(IF($B$5=Dates!$G$4, DataPack!E754,IF($B$5=Dates!$G$5,DataPack!O754,IF($B$5=Dates!$G$6,DataPack!Y754)))=0, "0", IF($B$5=Dates!$G$4, DataPack!E754,IF($B$5=Dates!$G$5,DataPack!O754,IF($B$5=Dates!$G$6,DataPack!Y754))))</f>
        <v>62</v>
      </c>
      <c r="I44" s="148">
        <f>IF(IF($B$5=Dates!$G$4, DataPack!F754,IF($B$5=Dates!$G$5,DataPack!P754,IF($B$5=Dates!$G$6,DataPack!Z754)))=0, "0", IF($B$5=Dates!$G$4, DataPack!F754,IF($B$5=Dates!$G$5,DataPack!P754,IF($B$5=Dates!$G$6,DataPack!Z754))))</f>
        <v>48</v>
      </c>
      <c r="J44" s="148">
        <f>IF(IF($B$5=Dates!$G$4, DataPack!G754,IF($B$5=Dates!$G$5,DataPack!Q754,IF($B$5=Dates!$G$6,DataPack!AA754)))=0, "0", IF($B$5=Dates!$G$4, DataPack!G754,IF($B$5=Dates!$G$5,DataPack!Q754,IF($B$5=Dates!$G$6,DataPack!AA754))))</f>
        <v>33</v>
      </c>
      <c r="K44" s="148">
        <f>IF(IF($B$5=Dates!$G$4, DataPack!H754,IF($B$5=Dates!$G$5,DataPack!R754,IF($B$5=Dates!$G$6,DataPack!AB754)))=0, "0", IF($B$5=Dates!$G$4, DataPack!H754,IF($B$5=Dates!$G$5,DataPack!R754,IF($B$5=Dates!$G$6,DataPack!AB754))))</f>
        <v>25</v>
      </c>
      <c r="L44" s="148">
        <f>IF(IF($B$5=Dates!$G$4, DataPack!I754,IF($B$5=Dates!$G$5,DataPack!S754,IF($B$5=Dates!$G$6,DataPack!AC754)))=0, "0", IF($B$5=Dates!$G$4, DataPack!I754,IF($B$5=Dates!$G$5,DataPack!S754,IF($B$5=Dates!$G$6,DataPack!AC754))))</f>
        <v>2</v>
      </c>
      <c r="M44" s="148">
        <f>IF(IF($B$5=Dates!$G$4, DataPack!J754,IF($B$5=Dates!$G$5,DataPack!T754,IF($B$5=Dates!$G$6,DataPack!AD754)))=0, "0", IF($B$5=Dates!$G$4, DataPack!J754,IF($B$5=Dates!$G$5,DataPack!T754,IF($B$5=Dates!$G$6,DataPack!AD754))))</f>
        <v>2</v>
      </c>
    </row>
    <row r="45" spans="2:13" ht="12.75" customHeight="1">
      <c r="B45" s="417" t="s">
        <v>11</v>
      </c>
      <c r="C45" s="417"/>
      <c r="E45" s="148">
        <f>IF(IF($B$5=Dates!$G$4, DataPack!B755,IF($B$5=Dates!$G$5,DataPack!L755,IF($B$5=Dates!$G$6,DataPack!V755)))=0, "0", IF($B$5=Dates!$G$4, DataPack!B755,IF($B$5=Dates!$G$5,DataPack!L755,IF($B$5=Dates!$G$6,DataPack!V755))))</f>
        <v>125</v>
      </c>
      <c r="F45" s="148">
        <f>IF(IF($B$5=Dates!$G$4, DataPack!C755,IF($B$5=Dates!$G$5,DataPack!M755,IF($B$5=Dates!$G$6,DataPack!W755)))=0, "0", IF($B$5=Dates!$G$4, DataPack!C755,IF($B$5=Dates!$G$5,DataPack!M755,IF($B$5=Dates!$G$6,DataPack!W755))))</f>
        <v>34</v>
      </c>
      <c r="G45" s="148">
        <f>IF(IF($B$5=Dates!$G$4, DataPack!D755,IF($B$5=Dates!$G$5,DataPack!N755,IF($B$5=Dates!$G$6,DataPack!X755)))=0, "0", IF($B$5=Dates!$G$4, DataPack!D755,IF($B$5=Dates!$G$5,DataPack!N755,IF($B$5=Dates!$G$6,DataPack!X755))))</f>
        <v>27</v>
      </c>
      <c r="H45" s="148">
        <f>IF(IF($B$5=Dates!$G$4, DataPack!E755,IF($B$5=Dates!$G$5,DataPack!O755,IF($B$5=Dates!$G$6,DataPack!Y755)))=0, "0", IF($B$5=Dates!$G$4, DataPack!E755,IF($B$5=Dates!$G$5,DataPack!O755,IF($B$5=Dates!$G$6,DataPack!Y755))))</f>
        <v>67</v>
      </c>
      <c r="I45" s="148">
        <f>IF(IF($B$5=Dates!$G$4, DataPack!F755,IF($B$5=Dates!$G$5,DataPack!P755,IF($B$5=Dates!$G$6,DataPack!Z755)))=0, "0", IF($B$5=Dates!$G$4, DataPack!F755,IF($B$5=Dates!$G$5,DataPack!P755,IF($B$5=Dates!$G$6,DataPack!Z755))))</f>
        <v>54</v>
      </c>
      <c r="J45" s="148">
        <f>IF(IF($B$5=Dates!$G$4, DataPack!G755,IF($B$5=Dates!$G$5,DataPack!Q755,IF($B$5=Dates!$G$6,DataPack!AA755)))=0, "0", IF($B$5=Dates!$G$4, DataPack!G755,IF($B$5=Dates!$G$5,DataPack!Q755,IF($B$5=Dates!$G$6,DataPack!AA755))))</f>
        <v>24</v>
      </c>
      <c r="K45" s="148">
        <f>IF(IF($B$5=Dates!$G$4, DataPack!H755,IF($B$5=Dates!$G$5,DataPack!R755,IF($B$5=Dates!$G$6,DataPack!AB755)))=0, "0", IF($B$5=Dates!$G$4, DataPack!H755,IF($B$5=Dates!$G$5,DataPack!R755,IF($B$5=Dates!$G$6,DataPack!AB755))))</f>
        <v>19</v>
      </c>
      <c r="L45" s="148" t="str">
        <f>IF(IF($B$5=Dates!$G$4, DataPack!I755,IF($B$5=Dates!$G$5,DataPack!S755,IF($B$5=Dates!$G$6,DataPack!AC755)))=0, "0", IF($B$5=Dates!$G$4, DataPack!I755,IF($B$5=Dates!$G$5,DataPack!S755,IF($B$5=Dates!$G$6,DataPack!AC755))))</f>
        <v>0</v>
      </c>
      <c r="M45" s="148" t="str">
        <f>IF(IF($B$5=Dates!$G$4, DataPack!J755,IF($B$5=Dates!$G$5,DataPack!T755,IF($B$5=Dates!$G$6,DataPack!AD755)))=0, "0", IF($B$5=Dates!$G$4, DataPack!J755,IF($B$5=Dates!$G$5,DataPack!T755,IF($B$5=Dates!$G$6,DataPack!AD755))))</f>
        <v>0</v>
      </c>
    </row>
    <row r="46" spans="2:13" ht="12.75" customHeight="1">
      <c r="B46" s="419" t="s">
        <v>147</v>
      </c>
      <c r="C46" s="419"/>
      <c r="E46" s="147">
        <f>IF(IF($B$5=Dates!$G$4, DataPack!B756,IF($B$5=Dates!$G$5,DataPack!L756,IF($B$5=Dates!$G$6,DataPack!V756)))=0, "0", IF($B$5=Dates!$G$4, DataPack!B756,IF($B$5=Dates!$G$5,DataPack!L756,IF($B$5=Dates!$G$6,DataPack!V756))))</f>
        <v>2253</v>
      </c>
      <c r="F46" s="147">
        <f>IF(IF($B$5=Dates!$G$4, DataPack!C756,IF($B$5=Dates!$G$5,DataPack!M756,IF($B$5=Dates!$G$6,DataPack!W756)))=0, "0", IF($B$5=Dates!$G$4, DataPack!C756,IF($B$5=Dates!$G$5,DataPack!M756,IF($B$5=Dates!$G$6,DataPack!W756))))</f>
        <v>396</v>
      </c>
      <c r="G46" s="147">
        <f>IF(IF($B$5=Dates!$G$4, DataPack!D756,IF($B$5=Dates!$G$5,DataPack!N756,IF($B$5=Dates!$G$6,DataPack!X756)))=0, "0", IF($B$5=Dates!$G$4, DataPack!D756,IF($B$5=Dates!$G$5,DataPack!N756,IF($B$5=Dates!$G$6,DataPack!X756))))</f>
        <v>18</v>
      </c>
      <c r="H46" s="147">
        <f>IF(IF($B$5=Dates!$G$4, DataPack!E756,IF($B$5=Dates!$G$5,DataPack!O756,IF($B$5=Dates!$G$6,DataPack!Y756)))=0, "0", IF($B$5=Dates!$G$4, DataPack!E756,IF($B$5=Dates!$G$5,DataPack!O756,IF($B$5=Dates!$G$6,DataPack!Y756))))</f>
        <v>1131</v>
      </c>
      <c r="I46" s="147">
        <f>IF(IF($B$5=Dates!$G$4, DataPack!F756,IF($B$5=Dates!$G$5,DataPack!P756,IF($B$5=Dates!$G$6,DataPack!Z756)))=0, "0", IF($B$5=Dates!$G$4, DataPack!F756,IF($B$5=Dates!$G$5,DataPack!P756,IF($B$5=Dates!$G$6,DataPack!Z756))))</f>
        <v>50</v>
      </c>
      <c r="J46" s="147">
        <f>IF(IF($B$5=Dates!$G$4, DataPack!G756,IF($B$5=Dates!$G$5,DataPack!Q756,IF($B$5=Dates!$G$6,DataPack!AA756)))=0, "0", IF($B$5=Dates!$G$4, DataPack!G756,IF($B$5=Dates!$G$5,DataPack!Q756,IF($B$5=Dates!$G$6,DataPack!AA756))))</f>
        <v>671</v>
      </c>
      <c r="K46" s="147">
        <f>IF(IF($B$5=Dates!$G$4, DataPack!H756,IF($B$5=Dates!$G$5,DataPack!R756,IF($B$5=Dates!$G$6,DataPack!AB756)))=0, "0", IF($B$5=Dates!$G$4, DataPack!H756,IF($B$5=Dates!$G$5,DataPack!R756,IF($B$5=Dates!$G$6,DataPack!AB756))))</f>
        <v>30</v>
      </c>
      <c r="L46" s="147">
        <f>IF(IF($B$5=Dates!$G$4, DataPack!I756,IF($B$5=Dates!$G$5,DataPack!S756,IF($B$5=Dates!$G$6,DataPack!AC756)))=0, "0", IF($B$5=Dates!$G$4, DataPack!I756,IF($B$5=Dates!$G$5,DataPack!S756,IF($B$5=Dates!$G$6,DataPack!AC756))))</f>
        <v>55</v>
      </c>
      <c r="M46" s="147">
        <f>IF(IF($B$5=Dates!$G$4, DataPack!J756,IF($B$5=Dates!$G$5,DataPack!T756,IF($B$5=Dates!$G$6,DataPack!AD756)))=0, "0", IF($B$5=Dates!$G$4, DataPack!J756,IF($B$5=Dates!$G$5,DataPack!T756,IF($B$5=Dates!$G$6,DataPack!AD756))))</f>
        <v>2</v>
      </c>
    </row>
    <row r="47" spans="2:13" ht="12.75" customHeight="1">
      <c r="B47" s="417" t="s">
        <v>306</v>
      </c>
      <c r="C47" s="417"/>
      <c r="E47" s="148">
        <f>IF(IF($B$5=Dates!$G$4, DataPack!B757,IF($B$5=Dates!$G$5,DataPack!L757,IF($B$5=Dates!$G$6,DataPack!V757)))=0, "0", IF($B$5=Dates!$G$4, DataPack!B757,IF($B$5=Dates!$G$5,DataPack!L757,IF($B$5=Dates!$G$6,DataPack!V757))))</f>
        <v>95</v>
      </c>
      <c r="F47" s="148">
        <f>IF(IF($B$5=Dates!$G$4, DataPack!C757,IF($B$5=Dates!$G$5,DataPack!M757,IF($B$5=Dates!$G$6,DataPack!W757)))=0, "0", IF($B$5=Dates!$G$4, DataPack!C757,IF($B$5=Dates!$G$5,DataPack!M757,IF($B$5=Dates!$G$6,DataPack!W757))))</f>
        <v>13</v>
      </c>
      <c r="G47" s="148">
        <f>IF(IF($B$5=Dates!$G$4, DataPack!D757,IF($B$5=Dates!$G$5,DataPack!N757,IF($B$5=Dates!$G$6,DataPack!X757)))=0, "0", IF($B$5=Dates!$G$4, DataPack!D757,IF($B$5=Dates!$G$5,DataPack!N757,IF($B$5=Dates!$G$6,DataPack!X757))))</f>
        <v>14</v>
      </c>
      <c r="H47" s="148">
        <f>IF(IF($B$5=Dates!$G$4, DataPack!E757,IF($B$5=Dates!$G$5,DataPack!O757,IF($B$5=Dates!$G$6,DataPack!Y757)))=0, "0", IF($B$5=Dates!$G$4, DataPack!E757,IF($B$5=Dates!$G$5,DataPack!O757,IF($B$5=Dates!$G$6,DataPack!Y757))))</f>
        <v>46</v>
      </c>
      <c r="I47" s="148">
        <f>IF(IF($B$5=Dates!$G$4, DataPack!F757,IF($B$5=Dates!$G$5,DataPack!P757,IF($B$5=Dates!$G$6,DataPack!Z757)))=0, "0", IF($B$5=Dates!$G$4, DataPack!F757,IF($B$5=Dates!$G$5,DataPack!P757,IF($B$5=Dates!$G$6,DataPack!Z757))))</f>
        <v>48</v>
      </c>
      <c r="J47" s="148">
        <f>IF(IF($B$5=Dates!$G$4, DataPack!G757,IF($B$5=Dates!$G$5,DataPack!Q757,IF($B$5=Dates!$G$6,DataPack!AA757)))=0, "0", IF($B$5=Dates!$G$4, DataPack!G757,IF($B$5=Dates!$G$5,DataPack!Q757,IF($B$5=Dates!$G$6,DataPack!AA757))))</f>
        <v>30</v>
      </c>
      <c r="K47" s="148">
        <f>IF(IF($B$5=Dates!$G$4, DataPack!H757,IF($B$5=Dates!$G$5,DataPack!R757,IF($B$5=Dates!$G$6,DataPack!AB757)))=0, "0", IF($B$5=Dates!$G$4, DataPack!H757,IF($B$5=Dates!$G$5,DataPack!R757,IF($B$5=Dates!$G$6,DataPack!AB757))))</f>
        <v>32</v>
      </c>
      <c r="L47" s="148">
        <f>IF(IF($B$5=Dates!$G$4, DataPack!I757,IF($B$5=Dates!$G$5,DataPack!S757,IF($B$5=Dates!$G$6,DataPack!AC757)))=0, "0", IF($B$5=Dates!$G$4, DataPack!I757,IF($B$5=Dates!$G$5,DataPack!S757,IF($B$5=Dates!$G$6,DataPack!AC757))))</f>
        <v>6</v>
      </c>
      <c r="M47" s="148">
        <f>IF(IF($B$5=Dates!$G$4, DataPack!J757,IF($B$5=Dates!$G$5,DataPack!T757,IF($B$5=Dates!$G$6,DataPack!AD757)))=0, "0", IF($B$5=Dates!$G$4, DataPack!J757,IF($B$5=Dates!$G$5,DataPack!T757,IF($B$5=Dates!$G$6,DataPack!AD757))))</f>
        <v>6</v>
      </c>
    </row>
    <row r="48" spans="2:13" ht="12.75" customHeight="1">
      <c r="B48" s="417" t="s">
        <v>178</v>
      </c>
      <c r="C48" s="417"/>
      <c r="E48" s="148">
        <f>IF(IF($B$5=Dates!$G$4, DataPack!B758,IF($B$5=Dates!$G$5,DataPack!L758,IF($B$5=Dates!$G$6,DataPack!V758)))=0, "0", IF($B$5=Dates!$G$4, DataPack!B758,IF($B$5=Dates!$G$5,DataPack!L758,IF($B$5=Dates!$G$6,DataPack!V758))))</f>
        <v>201</v>
      </c>
      <c r="F48" s="148">
        <f>IF(IF($B$5=Dates!$G$4, DataPack!C758,IF($B$5=Dates!$G$5,DataPack!M758,IF($B$5=Dates!$G$6,DataPack!W758)))=0, "0", IF($B$5=Dates!$G$4, DataPack!C758,IF($B$5=Dates!$G$5,DataPack!M758,IF($B$5=Dates!$G$6,DataPack!W758))))</f>
        <v>28</v>
      </c>
      <c r="G48" s="148">
        <f>IF(IF($B$5=Dates!$G$4, DataPack!D758,IF($B$5=Dates!$G$5,DataPack!N758,IF($B$5=Dates!$G$6,DataPack!X758)))=0, "0", IF($B$5=Dates!$G$4, DataPack!D758,IF($B$5=Dates!$G$5,DataPack!N758,IF($B$5=Dates!$G$6,DataPack!X758))))</f>
        <v>14</v>
      </c>
      <c r="H48" s="148">
        <f>IF(IF($B$5=Dates!$G$4, DataPack!E758,IF($B$5=Dates!$G$5,DataPack!O758,IF($B$5=Dates!$G$6,DataPack!Y758)))=0, "0", IF($B$5=Dates!$G$4, DataPack!E758,IF($B$5=Dates!$G$5,DataPack!O758,IF($B$5=Dates!$G$6,DataPack!Y758))))</f>
        <v>99</v>
      </c>
      <c r="I48" s="148">
        <f>IF(IF($B$5=Dates!$G$4, DataPack!F758,IF($B$5=Dates!$G$5,DataPack!P758,IF($B$5=Dates!$G$6,DataPack!Z758)))=0, "0", IF($B$5=Dates!$G$4, DataPack!F758,IF($B$5=Dates!$G$5,DataPack!P758,IF($B$5=Dates!$G$6,DataPack!Z758))))</f>
        <v>49</v>
      </c>
      <c r="J48" s="148">
        <f>IF(IF($B$5=Dates!$G$4, DataPack!G758,IF($B$5=Dates!$G$5,DataPack!Q758,IF($B$5=Dates!$G$6,DataPack!AA758)))=0, "0", IF($B$5=Dates!$G$4, DataPack!G758,IF($B$5=Dates!$G$5,DataPack!Q758,IF($B$5=Dates!$G$6,DataPack!AA758))))</f>
        <v>67</v>
      </c>
      <c r="K48" s="148">
        <f>IF(IF($B$5=Dates!$G$4, DataPack!H758,IF($B$5=Dates!$G$5,DataPack!R758,IF($B$5=Dates!$G$6,DataPack!AB758)))=0, "0", IF($B$5=Dates!$G$4, DataPack!H758,IF($B$5=Dates!$G$5,DataPack!R758,IF($B$5=Dates!$G$6,DataPack!AB758))))</f>
        <v>33</v>
      </c>
      <c r="L48" s="148">
        <f>IF(IF($B$5=Dates!$G$4, DataPack!I758,IF($B$5=Dates!$G$5,DataPack!S758,IF($B$5=Dates!$G$6,DataPack!AC758)))=0, "0", IF($B$5=Dates!$G$4, DataPack!I758,IF($B$5=Dates!$G$5,DataPack!S758,IF($B$5=Dates!$G$6,DataPack!AC758))))</f>
        <v>7</v>
      </c>
      <c r="M48" s="148">
        <f>IF(IF($B$5=Dates!$G$4, DataPack!J758,IF($B$5=Dates!$G$5,DataPack!T758,IF($B$5=Dates!$G$6,DataPack!AD758)))=0, "0", IF($B$5=Dates!$G$4, DataPack!J758,IF($B$5=Dates!$G$5,DataPack!T758,IF($B$5=Dates!$G$6,DataPack!AD758))))</f>
        <v>3</v>
      </c>
    </row>
    <row r="49" spans="2:13" ht="12.75" customHeight="1">
      <c r="B49" s="417" t="s">
        <v>243</v>
      </c>
      <c r="C49" s="417"/>
      <c r="D49" s="9"/>
      <c r="E49" s="148">
        <f>IF(IF($B$5=Dates!$G$4, DataPack!B759,IF($B$5=Dates!$G$5,DataPack!L759,IF($B$5=Dates!$G$6,DataPack!V759)))=0, "0", IF($B$5=Dates!$G$4, DataPack!B759,IF($B$5=Dates!$G$5,DataPack!L759,IF($B$5=Dates!$G$6,DataPack!V759))))</f>
        <v>102</v>
      </c>
      <c r="F49" s="148">
        <f>IF(IF($B$5=Dates!$G$4, DataPack!C759,IF($B$5=Dates!$G$5,DataPack!M759,IF($B$5=Dates!$G$6,DataPack!W759)))=0, "0", IF($B$5=Dates!$G$4, DataPack!C759,IF($B$5=Dates!$G$5,DataPack!M759,IF($B$5=Dates!$G$6,DataPack!W759))))</f>
        <v>23</v>
      </c>
      <c r="G49" s="148">
        <f>IF(IF($B$5=Dates!$G$4, DataPack!D759,IF($B$5=Dates!$G$5,DataPack!N759,IF($B$5=Dates!$G$6,DataPack!X759)))=0, "0", IF($B$5=Dates!$G$4, DataPack!D759,IF($B$5=Dates!$G$5,DataPack!N759,IF($B$5=Dates!$G$6,DataPack!X759))))</f>
        <v>23</v>
      </c>
      <c r="H49" s="148">
        <f>IF(IF($B$5=Dates!$G$4, DataPack!E759,IF($B$5=Dates!$G$5,DataPack!O759,IF($B$5=Dates!$G$6,DataPack!Y759)))=0, "0", IF($B$5=Dates!$G$4, DataPack!E759,IF($B$5=Dates!$G$5,DataPack!O759,IF($B$5=Dates!$G$6,DataPack!Y759))))</f>
        <v>49</v>
      </c>
      <c r="I49" s="148">
        <f>IF(IF($B$5=Dates!$G$4, DataPack!F759,IF($B$5=Dates!$G$5,DataPack!P759,IF($B$5=Dates!$G$6,DataPack!Z759)))=0, "0", IF($B$5=Dates!$G$4, DataPack!F759,IF($B$5=Dates!$G$5,DataPack!P759,IF($B$5=Dates!$G$6,DataPack!Z759))))</f>
        <v>48</v>
      </c>
      <c r="J49" s="148">
        <f>IF(IF($B$5=Dates!$G$4, DataPack!G759,IF($B$5=Dates!$G$5,DataPack!Q759,IF($B$5=Dates!$G$6,DataPack!AA759)))=0, "0", IF($B$5=Dates!$G$4, DataPack!G759,IF($B$5=Dates!$G$5,DataPack!Q759,IF($B$5=Dates!$G$6,DataPack!AA759))))</f>
        <v>25</v>
      </c>
      <c r="K49" s="148">
        <f>IF(IF($B$5=Dates!$G$4, DataPack!H759,IF($B$5=Dates!$G$5,DataPack!R759,IF($B$5=Dates!$G$6,DataPack!AB759)))=0, "0", IF($B$5=Dates!$G$4, DataPack!H759,IF($B$5=Dates!$G$5,DataPack!R759,IF($B$5=Dates!$G$6,DataPack!AB759))))</f>
        <v>25</v>
      </c>
      <c r="L49" s="148">
        <f>IF(IF($B$5=Dates!$G$4, DataPack!I759,IF($B$5=Dates!$G$5,DataPack!S759,IF($B$5=Dates!$G$6,DataPack!AC759)))=0, "0", IF($B$5=Dates!$G$4, DataPack!I759,IF($B$5=Dates!$G$5,DataPack!S759,IF($B$5=Dates!$G$6,DataPack!AC759))))</f>
        <v>5</v>
      </c>
      <c r="M49" s="148">
        <f>IF(IF($B$5=Dates!$G$4, DataPack!J759,IF($B$5=Dates!$G$5,DataPack!T759,IF($B$5=Dates!$G$6,DataPack!AD759)))=0, "0", IF($B$5=Dates!$G$4, DataPack!J759,IF($B$5=Dates!$G$5,DataPack!T759,IF($B$5=Dates!$G$6,DataPack!AD759))))</f>
        <v>5</v>
      </c>
    </row>
    <row r="50" spans="2:13" ht="12.75" customHeight="1">
      <c r="B50" s="417" t="s">
        <v>208</v>
      </c>
      <c r="C50" s="417"/>
      <c r="D50" s="9"/>
      <c r="E50" s="148">
        <f>IF(IF($B$5=Dates!$G$4, DataPack!B760,IF($B$5=Dates!$G$5,DataPack!L760,IF($B$5=Dates!$G$6,DataPack!V760)))=0, "0", IF($B$5=Dates!$G$4, DataPack!B760,IF($B$5=Dates!$G$5,DataPack!L760,IF($B$5=Dates!$G$6,DataPack!V760))))</f>
        <v>124</v>
      </c>
      <c r="F50" s="148">
        <f>IF(IF($B$5=Dates!$G$4, DataPack!C760,IF($B$5=Dates!$G$5,DataPack!M760,IF($B$5=Dates!$G$6,DataPack!W760)))=0, "0", IF($B$5=Dates!$G$4, DataPack!C760,IF($B$5=Dates!$G$5,DataPack!M760,IF($B$5=Dates!$G$6,DataPack!W760))))</f>
        <v>25</v>
      </c>
      <c r="G50" s="148">
        <f>IF(IF($B$5=Dates!$G$4, DataPack!D760,IF($B$5=Dates!$G$5,DataPack!N760,IF($B$5=Dates!$G$6,DataPack!X760)))=0, "0", IF($B$5=Dates!$G$4, DataPack!D760,IF($B$5=Dates!$G$5,DataPack!N760,IF($B$5=Dates!$G$6,DataPack!X760))))</f>
        <v>20</v>
      </c>
      <c r="H50" s="148">
        <f>IF(IF($B$5=Dates!$G$4, DataPack!E760,IF($B$5=Dates!$G$5,DataPack!O760,IF($B$5=Dates!$G$6,DataPack!Y760)))=0, "0", IF($B$5=Dates!$G$4, DataPack!E760,IF($B$5=Dates!$G$5,DataPack!O760,IF($B$5=Dates!$G$6,DataPack!Y760))))</f>
        <v>54</v>
      </c>
      <c r="I50" s="148">
        <f>IF(IF($B$5=Dates!$G$4, DataPack!F760,IF($B$5=Dates!$G$5,DataPack!P760,IF($B$5=Dates!$G$6,DataPack!Z760)))=0, "0", IF($B$5=Dates!$G$4, DataPack!F760,IF($B$5=Dates!$G$5,DataPack!P760,IF($B$5=Dates!$G$6,DataPack!Z760))))</f>
        <v>44</v>
      </c>
      <c r="J50" s="148">
        <f>IF(IF($B$5=Dates!$G$4, DataPack!G760,IF($B$5=Dates!$G$5,DataPack!Q760,IF($B$5=Dates!$G$6,DataPack!AA760)))=0, "0", IF($B$5=Dates!$G$4, DataPack!G760,IF($B$5=Dates!$G$5,DataPack!Q760,IF($B$5=Dates!$G$6,DataPack!AA760))))</f>
        <v>39</v>
      </c>
      <c r="K50" s="148">
        <f>IF(IF($B$5=Dates!$G$4, DataPack!H760,IF($B$5=Dates!$G$5,DataPack!R760,IF($B$5=Dates!$G$6,DataPack!AB760)))=0, "0", IF($B$5=Dates!$G$4, DataPack!H760,IF($B$5=Dates!$G$5,DataPack!R760,IF($B$5=Dates!$G$6,DataPack!AB760))))</f>
        <v>31</v>
      </c>
      <c r="L50" s="148">
        <f>IF(IF($B$5=Dates!$G$4, DataPack!I760,IF($B$5=Dates!$G$5,DataPack!S760,IF($B$5=Dates!$G$6,DataPack!AC760)))=0, "0", IF($B$5=Dates!$G$4, DataPack!I760,IF($B$5=Dates!$G$5,DataPack!S760,IF($B$5=Dates!$G$6,DataPack!AC760))))</f>
        <v>6</v>
      </c>
      <c r="M50" s="148">
        <f>IF(IF($B$5=Dates!$G$4, DataPack!J760,IF($B$5=Dates!$G$5,DataPack!T760,IF($B$5=Dates!$G$6,DataPack!AD760)))=0, "0", IF($B$5=Dates!$G$4, DataPack!J760,IF($B$5=Dates!$G$5,DataPack!T760,IF($B$5=Dates!$G$6,DataPack!AD760))))</f>
        <v>5</v>
      </c>
    </row>
    <row r="51" spans="2:13" ht="12.75" customHeight="1">
      <c r="B51" s="417" t="s">
        <v>74</v>
      </c>
      <c r="C51" s="417"/>
      <c r="D51" s="9"/>
      <c r="E51" s="148">
        <f>IF(IF($B$5=Dates!$G$4, DataPack!B761,IF($B$5=Dates!$G$5,DataPack!L761,IF($B$5=Dates!$G$6,DataPack!V761)))=0, "0", IF($B$5=Dates!$G$4, DataPack!B761,IF($B$5=Dates!$G$5,DataPack!L761,IF($B$5=Dates!$G$6,DataPack!V761))))</f>
        <v>151</v>
      </c>
      <c r="F51" s="148">
        <f>IF(IF($B$5=Dates!$G$4, DataPack!C761,IF($B$5=Dates!$G$5,DataPack!M761,IF($B$5=Dates!$G$6,DataPack!W761)))=0, "0", IF($B$5=Dates!$G$4, DataPack!C761,IF($B$5=Dates!$G$5,DataPack!M761,IF($B$5=Dates!$G$6,DataPack!W761))))</f>
        <v>17</v>
      </c>
      <c r="G51" s="148">
        <f>IF(IF($B$5=Dates!$G$4, DataPack!D761,IF($B$5=Dates!$G$5,DataPack!N761,IF($B$5=Dates!$G$6,DataPack!X761)))=0, "0", IF($B$5=Dates!$G$4, DataPack!D761,IF($B$5=Dates!$G$5,DataPack!N761,IF($B$5=Dates!$G$6,DataPack!X761))))</f>
        <v>11</v>
      </c>
      <c r="H51" s="148">
        <f>IF(IF($B$5=Dates!$G$4, DataPack!E761,IF($B$5=Dates!$G$5,DataPack!O761,IF($B$5=Dates!$G$6,DataPack!Y761)))=0, "0", IF($B$5=Dates!$G$4, DataPack!E761,IF($B$5=Dates!$G$5,DataPack!O761,IF($B$5=Dates!$G$6,DataPack!Y761))))</f>
        <v>78</v>
      </c>
      <c r="I51" s="148">
        <f>IF(IF($B$5=Dates!$G$4, DataPack!F761,IF($B$5=Dates!$G$5,DataPack!P761,IF($B$5=Dates!$G$6,DataPack!Z761)))=0, "0", IF($B$5=Dates!$G$4, DataPack!F761,IF($B$5=Dates!$G$5,DataPack!P761,IF($B$5=Dates!$G$6,DataPack!Z761))))</f>
        <v>52</v>
      </c>
      <c r="J51" s="148">
        <f>IF(IF($B$5=Dates!$G$4, DataPack!G761,IF($B$5=Dates!$G$5,DataPack!Q761,IF($B$5=Dates!$G$6,DataPack!AA761)))=0, "0", IF($B$5=Dates!$G$4, DataPack!G761,IF($B$5=Dates!$G$5,DataPack!Q761,IF($B$5=Dates!$G$6,DataPack!AA761))))</f>
        <v>50</v>
      </c>
      <c r="K51" s="148">
        <f>IF(IF($B$5=Dates!$G$4, DataPack!H761,IF($B$5=Dates!$G$5,DataPack!R761,IF($B$5=Dates!$G$6,DataPack!AB761)))=0, "0", IF($B$5=Dates!$G$4, DataPack!H761,IF($B$5=Dates!$G$5,DataPack!R761,IF($B$5=Dates!$G$6,DataPack!AB761))))</f>
        <v>33</v>
      </c>
      <c r="L51" s="148">
        <f>IF(IF($B$5=Dates!$G$4, DataPack!I761,IF($B$5=Dates!$G$5,DataPack!S761,IF($B$5=Dates!$G$6,DataPack!AC761)))=0, "0", IF($B$5=Dates!$G$4, DataPack!I761,IF($B$5=Dates!$G$5,DataPack!S761,IF($B$5=Dates!$G$6,DataPack!AC761))))</f>
        <v>6</v>
      </c>
      <c r="M51" s="148">
        <f>IF(IF($B$5=Dates!$G$4, DataPack!J761,IF($B$5=Dates!$G$5,DataPack!T761,IF($B$5=Dates!$G$6,DataPack!AD761)))=0, "0", IF($B$5=Dates!$G$4, DataPack!J761,IF($B$5=Dates!$G$5,DataPack!T761,IF($B$5=Dates!$G$6,DataPack!AD761))))</f>
        <v>4</v>
      </c>
    </row>
    <row r="52" spans="2:13" ht="12.75" customHeight="1">
      <c r="B52" s="417" t="s">
        <v>266</v>
      </c>
      <c r="C52" s="417"/>
      <c r="D52" s="9"/>
      <c r="E52" s="148">
        <f>IF(IF($B$5=Dates!$G$4, DataPack!B762,IF($B$5=Dates!$G$5,DataPack!L762,IF($B$5=Dates!$G$6,DataPack!V762)))=0, "0", IF($B$5=Dates!$G$4, DataPack!B762,IF($B$5=Dates!$G$5,DataPack!L762,IF($B$5=Dates!$G$6,DataPack!V762))))</f>
        <v>99</v>
      </c>
      <c r="F52" s="148">
        <f>IF(IF($B$5=Dates!$G$4, DataPack!C762,IF($B$5=Dates!$G$5,DataPack!M762,IF($B$5=Dates!$G$6,DataPack!W762)))=0, "0", IF($B$5=Dates!$G$4, DataPack!C762,IF($B$5=Dates!$G$5,DataPack!M762,IF($B$5=Dates!$G$6,DataPack!W762))))</f>
        <v>11</v>
      </c>
      <c r="G52" s="148">
        <f>IF(IF($B$5=Dates!$G$4, DataPack!D762,IF($B$5=Dates!$G$5,DataPack!N762,IF($B$5=Dates!$G$6,DataPack!X762)))=0, "0", IF($B$5=Dates!$G$4, DataPack!D762,IF($B$5=Dates!$G$5,DataPack!N762,IF($B$5=Dates!$G$6,DataPack!X762))))</f>
        <v>11</v>
      </c>
      <c r="H52" s="148">
        <f>IF(IF($B$5=Dates!$G$4, DataPack!E762,IF($B$5=Dates!$G$5,DataPack!O762,IF($B$5=Dates!$G$6,DataPack!Y762)))=0, "0", IF($B$5=Dates!$G$4, DataPack!E762,IF($B$5=Dates!$G$5,DataPack!O762,IF($B$5=Dates!$G$6,DataPack!Y762))))</f>
        <v>49</v>
      </c>
      <c r="I52" s="148">
        <f>IF(IF($B$5=Dates!$G$4, DataPack!F762,IF($B$5=Dates!$G$5,DataPack!P762,IF($B$5=Dates!$G$6,DataPack!Z762)))=0, "0", IF($B$5=Dates!$G$4, DataPack!F762,IF($B$5=Dates!$G$5,DataPack!P762,IF($B$5=Dates!$G$6,DataPack!Z762))))</f>
        <v>49</v>
      </c>
      <c r="J52" s="148">
        <f>IF(IF($B$5=Dates!$G$4, DataPack!G762,IF($B$5=Dates!$G$5,DataPack!Q762,IF($B$5=Dates!$G$6,DataPack!AA762)))=0, "0", IF($B$5=Dates!$G$4, DataPack!G762,IF($B$5=Dates!$G$5,DataPack!Q762,IF($B$5=Dates!$G$6,DataPack!AA762))))</f>
        <v>34</v>
      </c>
      <c r="K52" s="148">
        <f>IF(IF($B$5=Dates!$G$4, DataPack!H762,IF($B$5=Dates!$G$5,DataPack!R762,IF($B$5=Dates!$G$6,DataPack!AB762)))=0, "0", IF($B$5=Dates!$G$4, DataPack!H762,IF($B$5=Dates!$G$5,DataPack!R762,IF($B$5=Dates!$G$6,DataPack!AB762))))</f>
        <v>34</v>
      </c>
      <c r="L52" s="148">
        <f>IF(IF($B$5=Dates!$G$4, DataPack!I762,IF($B$5=Dates!$G$5,DataPack!S762,IF($B$5=Dates!$G$6,DataPack!AC762)))=0, "0", IF($B$5=Dates!$G$4, DataPack!I762,IF($B$5=Dates!$G$5,DataPack!S762,IF($B$5=Dates!$G$6,DataPack!AC762))))</f>
        <v>5</v>
      </c>
      <c r="M52" s="148">
        <f>IF(IF($B$5=Dates!$G$4, DataPack!J762,IF($B$5=Dates!$G$5,DataPack!T762,IF($B$5=Dates!$G$6,DataPack!AD762)))=0, "0", IF($B$5=Dates!$G$4, DataPack!J762,IF($B$5=Dates!$G$5,DataPack!T762,IF($B$5=Dates!$G$6,DataPack!AD762))))</f>
        <v>5</v>
      </c>
    </row>
    <row r="53" spans="2:13" ht="12.75" customHeight="1">
      <c r="B53" s="417" t="s">
        <v>245</v>
      </c>
      <c r="C53" s="417"/>
      <c r="E53" s="148">
        <f>IF(IF($B$5=Dates!$G$4, DataPack!B763,IF($B$5=Dates!$G$5,DataPack!L763,IF($B$5=Dates!$G$6,DataPack!V763)))=0, "0", IF($B$5=Dates!$G$4, DataPack!B763,IF($B$5=Dates!$G$5,DataPack!L763,IF($B$5=Dates!$G$6,DataPack!V763))))</f>
        <v>189</v>
      </c>
      <c r="F53" s="148">
        <f>IF(IF($B$5=Dates!$G$4, DataPack!C763,IF($B$5=Dates!$G$5,DataPack!M763,IF($B$5=Dates!$G$6,DataPack!W763)))=0, "0", IF($B$5=Dates!$G$4, DataPack!C763,IF($B$5=Dates!$G$5,DataPack!M763,IF($B$5=Dates!$G$6,DataPack!W763))))</f>
        <v>36</v>
      </c>
      <c r="G53" s="148">
        <f>IF(IF($B$5=Dates!$G$4, DataPack!D763,IF($B$5=Dates!$G$5,DataPack!N763,IF($B$5=Dates!$G$6,DataPack!X763)))=0, "0", IF($B$5=Dates!$G$4, DataPack!D763,IF($B$5=Dates!$G$5,DataPack!N763,IF($B$5=Dates!$G$6,DataPack!X763))))</f>
        <v>19</v>
      </c>
      <c r="H53" s="148">
        <f>IF(IF($B$5=Dates!$G$4, DataPack!E763,IF($B$5=Dates!$G$5,DataPack!O763,IF($B$5=Dates!$G$6,DataPack!Y763)))=0, "0", IF($B$5=Dates!$G$4, DataPack!E763,IF($B$5=Dates!$G$5,DataPack!O763,IF($B$5=Dates!$G$6,DataPack!Y763))))</f>
        <v>102</v>
      </c>
      <c r="I53" s="148">
        <f>IF(IF($B$5=Dates!$G$4, DataPack!F763,IF($B$5=Dates!$G$5,DataPack!P763,IF($B$5=Dates!$G$6,DataPack!Z763)))=0, "0", IF($B$5=Dates!$G$4, DataPack!F763,IF($B$5=Dates!$G$5,DataPack!P763,IF($B$5=Dates!$G$6,DataPack!Z763))))</f>
        <v>54</v>
      </c>
      <c r="J53" s="148">
        <f>IF(IF($B$5=Dates!$G$4, DataPack!G763,IF($B$5=Dates!$G$5,DataPack!Q763,IF($B$5=Dates!$G$6,DataPack!AA763)))=0, "0", IF($B$5=Dates!$G$4, DataPack!G763,IF($B$5=Dates!$G$5,DataPack!Q763,IF($B$5=Dates!$G$6,DataPack!AA763))))</f>
        <v>49</v>
      </c>
      <c r="K53" s="148">
        <f>IF(IF($B$5=Dates!$G$4, DataPack!H763,IF($B$5=Dates!$G$5,DataPack!R763,IF($B$5=Dates!$G$6,DataPack!AB763)))=0, "0", IF($B$5=Dates!$G$4, DataPack!H763,IF($B$5=Dates!$G$5,DataPack!R763,IF($B$5=Dates!$G$6,DataPack!AB763))))</f>
        <v>26</v>
      </c>
      <c r="L53" s="148">
        <f>IF(IF($B$5=Dates!$G$4, DataPack!I763,IF($B$5=Dates!$G$5,DataPack!S763,IF($B$5=Dates!$G$6,DataPack!AC763)))=0, "0", IF($B$5=Dates!$G$4, DataPack!I763,IF($B$5=Dates!$G$5,DataPack!S763,IF($B$5=Dates!$G$6,DataPack!AC763))))</f>
        <v>2</v>
      </c>
      <c r="M53" s="148">
        <f>IF(IF($B$5=Dates!$G$4, DataPack!J763,IF($B$5=Dates!$G$5,DataPack!T763,IF($B$5=Dates!$G$6,DataPack!AD763)))=0, "0", IF($B$5=Dates!$G$4, DataPack!J763,IF($B$5=Dates!$G$5,DataPack!T763,IF($B$5=Dates!$G$6,DataPack!AD763))))</f>
        <v>1</v>
      </c>
    </row>
    <row r="54" spans="2:13" ht="12.75" customHeight="1">
      <c r="B54" s="417" t="s">
        <v>148</v>
      </c>
      <c r="C54" s="417"/>
      <c r="D54" s="4"/>
      <c r="E54" s="148">
        <f>IF(IF($B$5=Dates!$G$4, DataPack!B764,IF($B$5=Dates!$G$5,DataPack!L764,IF($B$5=Dates!$G$6,DataPack!V764)))=0, "0", IF($B$5=Dates!$G$4, DataPack!B764,IF($B$5=Dates!$G$5,DataPack!L764,IF($B$5=Dates!$G$6,DataPack!V764))))</f>
        <v>263</v>
      </c>
      <c r="F54" s="148">
        <f>IF(IF($B$5=Dates!$G$4, DataPack!C764,IF($B$5=Dates!$G$5,DataPack!M764,IF($B$5=Dates!$G$6,DataPack!W764)))=0, "0", IF($B$5=Dates!$G$4, DataPack!C764,IF($B$5=Dates!$G$5,DataPack!M764,IF($B$5=Dates!$G$6,DataPack!W764))))</f>
        <v>48</v>
      </c>
      <c r="G54" s="148">
        <f>IF(IF($B$5=Dates!$G$4, DataPack!D764,IF($B$5=Dates!$G$5,DataPack!N764,IF($B$5=Dates!$G$6,DataPack!X764)))=0, "0", IF($B$5=Dates!$G$4, DataPack!D764,IF($B$5=Dates!$G$5,DataPack!N764,IF($B$5=Dates!$G$6,DataPack!X764))))</f>
        <v>18</v>
      </c>
      <c r="H54" s="148">
        <f>IF(IF($B$5=Dates!$G$4, DataPack!E764,IF($B$5=Dates!$G$5,DataPack!O764,IF($B$5=Dates!$G$6,DataPack!Y764)))=0, "0", IF($B$5=Dates!$G$4, DataPack!E764,IF($B$5=Dates!$G$5,DataPack!O764,IF($B$5=Dates!$G$6,DataPack!Y764))))</f>
        <v>130</v>
      </c>
      <c r="I54" s="148">
        <f>IF(IF($B$5=Dates!$G$4, DataPack!F764,IF($B$5=Dates!$G$5,DataPack!P764,IF($B$5=Dates!$G$6,DataPack!Z764)))=0, "0", IF($B$5=Dates!$G$4, DataPack!F764,IF($B$5=Dates!$G$5,DataPack!P764,IF($B$5=Dates!$G$6,DataPack!Z764))))</f>
        <v>49</v>
      </c>
      <c r="J54" s="148">
        <f>IF(IF($B$5=Dates!$G$4, DataPack!G764,IF($B$5=Dates!$G$5,DataPack!Q764,IF($B$5=Dates!$G$6,DataPack!AA764)))=0, "0", IF($B$5=Dates!$G$4, DataPack!G764,IF($B$5=Dates!$G$5,DataPack!Q764,IF($B$5=Dates!$G$6,DataPack!AA764))))</f>
        <v>82</v>
      </c>
      <c r="K54" s="148">
        <f>IF(IF($B$5=Dates!$G$4, DataPack!H764,IF($B$5=Dates!$G$5,DataPack!R764,IF($B$5=Dates!$G$6,DataPack!AB764)))=0, "0", IF($B$5=Dates!$G$4, DataPack!H764,IF($B$5=Dates!$G$5,DataPack!R764,IF($B$5=Dates!$G$6,DataPack!AB764))))</f>
        <v>31</v>
      </c>
      <c r="L54" s="148">
        <f>IF(IF($B$5=Dates!$G$4, DataPack!I764,IF($B$5=Dates!$G$5,DataPack!S764,IF($B$5=Dates!$G$6,DataPack!AC764)))=0, "0", IF($B$5=Dates!$G$4, DataPack!I764,IF($B$5=Dates!$G$5,DataPack!S764,IF($B$5=Dates!$G$6,DataPack!AC764))))</f>
        <v>3</v>
      </c>
      <c r="M54" s="148">
        <f>IF(IF($B$5=Dates!$G$4, DataPack!J764,IF($B$5=Dates!$G$5,DataPack!T764,IF($B$5=Dates!$G$6,DataPack!AD764)))=0, "0", IF($B$5=Dates!$G$4, DataPack!J764,IF($B$5=Dates!$G$5,DataPack!T764,IF($B$5=Dates!$G$6,DataPack!AD764))))</f>
        <v>1</v>
      </c>
    </row>
    <row r="55" spans="2:13" ht="12.75" customHeight="1">
      <c r="B55" s="417" t="s">
        <v>207</v>
      </c>
      <c r="C55" s="417"/>
      <c r="D55" s="9"/>
      <c r="E55" s="148">
        <f>IF(IF($B$5=Dates!$G$4, DataPack!B765,IF($B$5=Dates!$G$5,DataPack!L765,IF($B$5=Dates!$G$6,DataPack!V765)))=0, "0", IF($B$5=Dates!$G$4, DataPack!B765,IF($B$5=Dates!$G$5,DataPack!L765,IF($B$5=Dates!$G$6,DataPack!V765))))</f>
        <v>61</v>
      </c>
      <c r="F55" s="148">
        <f>IF(IF($B$5=Dates!$G$4, DataPack!C765,IF($B$5=Dates!$G$5,DataPack!M765,IF($B$5=Dates!$G$6,DataPack!W765)))=0, "0", IF($B$5=Dates!$G$4, DataPack!C765,IF($B$5=Dates!$G$5,DataPack!M765,IF($B$5=Dates!$G$6,DataPack!W765))))</f>
        <v>7</v>
      </c>
      <c r="G55" s="148">
        <f>IF(IF($B$5=Dates!$G$4, DataPack!D765,IF($B$5=Dates!$G$5,DataPack!N765,IF($B$5=Dates!$G$6,DataPack!X765)))=0, "0", IF($B$5=Dates!$G$4, DataPack!D765,IF($B$5=Dates!$G$5,DataPack!N765,IF($B$5=Dates!$G$6,DataPack!X765))))</f>
        <v>11</v>
      </c>
      <c r="H55" s="148">
        <f>IF(IF($B$5=Dates!$G$4, DataPack!E765,IF($B$5=Dates!$G$5,DataPack!O765,IF($B$5=Dates!$G$6,DataPack!Y765)))=0, "0", IF($B$5=Dates!$G$4, DataPack!E765,IF($B$5=Dates!$G$5,DataPack!O765,IF($B$5=Dates!$G$6,DataPack!Y765))))</f>
        <v>26</v>
      </c>
      <c r="I55" s="148">
        <f>IF(IF($B$5=Dates!$G$4, DataPack!F765,IF($B$5=Dates!$G$5,DataPack!P765,IF($B$5=Dates!$G$6,DataPack!Z765)))=0, "0", IF($B$5=Dates!$G$4, DataPack!F765,IF($B$5=Dates!$G$5,DataPack!P765,IF($B$5=Dates!$G$6,DataPack!Z765))))</f>
        <v>43</v>
      </c>
      <c r="J55" s="148">
        <f>IF(IF($B$5=Dates!$G$4, DataPack!G765,IF($B$5=Dates!$G$5,DataPack!Q765,IF($B$5=Dates!$G$6,DataPack!AA765)))=0, "0", IF($B$5=Dates!$G$4, DataPack!G765,IF($B$5=Dates!$G$5,DataPack!Q765,IF($B$5=Dates!$G$6,DataPack!AA765))))</f>
        <v>27</v>
      </c>
      <c r="K55" s="148">
        <f>IF(IF($B$5=Dates!$G$4, DataPack!H765,IF($B$5=Dates!$G$5,DataPack!R765,IF($B$5=Dates!$G$6,DataPack!AB765)))=0, "0", IF($B$5=Dates!$G$4, DataPack!H765,IF($B$5=Dates!$G$5,DataPack!R765,IF($B$5=Dates!$G$6,DataPack!AB765))))</f>
        <v>44</v>
      </c>
      <c r="L55" s="148">
        <f>IF(IF($B$5=Dates!$G$4, DataPack!I765,IF($B$5=Dates!$G$5,DataPack!S765,IF($B$5=Dates!$G$6,DataPack!AC765)))=0, "0", IF($B$5=Dates!$G$4, DataPack!I765,IF($B$5=Dates!$G$5,DataPack!S765,IF($B$5=Dates!$G$6,DataPack!AC765))))</f>
        <v>1</v>
      </c>
      <c r="M55" s="148">
        <f>IF(IF($B$5=Dates!$G$4, DataPack!J765,IF($B$5=Dates!$G$5,DataPack!T765,IF($B$5=Dates!$G$6,DataPack!AD765)))=0, "0", IF($B$5=Dates!$G$4, DataPack!J765,IF($B$5=Dates!$G$5,DataPack!T765,IF($B$5=Dates!$G$6,DataPack!AD765))))</f>
        <v>2</v>
      </c>
    </row>
    <row r="56" spans="2:13" ht="12.75" customHeight="1">
      <c r="B56" s="417" t="s">
        <v>267</v>
      </c>
      <c r="C56" s="417"/>
      <c r="D56" s="9"/>
      <c r="E56" s="148">
        <f>IF(IF($B$5=Dates!$G$4, DataPack!B766,IF($B$5=Dates!$G$5,DataPack!L766,IF($B$5=Dates!$G$6,DataPack!V766)))=0, "0", IF($B$5=Dates!$G$4, DataPack!B766,IF($B$5=Dates!$G$5,DataPack!L766,IF($B$5=Dates!$G$6,DataPack!V766))))</f>
        <v>82</v>
      </c>
      <c r="F56" s="148">
        <f>IF(IF($B$5=Dates!$G$4, DataPack!C766,IF($B$5=Dates!$G$5,DataPack!M766,IF($B$5=Dates!$G$6,DataPack!W766)))=0, "0", IF($B$5=Dates!$G$4, DataPack!C766,IF($B$5=Dates!$G$5,DataPack!M766,IF($B$5=Dates!$G$6,DataPack!W766))))</f>
        <v>6</v>
      </c>
      <c r="G56" s="148">
        <f>IF(IF($B$5=Dates!$G$4, DataPack!D766,IF($B$5=Dates!$G$5,DataPack!N766,IF($B$5=Dates!$G$6,DataPack!X766)))=0, "0", IF($B$5=Dates!$G$4, DataPack!D766,IF($B$5=Dates!$G$5,DataPack!N766,IF($B$5=Dates!$G$6,DataPack!X766))))</f>
        <v>7</v>
      </c>
      <c r="H56" s="148">
        <f>IF(IF($B$5=Dates!$G$4, DataPack!E766,IF($B$5=Dates!$G$5,DataPack!O766,IF($B$5=Dates!$G$6,DataPack!Y766)))=0, "0", IF($B$5=Dates!$G$4, DataPack!E766,IF($B$5=Dates!$G$5,DataPack!O766,IF($B$5=Dates!$G$6,DataPack!Y766))))</f>
        <v>49</v>
      </c>
      <c r="I56" s="148">
        <f>IF(IF($B$5=Dates!$G$4, DataPack!F766,IF($B$5=Dates!$G$5,DataPack!P766,IF($B$5=Dates!$G$6,DataPack!Z766)))=0, "0", IF($B$5=Dates!$G$4, DataPack!F766,IF($B$5=Dates!$G$5,DataPack!P766,IF($B$5=Dates!$G$6,DataPack!Z766))))</f>
        <v>60</v>
      </c>
      <c r="J56" s="148">
        <f>IF(IF($B$5=Dates!$G$4, DataPack!G766,IF($B$5=Dates!$G$5,DataPack!Q766,IF($B$5=Dates!$G$6,DataPack!AA766)))=0, "0", IF($B$5=Dates!$G$4, DataPack!G766,IF($B$5=Dates!$G$5,DataPack!Q766,IF($B$5=Dates!$G$6,DataPack!AA766))))</f>
        <v>26</v>
      </c>
      <c r="K56" s="148">
        <f>IF(IF($B$5=Dates!$G$4, DataPack!H766,IF($B$5=Dates!$G$5,DataPack!R766,IF($B$5=Dates!$G$6,DataPack!AB766)))=0, "0", IF($B$5=Dates!$G$4, DataPack!H766,IF($B$5=Dates!$G$5,DataPack!R766,IF($B$5=Dates!$G$6,DataPack!AB766))))</f>
        <v>32</v>
      </c>
      <c r="L56" s="148">
        <f>IF(IF($B$5=Dates!$G$4, DataPack!I766,IF($B$5=Dates!$G$5,DataPack!S766,IF($B$5=Dates!$G$6,DataPack!AC766)))=0, "0", IF($B$5=Dates!$G$4, DataPack!I766,IF($B$5=Dates!$G$5,DataPack!S766,IF($B$5=Dates!$G$6,DataPack!AC766))))</f>
        <v>1</v>
      </c>
      <c r="M56" s="148">
        <f>IF(IF($B$5=Dates!$G$4, DataPack!J766,IF($B$5=Dates!$G$5,DataPack!T766,IF($B$5=Dates!$G$6,DataPack!AD766)))=0, "0", IF($B$5=Dates!$G$4, DataPack!J766,IF($B$5=Dates!$G$5,DataPack!T766,IF($B$5=Dates!$G$6,DataPack!AD766))))</f>
        <v>1</v>
      </c>
    </row>
    <row r="57" spans="2:13" ht="12.75" customHeight="1">
      <c r="B57" s="417" t="s">
        <v>209</v>
      </c>
      <c r="C57" s="417"/>
      <c r="D57" s="9"/>
      <c r="E57" s="148">
        <f>IF(IF($B$5=Dates!$G$4, DataPack!B767,IF($B$5=Dates!$G$5,DataPack!L767,IF($B$5=Dates!$G$6,DataPack!V767)))=0, "0", IF($B$5=Dates!$G$4, DataPack!B767,IF($B$5=Dates!$G$5,DataPack!L767,IF($B$5=Dates!$G$6,DataPack!V767))))</f>
        <v>387</v>
      </c>
      <c r="F57" s="148">
        <f>IF(IF($B$5=Dates!$G$4, DataPack!C767,IF($B$5=Dates!$G$5,DataPack!M767,IF($B$5=Dates!$G$6,DataPack!W767)))=0, "0", IF($B$5=Dates!$G$4, DataPack!C767,IF($B$5=Dates!$G$5,DataPack!M767,IF($B$5=Dates!$G$6,DataPack!W767))))</f>
        <v>74</v>
      </c>
      <c r="G57" s="148">
        <f>IF(IF($B$5=Dates!$G$4, DataPack!D767,IF($B$5=Dates!$G$5,DataPack!N767,IF($B$5=Dates!$G$6,DataPack!X767)))=0, "0", IF($B$5=Dates!$G$4, DataPack!D767,IF($B$5=Dates!$G$5,DataPack!N767,IF($B$5=Dates!$G$6,DataPack!X767))))</f>
        <v>19</v>
      </c>
      <c r="H57" s="148">
        <f>IF(IF($B$5=Dates!$G$4, DataPack!E767,IF($B$5=Dates!$G$5,DataPack!O767,IF($B$5=Dates!$G$6,DataPack!Y767)))=0, "0", IF($B$5=Dates!$G$4, DataPack!E767,IF($B$5=Dates!$G$5,DataPack!O767,IF($B$5=Dates!$G$6,DataPack!Y767))))</f>
        <v>221</v>
      </c>
      <c r="I57" s="148">
        <f>IF(IF($B$5=Dates!$G$4, DataPack!F767,IF($B$5=Dates!$G$5,DataPack!P767,IF($B$5=Dates!$G$6,DataPack!Z767)))=0, "0", IF($B$5=Dates!$G$4, DataPack!F767,IF($B$5=Dates!$G$5,DataPack!P767,IF($B$5=Dates!$G$6,DataPack!Z767))))</f>
        <v>57</v>
      </c>
      <c r="J57" s="148">
        <f>IF(IF($B$5=Dates!$G$4, DataPack!G767,IF($B$5=Dates!$G$5,DataPack!Q767,IF($B$5=Dates!$G$6,DataPack!AA767)))=0, "0", IF($B$5=Dates!$G$4, DataPack!G767,IF($B$5=Dates!$G$5,DataPack!Q767,IF($B$5=Dates!$G$6,DataPack!AA767))))</f>
        <v>89</v>
      </c>
      <c r="K57" s="148">
        <f>IF(IF($B$5=Dates!$G$4, DataPack!H767,IF($B$5=Dates!$G$5,DataPack!R767,IF($B$5=Dates!$G$6,DataPack!AB767)))=0, "0", IF($B$5=Dates!$G$4, DataPack!H767,IF($B$5=Dates!$G$5,DataPack!R767,IF($B$5=Dates!$G$6,DataPack!AB767))))</f>
        <v>23</v>
      </c>
      <c r="L57" s="148">
        <f>IF(IF($B$5=Dates!$G$4, DataPack!I767,IF($B$5=Dates!$G$5,DataPack!S767,IF($B$5=Dates!$G$6,DataPack!AC767)))=0, "0", IF($B$5=Dates!$G$4, DataPack!I767,IF($B$5=Dates!$G$5,DataPack!S767,IF($B$5=Dates!$G$6,DataPack!AC767))))</f>
        <v>3</v>
      </c>
      <c r="M57" s="148">
        <f>IF(IF($B$5=Dates!$G$4, DataPack!J767,IF($B$5=Dates!$G$5,DataPack!T767,IF($B$5=Dates!$G$6,DataPack!AD767)))=0, "0", IF($B$5=Dates!$G$4, DataPack!J767,IF($B$5=Dates!$G$5,DataPack!T767,IF($B$5=Dates!$G$6,DataPack!AD767))))</f>
        <v>1</v>
      </c>
    </row>
    <row r="58" spans="2:13" ht="12.75" customHeight="1">
      <c r="B58" s="417" t="s">
        <v>36</v>
      </c>
      <c r="C58" s="417"/>
      <c r="D58" s="9"/>
      <c r="E58" s="148">
        <f>IF(IF($B$5=Dates!$G$4, DataPack!B768,IF($B$5=Dates!$G$5,DataPack!L768,IF($B$5=Dates!$G$6,DataPack!V768)))=0, "0", IF($B$5=Dates!$G$4, DataPack!B768,IF($B$5=Dates!$G$5,DataPack!L768,IF($B$5=Dates!$G$6,DataPack!V768))))</f>
        <v>125</v>
      </c>
      <c r="F58" s="148">
        <f>IF(IF($B$5=Dates!$G$4, DataPack!C768,IF($B$5=Dates!$G$5,DataPack!M768,IF($B$5=Dates!$G$6,DataPack!W768)))=0, "0", IF($B$5=Dates!$G$4, DataPack!C768,IF($B$5=Dates!$G$5,DataPack!M768,IF($B$5=Dates!$G$6,DataPack!W768))))</f>
        <v>26</v>
      </c>
      <c r="G58" s="148">
        <f>IF(IF($B$5=Dates!$G$4, DataPack!D768,IF($B$5=Dates!$G$5,DataPack!N768,IF($B$5=Dates!$G$6,DataPack!X768)))=0, "0", IF($B$5=Dates!$G$4, DataPack!D768,IF($B$5=Dates!$G$5,DataPack!N768,IF($B$5=Dates!$G$6,DataPack!X768))))</f>
        <v>21</v>
      </c>
      <c r="H58" s="148">
        <f>IF(IF($B$5=Dates!$G$4, DataPack!E768,IF($B$5=Dates!$G$5,DataPack!O768,IF($B$5=Dates!$G$6,DataPack!Y768)))=0, "0", IF($B$5=Dates!$G$4, DataPack!E768,IF($B$5=Dates!$G$5,DataPack!O768,IF($B$5=Dates!$G$6,DataPack!Y768))))</f>
        <v>58</v>
      </c>
      <c r="I58" s="148">
        <f>IF(IF($B$5=Dates!$G$4, DataPack!F768,IF($B$5=Dates!$G$5,DataPack!P768,IF($B$5=Dates!$G$6,DataPack!Z768)))=0, "0", IF($B$5=Dates!$G$4, DataPack!F768,IF($B$5=Dates!$G$5,DataPack!P768,IF($B$5=Dates!$G$6,DataPack!Z768))))</f>
        <v>46</v>
      </c>
      <c r="J58" s="148">
        <f>IF(IF($B$5=Dates!$G$4, DataPack!G768,IF($B$5=Dates!$G$5,DataPack!Q768,IF($B$5=Dates!$G$6,DataPack!AA768)))=0, "0", IF($B$5=Dates!$G$4, DataPack!G768,IF($B$5=Dates!$G$5,DataPack!Q768,IF($B$5=Dates!$G$6,DataPack!AA768))))</f>
        <v>40</v>
      </c>
      <c r="K58" s="148">
        <f>IF(IF($B$5=Dates!$G$4, DataPack!H768,IF($B$5=Dates!$G$5,DataPack!R768,IF($B$5=Dates!$G$6,DataPack!AB768)))=0, "0", IF($B$5=Dates!$G$4, DataPack!H768,IF($B$5=Dates!$G$5,DataPack!R768,IF($B$5=Dates!$G$6,DataPack!AB768))))</f>
        <v>32</v>
      </c>
      <c r="L58" s="148">
        <f>IF(IF($B$5=Dates!$G$4, DataPack!I768,IF($B$5=Dates!$G$5,DataPack!S768,IF($B$5=Dates!$G$6,DataPack!AC768)))=0, "0", IF($B$5=Dates!$G$4, DataPack!I768,IF($B$5=Dates!$G$5,DataPack!S768,IF($B$5=Dates!$G$6,DataPack!AC768))))</f>
        <v>1</v>
      </c>
      <c r="M58" s="148">
        <f>IF(IF($B$5=Dates!$G$4, DataPack!J768,IF($B$5=Dates!$G$5,DataPack!T768,IF($B$5=Dates!$G$6,DataPack!AD768)))=0, "0", IF($B$5=Dates!$G$4, DataPack!J768,IF($B$5=Dates!$G$5,DataPack!T768,IF($B$5=Dates!$G$6,DataPack!AD768))))</f>
        <v>1</v>
      </c>
    </row>
    <row r="59" spans="2:13" ht="12.75" customHeight="1">
      <c r="B59" s="417" t="s">
        <v>37</v>
      </c>
      <c r="C59" s="417"/>
      <c r="D59" s="9"/>
      <c r="E59" s="148">
        <f>IF(IF($B$5=Dates!$G$4, DataPack!B769,IF($B$5=Dates!$G$5,DataPack!L769,IF($B$5=Dates!$G$6,DataPack!V769)))=0, "0", IF($B$5=Dates!$G$4, DataPack!B769,IF($B$5=Dates!$G$5,DataPack!L769,IF($B$5=Dates!$G$6,DataPack!V769))))</f>
        <v>170</v>
      </c>
      <c r="F59" s="148">
        <f>IF(IF($B$5=Dates!$G$4, DataPack!C769,IF($B$5=Dates!$G$5,DataPack!M769,IF($B$5=Dates!$G$6,DataPack!W769)))=0, "0", IF($B$5=Dates!$G$4, DataPack!C769,IF($B$5=Dates!$G$5,DataPack!M769,IF($B$5=Dates!$G$6,DataPack!W769))))</f>
        <v>33</v>
      </c>
      <c r="G59" s="148">
        <f>IF(IF($B$5=Dates!$G$4, DataPack!D769,IF($B$5=Dates!$G$5,DataPack!N769,IF($B$5=Dates!$G$6,DataPack!X769)))=0, "0", IF($B$5=Dates!$G$4, DataPack!D769,IF($B$5=Dates!$G$5,DataPack!N769,IF($B$5=Dates!$G$6,DataPack!X769))))</f>
        <v>19</v>
      </c>
      <c r="H59" s="148">
        <f>IF(IF($B$5=Dates!$G$4, DataPack!E769,IF($B$5=Dates!$G$5,DataPack!O769,IF($B$5=Dates!$G$6,DataPack!Y769)))=0, "0", IF($B$5=Dates!$G$4, DataPack!E769,IF($B$5=Dates!$G$5,DataPack!O769,IF($B$5=Dates!$G$6,DataPack!Y769))))</f>
        <v>80</v>
      </c>
      <c r="I59" s="148">
        <f>IF(IF($B$5=Dates!$G$4, DataPack!F769,IF($B$5=Dates!$G$5,DataPack!P769,IF($B$5=Dates!$G$6,DataPack!Z769)))=0, "0", IF($B$5=Dates!$G$4, DataPack!F769,IF($B$5=Dates!$G$5,DataPack!P769,IF($B$5=Dates!$G$6,DataPack!Z769))))</f>
        <v>47</v>
      </c>
      <c r="J59" s="148">
        <f>IF(IF($B$5=Dates!$G$4, DataPack!G769,IF($B$5=Dates!$G$5,DataPack!Q769,IF($B$5=Dates!$G$6,DataPack!AA769)))=0, "0", IF($B$5=Dates!$G$4, DataPack!G769,IF($B$5=Dates!$G$5,DataPack!Q769,IF($B$5=Dates!$G$6,DataPack!AA769))))</f>
        <v>53</v>
      </c>
      <c r="K59" s="148">
        <f>IF(IF($B$5=Dates!$G$4, DataPack!H769,IF($B$5=Dates!$G$5,DataPack!R769,IF($B$5=Dates!$G$6,DataPack!AB769)))=0, "0", IF($B$5=Dates!$G$4, DataPack!H769,IF($B$5=Dates!$G$5,DataPack!R769,IF($B$5=Dates!$G$6,DataPack!AB769))))</f>
        <v>31</v>
      </c>
      <c r="L59" s="148">
        <f>IF(IF($B$5=Dates!$G$4, DataPack!I769,IF($B$5=Dates!$G$5,DataPack!S769,IF($B$5=Dates!$G$6,DataPack!AC769)))=0, "0", IF($B$5=Dates!$G$4, DataPack!I769,IF($B$5=Dates!$G$5,DataPack!S769,IF($B$5=Dates!$G$6,DataPack!AC769))))</f>
        <v>4</v>
      </c>
      <c r="M59" s="148">
        <f>IF(IF($B$5=Dates!$G$4, DataPack!J769,IF($B$5=Dates!$G$5,DataPack!T769,IF($B$5=Dates!$G$6,DataPack!AD769)))=0, "0", IF($B$5=Dates!$G$4, DataPack!J769,IF($B$5=Dates!$G$5,DataPack!T769,IF($B$5=Dates!$G$6,DataPack!AD769))))</f>
        <v>2</v>
      </c>
    </row>
    <row r="60" spans="2:13" ht="12.75" customHeight="1">
      <c r="B60" s="417" t="s">
        <v>149</v>
      </c>
      <c r="C60" s="417"/>
      <c r="D60" s="9"/>
      <c r="E60" s="148">
        <f>IF(IF($B$5=Dates!$G$4, DataPack!B770,IF($B$5=Dates!$G$5,DataPack!L770,IF($B$5=Dates!$G$6,DataPack!V770)))=0, "0", IF($B$5=Dates!$G$4, DataPack!B770,IF($B$5=Dates!$G$5,DataPack!L770,IF($B$5=Dates!$G$6,DataPack!V770))))</f>
        <v>140</v>
      </c>
      <c r="F60" s="148">
        <f>IF(IF($B$5=Dates!$G$4, DataPack!C770,IF($B$5=Dates!$G$5,DataPack!M770,IF($B$5=Dates!$G$6,DataPack!W770)))=0, "0", IF($B$5=Dates!$G$4, DataPack!C770,IF($B$5=Dates!$G$5,DataPack!M770,IF($B$5=Dates!$G$6,DataPack!W770))))</f>
        <v>32</v>
      </c>
      <c r="G60" s="148">
        <f>IF(IF($B$5=Dates!$G$4, DataPack!D770,IF($B$5=Dates!$G$5,DataPack!N770,IF($B$5=Dates!$G$6,DataPack!X770)))=0, "0", IF($B$5=Dates!$G$4, DataPack!D770,IF($B$5=Dates!$G$5,DataPack!N770,IF($B$5=Dates!$G$6,DataPack!X770))))</f>
        <v>23</v>
      </c>
      <c r="H60" s="148">
        <f>IF(IF($B$5=Dates!$G$4, DataPack!E770,IF($B$5=Dates!$G$5,DataPack!O770,IF($B$5=Dates!$G$6,DataPack!Y770)))=0, "0", IF($B$5=Dates!$G$4, DataPack!E770,IF($B$5=Dates!$G$5,DataPack!O770,IF($B$5=Dates!$G$6,DataPack!Y770))))</f>
        <v>59</v>
      </c>
      <c r="I60" s="148">
        <f>IF(IF($B$5=Dates!$G$4, DataPack!F770,IF($B$5=Dates!$G$5,DataPack!P770,IF($B$5=Dates!$G$6,DataPack!Z770)))=0, "0", IF($B$5=Dates!$G$4, DataPack!F770,IF($B$5=Dates!$G$5,DataPack!P770,IF($B$5=Dates!$G$6,DataPack!Z770))))</f>
        <v>42</v>
      </c>
      <c r="J60" s="148">
        <f>IF(IF($B$5=Dates!$G$4, DataPack!G770,IF($B$5=Dates!$G$5,DataPack!Q770,IF($B$5=Dates!$G$6,DataPack!AA770)))=0, "0", IF($B$5=Dates!$G$4, DataPack!G770,IF($B$5=Dates!$G$5,DataPack!Q770,IF($B$5=Dates!$G$6,DataPack!AA770))))</f>
        <v>44</v>
      </c>
      <c r="K60" s="148">
        <f>IF(IF($B$5=Dates!$G$4, DataPack!H770,IF($B$5=Dates!$G$5,DataPack!R770,IF($B$5=Dates!$G$6,DataPack!AB770)))=0, "0", IF($B$5=Dates!$G$4, DataPack!H770,IF($B$5=Dates!$G$5,DataPack!R770,IF($B$5=Dates!$G$6,DataPack!AB770))))</f>
        <v>31</v>
      </c>
      <c r="L60" s="148">
        <f>IF(IF($B$5=Dates!$G$4, DataPack!I770,IF($B$5=Dates!$G$5,DataPack!S770,IF($B$5=Dates!$G$6,DataPack!AC770)))=0, "0", IF($B$5=Dates!$G$4, DataPack!I770,IF($B$5=Dates!$G$5,DataPack!S770,IF($B$5=Dates!$G$6,DataPack!AC770))))</f>
        <v>5</v>
      </c>
      <c r="M60" s="148">
        <f>IF(IF($B$5=Dates!$G$4, DataPack!J770,IF($B$5=Dates!$G$5,DataPack!T770,IF($B$5=Dates!$G$6,DataPack!AD770)))=0, "0", IF($B$5=Dates!$G$4, DataPack!J770,IF($B$5=Dates!$G$5,DataPack!T770,IF($B$5=Dates!$G$6,DataPack!AD770))))</f>
        <v>4</v>
      </c>
    </row>
    <row r="61" spans="2:13" ht="12.75" customHeight="1">
      <c r="B61" s="417" t="s">
        <v>244</v>
      </c>
      <c r="C61" s="417"/>
      <c r="D61" s="9"/>
      <c r="E61" s="148">
        <f>IF(IF($B$5=Dates!$G$4, DataPack!B771,IF($B$5=Dates!$G$5,DataPack!L771,IF($B$5=Dates!$G$6,DataPack!V771)))=0, "0", IF($B$5=Dates!$G$4, DataPack!B771,IF($B$5=Dates!$G$5,DataPack!L771,IF($B$5=Dates!$G$6,DataPack!V771))))</f>
        <v>64</v>
      </c>
      <c r="F61" s="148">
        <f>IF(IF($B$5=Dates!$G$4, DataPack!C771,IF($B$5=Dates!$G$5,DataPack!M771,IF($B$5=Dates!$G$6,DataPack!W771)))=0, "0", IF($B$5=Dates!$G$4, DataPack!C771,IF($B$5=Dates!$G$5,DataPack!M771,IF($B$5=Dates!$G$6,DataPack!W771))))</f>
        <v>17</v>
      </c>
      <c r="G61" s="148">
        <f>IF(IF($B$5=Dates!$G$4, DataPack!D771,IF($B$5=Dates!$G$5,DataPack!N771,IF($B$5=Dates!$G$6,DataPack!X771)))=0, "0", IF($B$5=Dates!$G$4, DataPack!D771,IF($B$5=Dates!$G$5,DataPack!N771,IF($B$5=Dates!$G$6,DataPack!X771))))</f>
        <v>27</v>
      </c>
      <c r="H61" s="148">
        <f>IF(IF($B$5=Dates!$G$4, DataPack!E771,IF($B$5=Dates!$G$5,DataPack!O771,IF($B$5=Dates!$G$6,DataPack!Y771)))=0, "0", IF($B$5=Dates!$G$4, DataPack!E771,IF($B$5=Dates!$G$5,DataPack!O771,IF($B$5=Dates!$G$6,DataPack!Y771))))</f>
        <v>31</v>
      </c>
      <c r="I61" s="148">
        <f>IF(IF($B$5=Dates!$G$4, DataPack!F771,IF($B$5=Dates!$G$5,DataPack!P771,IF($B$5=Dates!$G$6,DataPack!Z771)))=0, "0", IF($B$5=Dates!$G$4, DataPack!F771,IF($B$5=Dates!$G$5,DataPack!P771,IF($B$5=Dates!$G$6,DataPack!Z771))))</f>
        <v>48</v>
      </c>
      <c r="J61" s="148">
        <f>IF(IF($B$5=Dates!$G$4, DataPack!G771,IF($B$5=Dates!$G$5,DataPack!Q771,IF($B$5=Dates!$G$6,DataPack!AA771)))=0, "0", IF($B$5=Dates!$G$4, DataPack!G771,IF($B$5=Dates!$G$5,DataPack!Q771,IF($B$5=Dates!$G$6,DataPack!AA771))))</f>
        <v>16</v>
      </c>
      <c r="K61" s="148">
        <f>IF(IF($B$5=Dates!$G$4, DataPack!H771,IF($B$5=Dates!$G$5,DataPack!R771,IF($B$5=Dates!$G$6,DataPack!AB771)))=0, "0", IF($B$5=Dates!$G$4, DataPack!H771,IF($B$5=Dates!$G$5,DataPack!R771,IF($B$5=Dates!$G$6,DataPack!AB771))))</f>
        <v>25</v>
      </c>
      <c r="L61" s="148" t="str">
        <f>IF(IF($B$5=Dates!$G$4, DataPack!I771,IF($B$5=Dates!$G$5,DataPack!S771,IF($B$5=Dates!$G$6,DataPack!AC771)))=0, "0", IF($B$5=Dates!$G$4, DataPack!I771,IF($B$5=Dates!$G$5,DataPack!S771,IF($B$5=Dates!$G$6,DataPack!AC771))))</f>
        <v>0</v>
      </c>
      <c r="M61" s="148" t="str">
        <f>IF(IF($B$5=Dates!$G$4, DataPack!J771,IF($B$5=Dates!$G$5,DataPack!T771,IF($B$5=Dates!$G$6,DataPack!AD771)))=0, "0", IF($B$5=Dates!$G$4, DataPack!J771,IF($B$5=Dates!$G$5,DataPack!T771,IF($B$5=Dates!$G$6,DataPack!AD771))))</f>
        <v>0</v>
      </c>
    </row>
    <row r="62" spans="2:13" ht="12.75" customHeight="1">
      <c r="B62" s="420" t="s">
        <v>251</v>
      </c>
      <c r="C62" s="420"/>
      <c r="D62" s="9"/>
      <c r="E62" s="147">
        <f>IF(IF($B$5=Dates!$G$4, DataPack!B772,IF($B$5=Dates!$G$5,DataPack!L772,IF($B$5=Dates!$G$6,DataPack!V772)))=0, "0", IF($B$5=Dates!$G$4, DataPack!B772,IF($B$5=Dates!$G$5,DataPack!L772,IF($B$5=Dates!$G$6,DataPack!V772))))</f>
        <v>2045</v>
      </c>
      <c r="F62" s="147">
        <f>IF(IF($B$5=Dates!$G$4, DataPack!C772,IF($B$5=Dates!$G$5,DataPack!M772,IF($B$5=Dates!$G$6,DataPack!W772)))=0, "0", IF($B$5=Dates!$G$4, DataPack!C772,IF($B$5=Dates!$G$5,DataPack!M772,IF($B$5=Dates!$G$6,DataPack!W772))))</f>
        <v>343</v>
      </c>
      <c r="G62" s="147">
        <f>IF(IF($B$5=Dates!$G$4, DataPack!D772,IF($B$5=Dates!$G$5,DataPack!N772,IF($B$5=Dates!$G$6,DataPack!X772)))=0, "0", IF($B$5=Dates!$G$4, DataPack!D772,IF($B$5=Dates!$G$5,DataPack!N772,IF($B$5=Dates!$G$6,DataPack!X772))))</f>
        <v>17</v>
      </c>
      <c r="H62" s="147">
        <f>IF(IF($B$5=Dates!$G$4, DataPack!E772,IF($B$5=Dates!$G$5,DataPack!O772,IF($B$5=Dates!$G$6,DataPack!Y772)))=0, "0", IF($B$5=Dates!$G$4, DataPack!E772,IF($B$5=Dates!$G$5,DataPack!O772,IF($B$5=Dates!$G$6,DataPack!Y772))))</f>
        <v>1017</v>
      </c>
      <c r="I62" s="147">
        <f>IF(IF($B$5=Dates!$G$4, DataPack!F772,IF($B$5=Dates!$G$5,DataPack!P772,IF($B$5=Dates!$G$6,DataPack!Z772)))=0, "0", IF($B$5=Dates!$G$4, DataPack!F772,IF($B$5=Dates!$G$5,DataPack!P772,IF($B$5=Dates!$G$6,DataPack!Z772))))</f>
        <v>50</v>
      </c>
      <c r="J62" s="147">
        <f>IF(IF($B$5=Dates!$G$4, DataPack!G772,IF($B$5=Dates!$G$5,DataPack!Q772,IF($B$5=Dates!$G$6,DataPack!AA772)))=0, "0", IF($B$5=Dates!$G$4, DataPack!G772,IF($B$5=Dates!$G$5,DataPack!Q772,IF($B$5=Dates!$G$6,DataPack!AA772))))</f>
        <v>637</v>
      </c>
      <c r="K62" s="147">
        <f>IF(IF($B$5=Dates!$G$4, DataPack!H772,IF($B$5=Dates!$G$5,DataPack!R772,IF($B$5=Dates!$G$6,DataPack!AB772)))=0, "0", IF($B$5=Dates!$G$4, DataPack!H772,IF($B$5=Dates!$G$5,DataPack!R772,IF($B$5=Dates!$G$6,DataPack!AB772))))</f>
        <v>31</v>
      </c>
      <c r="L62" s="147">
        <f>IF(IF($B$5=Dates!$G$4, DataPack!I772,IF($B$5=Dates!$G$5,DataPack!S772,IF($B$5=Dates!$G$6,DataPack!AC772)))=0, "0", IF($B$5=Dates!$G$4, DataPack!I772,IF($B$5=Dates!$G$5,DataPack!S772,IF($B$5=Dates!$G$6,DataPack!AC772))))</f>
        <v>48</v>
      </c>
      <c r="M62" s="147">
        <f>IF(IF($B$5=Dates!$G$4, DataPack!J772,IF($B$5=Dates!$G$5,DataPack!T772,IF($B$5=Dates!$G$6,DataPack!AD772)))=0, "0", IF($B$5=Dates!$G$4, DataPack!J772,IF($B$5=Dates!$G$5,DataPack!T772,IF($B$5=Dates!$G$6,DataPack!AD772))))</f>
        <v>2</v>
      </c>
    </row>
    <row r="63" spans="2:13" ht="12.75" customHeight="1">
      <c r="B63" s="417" t="s">
        <v>168</v>
      </c>
      <c r="C63" s="417"/>
      <c r="D63" s="9"/>
      <c r="E63" s="148">
        <f>IF(IF($B$5=Dates!$G$4, DataPack!B773,IF($B$5=Dates!$G$5,DataPack!L773,IF($B$5=Dates!$G$6,DataPack!V773)))=0, "0", IF($B$5=Dates!$G$4, DataPack!B773,IF($B$5=Dates!$G$5,DataPack!L773,IF($B$5=Dates!$G$6,DataPack!V773))))</f>
        <v>103</v>
      </c>
      <c r="F63" s="148">
        <f>IF(IF($B$5=Dates!$G$4, DataPack!C773,IF($B$5=Dates!$G$5,DataPack!M773,IF($B$5=Dates!$G$6,DataPack!W773)))=0, "0", IF($B$5=Dates!$G$4, DataPack!C773,IF($B$5=Dates!$G$5,DataPack!M773,IF($B$5=Dates!$G$6,DataPack!W773))))</f>
        <v>11</v>
      </c>
      <c r="G63" s="148">
        <f>IF(IF($B$5=Dates!$G$4, DataPack!D773,IF($B$5=Dates!$G$5,DataPack!N773,IF($B$5=Dates!$G$6,DataPack!X773)))=0, "0", IF($B$5=Dates!$G$4, DataPack!D773,IF($B$5=Dates!$G$5,DataPack!N773,IF($B$5=Dates!$G$6,DataPack!X773))))</f>
        <v>11</v>
      </c>
      <c r="H63" s="148">
        <f>IF(IF($B$5=Dates!$G$4, DataPack!E773,IF($B$5=Dates!$G$5,DataPack!O773,IF($B$5=Dates!$G$6,DataPack!Y773)))=0, "0", IF($B$5=Dates!$G$4, DataPack!E773,IF($B$5=Dates!$G$5,DataPack!O773,IF($B$5=Dates!$G$6,DataPack!Y773))))</f>
        <v>44</v>
      </c>
      <c r="I63" s="148">
        <f>IF(IF($B$5=Dates!$G$4, DataPack!F773,IF($B$5=Dates!$G$5,DataPack!P773,IF($B$5=Dates!$G$6,DataPack!Z773)))=0, "0", IF($B$5=Dates!$G$4, DataPack!F773,IF($B$5=Dates!$G$5,DataPack!P773,IF($B$5=Dates!$G$6,DataPack!Z773))))</f>
        <v>43</v>
      </c>
      <c r="J63" s="148">
        <f>IF(IF($B$5=Dates!$G$4, DataPack!G773,IF($B$5=Dates!$G$5,DataPack!Q773,IF($B$5=Dates!$G$6,DataPack!AA773)))=0, "0", IF($B$5=Dates!$G$4, DataPack!G773,IF($B$5=Dates!$G$5,DataPack!Q773,IF($B$5=Dates!$G$6,DataPack!AA773))))</f>
        <v>44</v>
      </c>
      <c r="K63" s="148">
        <f>IF(IF($B$5=Dates!$G$4, DataPack!H773,IF($B$5=Dates!$G$5,DataPack!R773,IF($B$5=Dates!$G$6,DataPack!AB773)))=0, "0", IF($B$5=Dates!$G$4, DataPack!H773,IF($B$5=Dates!$G$5,DataPack!R773,IF($B$5=Dates!$G$6,DataPack!AB773))))</f>
        <v>43</v>
      </c>
      <c r="L63" s="148">
        <f>IF(IF($B$5=Dates!$G$4, DataPack!I773,IF($B$5=Dates!$G$5,DataPack!S773,IF($B$5=Dates!$G$6,DataPack!AC773)))=0, "0", IF($B$5=Dates!$G$4, DataPack!I773,IF($B$5=Dates!$G$5,DataPack!S773,IF($B$5=Dates!$G$6,DataPack!AC773))))</f>
        <v>4</v>
      </c>
      <c r="M63" s="148">
        <f>IF(IF($B$5=Dates!$G$4, DataPack!J773,IF($B$5=Dates!$G$5,DataPack!T773,IF($B$5=Dates!$G$6,DataPack!AD773)))=0, "0", IF($B$5=Dates!$G$4, DataPack!J773,IF($B$5=Dates!$G$5,DataPack!T773,IF($B$5=Dates!$G$6,DataPack!AD773))))</f>
        <v>4</v>
      </c>
    </row>
    <row r="64" spans="2:13" ht="12.75" customHeight="1">
      <c r="B64" s="417" t="s">
        <v>173</v>
      </c>
      <c r="C64" s="417"/>
      <c r="D64" s="9"/>
      <c r="E64" s="148">
        <f>IF(IF($B$5=Dates!$G$4, DataPack!B774,IF($B$5=Dates!$G$5,DataPack!L774,IF($B$5=Dates!$G$6,DataPack!V774)))=0, "0", IF($B$5=Dates!$G$4, DataPack!B774,IF($B$5=Dates!$G$5,DataPack!L774,IF($B$5=Dates!$G$6,DataPack!V774))))</f>
        <v>418</v>
      </c>
      <c r="F64" s="148">
        <f>IF(IF($B$5=Dates!$G$4, DataPack!C774,IF($B$5=Dates!$G$5,DataPack!M774,IF($B$5=Dates!$G$6,DataPack!W774)))=0, "0", IF($B$5=Dates!$G$4, DataPack!C774,IF($B$5=Dates!$G$5,DataPack!M774,IF($B$5=Dates!$G$6,DataPack!W774))))</f>
        <v>70</v>
      </c>
      <c r="G64" s="148">
        <f>IF(IF($B$5=Dates!$G$4, DataPack!D774,IF($B$5=Dates!$G$5,DataPack!N774,IF($B$5=Dates!$G$6,DataPack!X774)))=0, "0", IF($B$5=Dates!$G$4, DataPack!D774,IF($B$5=Dates!$G$5,DataPack!N774,IF($B$5=Dates!$G$6,DataPack!X774))))</f>
        <v>17</v>
      </c>
      <c r="H64" s="148">
        <f>IF(IF($B$5=Dates!$G$4, DataPack!E774,IF($B$5=Dates!$G$5,DataPack!O774,IF($B$5=Dates!$G$6,DataPack!Y774)))=0, "0", IF($B$5=Dates!$G$4, DataPack!E774,IF($B$5=Dates!$G$5,DataPack!O774,IF($B$5=Dates!$G$6,DataPack!Y774))))</f>
        <v>198</v>
      </c>
      <c r="I64" s="148">
        <f>IF(IF($B$5=Dates!$G$4, DataPack!F774,IF($B$5=Dates!$G$5,DataPack!P774,IF($B$5=Dates!$G$6,DataPack!Z774)))=0, "0", IF($B$5=Dates!$G$4, DataPack!F774,IF($B$5=Dates!$G$5,DataPack!P774,IF($B$5=Dates!$G$6,DataPack!Z774))))</f>
        <v>47</v>
      </c>
      <c r="J64" s="148">
        <f>IF(IF($B$5=Dates!$G$4, DataPack!G774,IF($B$5=Dates!$G$5,DataPack!Q774,IF($B$5=Dates!$G$6,DataPack!AA774)))=0, "0", IF($B$5=Dates!$G$4, DataPack!G774,IF($B$5=Dates!$G$5,DataPack!Q774,IF($B$5=Dates!$G$6,DataPack!AA774))))</f>
        <v>140</v>
      </c>
      <c r="K64" s="148">
        <f>IF(IF($B$5=Dates!$G$4, DataPack!H774,IF($B$5=Dates!$G$5,DataPack!R774,IF($B$5=Dates!$G$6,DataPack!AB774)))=0, "0", IF($B$5=Dates!$G$4, DataPack!H774,IF($B$5=Dates!$G$5,DataPack!R774,IF($B$5=Dates!$G$6,DataPack!AB774))))</f>
        <v>33</v>
      </c>
      <c r="L64" s="148">
        <f>IF(IF($B$5=Dates!$G$4, DataPack!I774,IF($B$5=Dates!$G$5,DataPack!S774,IF($B$5=Dates!$G$6,DataPack!AC774)))=0, "0", IF($B$5=Dates!$G$4, DataPack!I774,IF($B$5=Dates!$G$5,DataPack!S774,IF($B$5=Dates!$G$6,DataPack!AC774))))</f>
        <v>10</v>
      </c>
      <c r="M64" s="148">
        <f>IF(IF($B$5=Dates!$G$4, DataPack!J774,IF($B$5=Dates!$G$5,DataPack!T774,IF($B$5=Dates!$G$6,DataPack!AD774)))=0, "0", IF($B$5=Dates!$G$4, DataPack!J774,IF($B$5=Dates!$G$5,DataPack!T774,IF($B$5=Dates!$G$6,DataPack!AD774))))</f>
        <v>2</v>
      </c>
    </row>
    <row r="65" spans="2:13" ht="12.75" customHeight="1">
      <c r="B65" s="417" t="s">
        <v>39</v>
      </c>
      <c r="C65" s="417"/>
      <c r="D65" s="9"/>
      <c r="E65" s="148">
        <f>IF(IF($B$5=Dates!$G$4, DataPack!B775,IF($B$5=Dates!$G$5,DataPack!L775,IF($B$5=Dates!$G$6,DataPack!V775)))=0, "0", IF($B$5=Dates!$G$4, DataPack!B775,IF($B$5=Dates!$G$5,DataPack!L775,IF($B$5=Dates!$G$6,DataPack!V775))))</f>
        <v>108</v>
      </c>
      <c r="F65" s="148">
        <f>IF(IF($B$5=Dates!$G$4, DataPack!C775,IF($B$5=Dates!$G$5,DataPack!M775,IF($B$5=Dates!$G$6,DataPack!W775)))=0, "0", IF($B$5=Dates!$G$4, DataPack!C775,IF($B$5=Dates!$G$5,DataPack!M775,IF($B$5=Dates!$G$6,DataPack!W775))))</f>
        <v>14</v>
      </c>
      <c r="G65" s="148">
        <f>IF(IF($B$5=Dates!$G$4, DataPack!D775,IF($B$5=Dates!$G$5,DataPack!N775,IF($B$5=Dates!$G$6,DataPack!X775)))=0, "0", IF($B$5=Dates!$G$4, DataPack!D775,IF($B$5=Dates!$G$5,DataPack!N775,IF($B$5=Dates!$G$6,DataPack!X775))))</f>
        <v>13</v>
      </c>
      <c r="H65" s="148">
        <f>IF(IF($B$5=Dates!$G$4, DataPack!E775,IF($B$5=Dates!$G$5,DataPack!O775,IF($B$5=Dates!$G$6,DataPack!Y775)))=0, "0", IF($B$5=Dates!$G$4, DataPack!E775,IF($B$5=Dates!$G$5,DataPack!O775,IF($B$5=Dates!$G$6,DataPack!Y775))))</f>
        <v>50</v>
      </c>
      <c r="I65" s="148">
        <f>IF(IF($B$5=Dates!$G$4, DataPack!F775,IF($B$5=Dates!$G$5,DataPack!P775,IF($B$5=Dates!$G$6,DataPack!Z775)))=0, "0", IF($B$5=Dates!$G$4, DataPack!F775,IF($B$5=Dates!$G$5,DataPack!P775,IF($B$5=Dates!$G$6,DataPack!Z775))))</f>
        <v>46</v>
      </c>
      <c r="J65" s="148">
        <f>IF(IF($B$5=Dates!$G$4, DataPack!G775,IF($B$5=Dates!$G$5,DataPack!Q775,IF($B$5=Dates!$G$6,DataPack!AA775)))=0, "0", IF($B$5=Dates!$G$4, DataPack!G775,IF($B$5=Dates!$G$5,DataPack!Q775,IF($B$5=Dates!$G$6,DataPack!AA775))))</f>
        <v>40</v>
      </c>
      <c r="K65" s="148">
        <f>IF(IF($B$5=Dates!$G$4, DataPack!H775,IF($B$5=Dates!$G$5,DataPack!R775,IF($B$5=Dates!$G$6,DataPack!AB775)))=0, "0", IF($B$5=Dates!$G$4, DataPack!H775,IF($B$5=Dates!$G$5,DataPack!R775,IF($B$5=Dates!$G$6,DataPack!AB775))))</f>
        <v>37</v>
      </c>
      <c r="L65" s="148">
        <f>IF(IF($B$5=Dates!$G$4, DataPack!I775,IF($B$5=Dates!$G$5,DataPack!S775,IF($B$5=Dates!$G$6,DataPack!AC775)))=0, "0", IF($B$5=Dates!$G$4, DataPack!I775,IF($B$5=Dates!$G$5,DataPack!S775,IF($B$5=Dates!$G$6,DataPack!AC775))))</f>
        <v>4</v>
      </c>
      <c r="M65" s="148">
        <f>IF(IF($B$5=Dates!$G$4, DataPack!J775,IF($B$5=Dates!$G$5,DataPack!T775,IF($B$5=Dates!$G$6,DataPack!AD775)))=0, "0", IF($B$5=Dates!$G$4, DataPack!J775,IF($B$5=Dates!$G$5,DataPack!T775,IF($B$5=Dates!$G$6,DataPack!AD775))))</f>
        <v>4</v>
      </c>
    </row>
    <row r="66" spans="2:13" ht="12.75" customHeight="1">
      <c r="B66" s="417" t="s">
        <v>38</v>
      </c>
      <c r="C66" s="417"/>
      <c r="D66" s="4"/>
      <c r="E66" s="148">
        <f>IF(IF($B$5=Dates!$G$4, DataPack!B776,IF($B$5=Dates!$G$5,DataPack!L776,IF($B$5=Dates!$G$6,DataPack!V776)))=0, "0", IF($B$5=Dates!$G$4, DataPack!B776,IF($B$5=Dates!$G$5,DataPack!L776,IF($B$5=Dates!$G$6,DataPack!V776))))</f>
        <v>283</v>
      </c>
      <c r="F66" s="148">
        <f>IF(IF($B$5=Dates!$G$4, DataPack!C776,IF($B$5=Dates!$G$5,DataPack!M776,IF($B$5=Dates!$G$6,DataPack!W776)))=0, "0", IF($B$5=Dates!$G$4, DataPack!C776,IF($B$5=Dates!$G$5,DataPack!M776,IF($B$5=Dates!$G$6,DataPack!W776))))</f>
        <v>53</v>
      </c>
      <c r="G66" s="148">
        <f>IF(IF($B$5=Dates!$G$4, DataPack!D776,IF($B$5=Dates!$G$5,DataPack!N776,IF($B$5=Dates!$G$6,DataPack!X776)))=0, "0", IF($B$5=Dates!$G$4, DataPack!D776,IF($B$5=Dates!$G$5,DataPack!N776,IF($B$5=Dates!$G$6,DataPack!X776))))</f>
        <v>19</v>
      </c>
      <c r="H66" s="148">
        <f>IF(IF($B$5=Dates!$G$4, DataPack!E776,IF($B$5=Dates!$G$5,DataPack!O776,IF($B$5=Dates!$G$6,DataPack!Y776)))=0, "0", IF($B$5=Dates!$G$4, DataPack!E776,IF($B$5=Dates!$G$5,DataPack!O776,IF($B$5=Dates!$G$6,DataPack!Y776))))</f>
        <v>156</v>
      </c>
      <c r="I66" s="148">
        <f>IF(IF($B$5=Dates!$G$4, DataPack!F776,IF($B$5=Dates!$G$5,DataPack!P776,IF($B$5=Dates!$G$6,DataPack!Z776)))=0, "0", IF($B$5=Dates!$G$4, DataPack!F776,IF($B$5=Dates!$G$5,DataPack!P776,IF($B$5=Dates!$G$6,DataPack!Z776))))</f>
        <v>55</v>
      </c>
      <c r="J66" s="148">
        <f>IF(IF($B$5=Dates!$G$4, DataPack!G776,IF($B$5=Dates!$G$5,DataPack!Q776,IF($B$5=Dates!$G$6,DataPack!AA776)))=0, "0", IF($B$5=Dates!$G$4, DataPack!G776,IF($B$5=Dates!$G$5,DataPack!Q776,IF($B$5=Dates!$G$6,DataPack!AA776))))</f>
        <v>72</v>
      </c>
      <c r="K66" s="148">
        <f>IF(IF($B$5=Dates!$G$4, DataPack!H776,IF($B$5=Dates!$G$5,DataPack!R776,IF($B$5=Dates!$G$6,DataPack!AB776)))=0, "0", IF($B$5=Dates!$G$4, DataPack!H776,IF($B$5=Dates!$G$5,DataPack!R776,IF($B$5=Dates!$G$6,DataPack!AB776))))</f>
        <v>25</v>
      </c>
      <c r="L66" s="148">
        <f>IF(IF($B$5=Dates!$G$4, DataPack!I776,IF($B$5=Dates!$G$5,DataPack!S776,IF($B$5=Dates!$G$6,DataPack!AC776)))=0, "0", IF($B$5=Dates!$G$4, DataPack!I776,IF($B$5=Dates!$G$5,DataPack!S776,IF($B$5=Dates!$G$6,DataPack!AC776))))</f>
        <v>2</v>
      </c>
      <c r="M66" s="148">
        <f>IF(IF($B$5=Dates!$G$4, DataPack!J776,IF($B$5=Dates!$G$5,DataPack!T776,IF($B$5=Dates!$G$6,DataPack!AD776)))=0, "0", IF($B$5=Dates!$G$4, DataPack!J776,IF($B$5=Dates!$G$5,DataPack!T776,IF($B$5=Dates!$G$6,DataPack!AD776))))</f>
        <v>1</v>
      </c>
    </row>
    <row r="67" spans="2:13" ht="12.75" customHeight="1">
      <c r="B67" s="417" t="s">
        <v>41</v>
      </c>
      <c r="C67" s="417"/>
      <c r="D67" s="7"/>
      <c r="E67" s="148">
        <f>IF(IF($B$5=Dates!$G$4, DataPack!B777,IF($B$5=Dates!$G$5,DataPack!L777,IF($B$5=Dates!$G$6,DataPack!V777)))=0, "0", IF($B$5=Dates!$G$4, DataPack!B777,IF($B$5=Dates!$G$5,DataPack!L777,IF($B$5=Dates!$G$6,DataPack!V777))))</f>
        <v>356</v>
      </c>
      <c r="F67" s="148">
        <f>IF(IF($B$5=Dates!$G$4, DataPack!C777,IF($B$5=Dates!$G$5,DataPack!M777,IF($B$5=Dates!$G$6,DataPack!W777)))=0, "0", IF($B$5=Dates!$G$4, DataPack!C777,IF($B$5=Dates!$G$5,DataPack!M777,IF($B$5=Dates!$G$6,DataPack!W777))))</f>
        <v>53</v>
      </c>
      <c r="G67" s="148">
        <f>IF(IF($B$5=Dates!$G$4, DataPack!D777,IF($B$5=Dates!$G$5,DataPack!N777,IF($B$5=Dates!$G$6,DataPack!X777)))=0, "0", IF($B$5=Dates!$G$4, DataPack!D777,IF($B$5=Dates!$G$5,DataPack!N777,IF($B$5=Dates!$G$6,DataPack!X777))))</f>
        <v>15</v>
      </c>
      <c r="H67" s="148">
        <f>IF(IF($B$5=Dates!$G$4, DataPack!E777,IF($B$5=Dates!$G$5,DataPack!O777,IF($B$5=Dates!$G$6,DataPack!Y777)))=0, "0", IF($B$5=Dates!$G$4, DataPack!E777,IF($B$5=Dates!$G$5,DataPack!O777,IF($B$5=Dates!$G$6,DataPack!Y777))))</f>
        <v>181</v>
      </c>
      <c r="I67" s="148">
        <f>IF(IF($B$5=Dates!$G$4, DataPack!F777,IF($B$5=Dates!$G$5,DataPack!P777,IF($B$5=Dates!$G$6,DataPack!Z777)))=0, "0", IF($B$5=Dates!$G$4, DataPack!F777,IF($B$5=Dates!$G$5,DataPack!P777,IF($B$5=Dates!$G$6,DataPack!Z777))))</f>
        <v>51</v>
      </c>
      <c r="J67" s="148">
        <f>IF(IF($B$5=Dates!$G$4, DataPack!G777,IF($B$5=Dates!$G$5,DataPack!Q777,IF($B$5=Dates!$G$6,DataPack!AA777)))=0, "0", IF($B$5=Dates!$G$4, DataPack!G777,IF($B$5=Dates!$G$5,DataPack!Q777,IF($B$5=Dates!$G$6,DataPack!AA777))))</f>
        <v>116</v>
      </c>
      <c r="K67" s="148">
        <f>IF(IF($B$5=Dates!$G$4, DataPack!H777,IF($B$5=Dates!$G$5,DataPack!R777,IF($B$5=Dates!$G$6,DataPack!AB777)))=0, "0", IF($B$5=Dates!$G$4, DataPack!H777,IF($B$5=Dates!$G$5,DataPack!R777,IF($B$5=Dates!$G$6,DataPack!AB777))))</f>
        <v>33</v>
      </c>
      <c r="L67" s="148">
        <f>IF(IF($B$5=Dates!$G$4, DataPack!I777,IF($B$5=Dates!$G$5,DataPack!S777,IF($B$5=Dates!$G$6,DataPack!AC777)))=0, "0", IF($B$5=Dates!$G$4, DataPack!I777,IF($B$5=Dates!$G$5,DataPack!S777,IF($B$5=Dates!$G$6,DataPack!AC777))))</f>
        <v>6</v>
      </c>
      <c r="M67" s="148">
        <f>IF(IF($B$5=Dates!$G$4, DataPack!J777,IF($B$5=Dates!$G$5,DataPack!T777,IF($B$5=Dates!$G$6,DataPack!AD777)))=0, "0", IF($B$5=Dates!$G$4, DataPack!J777,IF($B$5=Dates!$G$5,DataPack!T777,IF($B$5=Dates!$G$6,DataPack!AD777))))</f>
        <v>2</v>
      </c>
    </row>
    <row r="68" spans="2:13" ht="12.75" customHeight="1">
      <c r="B68" s="417" t="s">
        <v>171</v>
      </c>
      <c r="C68" s="417"/>
      <c r="D68" s="7"/>
      <c r="E68" s="148">
        <f>IF(IF($B$5=Dates!$G$4, DataPack!B778,IF($B$5=Dates!$G$5,DataPack!L778,IF($B$5=Dates!$G$6,DataPack!V778)))=0, "0", IF($B$5=Dates!$G$4, DataPack!B778,IF($B$5=Dates!$G$5,DataPack!L778,IF($B$5=Dates!$G$6,DataPack!V778))))</f>
        <v>320</v>
      </c>
      <c r="F68" s="148">
        <f>IF(IF($B$5=Dates!$G$4, DataPack!C778,IF($B$5=Dates!$G$5,DataPack!M778,IF($B$5=Dates!$G$6,DataPack!W778)))=0, "0", IF($B$5=Dates!$G$4, DataPack!C778,IF($B$5=Dates!$G$5,DataPack!M778,IF($B$5=Dates!$G$6,DataPack!W778))))</f>
        <v>52</v>
      </c>
      <c r="G68" s="148">
        <f>IF(IF($B$5=Dates!$G$4, DataPack!D778,IF($B$5=Dates!$G$5,DataPack!N778,IF($B$5=Dates!$G$6,DataPack!X778)))=0, "0", IF($B$5=Dates!$G$4, DataPack!D778,IF($B$5=Dates!$G$5,DataPack!N778,IF($B$5=Dates!$G$6,DataPack!X778))))</f>
        <v>16</v>
      </c>
      <c r="H68" s="148">
        <f>IF(IF($B$5=Dates!$G$4, DataPack!E778,IF($B$5=Dates!$G$5,DataPack!O778,IF($B$5=Dates!$G$6,DataPack!Y778)))=0, "0", IF($B$5=Dates!$G$4, DataPack!E778,IF($B$5=Dates!$G$5,DataPack!O778,IF($B$5=Dates!$G$6,DataPack!Y778))))</f>
        <v>151</v>
      </c>
      <c r="I68" s="148">
        <f>IF(IF($B$5=Dates!$G$4, DataPack!F778,IF($B$5=Dates!$G$5,DataPack!P778,IF($B$5=Dates!$G$6,DataPack!Z778)))=0, "0", IF($B$5=Dates!$G$4, DataPack!F778,IF($B$5=Dates!$G$5,DataPack!P778,IF($B$5=Dates!$G$6,DataPack!Z778))))</f>
        <v>47</v>
      </c>
      <c r="J68" s="148">
        <f>IF(IF($B$5=Dates!$G$4, DataPack!G778,IF($B$5=Dates!$G$5,DataPack!Q778,IF($B$5=Dates!$G$6,DataPack!AA778)))=0, "0", IF($B$5=Dates!$G$4, DataPack!G778,IF($B$5=Dates!$G$5,DataPack!Q778,IF($B$5=Dates!$G$6,DataPack!AA778))))</f>
        <v>108</v>
      </c>
      <c r="K68" s="148">
        <f>IF(IF($B$5=Dates!$G$4, DataPack!H778,IF($B$5=Dates!$G$5,DataPack!R778,IF($B$5=Dates!$G$6,DataPack!AB778)))=0, "0", IF($B$5=Dates!$G$4, DataPack!H778,IF($B$5=Dates!$G$5,DataPack!R778,IF($B$5=Dates!$G$6,DataPack!AB778))))</f>
        <v>34</v>
      </c>
      <c r="L68" s="148">
        <f>IF(IF($B$5=Dates!$G$4, DataPack!I778,IF($B$5=Dates!$G$5,DataPack!S778,IF($B$5=Dates!$G$6,DataPack!AC778)))=0, "0", IF($B$5=Dates!$G$4, DataPack!I778,IF($B$5=Dates!$G$5,DataPack!S778,IF($B$5=Dates!$G$6,DataPack!AC778))))</f>
        <v>9</v>
      </c>
      <c r="M68" s="148">
        <f>IF(IF($B$5=Dates!$G$4, DataPack!J778,IF($B$5=Dates!$G$5,DataPack!T778,IF($B$5=Dates!$G$6,DataPack!AD778)))=0, "0", IF($B$5=Dates!$G$4, DataPack!J778,IF($B$5=Dates!$G$5,DataPack!T778,IF($B$5=Dates!$G$6,DataPack!AD778))))</f>
        <v>3</v>
      </c>
    </row>
    <row r="69" spans="2:13" ht="12.75" customHeight="1">
      <c r="B69" s="417" t="s">
        <v>157</v>
      </c>
      <c r="C69" s="417"/>
      <c r="D69" s="7"/>
      <c r="E69" s="148">
        <f>IF(IF($B$5=Dates!$G$4, DataPack!B779,IF($B$5=Dates!$G$5,DataPack!L779,IF($B$5=Dates!$G$6,DataPack!V779)))=0, "0", IF($B$5=Dates!$G$4, DataPack!B779,IF($B$5=Dates!$G$5,DataPack!L779,IF($B$5=Dates!$G$6,DataPack!V779))))</f>
        <v>98</v>
      </c>
      <c r="F69" s="148">
        <f>IF(IF($B$5=Dates!$G$4, DataPack!C779,IF($B$5=Dates!$G$5,DataPack!M779,IF($B$5=Dates!$G$6,DataPack!W779)))=0, "0", IF($B$5=Dates!$G$4, DataPack!C779,IF($B$5=Dates!$G$5,DataPack!M779,IF($B$5=Dates!$G$6,DataPack!W779))))</f>
        <v>18</v>
      </c>
      <c r="G69" s="148">
        <f>IF(IF($B$5=Dates!$G$4, DataPack!D779,IF($B$5=Dates!$G$5,DataPack!N779,IF($B$5=Dates!$G$6,DataPack!X779)))=0, "0", IF($B$5=Dates!$G$4, DataPack!D779,IF($B$5=Dates!$G$5,DataPack!N779,IF($B$5=Dates!$G$6,DataPack!X779))))</f>
        <v>18</v>
      </c>
      <c r="H69" s="148">
        <f>IF(IF($B$5=Dates!$G$4, DataPack!E779,IF($B$5=Dates!$G$5,DataPack!O779,IF($B$5=Dates!$G$6,DataPack!Y779)))=0, "0", IF($B$5=Dates!$G$4, DataPack!E779,IF($B$5=Dates!$G$5,DataPack!O779,IF($B$5=Dates!$G$6,DataPack!Y779))))</f>
        <v>48</v>
      </c>
      <c r="I69" s="148">
        <f>IF(IF($B$5=Dates!$G$4, DataPack!F779,IF($B$5=Dates!$G$5,DataPack!P779,IF($B$5=Dates!$G$6,DataPack!Z779)))=0, "0", IF($B$5=Dates!$G$4, DataPack!F779,IF($B$5=Dates!$G$5,DataPack!P779,IF($B$5=Dates!$G$6,DataPack!Z779))))</f>
        <v>49</v>
      </c>
      <c r="J69" s="148">
        <f>IF(IF($B$5=Dates!$G$4, DataPack!G779,IF($B$5=Dates!$G$5,DataPack!Q779,IF($B$5=Dates!$G$6,DataPack!AA779)))=0, "0", IF($B$5=Dates!$G$4, DataPack!G779,IF($B$5=Dates!$G$5,DataPack!Q779,IF($B$5=Dates!$G$6,DataPack!AA779))))</f>
        <v>27</v>
      </c>
      <c r="K69" s="148">
        <f>IF(IF($B$5=Dates!$G$4, DataPack!H779,IF($B$5=Dates!$G$5,DataPack!R779,IF($B$5=Dates!$G$6,DataPack!AB779)))=0, "0", IF($B$5=Dates!$G$4, DataPack!H779,IF($B$5=Dates!$G$5,DataPack!R779,IF($B$5=Dates!$G$6,DataPack!AB779))))</f>
        <v>28</v>
      </c>
      <c r="L69" s="148">
        <f>IF(IF($B$5=Dates!$G$4, DataPack!I779,IF($B$5=Dates!$G$5,DataPack!S779,IF($B$5=Dates!$G$6,DataPack!AC779)))=0, "0", IF($B$5=Dates!$G$4, DataPack!I779,IF($B$5=Dates!$G$5,DataPack!S779,IF($B$5=Dates!$G$6,DataPack!AC779))))</f>
        <v>5</v>
      </c>
      <c r="M69" s="148">
        <f>IF(IF($B$5=Dates!$G$4, DataPack!J779,IF($B$5=Dates!$G$5,DataPack!T779,IF($B$5=Dates!$G$6,DataPack!AD779)))=0, "0", IF($B$5=Dates!$G$4, DataPack!J779,IF($B$5=Dates!$G$5,DataPack!T779,IF($B$5=Dates!$G$6,DataPack!AD779))))</f>
        <v>5</v>
      </c>
    </row>
    <row r="70" spans="2:13" ht="12.75" customHeight="1">
      <c r="B70" s="417" t="s">
        <v>156</v>
      </c>
      <c r="C70" s="417"/>
      <c r="D70" s="7"/>
      <c r="E70" s="148">
        <f>IF(IF($B$5=Dates!$G$4, DataPack!B780,IF($B$5=Dates!$G$5,DataPack!L780,IF($B$5=Dates!$G$6,DataPack!V780)))=0, "0", IF($B$5=Dates!$G$4, DataPack!B780,IF($B$5=Dates!$G$5,DataPack!L780,IF($B$5=Dates!$G$6,DataPack!V780))))</f>
        <v>338</v>
      </c>
      <c r="F70" s="148">
        <f>IF(IF($B$5=Dates!$G$4, DataPack!C780,IF($B$5=Dates!$G$5,DataPack!M780,IF($B$5=Dates!$G$6,DataPack!W780)))=0, "0", IF($B$5=Dates!$G$4, DataPack!C780,IF($B$5=Dates!$G$5,DataPack!M780,IF($B$5=Dates!$G$6,DataPack!W780))))</f>
        <v>66</v>
      </c>
      <c r="G70" s="148">
        <f>IF(IF($B$5=Dates!$G$4, DataPack!D780,IF($B$5=Dates!$G$5,DataPack!N780,IF($B$5=Dates!$G$6,DataPack!X780)))=0, "0", IF($B$5=Dates!$G$4, DataPack!D780,IF($B$5=Dates!$G$5,DataPack!N780,IF($B$5=Dates!$G$6,DataPack!X780))))</f>
        <v>20</v>
      </c>
      <c r="H70" s="148">
        <f>IF(IF($B$5=Dates!$G$4, DataPack!E780,IF($B$5=Dates!$G$5,DataPack!O780,IF($B$5=Dates!$G$6,DataPack!Y780)))=0, "0", IF($B$5=Dates!$G$4, DataPack!E780,IF($B$5=Dates!$G$5,DataPack!O780,IF($B$5=Dates!$G$6,DataPack!Y780))))</f>
        <v>177</v>
      </c>
      <c r="I70" s="148">
        <f>IF(IF($B$5=Dates!$G$4, DataPack!F780,IF($B$5=Dates!$G$5,DataPack!P780,IF($B$5=Dates!$G$6,DataPack!Z780)))=0, "0", IF($B$5=Dates!$G$4, DataPack!F780,IF($B$5=Dates!$G$5,DataPack!P780,IF($B$5=Dates!$G$6,DataPack!Z780))))</f>
        <v>52</v>
      </c>
      <c r="J70" s="148">
        <f>IF(IF($B$5=Dates!$G$4, DataPack!G780,IF($B$5=Dates!$G$5,DataPack!Q780,IF($B$5=Dates!$G$6,DataPack!AA780)))=0, "0", IF($B$5=Dates!$G$4, DataPack!G780,IF($B$5=Dates!$G$5,DataPack!Q780,IF($B$5=Dates!$G$6,DataPack!AA780))))</f>
        <v>87</v>
      </c>
      <c r="K70" s="148">
        <f>IF(IF($B$5=Dates!$G$4, DataPack!H780,IF($B$5=Dates!$G$5,DataPack!R780,IF($B$5=Dates!$G$6,DataPack!AB780)))=0, "0", IF($B$5=Dates!$G$4, DataPack!H780,IF($B$5=Dates!$G$5,DataPack!R780,IF($B$5=Dates!$G$6,DataPack!AB780))))</f>
        <v>26</v>
      </c>
      <c r="L70" s="148">
        <f>IF(IF($B$5=Dates!$G$4, DataPack!I780,IF($B$5=Dates!$G$5,DataPack!S780,IF($B$5=Dates!$G$6,DataPack!AC780)))=0, "0", IF($B$5=Dates!$G$4, DataPack!I780,IF($B$5=Dates!$G$5,DataPack!S780,IF($B$5=Dates!$G$6,DataPack!AC780))))</f>
        <v>8</v>
      </c>
      <c r="M70" s="148">
        <f>IF(IF($B$5=Dates!$G$4, DataPack!J780,IF($B$5=Dates!$G$5,DataPack!T780,IF($B$5=Dates!$G$6,DataPack!AD780)))=0, "0", IF($B$5=Dates!$G$4, DataPack!J780,IF($B$5=Dates!$G$5,DataPack!T780,IF($B$5=Dates!$G$6,DataPack!AD780))))</f>
        <v>2</v>
      </c>
    </row>
    <row r="71" spans="2:13" ht="12.75" customHeight="1">
      <c r="B71" s="417" t="s">
        <v>40</v>
      </c>
      <c r="C71" s="417"/>
      <c r="D71" s="7"/>
      <c r="E71" s="148">
        <f>IF(IF($B$5=Dates!$G$4, DataPack!B781,IF($B$5=Dates!$G$5,DataPack!L781,IF($B$5=Dates!$G$6,DataPack!V781)))=0, "0", IF($B$5=Dates!$G$4, DataPack!B781,IF($B$5=Dates!$G$5,DataPack!L781,IF($B$5=Dates!$G$6,DataPack!V781))))</f>
        <v>21</v>
      </c>
      <c r="F71" s="148">
        <f>IF(IF($B$5=Dates!$G$4, DataPack!C781,IF($B$5=Dates!$G$5,DataPack!M781,IF($B$5=Dates!$G$6,DataPack!W781)))=0, "0", IF($B$5=Dates!$G$4, DataPack!C781,IF($B$5=Dates!$G$5,DataPack!M781,IF($B$5=Dates!$G$6,DataPack!W781))))</f>
        <v>6</v>
      </c>
      <c r="G71" s="148">
        <f>IF(IF($B$5=Dates!$G$4, DataPack!D781,IF($B$5=Dates!$G$5,DataPack!N781,IF($B$5=Dates!$G$6,DataPack!X781)))=0, "0", IF($B$5=Dates!$G$4, DataPack!D781,IF($B$5=Dates!$G$5,DataPack!N781,IF($B$5=Dates!$G$6,DataPack!X781))))</f>
        <v>29</v>
      </c>
      <c r="H71" s="148">
        <f>IF(IF($B$5=Dates!$G$4, DataPack!E781,IF($B$5=Dates!$G$5,DataPack!O781,IF($B$5=Dates!$G$6,DataPack!Y781)))=0, "0", IF($B$5=Dates!$G$4, DataPack!E781,IF($B$5=Dates!$G$5,DataPack!O781,IF($B$5=Dates!$G$6,DataPack!Y781))))</f>
        <v>12</v>
      </c>
      <c r="I71" s="148">
        <f>IF(IF($B$5=Dates!$G$4, DataPack!F781,IF($B$5=Dates!$G$5,DataPack!P781,IF($B$5=Dates!$G$6,DataPack!Z781)))=0, "0", IF($B$5=Dates!$G$4, DataPack!F781,IF($B$5=Dates!$G$5,DataPack!P781,IF($B$5=Dates!$G$6,DataPack!Z781))))</f>
        <v>57</v>
      </c>
      <c r="J71" s="148">
        <f>IF(IF($B$5=Dates!$G$4, DataPack!G781,IF($B$5=Dates!$G$5,DataPack!Q781,IF($B$5=Dates!$G$6,DataPack!AA781)))=0, "0", IF($B$5=Dates!$G$4, DataPack!G781,IF($B$5=Dates!$G$5,DataPack!Q781,IF($B$5=Dates!$G$6,DataPack!AA781))))</f>
        <v>3</v>
      </c>
      <c r="K71" s="148">
        <f>IF(IF($B$5=Dates!$G$4, DataPack!H781,IF($B$5=Dates!$G$5,DataPack!R781,IF($B$5=Dates!$G$6,DataPack!AB781)))=0, "0", IF($B$5=Dates!$G$4, DataPack!H781,IF($B$5=Dates!$G$5,DataPack!R781,IF($B$5=Dates!$G$6,DataPack!AB781))))</f>
        <v>14</v>
      </c>
      <c r="L71" s="148" t="str">
        <f>IF(IF($B$5=Dates!$G$4, DataPack!I781,IF($B$5=Dates!$G$5,DataPack!S781,IF($B$5=Dates!$G$6,DataPack!AC781)))=0, "0", IF($B$5=Dates!$G$4, DataPack!I781,IF($B$5=Dates!$G$5,DataPack!S781,IF($B$5=Dates!$G$6,DataPack!AC781))))</f>
        <v>0</v>
      </c>
      <c r="M71" s="148" t="str">
        <f>IF(IF($B$5=Dates!$G$4, DataPack!J781,IF($B$5=Dates!$G$5,DataPack!T781,IF($B$5=Dates!$G$6,DataPack!AD781)))=0, "0", IF($B$5=Dates!$G$4, DataPack!J781,IF($B$5=Dates!$G$5,DataPack!T781,IF($B$5=Dates!$G$6,DataPack!AD781))))</f>
        <v>0</v>
      </c>
    </row>
    <row r="72" spans="2:13" ht="12.75" customHeight="1">
      <c r="B72" s="421" t="s">
        <v>252</v>
      </c>
      <c r="C72" s="421"/>
      <c r="D72" s="7"/>
      <c r="E72" s="147">
        <f>IF(IF($B$5=Dates!$G$4, DataPack!B782,IF($B$5=Dates!$G$5,DataPack!L782,IF($B$5=Dates!$G$6,DataPack!V782)))=0, "0", IF($B$5=Dates!$G$4, DataPack!B782,IF($B$5=Dates!$G$5,DataPack!L782,IF($B$5=Dates!$G$6,DataPack!V782))))</f>
        <v>2371</v>
      </c>
      <c r="F72" s="147">
        <f>IF(IF($B$5=Dates!$G$4, DataPack!C782,IF($B$5=Dates!$G$5,DataPack!M782,IF($B$5=Dates!$G$6,DataPack!W782)))=0, "0", IF($B$5=Dates!$G$4, DataPack!C782,IF($B$5=Dates!$G$5,DataPack!M782,IF($B$5=Dates!$G$6,DataPack!W782))))</f>
        <v>410</v>
      </c>
      <c r="G72" s="147">
        <f>IF(IF($B$5=Dates!$G$4, DataPack!D782,IF($B$5=Dates!$G$5,DataPack!N782,IF($B$5=Dates!$G$6,DataPack!X782)))=0, "0", IF($B$5=Dates!$G$4, DataPack!D782,IF($B$5=Dates!$G$5,DataPack!N782,IF($B$5=Dates!$G$6,DataPack!X782))))</f>
        <v>17</v>
      </c>
      <c r="H72" s="147">
        <f>IF(IF($B$5=Dates!$G$4, DataPack!E782,IF($B$5=Dates!$G$5,DataPack!O782,IF($B$5=Dates!$G$6,DataPack!Y782)))=0, "0", IF($B$5=Dates!$G$4, DataPack!E782,IF($B$5=Dates!$G$5,DataPack!O782,IF($B$5=Dates!$G$6,DataPack!Y782))))</f>
        <v>1126</v>
      </c>
      <c r="I72" s="147">
        <f>IF(IF($B$5=Dates!$G$4, DataPack!F782,IF($B$5=Dates!$G$5,DataPack!P782,IF($B$5=Dates!$G$6,DataPack!Z782)))=0, "0", IF($B$5=Dates!$G$4, DataPack!F782,IF($B$5=Dates!$G$5,DataPack!P782,IF($B$5=Dates!$G$6,DataPack!Z782))))</f>
        <v>47</v>
      </c>
      <c r="J72" s="147">
        <f>IF(IF($B$5=Dates!$G$4, DataPack!G782,IF($B$5=Dates!$G$5,DataPack!Q782,IF($B$5=Dates!$G$6,DataPack!AA782)))=0, "0", IF($B$5=Dates!$G$4, DataPack!G782,IF($B$5=Dates!$G$5,DataPack!Q782,IF($B$5=Dates!$G$6,DataPack!AA782))))</f>
        <v>784</v>
      </c>
      <c r="K72" s="147">
        <f>IF(IF($B$5=Dates!$G$4, DataPack!H782,IF($B$5=Dates!$G$5,DataPack!R782,IF($B$5=Dates!$G$6,DataPack!AB782)))=0, "0", IF($B$5=Dates!$G$4, DataPack!H782,IF($B$5=Dates!$G$5,DataPack!R782,IF($B$5=Dates!$G$6,DataPack!AB782))))</f>
        <v>33</v>
      </c>
      <c r="L72" s="147">
        <f>IF(IF($B$5=Dates!$G$4, DataPack!I782,IF($B$5=Dates!$G$5,DataPack!S782,IF($B$5=Dates!$G$6,DataPack!AC782)))=0, "0", IF($B$5=Dates!$G$4, DataPack!I782,IF($B$5=Dates!$G$5,DataPack!S782,IF($B$5=Dates!$G$6,DataPack!AC782))))</f>
        <v>51</v>
      </c>
      <c r="M72" s="147">
        <f>IF(IF($B$5=Dates!$G$4, DataPack!J782,IF($B$5=Dates!$G$5,DataPack!T782,IF($B$5=Dates!$G$6,DataPack!AD782)))=0, "0", IF($B$5=Dates!$G$4, DataPack!J782,IF($B$5=Dates!$G$5,DataPack!T782,IF($B$5=Dates!$G$6,DataPack!AD782))))</f>
        <v>2</v>
      </c>
    </row>
    <row r="73" spans="2:13" ht="12.75" customHeight="1">
      <c r="B73" s="417" t="s">
        <v>186</v>
      </c>
      <c r="C73" s="417"/>
      <c r="D73" s="7"/>
      <c r="E73" s="148">
        <f>IF(IF($B$5=Dates!$G$4, DataPack!B783,IF($B$5=Dates!$G$5,DataPack!L783,IF($B$5=Dates!$G$6,DataPack!V783)))=0, "0", IF($B$5=Dates!$G$4, DataPack!B783,IF($B$5=Dates!$G$5,DataPack!L783,IF($B$5=Dates!$G$6,DataPack!V783))))</f>
        <v>424</v>
      </c>
      <c r="F73" s="148">
        <f>IF(IF($B$5=Dates!$G$4, DataPack!C783,IF($B$5=Dates!$G$5,DataPack!M783,IF($B$5=Dates!$G$6,DataPack!W783)))=0, "0", IF($B$5=Dates!$G$4, DataPack!C783,IF($B$5=Dates!$G$5,DataPack!M783,IF($B$5=Dates!$G$6,DataPack!W783))))</f>
        <v>94</v>
      </c>
      <c r="G73" s="148">
        <f>IF(IF($B$5=Dates!$G$4, DataPack!D783,IF($B$5=Dates!$G$5,DataPack!N783,IF($B$5=Dates!$G$6,DataPack!X783)))=0, "0", IF($B$5=Dates!$G$4, DataPack!D783,IF($B$5=Dates!$G$5,DataPack!N783,IF($B$5=Dates!$G$6,DataPack!X783))))</f>
        <v>22</v>
      </c>
      <c r="H73" s="148">
        <f>IF(IF($B$5=Dates!$G$4, DataPack!E783,IF($B$5=Dates!$G$5,DataPack!O783,IF($B$5=Dates!$G$6,DataPack!Y783)))=0, "0", IF($B$5=Dates!$G$4, DataPack!E783,IF($B$5=Dates!$G$5,DataPack!O783,IF($B$5=Dates!$G$6,DataPack!Y783))))</f>
        <v>190</v>
      </c>
      <c r="I73" s="148">
        <f>IF(IF($B$5=Dates!$G$4, DataPack!F783,IF($B$5=Dates!$G$5,DataPack!P783,IF($B$5=Dates!$G$6,DataPack!Z783)))=0, "0", IF($B$5=Dates!$G$4, DataPack!F783,IF($B$5=Dates!$G$5,DataPack!P783,IF($B$5=Dates!$G$6,DataPack!Z783))))</f>
        <v>45</v>
      </c>
      <c r="J73" s="148">
        <f>IF(IF($B$5=Dates!$G$4, DataPack!G783,IF($B$5=Dates!$G$5,DataPack!Q783,IF($B$5=Dates!$G$6,DataPack!AA783)))=0, "0", IF($B$5=Dates!$G$4, DataPack!G783,IF($B$5=Dates!$G$5,DataPack!Q783,IF($B$5=Dates!$G$6,DataPack!AA783))))</f>
        <v>128</v>
      </c>
      <c r="K73" s="148">
        <f>IF(IF($B$5=Dates!$G$4, DataPack!H783,IF($B$5=Dates!$G$5,DataPack!R783,IF($B$5=Dates!$G$6,DataPack!AB783)))=0, "0", IF($B$5=Dates!$G$4, DataPack!H783,IF($B$5=Dates!$G$5,DataPack!R783,IF($B$5=Dates!$G$6,DataPack!AB783))))</f>
        <v>30</v>
      </c>
      <c r="L73" s="148">
        <f>IF(IF($B$5=Dates!$G$4, DataPack!I783,IF($B$5=Dates!$G$5,DataPack!S783,IF($B$5=Dates!$G$6,DataPack!AC783)))=0, "0", IF($B$5=Dates!$G$4, DataPack!I783,IF($B$5=Dates!$G$5,DataPack!S783,IF($B$5=Dates!$G$6,DataPack!AC783))))</f>
        <v>12</v>
      </c>
      <c r="M73" s="148">
        <f>IF(IF($B$5=Dates!$G$4, DataPack!J783,IF($B$5=Dates!$G$5,DataPack!T783,IF($B$5=Dates!$G$6,DataPack!AD783)))=0, "0", IF($B$5=Dates!$G$4, DataPack!J783,IF($B$5=Dates!$G$5,DataPack!T783,IF($B$5=Dates!$G$6,DataPack!AD783))))</f>
        <v>3</v>
      </c>
    </row>
    <row r="74" spans="2:13" ht="12.75" customHeight="1">
      <c r="B74" s="417" t="s">
        <v>51</v>
      </c>
      <c r="C74" s="417"/>
      <c r="D74" s="7"/>
      <c r="E74" s="148">
        <f>IF(IF($B$5=Dates!$G$4, DataPack!B784,IF($B$5=Dates!$G$5,DataPack!L784,IF($B$5=Dates!$G$6,DataPack!V784)))=0, "0", IF($B$5=Dates!$G$4, DataPack!B784,IF($B$5=Dates!$G$5,DataPack!L784,IF($B$5=Dates!$G$6,DataPack!V784))))</f>
        <v>115</v>
      </c>
      <c r="F74" s="148">
        <f>IF(IF($B$5=Dates!$G$4, DataPack!C784,IF($B$5=Dates!$G$5,DataPack!M784,IF($B$5=Dates!$G$6,DataPack!W784)))=0, "0", IF($B$5=Dates!$G$4, DataPack!C784,IF($B$5=Dates!$G$5,DataPack!M784,IF($B$5=Dates!$G$6,DataPack!W784))))</f>
        <v>10</v>
      </c>
      <c r="G74" s="148">
        <f>IF(IF($B$5=Dates!$G$4, DataPack!D784,IF($B$5=Dates!$G$5,DataPack!N784,IF($B$5=Dates!$G$6,DataPack!X784)))=0, "0", IF($B$5=Dates!$G$4, DataPack!D784,IF($B$5=Dates!$G$5,DataPack!N784,IF($B$5=Dates!$G$6,DataPack!X784))))</f>
        <v>9</v>
      </c>
      <c r="H74" s="148">
        <f>IF(IF($B$5=Dates!$G$4, DataPack!E784,IF($B$5=Dates!$G$5,DataPack!O784,IF($B$5=Dates!$G$6,DataPack!Y784)))=0, "0", IF($B$5=Dates!$G$4, DataPack!E784,IF($B$5=Dates!$G$5,DataPack!O784,IF($B$5=Dates!$G$6,DataPack!Y784))))</f>
        <v>52</v>
      </c>
      <c r="I74" s="148">
        <f>IF(IF($B$5=Dates!$G$4, DataPack!F784,IF($B$5=Dates!$G$5,DataPack!P784,IF($B$5=Dates!$G$6,DataPack!Z784)))=0, "0", IF($B$5=Dates!$G$4, DataPack!F784,IF($B$5=Dates!$G$5,DataPack!P784,IF($B$5=Dates!$G$6,DataPack!Z784))))</f>
        <v>45</v>
      </c>
      <c r="J74" s="148">
        <f>IF(IF($B$5=Dates!$G$4, DataPack!G784,IF($B$5=Dates!$G$5,DataPack!Q784,IF($B$5=Dates!$G$6,DataPack!AA784)))=0, "0", IF($B$5=Dates!$G$4, DataPack!G784,IF($B$5=Dates!$G$5,DataPack!Q784,IF($B$5=Dates!$G$6,DataPack!AA784))))</f>
        <v>51</v>
      </c>
      <c r="K74" s="148">
        <f>IF(IF($B$5=Dates!$G$4, DataPack!H784,IF($B$5=Dates!$G$5,DataPack!R784,IF($B$5=Dates!$G$6,DataPack!AB784)))=0, "0", IF($B$5=Dates!$G$4, DataPack!H784,IF($B$5=Dates!$G$5,DataPack!R784,IF($B$5=Dates!$G$6,DataPack!AB784))))</f>
        <v>44</v>
      </c>
      <c r="L74" s="148">
        <f>IF(IF($B$5=Dates!$G$4, DataPack!I784,IF($B$5=Dates!$G$5,DataPack!S784,IF($B$5=Dates!$G$6,DataPack!AC784)))=0, "0", IF($B$5=Dates!$G$4, DataPack!I784,IF($B$5=Dates!$G$5,DataPack!S784,IF($B$5=Dates!$G$6,DataPack!AC784))))</f>
        <v>2</v>
      </c>
      <c r="M74" s="148">
        <f>IF(IF($B$5=Dates!$G$4, DataPack!J784,IF($B$5=Dates!$G$5,DataPack!T784,IF($B$5=Dates!$G$6,DataPack!AD784)))=0, "0", IF($B$5=Dates!$G$4, DataPack!J784,IF($B$5=Dates!$G$5,DataPack!T784,IF($B$5=Dates!$G$6,DataPack!AD784))))</f>
        <v>2</v>
      </c>
    </row>
    <row r="75" spans="2:13" ht="12.75" customHeight="1">
      <c r="B75" s="417" t="s">
        <v>71</v>
      </c>
      <c r="C75" s="417"/>
      <c r="D75" s="7"/>
      <c r="E75" s="148">
        <f>IF(IF($B$5=Dates!$G$4, DataPack!B785,IF($B$5=Dates!$G$5,DataPack!L785,IF($B$5=Dates!$G$6,DataPack!V785)))=0, "0", IF($B$5=Dates!$G$4, DataPack!B785,IF($B$5=Dates!$G$5,DataPack!L785,IF($B$5=Dates!$G$6,DataPack!V785))))</f>
        <v>109</v>
      </c>
      <c r="F75" s="148">
        <f>IF(IF($B$5=Dates!$G$4, DataPack!C785,IF($B$5=Dates!$G$5,DataPack!M785,IF($B$5=Dates!$G$6,DataPack!W785)))=0, "0", IF($B$5=Dates!$G$4, DataPack!C785,IF($B$5=Dates!$G$5,DataPack!M785,IF($B$5=Dates!$G$6,DataPack!W785))))</f>
        <v>17</v>
      </c>
      <c r="G75" s="148">
        <f>IF(IF($B$5=Dates!$G$4, DataPack!D785,IF($B$5=Dates!$G$5,DataPack!N785,IF($B$5=Dates!$G$6,DataPack!X785)))=0, "0", IF($B$5=Dates!$G$4, DataPack!D785,IF($B$5=Dates!$G$5,DataPack!N785,IF($B$5=Dates!$G$6,DataPack!X785))))</f>
        <v>16</v>
      </c>
      <c r="H75" s="148">
        <f>IF(IF($B$5=Dates!$G$4, DataPack!E785,IF($B$5=Dates!$G$5,DataPack!O785,IF($B$5=Dates!$G$6,DataPack!Y785)))=0, "0", IF($B$5=Dates!$G$4, DataPack!E785,IF($B$5=Dates!$G$5,DataPack!O785,IF($B$5=Dates!$G$6,DataPack!Y785))))</f>
        <v>53</v>
      </c>
      <c r="I75" s="148">
        <f>IF(IF($B$5=Dates!$G$4, DataPack!F785,IF($B$5=Dates!$G$5,DataPack!P785,IF($B$5=Dates!$G$6,DataPack!Z785)))=0, "0", IF($B$5=Dates!$G$4, DataPack!F785,IF($B$5=Dates!$G$5,DataPack!P785,IF($B$5=Dates!$G$6,DataPack!Z785))))</f>
        <v>49</v>
      </c>
      <c r="J75" s="148">
        <f>IF(IF($B$5=Dates!$G$4, DataPack!G785,IF($B$5=Dates!$G$5,DataPack!Q785,IF($B$5=Dates!$G$6,DataPack!AA785)))=0, "0", IF($B$5=Dates!$G$4, DataPack!G785,IF($B$5=Dates!$G$5,DataPack!Q785,IF($B$5=Dates!$G$6,DataPack!AA785))))</f>
        <v>36</v>
      </c>
      <c r="K75" s="148">
        <f>IF(IF($B$5=Dates!$G$4, DataPack!H785,IF($B$5=Dates!$G$5,DataPack!R785,IF($B$5=Dates!$G$6,DataPack!AB785)))=0, "0", IF($B$5=Dates!$G$4, DataPack!H785,IF($B$5=Dates!$G$5,DataPack!R785,IF($B$5=Dates!$G$6,DataPack!AB785))))</f>
        <v>33</v>
      </c>
      <c r="L75" s="148">
        <f>IF(IF($B$5=Dates!$G$4, DataPack!I785,IF($B$5=Dates!$G$5,DataPack!S785,IF($B$5=Dates!$G$6,DataPack!AC785)))=0, "0", IF($B$5=Dates!$G$4, DataPack!I785,IF($B$5=Dates!$G$5,DataPack!S785,IF($B$5=Dates!$G$6,DataPack!AC785))))</f>
        <v>3</v>
      </c>
      <c r="M75" s="148">
        <f>IF(IF($B$5=Dates!$G$4, DataPack!J785,IF($B$5=Dates!$G$5,DataPack!T785,IF($B$5=Dates!$G$6,DataPack!AD785)))=0, "0", IF($B$5=Dates!$G$4, DataPack!J785,IF($B$5=Dates!$G$5,DataPack!T785,IF($B$5=Dates!$G$6,DataPack!AD785))))</f>
        <v>3</v>
      </c>
    </row>
    <row r="76" spans="2:13" ht="12.75" customHeight="1">
      <c r="B76" s="417" t="s">
        <v>144</v>
      </c>
      <c r="C76" s="417"/>
      <c r="D76" s="7"/>
      <c r="E76" s="148">
        <f>IF(IF($B$5=Dates!$G$4, DataPack!B786,IF($B$5=Dates!$G$5,DataPack!L786,IF($B$5=Dates!$G$6,DataPack!V786)))=0, "0", IF($B$5=Dates!$G$4, DataPack!B786,IF($B$5=Dates!$G$5,DataPack!L786,IF($B$5=Dates!$G$6,DataPack!V786))))</f>
        <v>102</v>
      </c>
      <c r="F76" s="148">
        <f>IF(IF($B$5=Dates!$G$4, DataPack!C786,IF($B$5=Dates!$G$5,DataPack!M786,IF($B$5=Dates!$G$6,DataPack!W786)))=0, "0", IF($B$5=Dates!$G$4, DataPack!C786,IF($B$5=Dates!$G$5,DataPack!M786,IF($B$5=Dates!$G$6,DataPack!W786))))</f>
        <v>21</v>
      </c>
      <c r="G76" s="148">
        <f>IF(IF($B$5=Dates!$G$4, DataPack!D786,IF($B$5=Dates!$G$5,DataPack!N786,IF($B$5=Dates!$G$6,DataPack!X786)))=0, "0", IF($B$5=Dates!$G$4, DataPack!D786,IF($B$5=Dates!$G$5,DataPack!N786,IF($B$5=Dates!$G$6,DataPack!X786))))</f>
        <v>21</v>
      </c>
      <c r="H76" s="148">
        <f>IF(IF($B$5=Dates!$G$4, DataPack!E786,IF($B$5=Dates!$G$5,DataPack!O786,IF($B$5=Dates!$G$6,DataPack!Y786)))=0, "0", IF($B$5=Dates!$G$4, DataPack!E786,IF($B$5=Dates!$G$5,DataPack!O786,IF($B$5=Dates!$G$6,DataPack!Y786))))</f>
        <v>54</v>
      </c>
      <c r="I76" s="148">
        <f>IF(IF($B$5=Dates!$G$4, DataPack!F786,IF($B$5=Dates!$G$5,DataPack!P786,IF($B$5=Dates!$G$6,DataPack!Z786)))=0, "0", IF($B$5=Dates!$G$4, DataPack!F786,IF($B$5=Dates!$G$5,DataPack!P786,IF($B$5=Dates!$G$6,DataPack!Z786))))</f>
        <v>53</v>
      </c>
      <c r="J76" s="148">
        <f>IF(IF($B$5=Dates!$G$4, DataPack!G786,IF($B$5=Dates!$G$5,DataPack!Q786,IF($B$5=Dates!$G$6,DataPack!AA786)))=0, "0", IF($B$5=Dates!$G$4, DataPack!G786,IF($B$5=Dates!$G$5,DataPack!Q786,IF($B$5=Dates!$G$6,DataPack!AA786))))</f>
        <v>25</v>
      </c>
      <c r="K76" s="148">
        <f>IF(IF($B$5=Dates!$G$4, DataPack!H786,IF($B$5=Dates!$G$5,DataPack!R786,IF($B$5=Dates!$G$6,DataPack!AB786)))=0, "0", IF($B$5=Dates!$G$4, DataPack!H786,IF($B$5=Dates!$G$5,DataPack!R786,IF($B$5=Dates!$G$6,DataPack!AB786))))</f>
        <v>25</v>
      </c>
      <c r="L76" s="148">
        <f>IF(IF($B$5=Dates!$G$4, DataPack!I786,IF($B$5=Dates!$G$5,DataPack!S786,IF($B$5=Dates!$G$6,DataPack!AC786)))=0, "0", IF($B$5=Dates!$G$4, DataPack!I786,IF($B$5=Dates!$G$5,DataPack!S786,IF($B$5=Dates!$G$6,DataPack!AC786))))</f>
        <v>2</v>
      </c>
      <c r="M76" s="148">
        <f>IF(IF($B$5=Dates!$G$4, DataPack!J786,IF($B$5=Dates!$G$5,DataPack!T786,IF($B$5=Dates!$G$6,DataPack!AD786)))=0, "0", IF($B$5=Dates!$G$4, DataPack!J786,IF($B$5=Dates!$G$5,DataPack!T786,IF($B$5=Dates!$G$6,DataPack!AD786))))</f>
        <v>2</v>
      </c>
    </row>
    <row r="77" spans="2:13" ht="12.75" customHeight="1">
      <c r="B77" s="417" t="s">
        <v>140</v>
      </c>
      <c r="C77" s="417"/>
      <c r="E77" s="148">
        <f>IF(IF($B$5=Dates!$G$4, DataPack!B787,IF($B$5=Dates!$G$5,DataPack!L787,IF($B$5=Dates!$G$6,DataPack!V787)))=0, "0", IF($B$5=Dates!$G$4, DataPack!B787,IF($B$5=Dates!$G$5,DataPack!L787,IF($B$5=Dates!$G$6,DataPack!V787))))</f>
        <v>119</v>
      </c>
      <c r="F77" s="148">
        <f>IF(IF($B$5=Dates!$G$4, DataPack!C787,IF($B$5=Dates!$G$5,DataPack!M787,IF($B$5=Dates!$G$6,DataPack!W787)))=0, "0", IF($B$5=Dates!$G$4, DataPack!C787,IF($B$5=Dates!$G$5,DataPack!M787,IF($B$5=Dates!$G$6,DataPack!W787))))</f>
        <v>22</v>
      </c>
      <c r="G77" s="148">
        <f>IF(IF($B$5=Dates!$G$4, DataPack!D787,IF($B$5=Dates!$G$5,DataPack!N787,IF($B$5=Dates!$G$6,DataPack!X787)))=0, "0", IF($B$5=Dates!$G$4, DataPack!D787,IF($B$5=Dates!$G$5,DataPack!N787,IF($B$5=Dates!$G$6,DataPack!X787))))</f>
        <v>18</v>
      </c>
      <c r="H77" s="148">
        <f>IF(IF($B$5=Dates!$G$4, DataPack!E787,IF($B$5=Dates!$G$5,DataPack!O787,IF($B$5=Dates!$G$6,DataPack!Y787)))=0, "0", IF($B$5=Dates!$G$4, DataPack!E787,IF($B$5=Dates!$G$5,DataPack!O787,IF($B$5=Dates!$G$6,DataPack!Y787))))</f>
        <v>53</v>
      </c>
      <c r="I77" s="148">
        <f>IF(IF($B$5=Dates!$G$4, DataPack!F787,IF($B$5=Dates!$G$5,DataPack!P787,IF($B$5=Dates!$G$6,DataPack!Z787)))=0, "0", IF($B$5=Dates!$G$4, DataPack!F787,IF($B$5=Dates!$G$5,DataPack!P787,IF($B$5=Dates!$G$6,DataPack!Z787))))</f>
        <v>45</v>
      </c>
      <c r="J77" s="148">
        <f>IF(IF($B$5=Dates!$G$4, DataPack!G787,IF($B$5=Dates!$G$5,DataPack!Q787,IF($B$5=Dates!$G$6,DataPack!AA787)))=0, "0", IF($B$5=Dates!$G$4, DataPack!G787,IF($B$5=Dates!$G$5,DataPack!Q787,IF($B$5=Dates!$G$6,DataPack!AA787))))</f>
        <v>42</v>
      </c>
      <c r="K77" s="148">
        <f>IF(IF($B$5=Dates!$G$4, DataPack!H787,IF($B$5=Dates!$G$5,DataPack!R787,IF($B$5=Dates!$G$6,DataPack!AB787)))=0, "0", IF($B$5=Dates!$G$4, DataPack!H787,IF($B$5=Dates!$G$5,DataPack!R787,IF($B$5=Dates!$G$6,DataPack!AB787))))</f>
        <v>35</v>
      </c>
      <c r="L77" s="148">
        <f>IF(IF($B$5=Dates!$G$4, DataPack!I787,IF($B$5=Dates!$G$5,DataPack!S787,IF($B$5=Dates!$G$6,DataPack!AC787)))=0, "0", IF($B$5=Dates!$G$4, DataPack!I787,IF($B$5=Dates!$G$5,DataPack!S787,IF($B$5=Dates!$G$6,DataPack!AC787))))</f>
        <v>2</v>
      </c>
      <c r="M77" s="148">
        <f>IF(IF($B$5=Dates!$G$4, DataPack!J787,IF($B$5=Dates!$G$5,DataPack!T787,IF($B$5=Dates!$G$6,DataPack!AD787)))=0, "0", IF($B$5=Dates!$G$4, DataPack!J787,IF($B$5=Dates!$G$5,DataPack!T787,IF($B$5=Dates!$G$6,DataPack!AD787))))</f>
        <v>2</v>
      </c>
    </row>
    <row r="78" spans="2:13" ht="12.75" customHeight="1">
      <c r="B78" s="417" t="s">
        <v>206</v>
      </c>
      <c r="C78" s="417"/>
      <c r="D78" s="4"/>
      <c r="E78" s="148">
        <f>IF(IF($B$5=Dates!$G$4, DataPack!B788,IF($B$5=Dates!$G$5,DataPack!L788,IF($B$5=Dates!$G$6,DataPack!V788)))=0, "0", IF($B$5=Dates!$G$4, DataPack!B788,IF($B$5=Dates!$G$5,DataPack!L788,IF($B$5=Dates!$G$6,DataPack!V788))))</f>
        <v>158</v>
      </c>
      <c r="F78" s="148">
        <f>IF(IF($B$5=Dates!$G$4, DataPack!C788,IF($B$5=Dates!$G$5,DataPack!M788,IF($B$5=Dates!$G$6,DataPack!W788)))=0, "0", IF($B$5=Dates!$G$4, DataPack!C788,IF($B$5=Dates!$G$5,DataPack!M788,IF($B$5=Dates!$G$6,DataPack!W788))))</f>
        <v>19</v>
      </c>
      <c r="G78" s="148">
        <f>IF(IF($B$5=Dates!$G$4, DataPack!D788,IF($B$5=Dates!$G$5,DataPack!N788,IF($B$5=Dates!$G$6,DataPack!X788)))=0, "0", IF($B$5=Dates!$G$4, DataPack!D788,IF($B$5=Dates!$G$5,DataPack!N788,IF($B$5=Dates!$G$6,DataPack!X788))))</f>
        <v>12</v>
      </c>
      <c r="H78" s="148">
        <f>IF(IF($B$5=Dates!$G$4, DataPack!E788,IF($B$5=Dates!$G$5,DataPack!O788,IF($B$5=Dates!$G$6,DataPack!Y788)))=0, "0", IF($B$5=Dates!$G$4, DataPack!E788,IF($B$5=Dates!$G$5,DataPack!O788,IF($B$5=Dates!$G$6,DataPack!Y788))))</f>
        <v>76</v>
      </c>
      <c r="I78" s="148">
        <f>IF(IF($B$5=Dates!$G$4, DataPack!F788,IF($B$5=Dates!$G$5,DataPack!P788,IF($B$5=Dates!$G$6,DataPack!Z788)))=0, "0", IF($B$5=Dates!$G$4, DataPack!F788,IF($B$5=Dates!$G$5,DataPack!P788,IF($B$5=Dates!$G$6,DataPack!Z788))))</f>
        <v>48</v>
      </c>
      <c r="J78" s="148">
        <f>IF(IF($B$5=Dates!$G$4, DataPack!G788,IF($B$5=Dates!$G$5,DataPack!Q788,IF($B$5=Dates!$G$6,DataPack!AA788)))=0, "0", IF($B$5=Dates!$G$4, DataPack!G788,IF($B$5=Dates!$G$5,DataPack!Q788,IF($B$5=Dates!$G$6,DataPack!AA788))))</f>
        <v>61</v>
      </c>
      <c r="K78" s="148">
        <f>IF(IF($B$5=Dates!$G$4, DataPack!H788,IF($B$5=Dates!$G$5,DataPack!R788,IF($B$5=Dates!$G$6,DataPack!AB788)))=0, "0", IF($B$5=Dates!$G$4, DataPack!H788,IF($B$5=Dates!$G$5,DataPack!R788,IF($B$5=Dates!$G$6,DataPack!AB788))))</f>
        <v>39</v>
      </c>
      <c r="L78" s="148">
        <f>IF(IF($B$5=Dates!$G$4, DataPack!I788,IF($B$5=Dates!$G$5,DataPack!S788,IF($B$5=Dates!$G$6,DataPack!AC788)))=0, "0", IF($B$5=Dates!$G$4, DataPack!I788,IF($B$5=Dates!$G$5,DataPack!S788,IF($B$5=Dates!$G$6,DataPack!AC788))))</f>
        <v>2</v>
      </c>
      <c r="M78" s="148">
        <f>IF(IF($B$5=Dates!$G$4, DataPack!J788,IF($B$5=Dates!$G$5,DataPack!T788,IF($B$5=Dates!$G$6,DataPack!AD788)))=0, "0", IF($B$5=Dates!$G$4, DataPack!J788,IF($B$5=Dates!$G$5,DataPack!T788,IF($B$5=Dates!$G$6,DataPack!AD788))))</f>
        <v>1</v>
      </c>
    </row>
    <row r="79" spans="2:13" ht="12.75" customHeight="1">
      <c r="B79" s="417" t="s">
        <v>50</v>
      </c>
      <c r="C79" s="417"/>
      <c r="D79" s="7"/>
      <c r="E79" s="148">
        <f>IF(IF($B$5=Dates!$G$4, DataPack!B789,IF($B$5=Dates!$G$5,DataPack!L789,IF($B$5=Dates!$G$6,DataPack!V789)))=0, "0", IF($B$5=Dates!$G$4, DataPack!B789,IF($B$5=Dates!$G$5,DataPack!L789,IF($B$5=Dates!$G$6,DataPack!V789))))</f>
        <v>82</v>
      </c>
      <c r="F79" s="148">
        <f>IF(IF($B$5=Dates!$G$4, DataPack!C789,IF($B$5=Dates!$G$5,DataPack!M789,IF($B$5=Dates!$G$6,DataPack!W789)))=0, "0", IF($B$5=Dates!$G$4, DataPack!C789,IF($B$5=Dates!$G$5,DataPack!M789,IF($B$5=Dates!$G$6,DataPack!W789))))</f>
        <v>24</v>
      </c>
      <c r="G79" s="148">
        <f>IF(IF($B$5=Dates!$G$4, DataPack!D789,IF($B$5=Dates!$G$5,DataPack!N789,IF($B$5=Dates!$G$6,DataPack!X789)))=0, "0", IF($B$5=Dates!$G$4, DataPack!D789,IF($B$5=Dates!$G$5,DataPack!N789,IF($B$5=Dates!$G$6,DataPack!X789))))</f>
        <v>29</v>
      </c>
      <c r="H79" s="148">
        <f>IF(IF($B$5=Dates!$G$4, DataPack!E789,IF($B$5=Dates!$G$5,DataPack!O789,IF($B$5=Dates!$G$6,DataPack!Y789)))=0, "0", IF($B$5=Dates!$G$4, DataPack!E789,IF($B$5=Dates!$G$5,DataPack!O789,IF($B$5=Dates!$G$6,DataPack!Y789))))</f>
        <v>35</v>
      </c>
      <c r="I79" s="148">
        <f>IF(IF($B$5=Dates!$G$4, DataPack!F789,IF($B$5=Dates!$G$5,DataPack!P789,IF($B$5=Dates!$G$6,DataPack!Z789)))=0, "0", IF($B$5=Dates!$G$4, DataPack!F789,IF($B$5=Dates!$G$5,DataPack!P789,IF($B$5=Dates!$G$6,DataPack!Z789))))</f>
        <v>43</v>
      </c>
      <c r="J79" s="148">
        <f>IF(IF($B$5=Dates!$G$4, DataPack!G789,IF($B$5=Dates!$G$5,DataPack!Q789,IF($B$5=Dates!$G$6,DataPack!AA789)))=0, "0", IF($B$5=Dates!$G$4, DataPack!G789,IF($B$5=Dates!$G$5,DataPack!Q789,IF($B$5=Dates!$G$6,DataPack!AA789))))</f>
        <v>22</v>
      </c>
      <c r="K79" s="148">
        <f>IF(IF($B$5=Dates!$G$4, DataPack!H789,IF($B$5=Dates!$G$5,DataPack!R789,IF($B$5=Dates!$G$6,DataPack!AB789)))=0, "0", IF($B$5=Dates!$G$4, DataPack!H789,IF($B$5=Dates!$G$5,DataPack!R789,IF($B$5=Dates!$G$6,DataPack!AB789))))</f>
        <v>27</v>
      </c>
      <c r="L79" s="148">
        <f>IF(IF($B$5=Dates!$G$4, DataPack!I789,IF($B$5=Dates!$G$5,DataPack!S789,IF($B$5=Dates!$G$6,DataPack!AC789)))=0, "0", IF($B$5=Dates!$G$4, DataPack!I789,IF($B$5=Dates!$G$5,DataPack!S789,IF($B$5=Dates!$G$6,DataPack!AC789))))</f>
        <v>1</v>
      </c>
      <c r="M79" s="148">
        <f>IF(IF($B$5=Dates!$G$4, DataPack!J789,IF($B$5=Dates!$G$5,DataPack!T789,IF($B$5=Dates!$G$6,DataPack!AD789)))=0, "0", IF($B$5=Dates!$G$4, DataPack!J789,IF($B$5=Dates!$G$5,DataPack!T789,IF($B$5=Dates!$G$6,DataPack!AD789))))</f>
        <v>1</v>
      </c>
    </row>
    <row r="80" spans="2:13" ht="12.75" customHeight="1">
      <c r="B80" s="417" t="s">
        <v>296</v>
      </c>
      <c r="C80" s="417"/>
      <c r="D80" s="7"/>
      <c r="E80" s="148">
        <f>IF(IF($B$5=Dates!$G$4, DataPack!B790,IF($B$5=Dates!$G$5,DataPack!L790,IF($B$5=Dates!$G$6,DataPack!V790)))=0, "0", IF($B$5=Dates!$G$4, DataPack!B790,IF($B$5=Dates!$G$5,DataPack!L790,IF($B$5=Dates!$G$6,DataPack!V790))))</f>
        <v>392</v>
      </c>
      <c r="F80" s="148">
        <f>IF(IF($B$5=Dates!$G$4, DataPack!C790,IF($B$5=Dates!$G$5,DataPack!M790,IF($B$5=Dates!$G$6,DataPack!W790)))=0, "0", IF($B$5=Dates!$G$4, DataPack!C790,IF($B$5=Dates!$G$5,DataPack!M790,IF($B$5=Dates!$G$6,DataPack!W790))))</f>
        <v>55</v>
      </c>
      <c r="G80" s="148">
        <f>IF(IF($B$5=Dates!$G$4, DataPack!D790,IF($B$5=Dates!$G$5,DataPack!N790,IF($B$5=Dates!$G$6,DataPack!X790)))=0, "0", IF($B$5=Dates!$G$4, DataPack!D790,IF($B$5=Dates!$G$5,DataPack!N790,IF($B$5=Dates!$G$6,DataPack!X790))))</f>
        <v>14</v>
      </c>
      <c r="H80" s="148">
        <f>IF(IF($B$5=Dates!$G$4, DataPack!E790,IF($B$5=Dates!$G$5,DataPack!O790,IF($B$5=Dates!$G$6,DataPack!Y790)))=0, "0", IF($B$5=Dates!$G$4, DataPack!E790,IF($B$5=Dates!$G$5,DataPack!O790,IF($B$5=Dates!$G$6,DataPack!Y790))))</f>
        <v>203</v>
      </c>
      <c r="I80" s="148">
        <f>IF(IF($B$5=Dates!$G$4, DataPack!F790,IF($B$5=Dates!$G$5,DataPack!P790,IF($B$5=Dates!$G$6,DataPack!Z790)))=0, "0", IF($B$5=Dates!$G$4, DataPack!F790,IF($B$5=Dates!$G$5,DataPack!P790,IF($B$5=Dates!$G$6,DataPack!Z790))))</f>
        <v>52</v>
      </c>
      <c r="J80" s="148">
        <f>IF(IF($B$5=Dates!$G$4, DataPack!G790,IF($B$5=Dates!$G$5,DataPack!Q790,IF($B$5=Dates!$G$6,DataPack!AA790)))=0, "0", IF($B$5=Dates!$G$4, DataPack!G790,IF($B$5=Dates!$G$5,DataPack!Q790,IF($B$5=Dates!$G$6,DataPack!AA790))))</f>
        <v>127</v>
      </c>
      <c r="K80" s="148">
        <f>IF(IF($B$5=Dates!$G$4, DataPack!H790,IF($B$5=Dates!$G$5,DataPack!R790,IF($B$5=Dates!$G$6,DataPack!AB790)))=0, "0", IF($B$5=Dates!$G$4, DataPack!H790,IF($B$5=Dates!$G$5,DataPack!R790,IF($B$5=Dates!$G$6,DataPack!AB790))))</f>
        <v>32</v>
      </c>
      <c r="L80" s="148">
        <f>IF(IF($B$5=Dates!$G$4, DataPack!I790,IF($B$5=Dates!$G$5,DataPack!S790,IF($B$5=Dates!$G$6,DataPack!AC790)))=0, "0", IF($B$5=Dates!$G$4, DataPack!I790,IF($B$5=Dates!$G$5,DataPack!S790,IF($B$5=Dates!$G$6,DataPack!AC790))))</f>
        <v>7</v>
      </c>
      <c r="M80" s="148">
        <f>IF(IF($B$5=Dates!$G$4, DataPack!J790,IF($B$5=Dates!$G$5,DataPack!T790,IF($B$5=Dates!$G$6,DataPack!AD790)))=0, "0", IF($B$5=Dates!$G$4, DataPack!J790,IF($B$5=Dates!$G$5,DataPack!T790,IF($B$5=Dates!$G$6,DataPack!AD790))))</f>
        <v>2</v>
      </c>
    </row>
    <row r="81" spans="2:13" ht="12.75" customHeight="1">
      <c r="B81" s="417" t="s">
        <v>217</v>
      </c>
      <c r="C81" s="417"/>
      <c r="D81" s="7"/>
      <c r="E81" s="148">
        <f>IF(IF($B$5=Dates!$G$4, DataPack!B791,IF($B$5=Dates!$G$5,DataPack!L791,IF($B$5=Dates!$G$6,DataPack!V791)))=0, "0", IF($B$5=Dates!$G$4, DataPack!B791,IF($B$5=Dates!$G$5,DataPack!L791,IF($B$5=Dates!$G$6,DataPack!V791))))</f>
        <v>92</v>
      </c>
      <c r="F81" s="148">
        <f>IF(IF($B$5=Dates!$G$4, DataPack!C791,IF($B$5=Dates!$G$5,DataPack!M791,IF($B$5=Dates!$G$6,DataPack!W791)))=0, "0", IF($B$5=Dates!$G$4, DataPack!C791,IF($B$5=Dates!$G$5,DataPack!M791,IF($B$5=Dates!$G$6,DataPack!W791))))</f>
        <v>20</v>
      </c>
      <c r="G81" s="148">
        <f>IF(IF($B$5=Dates!$G$4, DataPack!D791,IF($B$5=Dates!$G$5,DataPack!N791,IF($B$5=Dates!$G$6,DataPack!X791)))=0, "0", IF($B$5=Dates!$G$4, DataPack!D791,IF($B$5=Dates!$G$5,DataPack!N791,IF($B$5=Dates!$G$6,DataPack!X791))))</f>
        <v>22</v>
      </c>
      <c r="H81" s="148">
        <f>IF(IF($B$5=Dates!$G$4, DataPack!E791,IF($B$5=Dates!$G$5,DataPack!O791,IF($B$5=Dates!$G$6,DataPack!Y791)))=0, "0", IF($B$5=Dates!$G$4, DataPack!E791,IF($B$5=Dates!$G$5,DataPack!O791,IF($B$5=Dates!$G$6,DataPack!Y791))))</f>
        <v>42</v>
      </c>
      <c r="I81" s="148">
        <f>IF(IF($B$5=Dates!$G$4, DataPack!F791,IF($B$5=Dates!$G$5,DataPack!P791,IF($B$5=Dates!$G$6,DataPack!Z791)))=0, "0", IF($B$5=Dates!$G$4, DataPack!F791,IF($B$5=Dates!$G$5,DataPack!P791,IF($B$5=Dates!$G$6,DataPack!Z791))))</f>
        <v>46</v>
      </c>
      <c r="J81" s="148">
        <f>IF(IF($B$5=Dates!$G$4, DataPack!G791,IF($B$5=Dates!$G$5,DataPack!Q791,IF($B$5=Dates!$G$6,DataPack!AA791)))=0, "0", IF($B$5=Dates!$G$4, DataPack!G791,IF($B$5=Dates!$G$5,DataPack!Q791,IF($B$5=Dates!$G$6,DataPack!AA791))))</f>
        <v>28</v>
      </c>
      <c r="K81" s="148">
        <f>IF(IF($B$5=Dates!$G$4, DataPack!H791,IF($B$5=Dates!$G$5,DataPack!R791,IF($B$5=Dates!$G$6,DataPack!AB791)))=0, "0", IF($B$5=Dates!$G$4, DataPack!H791,IF($B$5=Dates!$G$5,DataPack!R791,IF($B$5=Dates!$G$6,DataPack!AB791))))</f>
        <v>30</v>
      </c>
      <c r="L81" s="148">
        <f>IF(IF($B$5=Dates!$G$4, DataPack!I791,IF($B$5=Dates!$G$5,DataPack!S791,IF($B$5=Dates!$G$6,DataPack!AC791)))=0, "0", IF($B$5=Dates!$G$4, DataPack!I791,IF($B$5=Dates!$G$5,DataPack!S791,IF($B$5=Dates!$G$6,DataPack!AC791))))</f>
        <v>2</v>
      </c>
      <c r="M81" s="148">
        <f>IF(IF($B$5=Dates!$G$4, DataPack!J791,IF($B$5=Dates!$G$5,DataPack!T791,IF($B$5=Dates!$G$6,DataPack!AD791)))=0, "0", IF($B$5=Dates!$G$4, DataPack!J791,IF($B$5=Dates!$G$5,DataPack!T791,IF($B$5=Dates!$G$6,DataPack!AD791))))</f>
        <v>2</v>
      </c>
    </row>
    <row r="82" spans="2:13" ht="12.75" customHeight="1">
      <c r="B82" s="417" t="s">
        <v>204</v>
      </c>
      <c r="C82" s="417"/>
      <c r="D82" s="7"/>
      <c r="E82" s="148">
        <f>IF(IF($B$5=Dates!$G$4, DataPack!B792,IF($B$5=Dates!$G$5,DataPack!L792,IF($B$5=Dates!$G$6,DataPack!V792)))=0, "0", IF($B$5=Dates!$G$4, DataPack!B792,IF($B$5=Dates!$G$5,DataPack!L792,IF($B$5=Dates!$G$6,DataPack!V792))))</f>
        <v>74</v>
      </c>
      <c r="F82" s="148">
        <f>IF(IF($B$5=Dates!$G$4, DataPack!C792,IF($B$5=Dates!$G$5,DataPack!M792,IF($B$5=Dates!$G$6,DataPack!W792)))=0, "0", IF($B$5=Dates!$G$4, DataPack!C792,IF($B$5=Dates!$G$5,DataPack!M792,IF($B$5=Dates!$G$6,DataPack!W792))))</f>
        <v>16</v>
      </c>
      <c r="G82" s="148">
        <f>IF(IF($B$5=Dates!$G$4, DataPack!D792,IF($B$5=Dates!$G$5,DataPack!N792,IF($B$5=Dates!$G$6,DataPack!X792)))=0, "0", IF($B$5=Dates!$G$4, DataPack!D792,IF($B$5=Dates!$G$5,DataPack!N792,IF($B$5=Dates!$G$6,DataPack!X792))))</f>
        <v>22</v>
      </c>
      <c r="H82" s="148">
        <f>IF(IF($B$5=Dates!$G$4, DataPack!E792,IF($B$5=Dates!$G$5,DataPack!O792,IF($B$5=Dates!$G$6,DataPack!Y792)))=0, "0", IF($B$5=Dates!$G$4, DataPack!E792,IF($B$5=Dates!$G$5,DataPack!O792,IF($B$5=Dates!$G$6,DataPack!Y792))))</f>
        <v>24</v>
      </c>
      <c r="I82" s="148">
        <f>IF(IF($B$5=Dates!$G$4, DataPack!F792,IF($B$5=Dates!$G$5,DataPack!P792,IF($B$5=Dates!$G$6,DataPack!Z792)))=0, "0", IF($B$5=Dates!$G$4, DataPack!F792,IF($B$5=Dates!$G$5,DataPack!P792,IF($B$5=Dates!$G$6,DataPack!Z792))))</f>
        <v>32</v>
      </c>
      <c r="J82" s="148">
        <f>IF(IF($B$5=Dates!$G$4, DataPack!G792,IF($B$5=Dates!$G$5,DataPack!Q792,IF($B$5=Dates!$G$6,DataPack!AA792)))=0, "0", IF($B$5=Dates!$G$4, DataPack!G792,IF($B$5=Dates!$G$5,DataPack!Q792,IF($B$5=Dates!$G$6,DataPack!AA792))))</f>
        <v>34</v>
      </c>
      <c r="K82" s="148">
        <f>IF(IF($B$5=Dates!$G$4, DataPack!H792,IF($B$5=Dates!$G$5,DataPack!R792,IF($B$5=Dates!$G$6,DataPack!AB792)))=0, "0", IF($B$5=Dates!$G$4, DataPack!H792,IF($B$5=Dates!$G$5,DataPack!R792,IF($B$5=Dates!$G$6,DataPack!AB792))))</f>
        <v>46</v>
      </c>
      <c r="L82" s="148" t="str">
        <f>IF(IF($B$5=Dates!$G$4, DataPack!I792,IF($B$5=Dates!$G$5,DataPack!S792,IF($B$5=Dates!$G$6,DataPack!AC792)))=0, "0", IF($B$5=Dates!$G$4, DataPack!I792,IF($B$5=Dates!$G$5,DataPack!S792,IF($B$5=Dates!$G$6,DataPack!AC792))))</f>
        <v>0</v>
      </c>
      <c r="M82" s="148" t="str">
        <f>IF(IF($B$5=Dates!$G$4, DataPack!J792,IF($B$5=Dates!$G$5,DataPack!T792,IF($B$5=Dates!$G$6,DataPack!AD792)))=0, "0", IF($B$5=Dates!$G$4, DataPack!J792,IF($B$5=Dates!$G$5,DataPack!T792,IF($B$5=Dates!$G$6,DataPack!AD792))))</f>
        <v>0</v>
      </c>
    </row>
    <row r="83" spans="2:13" ht="12.75" customHeight="1">
      <c r="B83" s="417" t="s">
        <v>142</v>
      </c>
      <c r="C83" s="417"/>
      <c r="D83" s="7"/>
      <c r="E83" s="148">
        <f>IF(IF($B$5=Dates!$G$4, DataPack!B793,IF($B$5=Dates!$G$5,DataPack!L793,IF($B$5=Dates!$G$6,DataPack!V793)))=0, "0", IF($B$5=Dates!$G$4, DataPack!B793,IF($B$5=Dates!$G$5,DataPack!L793,IF($B$5=Dates!$G$6,DataPack!V793))))</f>
        <v>117</v>
      </c>
      <c r="F83" s="148">
        <f>IF(IF($B$5=Dates!$G$4, DataPack!C793,IF($B$5=Dates!$G$5,DataPack!M793,IF($B$5=Dates!$G$6,DataPack!W793)))=0, "0", IF($B$5=Dates!$G$4, DataPack!C793,IF($B$5=Dates!$G$5,DataPack!M793,IF($B$5=Dates!$G$6,DataPack!W793))))</f>
        <v>25</v>
      </c>
      <c r="G83" s="148">
        <f>IF(IF($B$5=Dates!$G$4, DataPack!D793,IF($B$5=Dates!$G$5,DataPack!N793,IF($B$5=Dates!$G$6,DataPack!X793)))=0, "0", IF($B$5=Dates!$G$4, DataPack!D793,IF($B$5=Dates!$G$5,DataPack!N793,IF($B$5=Dates!$G$6,DataPack!X793))))</f>
        <v>21</v>
      </c>
      <c r="H83" s="148">
        <f>IF(IF($B$5=Dates!$G$4, DataPack!E793,IF($B$5=Dates!$G$5,DataPack!O793,IF($B$5=Dates!$G$6,DataPack!Y793)))=0, "0", IF($B$5=Dates!$G$4, DataPack!E793,IF($B$5=Dates!$G$5,DataPack!O793,IF($B$5=Dates!$G$6,DataPack!Y793))))</f>
        <v>44</v>
      </c>
      <c r="I83" s="148">
        <f>IF(IF($B$5=Dates!$G$4, DataPack!F793,IF($B$5=Dates!$G$5,DataPack!P793,IF($B$5=Dates!$G$6,DataPack!Z793)))=0, "0", IF($B$5=Dates!$G$4, DataPack!F793,IF($B$5=Dates!$G$5,DataPack!P793,IF($B$5=Dates!$G$6,DataPack!Z793))))</f>
        <v>38</v>
      </c>
      <c r="J83" s="148">
        <f>IF(IF($B$5=Dates!$G$4, DataPack!G793,IF($B$5=Dates!$G$5,DataPack!Q793,IF($B$5=Dates!$G$6,DataPack!AA793)))=0, "0", IF($B$5=Dates!$G$4, DataPack!G793,IF($B$5=Dates!$G$5,DataPack!Q793,IF($B$5=Dates!$G$6,DataPack!AA793))))</f>
        <v>48</v>
      </c>
      <c r="K83" s="148">
        <f>IF(IF($B$5=Dates!$G$4, DataPack!H793,IF($B$5=Dates!$G$5,DataPack!R793,IF($B$5=Dates!$G$6,DataPack!AB793)))=0, "0", IF($B$5=Dates!$G$4, DataPack!H793,IF($B$5=Dates!$G$5,DataPack!R793,IF($B$5=Dates!$G$6,DataPack!AB793))))</f>
        <v>41</v>
      </c>
      <c r="L83" s="148" t="str">
        <f>IF(IF($B$5=Dates!$G$4, DataPack!I793,IF($B$5=Dates!$G$5,DataPack!S793,IF($B$5=Dates!$G$6,DataPack!AC793)))=0, "0", IF($B$5=Dates!$G$4, DataPack!I793,IF($B$5=Dates!$G$5,DataPack!S793,IF($B$5=Dates!$G$6,DataPack!AC793))))</f>
        <v>0</v>
      </c>
      <c r="M83" s="148" t="str">
        <f>IF(IF($B$5=Dates!$G$4, DataPack!J793,IF($B$5=Dates!$G$5,DataPack!T793,IF($B$5=Dates!$G$6,DataPack!AD793)))=0, "0", IF($B$5=Dates!$G$4, DataPack!J793,IF($B$5=Dates!$G$5,DataPack!T793,IF($B$5=Dates!$G$6,DataPack!AD793))))</f>
        <v>0</v>
      </c>
    </row>
    <row r="84" spans="2:13" ht="12.75" customHeight="1">
      <c r="B84" s="417" t="s">
        <v>277</v>
      </c>
      <c r="C84" s="417"/>
      <c r="D84" s="7"/>
      <c r="E84" s="148">
        <f>IF(IF($B$5=Dates!$G$4, DataPack!B794,IF($B$5=Dates!$G$5,DataPack!L794,IF($B$5=Dates!$G$6,DataPack!V794)))=0, "0", IF($B$5=Dates!$G$4, DataPack!B794,IF($B$5=Dates!$G$5,DataPack!L794,IF($B$5=Dates!$G$6,DataPack!V794))))</f>
        <v>240</v>
      </c>
      <c r="F84" s="148">
        <f>IF(IF($B$5=Dates!$G$4, DataPack!C794,IF($B$5=Dates!$G$5,DataPack!M794,IF($B$5=Dates!$G$6,DataPack!W794)))=0, "0", IF($B$5=Dates!$G$4, DataPack!C794,IF($B$5=Dates!$G$5,DataPack!M794,IF($B$5=Dates!$G$6,DataPack!W794))))</f>
        <v>40</v>
      </c>
      <c r="G84" s="148">
        <f>IF(IF($B$5=Dates!$G$4, DataPack!D794,IF($B$5=Dates!$G$5,DataPack!N794,IF($B$5=Dates!$G$6,DataPack!X794)))=0, "0", IF($B$5=Dates!$G$4, DataPack!D794,IF($B$5=Dates!$G$5,DataPack!N794,IF($B$5=Dates!$G$6,DataPack!X794))))</f>
        <v>17</v>
      </c>
      <c r="H84" s="148">
        <f>IF(IF($B$5=Dates!$G$4, DataPack!E794,IF($B$5=Dates!$G$5,DataPack!O794,IF($B$5=Dates!$G$6,DataPack!Y794)))=0, "0", IF($B$5=Dates!$G$4, DataPack!E794,IF($B$5=Dates!$G$5,DataPack!O794,IF($B$5=Dates!$G$6,DataPack!Y794))))</f>
        <v>122</v>
      </c>
      <c r="I84" s="148">
        <f>IF(IF($B$5=Dates!$G$4, DataPack!F794,IF($B$5=Dates!$G$5,DataPack!P794,IF($B$5=Dates!$G$6,DataPack!Z794)))=0, "0", IF($B$5=Dates!$G$4, DataPack!F794,IF($B$5=Dates!$G$5,DataPack!P794,IF($B$5=Dates!$G$6,DataPack!Z794))))</f>
        <v>51</v>
      </c>
      <c r="J84" s="148">
        <f>IF(IF($B$5=Dates!$G$4, DataPack!G794,IF($B$5=Dates!$G$5,DataPack!Q794,IF($B$5=Dates!$G$6,DataPack!AA794)))=0, "0", IF($B$5=Dates!$G$4, DataPack!G794,IF($B$5=Dates!$G$5,DataPack!Q794,IF($B$5=Dates!$G$6,DataPack!AA794))))</f>
        <v>77</v>
      </c>
      <c r="K84" s="148">
        <f>IF(IF($B$5=Dates!$G$4, DataPack!H794,IF($B$5=Dates!$G$5,DataPack!R794,IF($B$5=Dates!$G$6,DataPack!AB794)))=0, "0", IF($B$5=Dates!$G$4, DataPack!H794,IF($B$5=Dates!$G$5,DataPack!R794,IF($B$5=Dates!$G$6,DataPack!AB794))))</f>
        <v>32</v>
      </c>
      <c r="L84" s="148">
        <f>IF(IF($B$5=Dates!$G$4, DataPack!I794,IF($B$5=Dates!$G$5,DataPack!S794,IF($B$5=Dates!$G$6,DataPack!AC794)))=0, "0", IF($B$5=Dates!$G$4, DataPack!I794,IF($B$5=Dates!$G$5,DataPack!S794,IF($B$5=Dates!$G$6,DataPack!AC794))))</f>
        <v>1</v>
      </c>
      <c r="M84" s="148" t="str">
        <f>IF(IF($B$5=Dates!$G$4, DataPack!J794,IF($B$5=Dates!$G$5,DataPack!T794,IF($B$5=Dates!$G$6,DataPack!AD794)))=0, "0", IF($B$5=Dates!$G$4, DataPack!J794,IF($B$5=Dates!$G$5,DataPack!T794,IF($B$5=Dates!$G$6,DataPack!AD794))))</f>
        <v>0</v>
      </c>
    </row>
    <row r="85" spans="2:13" ht="12.75" customHeight="1">
      <c r="B85" s="417" t="s">
        <v>63</v>
      </c>
      <c r="C85" s="417"/>
      <c r="D85" s="7"/>
      <c r="E85" s="148">
        <f>IF(IF($B$5=Dates!$G$4, DataPack!B795,IF($B$5=Dates!$G$5,DataPack!L795,IF($B$5=Dates!$G$6,DataPack!V795)))=0, "0", IF($B$5=Dates!$G$4, DataPack!B795,IF($B$5=Dates!$G$5,DataPack!L795,IF($B$5=Dates!$G$6,DataPack!V795))))</f>
        <v>107</v>
      </c>
      <c r="F85" s="148">
        <f>IF(IF($B$5=Dates!$G$4, DataPack!C795,IF($B$5=Dates!$G$5,DataPack!M795,IF($B$5=Dates!$G$6,DataPack!W795)))=0, "0", IF($B$5=Dates!$G$4, DataPack!C795,IF($B$5=Dates!$G$5,DataPack!M795,IF($B$5=Dates!$G$6,DataPack!W795))))</f>
        <v>19</v>
      </c>
      <c r="G85" s="148">
        <f>IF(IF($B$5=Dates!$G$4, DataPack!D795,IF($B$5=Dates!$G$5,DataPack!N795,IF($B$5=Dates!$G$6,DataPack!X795)))=0, "0", IF($B$5=Dates!$G$4, DataPack!D795,IF($B$5=Dates!$G$5,DataPack!N795,IF($B$5=Dates!$G$6,DataPack!X795))))</f>
        <v>18</v>
      </c>
      <c r="H85" s="148">
        <f>IF(IF($B$5=Dates!$G$4, DataPack!E795,IF($B$5=Dates!$G$5,DataPack!O795,IF($B$5=Dates!$G$6,DataPack!Y795)))=0, "0", IF($B$5=Dates!$G$4, DataPack!E795,IF($B$5=Dates!$G$5,DataPack!O795,IF($B$5=Dates!$G$6,DataPack!Y795))))</f>
        <v>48</v>
      </c>
      <c r="I85" s="148">
        <f>IF(IF($B$5=Dates!$G$4, DataPack!F795,IF($B$5=Dates!$G$5,DataPack!P795,IF($B$5=Dates!$G$6,DataPack!Z795)))=0, "0", IF($B$5=Dates!$G$4, DataPack!F795,IF($B$5=Dates!$G$5,DataPack!P795,IF($B$5=Dates!$G$6,DataPack!Z795))))</f>
        <v>45</v>
      </c>
      <c r="J85" s="148">
        <f>IF(IF($B$5=Dates!$G$4, DataPack!G795,IF($B$5=Dates!$G$5,DataPack!Q795,IF($B$5=Dates!$G$6,DataPack!AA795)))=0, "0", IF($B$5=Dates!$G$4, DataPack!G795,IF($B$5=Dates!$G$5,DataPack!Q795,IF($B$5=Dates!$G$6,DataPack!AA795))))</f>
        <v>35</v>
      </c>
      <c r="K85" s="148">
        <f>IF(IF($B$5=Dates!$G$4, DataPack!H795,IF($B$5=Dates!$G$5,DataPack!R795,IF($B$5=Dates!$G$6,DataPack!AB795)))=0, "0", IF($B$5=Dates!$G$4, DataPack!H795,IF($B$5=Dates!$G$5,DataPack!R795,IF($B$5=Dates!$G$6,DataPack!AB795))))</f>
        <v>33</v>
      </c>
      <c r="L85" s="148">
        <f>IF(IF($B$5=Dates!$G$4, DataPack!I795,IF($B$5=Dates!$G$5,DataPack!S795,IF($B$5=Dates!$G$6,DataPack!AC795)))=0, "0", IF($B$5=Dates!$G$4, DataPack!I795,IF($B$5=Dates!$G$5,DataPack!S795,IF($B$5=Dates!$G$6,DataPack!AC795))))</f>
        <v>5</v>
      </c>
      <c r="M85" s="148">
        <f>IF(IF($B$5=Dates!$G$4, DataPack!J795,IF($B$5=Dates!$G$5,DataPack!T795,IF($B$5=Dates!$G$6,DataPack!AD795)))=0, "0", IF($B$5=Dates!$G$4, DataPack!J795,IF($B$5=Dates!$G$5,DataPack!T795,IF($B$5=Dates!$G$6,DataPack!AD795))))</f>
        <v>5</v>
      </c>
    </row>
    <row r="86" spans="2:13" ht="12.75" customHeight="1">
      <c r="B86" s="417" t="s">
        <v>145</v>
      </c>
      <c r="C86" s="417"/>
      <c r="D86" s="7"/>
      <c r="E86" s="148">
        <f>IF(IF($B$5=Dates!$G$4, DataPack!B796,IF($B$5=Dates!$G$5,DataPack!L796,IF($B$5=Dates!$G$6,DataPack!V796)))=0, "0", IF($B$5=Dates!$G$4, DataPack!B796,IF($B$5=Dates!$G$5,DataPack!L796,IF($B$5=Dates!$G$6,DataPack!V796))))</f>
        <v>240</v>
      </c>
      <c r="F86" s="148">
        <f>IF(IF($B$5=Dates!$G$4, DataPack!C796,IF($B$5=Dates!$G$5,DataPack!M796,IF($B$5=Dates!$G$6,DataPack!W796)))=0, "0", IF($B$5=Dates!$G$4, DataPack!C796,IF($B$5=Dates!$G$5,DataPack!M796,IF($B$5=Dates!$G$6,DataPack!W796))))</f>
        <v>28</v>
      </c>
      <c r="G86" s="148">
        <f>IF(IF($B$5=Dates!$G$4, DataPack!D796,IF($B$5=Dates!$G$5,DataPack!N796,IF($B$5=Dates!$G$6,DataPack!X796)))=0, "0", IF($B$5=Dates!$G$4, DataPack!D796,IF($B$5=Dates!$G$5,DataPack!N796,IF($B$5=Dates!$G$6,DataPack!X796))))</f>
        <v>12</v>
      </c>
      <c r="H86" s="148">
        <f>IF(IF($B$5=Dates!$G$4, DataPack!E796,IF($B$5=Dates!$G$5,DataPack!O796,IF($B$5=Dates!$G$6,DataPack!Y796)))=0, "0", IF($B$5=Dates!$G$4, DataPack!E796,IF($B$5=Dates!$G$5,DataPack!O796,IF($B$5=Dates!$G$6,DataPack!Y796))))</f>
        <v>130</v>
      </c>
      <c r="I86" s="148">
        <f>IF(IF($B$5=Dates!$G$4, DataPack!F796,IF($B$5=Dates!$G$5,DataPack!P796,IF($B$5=Dates!$G$6,DataPack!Z796)))=0, "0", IF($B$5=Dates!$G$4, DataPack!F796,IF($B$5=Dates!$G$5,DataPack!P796,IF($B$5=Dates!$G$6,DataPack!Z796))))</f>
        <v>54</v>
      </c>
      <c r="J86" s="148">
        <f>IF(IF($B$5=Dates!$G$4, DataPack!G796,IF($B$5=Dates!$G$5,DataPack!Q796,IF($B$5=Dates!$G$6,DataPack!AA796)))=0, "0", IF($B$5=Dates!$G$4, DataPack!G796,IF($B$5=Dates!$G$5,DataPack!Q796,IF($B$5=Dates!$G$6,DataPack!AA796))))</f>
        <v>70</v>
      </c>
      <c r="K86" s="148">
        <f>IF(IF($B$5=Dates!$G$4, DataPack!H796,IF($B$5=Dates!$G$5,DataPack!R796,IF($B$5=Dates!$G$6,DataPack!AB796)))=0, "0", IF($B$5=Dates!$G$4, DataPack!H796,IF($B$5=Dates!$G$5,DataPack!R796,IF($B$5=Dates!$G$6,DataPack!AB796))))</f>
        <v>29</v>
      </c>
      <c r="L86" s="148">
        <f>IF(IF($B$5=Dates!$G$4, DataPack!I796,IF($B$5=Dates!$G$5,DataPack!S796,IF($B$5=Dates!$G$6,DataPack!AC796)))=0, "0", IF($B$5=Dates!$G$4, DataPack!I796,IF($B$5=Dates!$G$5,DataPack!S796,IF($B$5=Dates!$G$6,DataPack!AC796))))</f>
        <v>12</v>
      </c>
      <c r="M86" s="148">
        <f>IF(IF($B$5=Dates!$G$4, DataPack!J796,IF($B$5=Dates!$G$5,DataPack!T796,IF($B$5=Dates!$G$6,DataPack!AD796)))=0, "0", IF($B$5=Dates!$G$4, DataPack!J796,IF($B$5=Dates!$G$5,DataPack!T796,IF($B$5=Dates!$G$6,DataPack!AD796))))</f>
        <v>5</v>
      </c>
    </row>
    <row r="87" spans="2:13">
      <c r="B87" s="419" t="s">
        <v>253</v>
      </c>
      <c r="C87" s="419"/>
      <c r="D87" s="7"/>
      <c r="E87" s="147">
        <f>IF(IF($B$5=Dates!$G$4, DataPack!B797,IF($B$5=Dates!$G$5,DataPack!L797,IF($B$5=Dates!$G$6,DataPack!V797)))=0, "0", IF($B$5=Dates!$G$4, DataPack!B797,IF($B$5=Dates!$G$5,DataPack!L797,IF($B$5=Dates!$G$6,DataPack!V797))))</f>
        <v>2546</v>
      </c>
      <c r="F87" s="147">
        <f>IF(IF($B$5=Dates!$G$4, DataPack!C797,IF($B$5=Dates!$G$5,DataPack!M797,IF($B$5=Dates!$G$6,DataPack!W797)))=0, "0", IF($B$5=Dates!$G$4, DataPack!C797,IF($B$5=Dates!$G$5,DataPack!M797,IF($B$5=Dates!$G$6,DataPack!W797))))</f>
        <v>516</v>
      </c>
      <c r="G87" s="147">
        <f>IF(IF($B$5=Dates!$G$4, DataPack!D797,IF($B$5=Dates!$G$5,DataPack!N797,IF($B$5=Dates!$G$6,DataPack!X797)))=0, "0", IF($B$5=Dates!$G$4, DataPack!D797,IF($B$5=Dates!$G$5,DataPack!N797,IF($B$5=Dates!$G$6,DataPack!X797))))</f>
        <v>20</v>
      </c>
      <c r="H87" s="147">
        <f>IF(IF($B$5=Dates!$G$4, DataPack!E797,IF($B$5=Dates!$G$5,DataPack!O797,IF($B$5=Dates!$G$6,DataPack!Y797)))=0, "0", IF($B$5=Dates!$G$4, DataPack!E797,IF($B$5=Dates!$G$5,DataPack!O797,IF($B$5=Dates!$G$6,DataPack!Y797))))</f>
        <v>1238</v>
      </c>
      <c r="I87" s="147">
        <f>IF(IF($B$5=Dates!$G$4, DataPack!F797,IF($B$5=Dates!$G$5,DataPack!P797,IF($B$5=Dates!$G$6,DataPack!Z797)))=0, "0", IF($B$5=Dates!$G$4, DataPack!F797,IF($B$5=Dates!$G$5,DataPack!P797,IF($B$5=Dates!$G$6,DataPack!Z797))))</f>
        <v>49</v>
      </c>
      <c r="J87" s="147">
        <f>IF(IF($B$5=Dates!$G$4, DataPack!G797,IF($B$5=Dates!$G$5,DataPack!Q797,IF($B$5=Dates!$G$6,DataPack!AA797)))=0, "0", IF($B$5=Dates!$G$4, DataPack!G797,IF($B$5=Dates!$G$5,DataPack!Q797,IF($B$5=Dates!$G$6,DataPack!AA797))))</f>
        <v>729</v>
      </c>
      <c r="K87" s="147">
        <f>IF(IF($B$5=Dates!$G$4, DataPack!H797,IF($B$5=Dates!$G$5,DataPack!R797,IF($B$5=Dates!$G$6,DataPack!AB797)))=0, "0", IF($B$5=Dates!$G$4, DataPack!H797,IF($B$5=Dates!$G$5,DataPack!R797,IF($B$5=Dates!$G$6,DataPack!AB797))))</f>
        <v>29</v>
      </c>
      <c r="L87" s="147">
        <f>IF(IF($B$5=Dates!$G$4, DataPack!I797,IF($B$5=Dates!$G$5,DataPack!S797,IF($B$5=Dates!$G$6,DataPack!AC797)))=0, "0", IF($B$5=Dates!$G$4, DataPack!I797,IF($B$5=Dates!$G$5,DataPack!S797,IF($B$5=Dates!$G$6,DataPack!AC797))))</f>
        <v>63</v>
      </c>
      <c r="M87" s="147">
        <f>IF(IF($B$5=Dates!$G$4, DataPack!J797,IF($B$5=Dates!$G$5,DataPack!T797,IF($B$5=Dates!$G$6,DataPack!AD797)))=0, "0", IF($B$5=Dates!$G$4, DataPack!J797,IF($B$5=Dates!$G$5,DataPack!T797,IF($B$5=Dates!$G$6,DataPack!AD797))))</f>
        <v>2</v>
      </c>
    </row>
    <row r="88" spans="2:13">
      <c r="B88" s="417" t="s">
        <v>159</v>
      </c>
      <c r="C88" s="417"/>
      <c r="D88" s="7"/>
      <c r="E88" s="148">
        <f>IF(IF($B$5=Dates!$G$4, DataPack!B798,IF($B$5=Dates!$G$5,DataPack!L798,IF($B$5=Dates!$G$6,DataPack!V798)))=0, "0", IF($B$5=Dates!$G$4, DataPack!B798,IF($B$5=Dates!$G$5,DataPack!L798,IF($B$5=Dates!$G$6,DataPack!V798))))</f>
        <v>78</v>
      </c>
      <c r="F88" s="148">
        <f>IF(IF($B$5=Dates!$G$4, DataPack!C798,IF($B$5=Dates!$G$5,DataPack!M798,IF($B$5=Dates!$G$6,DataPack!W798)))=0, "0", IF($B$5=Dates!$G$4, DataPack!C798,IF($B$5=Dates!$G$5,DataPack!M798,IF($B$5=Dates!$G$6,DataPack!W798))))</f>
        <v>24</v>
      </c>
      <c r="G88" s="148">
        <f>IF(IF($B$5=Dates!$G$4, DataPack!D798,IF($B$5=Dates!$G$5,DataPack!N798,IF($B$5=Dates!$G$6,DataPack!X798)))=0, "0", IF($B$5=Dates!$G$4, DataPack!D798,IF($B$5=Dates!$G$5,DataPack!N798,IF($B$5=Dates!$G$6,DataPack!X798))))</f>
        <v>31</v>
      </c>
      <c r="H88" s="148">
        <f>IF(IF($B$5=Dates!$G$4, DataPack!E798,IF($B$5=Dates!$G$5,DataPack!O798,IF($B$5=Dates!$G$6,DataPack!Y798)))=0, "0", IF($B$5=Dates!$G$4, DataPack!E798,IF($B$5=Dates!$G$5,DataPack!O798,IF($B$5=Dates!$G$6,DataPack!Y798))))</f>
        <v>39</v>
      </c>
      <c r="I88" s="148">
        <f>IF(IF($B$5=Dates!$G$4, DataPack!F798,IF($B$5=Dates!$G$5,DataPack!P798,IF($B$5=Dates!$G$6,DataPack!Z798)))=0, "0", IF($B$5=Dates!$G$4, DataPack!F798,IF($B$5=Dates!$G$5,DataPack!P798,IF($B$5=Dates!$G$6,DataPack!Z798))))</f>
        <v>50</v>
      </c>
      <c r="J88" s="148">
        <f>IF(IF($B$5=Dates!$G$4, DataPack!G798,IF($B$5=Dates!$G$5,DataPack!Q798,IF($B$5=Dates!$G$6,DataPack!AA798)))=0, "0", IF($B$5=Dates!$G$4, DataPack!G798,IF($B$5=Dates!$G$5,DataPack!Q798,IF($B$5=Dates!$G$6,DataPack!AA798))))</f>
        <v>13</v>
      </c>
      <c r="K88" s="148">
        <f>IF(IF($B$5=Dates!$G$4, DataPack!H798,IF($B$5=Dates!$G$5,DataPack!R798,IF($B$5=Dates!$G$6,DataPack!AB798)))=0, "0", IF($B$5=Dates!$G$4, DataPack!H798,IF($B$5=Dates!$G$5,DataPack!R798,IF($B$5=Dates!$G$6,DataPack!AB798))))</f>
        <v>17</v>
      </c>
      <c r="L88" s="148">
        <f>IF(IF($B$5=Dates!$G$4, DataPack!I798,IF($B$5=Dates!$G$5,DataPack!S798,IF($B$5=Dates!$G$6,DataPack!AC798)))=0, "0", IF($B$5=Dates!$G$4, DataPack!I798,IF($B$5=Dates!$G$5,DataPack!S798,IF($B$5=Dates!$G$6,DataPack!AC798))))</f>
        <v>2</v>
      </c>
      <c r="M88" s="148">
        <f>IF(IF($B$5=Dates!$G$4, DataPack!J798,IF($B$5=Dates!$G$5,DataPack!T798,IF($B$5=Dates!$G$6,DataPack!AD798)))=0, "0", IF($B$5=Dates!$G$4, DataPack!J798,IF($B$5=Dates!$G$5,DataPack!T798,IF($B$5=Dates!$G$6,DataPack!AD798))))</f>
        <v>3</v>
      </c>
    </row>
    <row r="89" spans="2:13">
      <c r="B89" s="417" t="s">
        <v>179</v>
      </c>
      <c r="C89" s="417"/>
      <c r="D89" s="7"/>
      <c r="E89" s="148">
        <f>IF(IF($B$5=Dates!$G$4, DataPack!B799,IF($B$5=Dates!$G$5,DataPack!L799,IF($B$5=Dates!$G$6,DataPack!V799)))=0, "0", IF($B$5=Dates!$G$4, DataPack!B799,IF($B$5=Dates!$G$5,DataPack!L799,IF($B$5=Dates!$G$6,DataPack!V799))))</f>
        <v>244</v>
      </c>
      <c r="F89" s="148">
        <f>IF(IF($B$5=Dates!$G$4, DataPack!C799,IF($B$5=Dates!$G$5,DataPack!M799,IF($B$5=Dates!$G$6,DataPack!W799)))=0, "0", IF($B$5=Dates!$G$4, DataPack!C799,IF($B$5=Dates!$G$5,DataPack!M799,IF($B$5=Dates!$G$6,DataPack!W799))))</f>
        <v>47</v>
      </c>
      <c r="G89" s="148">
        <f>IF(IF($B$5=Dates!$G$4, DataPack!D799,IF($B$5=Dates!$G$5,DataPack!N799,IF($B$5=Dates!$G$6,DataPack!X799)))=0, "0", IF($B$5=Dates!$G$4, DataPack!D799,IF($B$5=Dates!$G$5,DataPack!N799,IF($B$5=Dates!$G$6,DataPack!X799))))</f>
        <v>19</v>
      </c>
      <c r="H89" s="148">
        <f>IF(IF($B$5=Dates!$G$4, DataPack!E799,IF($B$5=Dates!$G$5,DataPack!O799,IF($B$5=Dates!$G$6,DataPack!Y799)))=0, "0", IF($B$5=Dates!$G$4, DataPack!E799,IF($B$5=Dates!$G$5,DataPack!O799,IF($B$5=Dates!$G$6,DataPack!Y799))))</f>
        <v>125</v>
      </c>
      <c r="I89" s="148">
        <f>IF(IF($B$5=Dates!$G$4, DataPack!F799,IF($B$5=Dates!$G$5,DataPack!P799,IF($B$5=Dates!$G$6,DataPack!Z799)))=0, "0", IF($B$5=Dates!$G$4, DataPack!F799,IF($B$5=Dates!$G$5,DataPack!P799,IF($B$5=Dates!$G$6,DataPack!Z799))))</f>
        <v>51</v>
      </c>
      <c r="J89" s="148">
        <f>IF(IF($B$5=Dates!$G$4, DataPack!G799,IF($B$5=Dates!$G$5,DataPack!Q799,IF($B$5=Dates!$G$6,DataPack!AA799)))=0, "0", IF($B$5=Dates!$G$4, DataPack!G799,IF($B$5=Dates!$G$5,DataPack!Q799,IF($B$5=Dates!$G$6,DataPack!AA799))))</f>
        <v>68</v>
      </c>
      <c r="K89" s="148">
        <f>IF(IF($B$5=Dates!$G$4, DataPack!H799,IF($B$5=Dates!$G$5,DataPack!R799,IF($B$5=Dates!$G$6,DataPack!AB799)))=0, "0", IF($B$5=Dates!$G$4, DataPack!H799,IF($B$5=Dates!$G$5,DataPack!R799,IF($B$5=Dates!$G$6,DataPack!AB799))))</f>
        <v>28</v>
      </c>
      <c r="L89" s="148">
        <f>IF(IF($B$5=Dates!$G$4, DataPack!I799,IF($B$5=Dates!$G$5,DataPack!S799,IF($B$5=Dates!$G$6,DataPack!AC799)))=0, "0", IF($B$5=Dates!$G$4, DataPack!I799,IF($B$5=Dates!$G$5,DataPack!S799,IF($B$5=Dates!$G$6,DataPack!AC799))))</f>
        <v>4</v>
      </c>
      <c r="M89" s="148">
        <f>IF(IF($B$5=Dates!$G$4, DataPack!J799,IF($B$5=Dates!$G$5,DataPack!T799,IF($B$5=Dates!$G$6,DataPack!AD799)))=0, "0", IF($B$5=Dates!$G$4, DataPack!J799,IF($B$5=Dates!$G$5,DataPack!T799,IF($B$5=Dates!$G$6,DataPack!AD799))))</f>
        <v>2</v>
      </c>
    </row>
    <row r="90" spans="2:13">
      <c r="B90" s="417" t="s">
        <v>158</v>
      </c>
      <c r="C90" s="417"/>
      <c r="E90" s="148">
        <f>IF(IF($B$5=Dates!$G$4, DataPack!B800,IF($B$5=Dates!$G$5,DataPack!L800,IF($B$5=Dates!$G$6,DataPack!V800)))=0, "0", IF($B$5=Dates!$G$4, DataPack!B800,IF($B$5=Dates!$G$5,DataPack!L800,IF($B$5=Dates!$G$6,DataPack!V800))))</f>
        <v>138</v>
      </c>
      <c r="F90" s="148">
        <f>IF(IF($B$5=Dates!$G$4, DataPack!C800,IF($B$5=Dates!$G$5,DataPack!M800,IF($B$5=Dates!$G$6,DataPack!W800)))=0, "0", IF($B$5=Dates!$G$4, DataPack!C800,IF($B$5=Dates!$G$5,DataPack!M800,IF($B$5=Dates!$G$6,DataPack!W800))))</f>
        <v>37</v>
      </c>
      <c r="G90" s="148">
        <f>IF(IF($B$5=Dates!$G$4, DataPack!D800,IF($B$5=Dates!$G$5,DataPack!N800,IF($B$5=Dates!$G$6,DataPack!X800)))=0, "0", IF($B$5=Dates!$G$4, DataPack!D800,IF($B$5=Dates!$G$5,DataPack!N800,IF($B$5=Dates!$G$6,DataPack!X800))))</f>
        <v>27</v>
      </c>
      <c r="H90" s="148">
        <f>IF(IF($B$5=Dates!$G$4, DataPack!E800,IF($B$5=Dates!$G$5,DataPack!O800,IF($B$5=Dates!$G$6,DataPack!Y800)))=0, "0", IF($B$5=Dates!$G$4, DataPack!E800,IF($B$5=Dates!$G$5,DataPack!O800,IF($B$5=Dates!$G$6,DataPack!Y800))))</f>
        <v>68</v>
      </c>
      <c r="I90" s="148">
        <f>IF(IF($B$5=Dates!$G$4, DataPack!F800,IF($B$5=Dates!$G$5,DataPack!P800,IF($B$5=Dates!$G$6,DataPack!Z800)))=0, "0", IF($B$5=Dates!$G$4, DataPack!F800,IF($B$5=Dates!$G$5,DataPack!P800,IF($B$5=Dates!$G$6,DataPack!Z800))))</f>
        <v>49</v>
      </c>
      <c r="J90" s="148">
        <f>IF(IF($B$5=Dates!$G$4, DataPack!G800,IF($B$5=Dates!$G$5,DataPack!Q800,IF($B$5=Dates!$G$6,DataPack!AA800)))=0, "0", IF($B$5=Dates!$G$4, DataPack!G800,IF($B$5=Dates!$G$5,DataPack!Q800,IF($B$5=Dates!$G$6,DataPack!AA800))))</f>
        <v>31</v>
      </c>
      <c r="K90" s="148">
        <f>IF(IF($B$5=Dates!$G$4, DataPack!H800,IF($B$5=Dates!$G$5,DataPack!R800,IF($B$5=Dates!$G$6,DataPack!AB800)))=0, "0", IF($B$5=Dates!$G$4, DataPack!H800,IF($B$5=Dates!$G$5,DataPack!R800,IF($B$5=Dates!$G$6,DataPack!AB800))))</f>
        <v>22</v>
      </c>
      <c r="L90" s="148">
        <f>IF(IF($B$5=Dates!$G$4, DataPack!I800,IF($B$5=Dates!$G$5,DataPack!S800,IF($B$5=Dates!$G$6,DataPack!AC800)))=0, "0", IF($B$5=Dates!$G$4, DataPack!I800,IF($B$5=Dates!$G$5,DataPack!S800,IF($B$5=Dates!$G$6,DataPack!AC800))))</f>
        <v>2</v>
      </c>
      <c r="M90" s="148">
        <f>IF(IF($B$5=Dates!$G$4, DataPack!J800,IF($B$5=Dates!$G$5,DataPack!T800,IF($B$5=Dates!$G$6,DataPack!AD800)))=0, "0", IF($B$5=Dates!$G$4, DataPack!J800,IF($B$5=Dates!$G$5,DataPack!T800,IF($B$5=Dates!$G$6,DataPack!AD800))))</f>
        <v>1</v>
      </c>
    </row>
    <row r="91" spans="2:13">
      <c r="B91" s="417" t="s">
        <v>329</v>
      </c>
      <c r="C91" s="417"/>
      <c r="D91" s="4"/>
      <c r="E91" s="148">
        <f>IF(IF($B$5=Dates!$G$4, DataPack!B801,IF($B$5=Dates!$G$5,DataPack!L801,IF($B$5=Dates!$G$6,DataPack!V801)))=0, "0", IF($B$5=Dates!$G$4, DataPack!B801,IF($B$5=Dates!$G$5,DataPack!L801,IF($B$5=Dates!$G$6,DataPack!V801))))</f>
        <v>557</v>
      </c>
      <c r="F91" s="148">
        <f>IF(IF($B$5=Dates!$G$4, DataPack!C801,IF($B$5=Dates!$G$5,DataPack!M801,IF($B$5=Dates!$G$6,DataPack!W801)))=0, "0", IF($B$5=Dates!$G$4, DataPack!C801,IF($B$5=Dates!$G$5,DataPack!M801,IF($B$5=Dates!$G$6,DataPack!W801))))</f>
        <v>98</v>
      </c>
      <c r="G91" s="148">
        <f>IF(IF($B$5=Dates!$G$4, DataPack!D801,IF($B$5=Dates!$G$5,DataPack!N801,IF($B$5=Dates!$G$6,DataPack!X801)))=0, "0", IF($B$5=Dates!$G$4, DataPack!D801,IF($B$5=Dates!$G$5,DataPack!N801,IF($B$5=Dates!$G$6,DataPack!X801))))</f>
        <v>18</v>
      </c>
      <c r="H91" s="148">
        <f>IF(IF($B$5=Dates!$G$4, DataPack!E801,IF($B$5=Dates!$G$5,DataPack!O801,IF($B$5=Dates!$G$6,DataPack!Y801)))=0, "0", IF($B$5=Dates!$G$4, DataPack!E801,IF($B$5=Dates!$G$5,DataPack!O801,IF($B$5=Dates!$G$6,DataPack!Y801))))</f>
        <v>261</v>
      </c>
      <c r="I91" s="148">
        <f>IF(IF($B$5=Dates!$G$4, DataPack!F801,IF($B$5=Dates!$G$5,DataPack!P801,IF($B$5=Dates!$G$6,DataPack!Z801)))=0, "0", IF($B$5=Dates!$G$4, DataPack!F801,IF($B$5=Dates!$G$5,DataPack!P801,IF($B$5=Dates!$G$6,DataPack!Z801))))</f>
        <v>47</v>
      </c>
      <c r="J91" s="148">
        <f>IF(IF($B$5=Dates!$G$4, DataPack!G801,IF($B$5=Dates!$G$5,DataPack!Q801,IF($B$5=Dates!$G$6,DataPack!AA801)))=0, "0", IF($B$5=Dates!$G$4, DataPack!G801,IF($B$5=Dates!$G$5,DataPack!Q801,IF($B$5=Dates!$G$6,DataPack!AA801))))</f>
        <v>179</v>
      </c>
      <c r="K91" s="148">
        <f>IF(IF($B$5=Dates!$G$4, DataPack!H801,IF($B$5=Dates!$G$5,DataPack!R801,IF($B$5=Dates!$G$6,DataPack!AB801)))=0, "0", IF($B$5=Dates!$G$4, DataPack!H801,IF($B$5=Dates!$G$5,DataPack!R801,IF($B$5=Dates!$G$6,DataPack!AB801))))</f>
        <v>32</v>
      </c>
      <c r="L91" s="148">
        <f>IF(IF($B$5=Dates!$G$4, DataPack!I801,IF($B$5=Dates!$G$5,DataPack!S801,IF($B$5=Dates!$G$6,DataPack!AC801)))=0, "0", IF($B$5=Dates!$G$4, DataPack!I801,IF($B$5=Dates!$G$5,DataPack!S801,IF($B$5=Dates!$G$6,DataPack!AC801))))</f>
        <v>19</v>
      </c>
      <c r="M91" s="148">
        <f>IF(IF($B$5=Dates!$G$4, DataPack!J801,IF($B$5=Dates!$G$5,DataPack!T801,IF($B$5=Dates!$G$6,DataPack!AD801)))=0, "0", IF($B$5=Dates!$G$4, DataPack!J801,IF($B$5=Dates!$G$5,DataPack!T801,IF($B$5=Dates!$G$6,DataPack!AD801))))</f>
        <v>3</v>
      </c>
    </row>
    <row r="92" spans="2:13">
      <c r="B92" s="417" t="s">
        <v>265</v>
      </c>
      <c r="C92" s="417"/>
      <c r="D92" s="7"/>
      <c r="E92" s="148">
        <f>IF(IF($B$5=Dates!$G$4, DataPack!B802,IF($B$5=Dates!$G$5,DataPack!L802,IF($B$5=Dates!$G$6,DataPack!V802)))=0, "0", IF($B$5=Dates!$G$4, DataPack!B802,IF($B$5=Dates!$G$5,DataPack!L802,IF($B$5=Dates!$G$6,DataPack!V802))))</f>
        <v>524</v>
      </c>
      <c r="F92" s="148">
        <f>IF(IF($B$5=Dates!$G$4, DataPack!C802,IF($B$5=Dates!$G$5,DataPack!M802,IF($B$5=Dates!$G$6,DataPack!W802)))=0, "0", IF($B$5=Dates!$G$4, DataPack!C802,IF($B$5=Dates!$G$5,DataPack!M802,IF($B$5=Dates!$G$6,DataPack!W802))))</f>
        <v>145</v>
      </c>
      <c r="G92" s="148">
        <f>IF(IF($B$5=Dates!$G$4, DataPack!D802,IF($B$5=Dates!$G$5,DataPack!N802,IF($B$5=Dates!$G$6,DataPack!X802)))=0, "0", IF($B$5=Dates!$G$4, DataPack!D802,IF($B$5=Dates!$G$5,DataPack!N802,IF($B$5=Dates!$G$6,DataPack!X802))))</f>
        <v>28</v>
      </c>
      <c r="H92" s="148">
        <f>IF(IF($B$5=Dates!$G$4, DataPack!E802,IF($B$5=Dates!$G$5,DataPack!O802,IF($B$5=Dates!$G$6,DataPack!Y802)))=0, "0", IF($B$5=Dates!$G$4, DataPack!E802,IF($B$5=Dates!$G$5,DataPack!O802,IF($B$5=Dates!$G$6,DataPack!Y802))))</f>
        <v>250</v>
      </c>
      <c r="I92" s="148">
        <f>IF(IF($B$5=Dates!$G$4, DataPack!F802,IF($B$5=Dates!$G$5,DataPack!P802,IF($B$5=Dates!$G$6,DataPack!Z802)))=0, "0", IF($B$5=Dates!$G$4, DataPack!F802,IF($B$5=Dates!$G$5,DataPack!P802,IF($B$5=Dates!$G$6,DataPack!Z802))))</f>
        <v>48</v>
      </c>
      <c r="J92" s="148">
        <f>IF(IF($B$5=Dates!$G$4, DataPack!G802,IF($B$5=Dates!$G$5,DataPack!Q802,IF($B$5=Dates!$G$6,DataPack!AA802)))=0, "0", IF($B$5=Dates!$G$4, DataPack!G802,IF($B$5=Dates!$G$5,DataPack!Q802,IF($B$5=Dates!$G$6,DataPack!AA802))))</f>
        <v>121</v>
      </c>
      <c r="K92" s="148">
        <f>IF(IF($B$5=Dates!$G$4, DataPack!H802,IF($B$5=Dates!$G$5,DataPack!R802,IF($B$5=Dates!$G$6,DataPack!AB802)))=0, "0", IF($B$5=Dates!$G$4, DataPack!H802,IF($B$5=Dates!$G$5,DataPack!R802,IF($B$5=Dates!$G$6,DataPack!AB802))))</f>
        <v>23</v>
      </c>
      <c r="L92" s="148">
        <f>IF(IF($B$5=Dates!$G$4, DataPack!I802,IF($B$5=Dates!$G$5,DataPack!S802,IF($B$5=Dates!$G$6,DataPack!AC802)))=0, "0", IF($B$5=Dates!$G$4, DataPack!I802,IF($B$5=Dates!$G$5,DataPack!S802,IF($B$5=Dates!$G$6,DataPack!AC802))))</f>
        <v>8</v>
      </c>
      <c r="M92" s="148">
        <f>IF(IF($B$5=Dates!$G$4, DataPack!J802,IF($B$5=Dates!$G$5,DataPack!T802,IF($B$5=Dates!$G$6,DataPack!AD802)))=0, "0", IF($B$5=Dates!$G$4, DataPack!J802,IF($B$5=Dates!$G$5,DataPack!T802,IF($B$5=Dates!$G$6,DataPack!AD802))))</f>
        <v>2</v>
      </c>
    </row>
    <row r="93" spans="2:13">
      <c r="B93" s="417" t="s">
        <v>160</v>
      </c>
      <c r="C93" s="417"/>
      <c r="D93" s="7"/>
      <c r="E93" s="148">
        <f>IF(IF($B$5=Dates!$G$4, DataPack!B803,IF($B$5=Dates!$G$5,DataPack!L803,IF($B$5=Dates!$G$6,DataPack!V803)))=0, "0", IF($B$5=Dates!$G$4, DataPack!B803,IF($B$5=Dates!$G$5,DataPack!L803,IF($B$5=Dates!$G$6,DataPack!V803))))</f>
        <v>70</v>
      </c>
      <c r="F93" s="148">
        <f>IF(IF($B$5=Dates!$G$4, DataPack!C803,IF($B$5=Dates!$G$5,DataPack!M803,IF($B$5=Dates!$G$6,DataPack!W803)))=0, "0", IF($B$5=Dates!$G$4, DataPack!C803,IF($B$5=Dates!$G$5,DataPack!M803,IF($B$5=Dates!$G$6,DataPack!W803))))</f>
        <v>18</v>
      </c>
      <c r="G93" s="148">
        <f>IF(IF($B$5=Dates!$G$4, DataPack!D803,IF($B$5=Dates!$G$5,DataPack!N803,IF($B$5=Dates!$G$6,DataPack!X803)))=0, "0", IF($B$5=Dates!$G$4, DataPack!D803,IF($B$5=Dates!$G$5,DataPack!N803,IF($B$5=Dates!$G$6,DataPack!X803))))</f>
        <v>26</v>
      </c>
      <c r="H93" s="148">
        <f>IF(IF($B$5=Dates!$G$4, DataPack!E803,IF($B$5=Dates!$G$5,DataPack!O803,IF($B$5=Dates!$G$6,DataPack!Y803)))=0, "0", IF($B$5=Dates!$G$4, DataPack!E803,IF($B$5=Dates!$G$5,DataPack!O803,IF($B$5=Dates!$G$6,DataPack!Y803))))</f>
        <v>35</v>
      </c>
      <c r="I93" s="148">
        <f>IF(IF($B$5=Dates!$G$4, DataPack!F803,IF($B$5=Dates!$G$5,DataPack!P803,IF($B$5=Dates!$G$6,DataPack!Z803)))=0, "0", IF($B$5=Dates!$G$4, DataPack!F803,IF($B$5=Dates!$G$5,DataPack!P803,IF($B$5=Dates!$G$6,DataPack!Z803))))</f>
        <v>50</v>
      </c>
      <c r="J93" s="148">
        <f>IF(IF($B$5=Dates!$G$4, DataPack!G803,IF($B$5=Dates!$G$5,DataPack!Q803,IF($B$5=Dates!$G$6,DataPack!AA803)))=0, "0", IF($B$5=Dates!$G$4, DataPack!G803,IF($B$5=Dates!$G$5,DataPack!Q803,IF($B$5=Dates!$G$6,DataPack!AA803))))</f>
        <v>16</v>
      </c>
      <c r="K93" s="148">
        <f>IF(IF($B$5=Dates!$G$4, DataPack!H803,IF($B$5=Dates!$G$5,DataPack!R803,IF($B$5=Dates!$G$6,DataPack!AB803)))=0, "0", IF($B$5=Dates!$G$4, DataPack!H803,IF($B$5=Dates!$G$5,DataPack!R803,IF($B$5=Dates!$G$6,DataPack!AB803))))</f>
        <v>23</v>
      </c>
      <c r="L93" s="148">
        <f>IF(IF($B$5=Dates!$G$4, DataPack!I803,IF($B$5=Dates!$G$5,DataPack!S803,IF($B$5=Dates!$G$6,DataPack!AC803)))=0, "0", IF($B$5=Dates!$G$4, DataPack!I803,IF($B$5=Dates!$G$5,DataPack!S803,IF($B$5=Dates!$G$6,DataPack!AC803))))</f>
        <v>1</v>
      </c>
      <c r="M93" s="148">
        <f>IF(IF($B$5=Dates!$G$4, DataPack!J803,IF($B$5=Dates!$G$5,DataPack!T803,IF($B$5=Dates!$G$6,DataPack!AD803)))=0, "0", IF($B$5=Dates!$G$4, DataPack!J803,IF($B$5=Dates!$G$5,DataPack!T803,IF($B$5=Dates!$G$6,DataPack!AD803))))</f>
        <v>1</v>
      </c>
    </row>
    <row r="94" spans="2:13">
      <c r="B94" s="417" t="s">
        <v>135</v>
      </c>
      <c r="C94" s="417"/>
      <c r="D94" s="7"/>
      <c r="E94" s="148">
        <f>IF(IF($B$5=Dates!$G$4, DataPack!B804,IF($B$5=Dates!$G$5,DataPack!L804,IF($B$5=Dates!$G$6,DataPack!V804)))=0, "0", IF($B$5=Dates!$G$4, DataPack!B804,IF($B$5=Dates!$G$5,DataPack!L804,IF($B$5=Dates!$G$6,DataPack!V804))))</f>
        <v>420</v>
      </c>
      <c r="F94" s="148">
        <f>IF(IF($B$5=Dates!$G$4, DataPack!C804,IF($B$5=Dates!$G$5,DataPack!M804,IF($B$5=Dates!$G$6,DataPack!W804)))=0, "0", IF($B$5=Dates!$G$4, DataPack!C804,IF($B$5=Dates!$G$5,DataPack!M804,IF($B$5=Dates!$G$6,DataPack!W804))))</f>
        <v>49</v>
      </c>
      <c r="G94" s="148">
        <f>IF(IF($B$5=Dates!$G$4, DataPack!D804,IF($B$5=Dates!$G$5,DataPack!N804,IF($B$5=Dates!$G$6,DataPack!X804)))=0, "0", IF($B$5=Dates!$G$4, DataPack!D804,IF($B$5=Dates!$G$5,DataPack!N804,IF($B$5=Dates!$G$6,DataPack!X804))))</f>
        <v>12</v>
      </c>
      <c r="H94" s="148">
        <f>IF(IF($B$5=Dates!$G$4, DataPack!E804,IF($B$5=Dates!$G$5,DataPack!O804,IF($B$5=Dates!$G$6,DataPack!Y804)))=0, "0", IF($B$5=Dates!$G$4, DataPack!E804,IF($B$5=Dates!$G$5,DataPack!O804,IF($B$5=Dates!$G$6,DataPack!Y804))))</f>
        <v>213</v>
      </c>
      <c r="I94" s="148">
        <f>IF(IF($B$5=Dates!$G$4, DataPack!F804,IF($B$5=Dates!$G$5,DataPack!P804,IF($B$5=Dates!$G$6,DataPack!Z804)))=0, "0", IF($B$5=Dates!$G$4, DataPack!F804,IF($B$5=Dates!$G$5,DataPack!P804,IF($B$5=Dates!$G$6,DataPack!Z804))))</f>
        <v>51</v>
      </c>
      <c r="J94" s="148">
        <f>IF(IF($B$5=Dates!$G$4, DataPack!G804,IF($B$5=Dates!$G$5,DataPack!Q804,IF($B$5=Dates!$G$6,DataPack!AA804)))=0, "0", IF($B$5=Dates!$G$4, DataPack!G804,IF($B$5=Dates!$G$5,DataPack!Q804,IF($B$5=Dates!$G$6,DataPack!AA804))))</f>
        <v>148</v>
      </c>
      <c r="K94" s="148">
        <f>IF(IF($B$5=Dates!$G$4, DataPack!H804,IF($B$5=Dates!$G$5,DataPack!R804,IF($B$5=Dates!$G$6,DataPack!AB804)))=0, "0", IF($B$5=Dates!$G$4, DataPack!H804,IF($B$5=Dates!$G$5,DataPack!R804,IF($B$5=Dates!$G$6,DataPack!AB804))))</f>
        <v>35</v>
      </c>
      <c r="L94" s="148">
        <f>IF(IF($B$5=Dates!$G$4, DataPack!I804,IF($B$5=Dates!$G$5,DataPack!S804,IF($B$5=Dates!$G$6,DataPack!AC804)))=0, "0", IF($B$5=Dates!$G$4, DataPack!I804,IF($B$5=Dates!$G$5,DataPack!S804,IF($B$5=Dates!$G$6,DataPack!AC804))))</f>
        <v>10</v>
      </c>
      <c r="M94" s="148">
        <f>IF(IF($B$5=Dates!$G$4, DataPack!J804,IF($B$5=Dates!$G$5,DataPack!T804,IF($B$5=Dates!$G$6,DataPack!AD804)))=0, "0", IF($B$5=Dates!$G$4, DataPack!J804,IF($B$5=Dates!$G$5,DataPack!T804,IF($B$5=Dates!$G$6,DataPack!AD804))))</f>
        <v>2</v>
      </c>
    </row>
    <row r="95" spans="2:13">
      <c r="B95" s="417" t="s">
        <v>180</v>
      </c>
      <c r="C95" s="417"/>
      <c r="D95" s="7"/>
      <c r="E95" s="148">
        <f>IF(IF($B$5=Dates!$G$4, DataPack!B805,IF($B$5=Dates!$G$5,DataPack!L805,IF($B$5=Dates!$G$6,DataPack!V805)))=0, "0", IF($B$5=Dates!$G$4, DataPack!B805,IF($B$5=Dates!$G$5,DataPack!L805,IF($B$5=Dates!$G$6,DataPack!V805))))</f>
        <v>70</v>
      </c>
      <c r="F95" s="148">
        <f>IF(IF($B$5=Dates!$G$4, DataPack!C805,IF($B$5=Dates!$G$5,DataPack!M805,IF($B$5=Dates!$G$6,DataPack!W805)))=0, "0", IF($B$5=Dates!$G$4, DataPack!C805,IF($B$5=Dates!$G$5,DataPack!M805,IF($B$5=Dates!$G$6,DataPack!W805))))</f>
        <v>11</v>
      </c>
      <c r="G95" s="148">
        <f>IF(IF($B$5=Dates!$G$4, DataPack!D805,IF($B$5=Dates!$G$5,DataPack!N805,IF($B$5=Dates!$G$6,DataPack!X805)))=0, "0", IF($B$5=Dates!$G$4, DataPack!D805,IF($B$5=Dates!$G$5,DataPack!N805,IF($B$5=Dates!$G$6,DataPack!X805))))</f>
        <v>16</v>
      </c>
      <c r="H95" s="148">
        <f>IF(IF($B$5=Dates!$G$4, DataPack!E805,IF($B$5=Dates!$G$5,DataPack!O805,IF($B$5=Dates!$G$6,DataPack!Y805)))=0, "0", IF($B$5=Dates!$G$4, DataPack!E805,IF($B$5=Dates!$G$5,DataPack!O805,IF($B$5=Dates!$G$6,DataPack!Y805))))</f>
        <v>31</v>
      </c>
      <c r="I95" s="148">
        <f>IF(IF($B$5=Dates!$G$4, DataPack!F805,IF($B$5=Dates!$G$5,DataPack!P805,IF($B$5=Dates!$G$6,DataPack!Z805)))=0, "0", IF($B$5=Dates!$G$4, DataPack!F805,IF($B$5=Dates!$G$5,DataPack!P805,IF($B$5=Dates!$G$6,DataPack!Z805))))</f>
        <v>44</v>
      </c>
      <c r="J95" s="148">
        <f>IF(IF($B$5=Dates!$G$4, DataPack!G805,IF($B$5=Dates!$G$5,DataPack!Q805,IF($B$5=Dates!$G$6,DataPack!AA805)))=0, "0", IF($B$5=Dates!$G$4, DataPack!G805,IF($B$5=Dates!$G$5,DataPack!Q805,IF($B$5=Dates!$G$6,DataPack!AA805))))</f>
        <v>25</v>
      </c>
      <c r="K95" s="148">
        <f>IF(IF($B$5=Dates!$G$4, DataPack!H805,IF($B$5=Dates!$G$5,DataPack!R805,IF($B$5=Dates!$G$6,DataPack!AB805)))=0, "0", IF($B$5=Dates!$G$4, DataPack!H805,IF($B$5=Dates!$G$5,DataPack!R805,IF($B$5=Dates!$G$6,DataPack!AB805))))</f>
        <v>36</v>
      </c>
      <c r="L95" s="148">
        <f>IF(IF($B$5=Dates!$G$4, DataPack!I805,IF($B$5=Dates!$G$5,DataPack!S805,IF($B$5=Dates!$G$6,DataPack!AC805)))=0, "0", IF($B$5=Dates!$G$4, DataPack!I805,IF($B$5=Dates!$G$5,DataPack!S805,IF($B$5=Dates!$G$6,DataPack!AC805))))</f>
        <v>3</v>
      </c>
      <c r="M95" s="148">
        <f>IF(IF($B$5=Dates!$G$4, DataPack!J805,IF($B$5=Dates!$G$5,DataPack!T805,IF($B$5=Dates!$G$6,DataPack!AD805)))=0, "0", IF($B$5=Dates!$G$4, DataPack!J805,IF($B$5=Dates!$G$5,DataPack!T805,IF($B$5=Dates!$G$6,DataPack!AD805))))</f>
        <v>4</v>
      </c>
    </row>
    <row r="96" spans="2:13">
      <c r="B96" s="417" t="s">
        <v>330</v>
      </c>
      <c r="C96" s="417"/>
      <c r="D96" s="7"/>
      <c r="E96" s="148">
        <f>IF(IF($B$5=Dates!$G$4, DataPack!B806,IF($B$5=Dates!$G$5,DataPack!L806,IF($B$5=Dates!$G$6,DataPack!V806)))=0, "0", IF($B$5=Dates!$G$4, DataPack!B806,IF($B$5=Dates!$G$5,DataPack!L806,IF($B$5=Dates!$G$6,DataPack!V806))))</f>
        <v>54</v>
      </c>
      <c r="F96" s="148">
        <f>IF(IF($B$5=Dates!$G$4, DataPack!C806,IF($B$5=Dates!$G$5,DataPack!M806,IF($B$5=Dates!$G$6,DataPack!W806)))=0, "0", IF($B$5=Dates!$G$4, DataPack!C806,IF($B$5=Dates!$G$5,DataPack!M806,IF($B$5=Dates!$G$6,DataPack!W806))))</f>
        <v>13</v>
      </c>
      <c r="G96" s="148">
        <f>IF(IF($B$5=Dates!$G$4, DataPack!D806,IF($B$5=Dates!$G$5,DataPack!N806,IF($B$5=Dates!$G$6,DataPack!X806)))=0, "0", IF($B$5=Dates!$G$4, DataPack!D806,IF($B$5=Dates!$G$5,DataPack!N806,IF($B$5=Dates!$G$6,DataPack!X806))))</f>
        <v>24</v>
      </c>
      <c r="H96" s="148">
        <f>IF(IF($B$5=Dates!$G$4, DataPack!E806,IF($B$5=Dates!$G$5,DataPack!O806,IF($B$5=Dates!$G$6,DataPack!Y806)))=0, "0", IF($B$5=Dates!$G$4, DataPack!E806,IF($B$5=Dates!$G$5,DataPack!O806,IF($B$5=Dates!$G$6,DataPack!Y806))))</f>
        <v>27</v>
      </c>
      <c r="I96" s="148">
        <f>IF(IF($B$5=Dates!$G$4, DataPack!F806,IF($B$5=Dates!$G$5,DataPack!P806,IF($B$5=Dates!$G$6,DataPack!Z806)))=0, "0", IF($B$5=Dates!$G$4, DataPack!F806,IF($B$5=Dates!$G$5,DataPack!P806,IF($B$5=Dates!$G$6,DataPack!Z806))))</f>
        <v>50</v>
      </c>
      <c r="J96" s="148">
        <f>IF(IF($B$5=Dates!$G$4, DataPack!G806,IF($B$5=Dates!$G$5,DataPack!Q806,IF($B$5=Dates!$G$6,DataPack!AA806)))=0, "0", IF($B$5=Dates!$G$4, DataPack!G806,IF($B$5=Dates!$G$5,DataPack!Q806,IF($B$5=Dates!$G$6,DataPack!AA806))))</f>
        <v>11</v>
      </c>
      <c r="K96" s="148">
        <f>IF(IF($B$5=Dates!$G$4, DataPack!H806,IF($B$5=Dates!$G$5,DataPack!R806,IF($B$5=Dates!$G$6,DataPack!AB806)))=0, "0", IF($B$5=Dates!$G$4, DataPack!H806,IF($B$5=Dates!$G$5,DataPack!R806,IF($B$5=Dates!$G$6,DataPack!AB806))))</f>
        <v>20</v>
      </c>
      <c r="L96" s="148">
        <f>IF(IF($B$5=Dates!$G$4, DataPack!I806,IF($B$5=Dates!$G$5,DataPack!S806,IF($B$5=Dates!$G$6,DataPack!AC806)))=0, "0", IF($B$5=Dates!$G$4, DataPack!I806,IF($B$5=Dates!$G$5,DataPack!S806,IF($B$5=Dates!$G$6,DataPack!AC806))))</f>
        <v>3</v>
      </c>
      <c r="M96" s="148">
        <f>IF(IF($B$5=Dates!$G$4, DataPack!J806,IF($B$5=Dates!$G$5,DataPack!T806,IF($B$5=Dates!$G$6,DataPack!AD806)))=0, "0", IF($B$5=Dates!$G$4, DataPack!J806,IF($B$5=Dates!$G$5,DataPack!T806,IF($B$5=Dates!$G$6,DataPack!AD806))))</f>
        <v>6</v>
      </c>
    </row>
    <row r="97" spans="2:13">
      <c r="B97" s="417" t="s">
        <v>129</v>
      </c>
      <c r="C97" s="417"/>
      <c r="D97" s="7"/>
      <c r="E97" s="148">
        <f>IF(IF($B$5=Dates!$G$4, DataPack!B807,IF($B$5=Dates!$G$5,DataPack!L807,IF($B$5=Dates!$G$6,DataPack!V807)))=0, "0", IF($B$5=Dates!$G$4, DataPack!B807,IF($B$5=Dates!$G$5,DataPack!L807,IF($B$5=Dates!$G$6,DataPack!V807))))</f>
        <v>337</v>
      </c>
      <c r="F97" s="148">
        <f>IF(IF($B$5=Dates!$G$4, DataPack!C807,IF($B$5=Dates!$G$5,DataPack!M807,IF($B$5=Dates!$G$6,DataPack!W807)))=0, "0", IF($B$5=Dates!$G$4, DataPack!C807,IF($B$5=Dates!$G$5,DataPack!M807,IF($B$5=Dates!$G$6,DataPack!W807))))</f>
        <v>66</v>
      </c>
      <c r="G97" s="148">
        <f>IF(IF($B$5=Dates!$G$4, DataPack!D807,IF($B$5=Dates!$G$5,DataPack!N807,IF($B$5=Dates!$G$6,DataPack!X807)))=0, "0", IF($B$5=Dates!$G$4, DataPack!D807,IF($B$5=Dates!$G$5,DataPack!N807,IF($B$5=Dates!$G$6,DataPack!X807))))</f>
        <v>20</v>
      </c>
      <c r="H97" s="148">
        <f>IF(IF($B$5=Dates!$G$4, DataPack!E807,IF($B$5=Dates!$G$5,DataPack!O807,IF($B$5=Dates!$G$6,DataPack!Y807)))=0, "0", IF($B$5=Dates!$G$4, DataPack!E807,IF($B$5=Dates!$G$5,DataPack!O807,IF($B$5=Dates!$G$6,DataPack!Y807))))</f>
        <v>169</v>
      </c>
      <c r="I97" s="148">
        <f>IF(IF($B$5=Dates!$G$4, DataPack!F807,IF($B$5=Dates!$G$5,DataPack!P807,IF($B$5=Dates!$G$6,DataPack!Z807)))=0, "0", IF($B$5=Dates!$G$4, DataPack!F807,IF($B$5=Dates!$G$5,DataPack!P807,IF($B$5=Dates!$G$6,DataPack!Z807))))</f>
        <v>50</v>
      </c>
      <c r="J97" s="148">
        <f>IF(IF($B$5=Dates!$G$4, DataPack!G807,IF($B$5=Dates!$G$5,DataPack!Q807,IF($B$5=Dates!$G$6,DataPack!AA807)))=0, "0", IF($B$5=Dates!$G$4, DataPack!G807,IF($B$5=Dates!$G$5,DataPack!Q807,IF($B$5=Dates!$G$6,DataPack!AA807))))</f>
        <v>93</v>
      </c>
      <c r="K97" s="148">
        <f>IF(IF($B$5=Dates!$G$4, DataPack!H807,IF($B$5=Dates!$G$5,DataPack!R807,IF($B$5=Dates!$G$6,DataPack!AB807)))=0, "0", IF($B$5=Dates!$G$4, DataPack!H807,IF($B$5=Dates!$G$5,DataPack!R807,IF($B$5=Dates!$G$6,DataPack!AB807))))</f>
        <v>28</v>
      </c>
      <c r="L97" s="148">
        <f>IF(IF($B$5=Dates!$G$4, DataPack!I807,IF($B$5=Dates!$G$5,DataPack!S807,IF($B$5=Dates!$G$6,DataPack!AC807)))=0, "0", IF($B$5=Dates!$G$4, DataPack!I807,IF($B$5=Dates!$G$5,DataPack!S807,IF($B$5=Dates!$G$6,DataPack!AC807))))</f>
        <v>9</v>
      </c>
      <c r="M97" s="148">
        <f>IF(IF($B$5=Dates!$G$4, DataPack!J807,IF($B$5=Dates!$G$5,DataPack!T807,IF($B$5=Dates!$G$6,DataPack!AD807)))=0, "0", IF($B$5=Dates!$G$4, DataPack!J807,IF($B$5=Dates!$G$5,DataPack!T807,IF($B$5=Dates!$G$6,DataPack!AD807))))</f>
        <v>3</v>
      </c>
    </row>
    <row r="98" spans="2:13">
      <c r="B98" s="417" t="s">
        <v>15</v>
      </c>
      <c r="C98" s="417"/>
      <c r="D98" s="7"/>
      <c r="E98" s="148">
        <f>IF(IF($B$5=Dates!$G$4, DataPack!B808,IF($B$5=Dates!$G$5,DataPack!L808,IF($B$5=Dates!$G$6,DataPack!V808)))=0, "0", IF($B$5=Dates!$G$4, DataPack!B808,IF($B$5=Dates!$G$5,DataPack!L808,IF($B$5=Dates!$G$6,DataPack!V808))))</f>
        <v>54</v>
      </c>
      <c r="F98" s="148">
        <f>IF(IF($B$5=Dates!$G$4, DataPack!C808,IF($B$5=Dates!$G$5,DataPack!M808,IF($B$5=Dates!$G$6,DataPack!W808)))=0, "0", IF($B$5=Dates!$G$4, DataPack!C808,IF($B$5=Dates!$G$5,DataPack!M808,IF($B$5=Dates!$G$6,DataPack!W808))))</f>
        <v>8</v>
      </c>
      <c r="G98" s="148">
        <f>IF(IF($B$5=Dates!$G$4, DataPack!D808,IF($B$5=Dates!$G$5,DataPack!N808,IF($B$5=Dates!$G$6,DataPack!X808)))=0, "0", IF($B$5=Dates!$G$4, DataPack!D808,IF($B$5=Dates!$G$5,DataPack!N808,IF($B$5=Dates!$G$6,DataPack!X808))))</f>
        <v>15</v>
      </c>
      <c r="H98" s="148">
        <f>IF(IF($B$5=Dates!$G$4, DataPack!E808,IF($B$5=Dates!$G$5,DataPack!O808,IF($B$5=Dates!$G$6,DataPack!Y808)))=0, "0", IF($B$5=Dates!$G$4, DataPack!E808,IF($B$5=Dates!$G$5,DataPack!O808,IF($B$5=Dates!$G$6,DataPack!Y808))))</f>
        <v>20</v>
      </c>
      <c r="I98" s="148">
        <f>IF(IF($B$5=Dates!$G$4, DataPack!F808,IF($B$5=Dates!$G$5,DataPack!P808,IF($B$5=Dates!$G$6,DataPack!Z808)))=0, "0", IF($B$5=Dates!$G$4, DataPack!F808,IF($B$5=Dates!$G$5,DataPack!P808,IF($B$5=Dates!$G$6,DataPack!Z808))))</f>
        <v>37</v>
      </c>
      <c r="J98" s="148">
        <f>IF(IF($B$5=Dates!$G$4, DataPack!G808,IF($B$5=Dates!$G$5,DataPack!Q808,IF($B$5=Dates!$G$6,DataPack!AA808)))=0, "0", IF($B$5=Dates!$G$4, DataPack!G808,IF($B$5=Dates!$G$5,DataPack!Q808,IF($B$5=Dates!$G$6,DataPack!AA808))))</f>
        <v>24</v>
      </c>
      <c r="K98" s="148">
        <f>IF(IF($B$5=Dates!$G$4, DataPack!H808,IF($B$5=Dates!$G$5,DataPack!R808,IF($B$5=Dates!$G$6,DataPack!AB808)))=0, "0", IF($B$5=Dates!$G$4, DataPack!H808,IF($B$5=Dates!$G$5,DataPack!R808,IF($B$5=Dates!$G$6,DataPack!AB808))))</f>
        <v>44</v>
      </c>
      <c r="L98" s="148">
        <f>IF(IF($B$5=Dates!$G$4, DataPack!I808,IF($B$5=Dates!$G$5,DataPack!S808,IF($B$5=Dates!$G$6,DataPack!AC808)))=0, "0", IF($B$5=Dates!$G$4, DataPack!I808,IF($B$5=Dates!$G$5,DataPack!S808,IF($B$5=Dates!$G$6,DataPack!AC808))))</f>
        <v>2</v>
      </c>
      <c r="M98" s="148">
        <f>IF(IF($B$5=Dates!$G$4, DataPack!J808,IF($B$5=Dates!$G$5,DataPack!T808,IF($B$5=Dates!$G$6,DataPack!AD808)))=0, "0", IF($B$5=Dates!$G$4, DataPack!J808,IF($B$5=Dates!$G$5,DataPack!T808,IF($B$5=Dates!$G$6,DataPack!AD808))))</f>
        <v>4</v>
      </c>
    </row>
    <row r="99" spans="2:13">
      <c r="B99" s="419" t="s">
        <v>254</v>
      </c>
      <c r="C99" s="419"/>
      <c r="D99" s="7"/>
      <c r="E99" s="147">
        <f>IF(IF($B$5=Dates!$G$4, DataPack!B809,IF($B$5=Dates!$G$5,DataPack!L809,IF($B$5=Dates!$G$6,DataPack!V809)))=0, "0", IF($B$5=Dates!$G$4, DataPack!B809,IF($B$5=Dates!$G$5,DataPack!L809,IF($B$5=Dates!$G$6,DataPack!V809))))</f>
        <v>2459</v>
      </c>
      <c r="F99" s="147">
        <f>IF(IF($B$5=Dates!$G$4, DataPack!C809,IF($B$5=Dates!$G$5,DataPack!M809,IF($B$5=Dates!$G$6,DataPack!W809)))=0, "0", IF($B$5=Dates!$G$4, DataPack!C809,IF($B$5=Dates!$G$5,DataPack!M809,IF($B$5=Dates!$G$6,DataPack!W809))))</f>
        <v>688</v>
      </c>
      <c r="G99" s="147">
        <f>IF(IF($B$5=Dates!$G$4, DataPack!D809,IF($B$5=Dates!$G$5,DataPack!N809,IF($B$5=Dates!$G$6,DataPack!X809)))=0, "0", IF($B$5=Dates!$G$4, DataPack!D809,IF($B$5=Dates!$G$5,DataPack!N809,IF($B$5=Dates!$G$6,DataPack!X809))))</f>
        <v>28</v>
      </c>
      <c r="H99" s="147">
        <f>IF(IF($B$5=Dates!$G$4, DataPack!E809,IF($B$5=Dates!$G$5,DataPack!O809,IF($B$5=Dates!$G$6,DataPack!Y809)))=0, "0", IF($B$5=Dates!$G$4, DataPack!E809,IF($B$5=Dates!$G$5,DataPack!O809,IF($B$5=Dates!$G$6,DataPack!Y809))))</f>
        <v>1168</v>
      </c>
      <c r="I99" s="147">
        <f>IF(IF($B$5=Dates!$G$4, DataPack!F809,IF($B$5=Dates!$G$5,DataPack!P809,IF($B$5=Dates!$G$6,DataPack!Z809)))=0, "0", IF($B$5=Dates!$G$4, DataPack!F809,IF($B$5=Dates!$G$5,DataPack!P809,IF($B$5=Dates!$G$6,DataPack!Z809))))</f>
        <v>47</v>
      </c>
      <c r="J99" s="147">
        <f>IF(IF($B$5=Dates!$G$4, DataPack!G809,IF($B$5=Dates!$G$5,DataPack!Q809,IF($B$5=Dates!$G$6,DataPack!AA809)))=0, "0", IF($B$5=Dates!$G$4, DataPack!G809,IF($B$5=Dates!$G$5,DataPack!Q809,IF($B$5=Dates!$G$6,DataPack!AA809))))</f>
        <v>566</v>
      </c>
      <c r="K99" s="147">
        <f>IF(IF($B$5=Dates!$G$4, DataPack!H809,IF($B$5=Dates!$G$5,DataPack!R809,IF($B$5=Dates!$G$6,DataPack!AB809)))=0, "0", IF($B$5=Dates!$G$4, DataPack!H809,IF($B$5=Dates!$G$5,DataPack!R809,IF($B$5=Dates!$G$6,DataPack!AB809))))</f>
        <v>23</v>
      </c>
      <c r="L99" s="147">
        <f>IF(IF($B$5=Dates!$G$4, DataPack!I809,IF($B$5=Dates!$G$5,DataPack!S809,IF($B$5=Dates!$G$6,DataPack!AC809)))=0, "0", IF($B$5=Dates!$G$4, DataPack!I809,IF($B$5=Dates!$G$5,DataPack!S809,IF($B$5=Dates!$G$6,DataPack!AC809))))</f>
        <v>37</v>
      </c>
      <c r="M99" s="147">
        <f>IF(IF($B$5=Dates!$G$4, DataPack!J809,IF($B$5=Dates!$G$5,DataPack!T809,IF($B$5=Dates!$G$6,DataPack!AD809)))=0, "0", IF($B$5=Dates!$G$4, DataPack!J809,IF($B$5=Dates!$G$5,DataPack!T809,IF($B$5=Dates!$G$6,DataPack!AD809))))</f>
        <v>2</v>
      </c>
    </row>
    <row r="100" spans="2:13">
      <c r="B100" s="417" t="s">
        <v>315</v>
      </c>
      <c r="C100" s="417"/>
      <c r="D100" s="7"/>
      <c r="E100" s="148">
        <f>IF(IF($B$5=Dates!$G$4, DataPack!B810,IF($B$5=Dates!$G$5,DataPack!L810,IF($B$5=Dates!$G$6,DataPack!V810)))=0, "0", IF($B$5=Dates!$G$4, DataPack!B810,IF($B$5=Dates!$G$5,DataPack!L810,IF($B$5=Dates!$G$6,DataPack!V810))))</f>
        <v>58</v>
      </c>
      <c r="F100" s="148">
        <f>IF(IF($B$5=Dates!$G$4, DataPack!C810,IF($B$5=Dates!$G$5,DataPack!M810,IF($B$5=Dates!$G$6,DataPack!W810)))=0, "0", IF($B$5=Dates!$G$4, DataPack!C810,IF($B$5=Dates!$G$5,DataPack!M810,IF($B$5=Dates!$G$6,DataPack!W810))))</f>
        <v>8</v>
      </c>
      <c r="G100" s="148">
        <f>IF(IF($B$5=Dates!$G$4, DataPack!D810,IF($B$5=Dates!$G$5,DataPack!N810,IF($B$5=Dates!$G$6,DataPack!X810)))=0, "0", IF($B$5=Dates!$G$4, DataPack!D810,IF($B$5=Dates!$G$5,DataPack!N810,IF($B$5=Dates!$G$6,DataPack!X810))))</f>
        <v>14</v>
      </c>
      <c r="H100" s="148">
        <f>IF(IF($B$5=Dates!$G$4, DataPack!E810,IF($B$5=Dates!$G$5,DataPack!O810,IF($B$5=Dates!$G$6,DataPack!Y810)))=0, "0", IF($B$5=Dates!$G$4, DataPack!E810,IF($B$5=Dates!$G$5,DataPack!O810,IF($B$5=Dates!$G$6,DataPack!Y810))))</f>
        <v>27</v>
      </c>
      <c r="I100" s="148">
        <f>IF(IF($B$5=Dates!$G$4, DataPack!F810,IF($B$5=Dates!$G$5,DataPack!P810,IF($B$5=Dates!$G$6,DataPack!Z810)))=0, "0", IF($B$5=Dates!$G$4, DataPack!F810,IF($B$5=Dates!$G$5,DataPack!P810,IF($B$5=Dates!$G$6,DataPack!Z810))))</f>
        <v>47</v>
      </c>
      <c r="J100" s="148">
        <f>IF(IF($B$5=Dates!$G$4, DataPack!G810,IF($B$5=Dates!$G$5,DataPack!Q810,IF($B$5=Dates!$G$6,DataPack!AA810)))=0, "0", IF($B$5=Dates!$G$4, DataPack!G810,IF($B$5=Dates!$G$5,DataPack!Q810,IF($B$5=Dates!$G$6,DataPack!AA810))))</f>
        <v>21</v>
      </c>
      <c r="K100" s="148">
        <f>IF(IF($B$5=Dates!$G$4, DataPack!H810,IF($B$5=Dates!$G$5,DataPack!R810,IF($B$5=Dates!$G$6,DataPack!AB810)))=0, "0", IF($B$5=Dates!$G$4, DataPack!H810,IF($B$5=Dates!$G$5,DataPack!R810,IF($B$5=Dates!$G$6,DataPack!AB810))))</f>
        <v>36</v>
      </c>
      <c r="L100" s="148">
        <f>IF(IF($B$5=Dates!$G$4, DataPack!I810,IF($B$5=Dates!$G$5,DataPack!S810,IF($B$5=Dates!$G$6,DataPack!AC810)))=0, "0", IF($B$5=Dates!$G$4, DataPack!I810,IF($B$5=Dates!$G$5,DataPack!S810,IF($B$5=Dates!$G$6,DataPack!AC810))))</f>
        <v>2</v>
      </c>
      <c r="M100" s="148">
        <f>IF(IF($B$5=Dates!$G$4, DataPack!J810,IF($B$5=Dates!$G$5,DataPack!T810,IF($B$5=Dates!$G$6,DataPack!AD810)))=0, "0", IF($B$5=Dates!$G$4, DataPack!J810,IF($B$5=Dates!$G$5,DataPack!T810,IF($B$5=Dates!$G$6,DataPack!AD810))))</f>
        <v>3</v>
      </c>
    </row>
    <row r="101" spans="2:13">
      <c r="B101" s="417" t="s">
        <v>317</v>
      </c>
      <c r="C101" s="417"/>
      <c r="D101" s="7"/>
      <c r="E101" s="148">
        <f>IF(IF($B$5=Dates!$G$4, DataPack!B811,IF($B$5=Dates!$G$5,DataPack!L811,IF($B$5=Dates!$G$6,DataPack!V811)))=0, "0", IF($B$5=Dates!$G$4, DataPack!B811,IF($B$5=Dates!$G$5,DataPack!L811,IF($B$5=Dates!$G$6,DataPack!V811))))</f>
        <v>118</v>
      </c>
      <c r="F101" s="148">
        <f>IF(IF($B$5=Dates!$G$4, DataPack!C811,IF($B$5=Dates!$G$5,DataPack!M811,IF($B$5=Dates!$G$6,DataPack!W811)))=0, "0", IF($B$5=Dates!$G$4, DataPack!C811,IF($B$5=Dates!$G$5,DataPack!M811,IF($B$5=Dates!$G$6,DataPack!W811))))</f>
        <v>47</v>
      </c>
      <c r="G101" s="148">
        <f>IF(IF($B$5=Dates!$G$4, DataPack!D811,IF($B$5=Dates!$G$5,DataPack!N811,IF($B$5=Dates!$G$6,DataPack!X811)))=0, "0", IF($B$5=Dates!$G$4, DataPack!D811,IF($B$5=Dates!$G$5,DataPack!N811,IF($B$5=Dates!$G$6,DataPack!X811))))</f>
        <v>40</v>
      </c>
      <c r="H101" s="148">
        <f>IF(IF($B$5=Dates!$G$4, DataPack!E811,IF($B$5=Dates!$G$5,DataPack!O811,IF($B$5=Dates!$G$6,DataPack!Y811)))=0, "0", IF($B$5=Dates!$G$4, DataPack!E811,IF($B$5=Dates!$G$5,DataPack!O811,IF($B$5=Dates!$G$6,DataPack!Y811))))</f>
        <v>61</v>
      </c>
      <c r="I101" s="148">
        <f>IF(IF($B$5=Dates!$G$4, DataPack!F811,IF($B$5=Dates!$G$5,DataPack!P811,IF($B$5=Dates!$G$6,DataPack!Z811)))=0, "0", IF($B$5=Dates!$G$4, DataPack!F811,IF($B$5=Dates!$G$5,DataPack!P811,IF($B$5=Dates!$G$6,DataPack!Z811))))</f>
        <v>52</v>
      </c>
      <c r="J101" s="148">
        <f>IF(IF($B$5=Dates!$G$4, DataPack!G811,IF($B$5=Dates!$G$5,DataPack!Q811,IF($B$5=Dates!$G$6,DataPack!AA811)))=0, "0", IF($B$5=Dates!$G$4, DataPack!G811,IF($B$5=Dates!$G$5,DataPack!Q811,IF($B$5=Dates!$G$6,DataPack!AA811))))</f>
        <v>10</v>
      </c>
      <c r="K101" s="148">
        <f>IF(IF($B$5=Dates!$G$4, DataPack!H811,IF($B$5=Dates!$G$5,DataPack!R811,IF($B$5=Dates!$G$6,DataPack!AB811)))=0, "0", IF($B$5=Dates!$G$4, DataPack!H811,IF($B$5=Dates!$G$5,DataPack!R811,IF($B$5=Dates!$G$6,DataPack!AB811))))</f>
        <v>8</v>
      </c>
      <c r="L101" s="148" t="str">
        <f>IF(IF($B$5=Dates!$G$4, DataPack!I811,IF($B$5=Dates!$G$5,DataPack!S811,IF($B$5=Dates!$G$6,DataPack!AC811)))=0, "0", IF($B$5=Dates!$G$4, DataPack!I811,IF($B$5=Dates!$G$5,DataPack!S811,IF($B$5=Dates!$G$6,DataPack!AC811))))</f>
        <v>0</v>
      </c>
      <c r="M101" s="148" t="str">
        <f>IF(IF($B$5=Dates!$G$4, DataPack!J811,IF($B$5=Dates!$G$5,DataPack!T811,IF($B$5=Dates!$G$6,DataPack!AD811)))=0, "0", IF($B$5=Dates!$G$4, DataPack!J811,IF($B$5=Dates!$G$5,DataPack!T811,IF($B$5=Dates!$G$6,DataPack!AD811))))</f>
        <v>0</v>
      </c>
    </row>
    <row r="102" spans="2:13">
      <c r="B102" s="417" t="s">
        <v>59</v>
      </c>
      <c r="C102" s="417"/>
      <c r="D102" s="7"/>
      <c r="E102" s="148">
        <f>IF(IF($B$5=Dates!$G$4, DataPack!B812,IF($B$5=Dates!$G$5,DataPack!L812,IF($B$5=Dates!$G$6,DataPack!V812)))=0, "0", IF($B$5=Dates!$G$4, DataPack!B812,IF($B$5=Dates!$G$5,DataPack!L812,IF($B$5=Dates!$G$6,DataPack!V812))))</f>
        <v>77</v>
      </c>
      <c r="F102" s="148">
        <f>IF(IF($B$5=Dates!$G$4, DataPack!C812,IF($B$5=Dates!$G$5,DataPack!M812,IF($B$5=Dates!$G$6,DataPack!W812)))=0, "0", IF($B$5=Dates!$G$4, DataPack!C812,IF($B$5=Dates!$G$5,DataPack!M812,IF($B$5=Dates!$G$6,DataPack!W812))))</f>
        <v>9</v>
      </c>
      <c r="G102" s="148">
        <f>IF(IF($B$5=Dates!$G$4, DataPack!D812,IF($B$5=Dates!$G$5,DataPack!N812,IF($B$5=Dates!$G$6,DataPack!X812)))=0, "0", IF($B$5=Dates!$G$4, DataPack!D812,IF($B$5=Dates!$G$5,DataPack!N812,IF($B$5=Dates!$G$6,DataPack!X812))))</f>
        <v>12</v>
      </c>
      <c r="H102" s="148">
        <f>IF(IF($B$5=Dates!$G$4, DataPack!E812,IF($B$5=Dates!$G$5,DataPack!O812,IF($B$5=Dates!$G$6,DataPack!Y812)))=0, "0", IF($B$5=Dates!$G$4, DataPack!E812,IF($B$5=Dates!$G$5,DataPack!O812,IF($B$5=Dates!$G$6,DataPack!Y812))))</f>
        <v>37</v>
      </c>
      <c r="I102" s="148">
        <f>IF(IF($B$5=Dates!$G$4, DataPack!F812,IF($B$5=Dates!$G$5,DataPack!P812,IF($B$5=Dates!$G$6,DataPack!Z812)))=0, "0", IF($B$5=Dates!$G$4, DataPack!F812,IF($B$5=Dates!$G$5,DataPack!P812,IF($B$5=Dates!$G$6,DataPack!Z812))))</f>
        <v>48</v>
      </c>
      <c r="J102" s="148">
        <f>IF(IF($B$5=Dates!$G$4, DataPack!G812,IF($B$5=Dates!$G$5,DataPack!Q812,IF($B$5=Dates!$G$6,DataPack!AA812)))=0, "0", IF($B$5=Dates!$G$4, DataPack!G812,IF($B$5=Dates!$G$5,DataPack!Q812,IF($B$5=Dates!$G$6,DataPack!AA812))))</f>
        <v>29</v>
      </c>
      <c r="K102" s="148">
        <f>IF(IF($B$5=Dates!$G$4, DataPack!H812,IF($B$5=Dates!$G$5,DataPack!R812,IF($B$5=Dates!$G$6,DataPack!AB812)))=0, "0", IF($B$5=Dates!$G$4, DataPack!H812,IF($B$5=Dates!$G$5,DataPack!R812,IF($B$5=Dates!$G$6,DataPack!AB812))))</f>
        <v>38</v>
      </c>
      <c r="L102" s="148">
        <f>IF(IF($B$5=Dates!$G$4, DataPack!I812,IF($B$5=Dates!$G$5,DataPack!S812,IF($B$5=Dates!$G$6,DataPack!AC812)))=0, "0", IF($B$5=Dates!$G$4, DataPack!I812,IF($B$5=Dates!$G$5,DataPack!S812,IF($B$5=Dates!$G$6,DataPack!AC812))))</f>
        <v>2</v>
      </c>
      <c r="M102" s="148">
        <f>IF(IF($B$5=Dates!$G$4, DataPack!J812,IF($B$5=Dates!$G$5,DataPack!T812,IF($B$5=Dates!$G$6,DataPack!AD812)))=0, "0", IF($B$5=Dates!$G$4, DataPack!J812,IF($B$5=Dates!$G$5,DataPack!T812,IF($B$5=Dates!$G$6,DataPack!AD812))))</f>
        <v>3</v>
      </c>
    </row>
    <row r="103" spans="2:13">
      <c r="B103" s="417" t="s">
        <v>322</v>
      </c>
      <c r="C103" s="417"/>
      <c r="D103" s="7"/>
      <c r="E103" s="148">
        <f>IF(IF($B$5=Dates!$G$4, DataPack!B813,IF($B$5=Dates!$G$5,DataPack!L813,IF($B$5=Dates!$G$6,DataPack!V813)))=0, "0", IF($B$5=Dates!$G$4, DataPack!B813,IF($B$5=Dates!$G$5,DataPack!L813,IF($B$5=Dates!$G$6,DataPack!V813))))</f>
        <v>86</v>
      </c>
      <c r="F103" s="148">
        <f>IF(IF($B$5=Dates!$G$4, DataPack!C813,IF($B$5=Dates!$G$5,DataPack!M813,IF($B$5=Dates!$G$6,DataPack!W813)))=0, "0", IF($B$5=Dates!$G$4, DataPack!C813,IF($B$5=Dates!$G$5,DataPack!M813,IF($B$5=Dates!$G$6,DataPack!W813))))</f>
        <v>17</v>
      </c>
      <c r="G103" s="148">
        <f>IF(IF($B$5=Dates!$G$4, DataPack!D813,IF($B$5=Dates!$G$5,DataPack!N813,IF($B$5=Dates!$G$6,DataPack!X813)))=0, "0", IF($B$5=Dates!$G$4, DataPack!D813,IF($B$5=Dates!$G$5,DataPack!N813,IF($B$5=Dates!$G$6,DataPack!X813))))</f>
        <v>20</v>
      </c>
      <c r="H103" s="148">
        <f>IF(IF($B$5=Dates!$G$4, DataPack!E813,IF($B$5=Dates!$G$5,DataPack!O813,IF($B$5=Dates!$G$6,DataPack!Y813)))=0, "0", IF($B$5=Dates!$G$4, DataPack!E813,IF($B$5=Dates!$G$5,DataPack!O813,IF($B$5=Dates!$G$6,DataPack!Y813))))</f>
        <v>39</v>
      </c>
      <c r="I103" s="148">
        <f>IF(IF($B$5=Dates!$G$4, DataPack!F813,IF($B$5=Dates!$G$5,DataPack!P813,IF($B$5=Dates!$G$6,DataPack!Z813)))=0, "0", IF($B$5=Dates!$G$4, DataPack!F813,IF($B$5=Dates!$G$5,DataPack!P813,IF($B$5=Dates!$G$6,DataPack!Z813))))</f>
        <v>45</v>
      </c>
      <c r="J103" s="148">
        <f>IF(IF($B$5=Dates!$G$4, DataPack!G813,IF($B$5=Dates!$G$5,DataPack!Q813,IF($B$5=Dates!$G$6,DataPack!AA813)))=0, "0", IF($B$5=Dates!$G$4, DataPack!G813,IF($B$5=Dates!$G$5,DataPack!Q813,IF($B$5=Dates!$G$6,DataPack!AA813))))</f>
        <v>29</v>
      </c>
      <c r="K103" s="148">
        <f>IF(IF($B$5=Dates!$G$4, DataPack!H813,IF($B$5=Dates!$G$5,DataPack!R813,IF($B$5=Dates!$G$6,DataPack!AB813)))=0, "0", IF($B$5=Dates!$G$4, DataPack!H813,IF($B$5=Dates!$G$5,DataPack!R813,IF($B$5=Dates!$G$6,DataPack!AB813))))</f>
        <v>34</v>
      </c>
      <c r="L103" s="148">
        <f>IF(IF($B$5=Dates!$G$4, DataPack!I813,IF($B$5=Dates!$G$5,DataPack!S813,IF($B$5=Dates!$G$6,DataPack!AC813)))=0, "0", IF($B$5=Dates!$G$4, DataPack!I813,IF($B$5=Dates!$G$5,DataPack!S813,IF($B$5=Dates!$G$6,DataPack!AC813))))</f>
        <v>1</v>
      </c>
      <c r="M103" s="148">
        <f>IF(IF($B$5=Dates!$G$4, DataPack!J813,IF($B$5=Dates!$G$5,DataPack!T813,IF($B$5=Dates!$G$6,DataPack!AD813)))=0, "0", IF($B$5=Dates!$G$4, DataPack!J813,IF($B$5=Dates!$G$5,DataPack!T813,IF($B$5=Dates!$G$6,DataPack!AD813))))</f>
        <v>1</v>
      </c>
    </row>
    <row r="104" spans="2:13">
      <c r="B104" s="417" t="s">
        <v>211</v>
      </c>
      <c r="C104" s="417"/>
      <c r="D104" s="7"/>
      <c r="E104" s="148">
        <f>IF(IF($B$5=Dates!$G$4, DataPack!B814,IF($B$5=Dates!$G$5,DataPack!L814,IF($B$5=Dates!$G$6,DataPack!V814)))=0, "0", IF($B$5=Dates!$G$4, DataPack!B814,IF($B$5=Dates!$G$5,DataPack!L814,IF($B$5=Dates!$G$6,DataPack!V814))))</f>
        <v>95</v>
      </c>
      <c r="F104" s="148">
        <f>IF(IF($B$5=Dates!$G$4, DataPack!C814,IF($B$5=Dates!$G$5,DataPack!M814,IF($B$5=Dates!$G$6,DataPack!W814)))=0, "0", IF($B$5=Dates!$G$4, DataPack!C814,IF($B$5=Dates!$G$5,DataPack!M814,IF($B$5=Dates!$G$6,DataPack!W814))))</f>
        <v>27</v>
      </c>
      <c r="G104" s="148">
        <f>IF(IF($B$5=Dates!$G$4, DataPack!D814,IF($B$5=Dates!$G$5,DataPack!N814,IF($B$5=Dates!$G$6,DataPack!X814)))=0, "0", IF($B$5=Dates!$G$4, DataPack!D814,IF($B$5=Dates!$G$5,DataPack!N814,IF($B$5=Dates!$G$6,DataPack!X814))))</f>
        <v>28</v>
      </c>
      <c r="H104" s="148">
        <f>IF(IF($B$5=Dates!$G$4, DataPack!E814,IF($B$5=Dates!$G$5,DataPack!O814,IF($B$5=Dates!$G$6,DataPack!Y814)))=0, "0", IF($B$5=Dates!$G$4, DataPack!E814,IF($B$5=Dates!$G$5,DataPack!O814,IF($B$5=Dates!$G$6,DataPack!Y814))))</f>
        <v>41</v>
      </c>
      <c r="I104" s="148">
        <f>IF(IF($B$5=Dates!$G$4, DataPack!F814,IF($B$5=Dates!$G$5,DataPack!P814,IF($B$5=Dates!$G$6,DataPack!Z814)))=0, "0", IF($B$5=Dates!$G$4, DataPack!F814,IF($B$5=Dates!$G$5,DataPack!P814,IF($B$5=Dates!$G$6,DataPack!Z814))))</f>
        <v>43</v>
      </c>
      <c r="J104" s="148">
        <f>IF(IF($B$5=Dates!$G$4, DataPack!G814,IF($B$5=Dates!$G$5,DataPack!Q814,IF($B$5=Dates!$G$6,DataPack!AA814)))=0, "0", IF($B$5=Dates!$G$4, DataPack!G814,IF($B$5=Dates!$G$5,DataPack!Q814,IF($B$5=Dates!$G$6,DataPack!AA814))))</f>
        <v>25</v>
      </c>
      <c r="K104" s="148">
        <f>IF(IF($B$5=Dates!$G$4, DataPack!H814,IF($B$5=Dates!$G$5,DataPack!R814,IF($B$5=Dates!$G$6,DataPack!AB814)))=0, "0", IF($B$5=Dates!$G$4, DataPack!H814,IF($B$5=Dates!$G$5,DataPack!R814,IF($B$5=Dates!$G$6,DataPack!AB814))))</f>
        <v>26</v>
      </c>
      <c r="L104" s="148">
        <f>IF(IF($B$5=Dates!$G$4, DataPack!I814,IF($B$5=Dates!$G$5,DataPack!S814,IF($B$5=Dates!$G$6,DataPack!AC814)))=0, "0", IF($B$5=Dates!$G$4, DataPack!I814,IF($B$5=Dates!$G$5,DataPack!S814,IF($B$5=Dates!$G$6,DataPack!AC814))))</f>
        <v>2</v>
      </c>
      <c r="M104" s="148">
        <f>IF(IF($B$5=Dates!$G$4, DataPack!J814,IF($B$5=Dates!$G$5,DataPack!T814,IF($B$5=Dates!$G$6,DataPack!AD814)))=0, "0", IF($B$5=Dates!$G$4, DataPack!J814,IF($B$5=Dates!$G$5,DataPack!T814,IF($B$5=Dates!$G$6,DataPack!AD814))))</f>
        <v>2</v>
      </c>
    </row>
    <row r="105" spans="2:13">
      <c r="B105" s="417" t="s">
        <v>76</v>
      </c>
      <c r="C105" s="417"/>
      <c r="D105" s="7"/>
      <c r="E105" s="148">
        <f>IF(IF($B$5=Dates!$G$4, DataPack!B815,IF($B$5=Dates!$G$5,DataPack!L815,IF($B$5=Dates!$G$6,DataPack!V815)))=0, "0", IF($B$5=Dates!$G$4, DataPack!B815,IF($B$5=Dates!$G$5,DataPack!L815,IF($B$5=Dates!$G$6,DataPack!V815))))</f>
        <v>60</v>
      </c>
      <c r="F105" s="148">
        <f>IF(IF($B$5=Dates!$G$4, DataPack!C815,IF($B$5=Dates!$G$5,DataPack!M815,IF($B$5=Dates!$G$6,DataPack!W815)))=0, "0", IF($B$5=Dates!$G$4, DataPack!C815,IF($B$5=Dates!$G$5,DataPack!M815,IF($B$5=Dates!$G$6,DataPack!W815))))</f>
        <v>21</v>
      </c>
      <c r="G105" s="148">
        <f>IF(IF($B$5=Dates!$G$4, DataPack!D815,IF($B$5=Dates!$G$5,DataPack!N815,IF($B$5=Dates!$G$6,DataPack!X815)))=0, "0", IF($B$5=Dates!$G$4, DataPack!D815,IF($B$5=Dates!$G$5,DataPack!N815,IF($B$5=Dates!$G$6,DataPack!X815))))</f>
        <v>35</v>
      </c>
      <c r="H105" s="148">
        <f>IF(IF($B$5=Dates!$G$4, DataPack!E815,IF($B$5=Dates!$G$5,DataPack!O815,IF($B$5=Dates!$G$6,DataPack!Y815)))=0, "0", IF($B$5=Dates!$G$4, DataPack!E815,IF($B$5=Dates!$G$5,DataPack!O815,IF($B$5=Dates!$G$6,DataPack!Y815))))</f>
        <v>30</v>
      </c>
      <c r="I105" s="148">
        <f>IF(IF($B$5=Dates!$G$4, DataPack!F815,IF($B$5=Dates!$G$5,DataPack!P815,IF($B$5=Dates!$G$6,DataPack!Z815)))=0, "0", IF($B$5=Dates!$G$4, DataPack!F815,IF($B$5=Dates!$G$5,DataPack!P815,IF($B$5=Dates!$G$6,DataPack!Z815))))</f>
        <v>50</v>
      </c>
      <c r="J105" s="148">
        <f>IF(IF($B$5=Dates!$G$4, DataPack!G815,IF($B$5=Dates!$G$5,DataPack!Q815,IF($B$5=Dates!$G$6,DataPack!AA815)))=0, "0", IF($B$5=Dates!$G$4, DataPack!G815,IF($B$5=Dates!$G$5,DataPack!Q815,IF($B$5=Dates!$G$6,DataPack!AA815))))</f>
        <v>9</v>
      </c>
      <c r="K105" s="148">
        <f>IF(IF($B$5=Dates!$G$4, DataPack!H815,IF($B$5=Dates!$G$5,DataPack!R815,IF($B$5=Dates!$G$6,DataPack!AB815)))=0, "0", IF($B$5=Dates!$G$4, DataPack!H815,IF($B$5=Dates!$G$5,DataPack!R815,IF($B$5=Dates!$G$6,DataPack!AB815))))</f>
        <v>15</v>
      </c>
      <c r="L105" s="148" t="str">
        <f>IF(IF($B$5=Dates!$G$4, DataPack!I815,IF($B$5=Dates!$G$5,DataPack!S815,IF($B$5=Dates!$G$6,DataPack!AC815)))=0, "0", IF($B$5=Dates!$G$4, DataPack!I815,IF($B$5=Dates!$G$5,DataPack!S815,IF($B$5=Dates!$G$6,DataPack!AC815))))</f>
        <v>0</v>
      </c>
      <c r="M105" s="148" t="str">
        <f>IF(IF($B$5=Dates!$G$4, DataPack!J815,IF($B$5=Dates!$G$5,DataPack!T815,IF($B$5=Dates!$G$6,DataPack!AD815)))=0, "0", IF($B$5=Dates!$G$4, DataPack!J815,IF($B$5=Dates!$G$5,DataPack!T815,IF($B$5=Dates!$G$6,DataPack!AD815))))</f>
        <v>0</v>
      </c>
    </row>
    <row r="106" spans="2:13">
      <c r="B106" s="417" t="s">
        <v>236</v>
      </c>
      <c r="C106" s="417"/>
      <c r="D106" s="7"/>
      <c r="E106" s="148">
        <f>IF(IF($B$5=Dates!$G$4, DataPack!B816,IF($B$5=Dates!$G$5,DataPack!L816,IF($B$5=Dates!$G$6,DataPack!V816)))=0, "0", IF($B$5=Dates!$G$4, DataPack!B816,IF($B$5=Dates!$G$5,DataPack!L816,IF($B$5=Dates!$G$6,DataPack!V816))))</f>
        <v>1</v>
      </c>
      <c r="F106" s="148">
        <f>IF(IF($B$5=Dates!$G$4, DataPack!C816,IF($B$5=Dates!$G$5,DataPack!M816,IF($B$5=Dates!$G$6,DataPack!W816)))=0, "0", IF($B$5=Dates!$G$4, DataPack!C816,IF($B$5=Dates!$G$5,DataPack!M816,IF($B$5=Dates!$G$6,DataPack!W816))))</f>
        <v>1</v>
      </c>
      <c r="G106" s="148">
        <f>IF(IF($B$5=Dates!$G$4, DataPack!D816,IF($B$5=Dates!$G$5,DataPack!N816,IF($B$5=Dates!$G$6,DataPack!X816)))=0, "0", IF($B$5=Dates!$G$4, DataPack!D816,IF($B$5=Dates!$G$5,DataPack!N816,IF($B$5=Dates!$G$6,DataPack!X816))))</f>
        <v>100</v>
      </c>
      <c r="H106" s="148" t="str">
        <f>IF(IF($B$5=Dates!$G$4, DataPack!E816,IF($B$5=Dates!$G$5,DataPack!O816,IF($B$5=Dates!$G$6,DataPack!Y816)))=0, "0", IF($B$5=Dates!$G$4, DataPack!E816,IF($B$5=Dates!$G$5,DataPack!O816,IF($B$5=Dates!$G$6,DataPack!Y816))))</f>
        <v>0</v>
      </c>
      <c r="I106" s="148" t="str">
        <f>IF(IF($B$5=Dates!$G$4, DataPack!F816,IF($B$5=Dates!$G$5,DataPack!P816,IF($B$5=Dates!$G$6,DataPack!Z816)))=0, "0", IF($B$5=Dates!$G$4, DataPack!F816,IF($B$5=Dates!$G$5,DataPack!P816,IF($B$5=Dates!$G$6,DataPack!Z816))))</f>
        <v>0</v>
      </c>
      <c r="J106" s="148" t="str">
        <f>IF(IF($B$5=Dates!$G$4, DataPack!G816,IF($B$5=Dates!$G$5,DataPack!Q816,IF($B$5=Dates!$G$6,DataPack!AA816)))=0, "0", IF($B$5=Dates!$G$4, DataPack!G816,IF($B$5=Dates!$G$5,DataPack!Q816,IF($B$5=Dates!$G$6,DataPack!AA816))))</f>
        <v>0</v>
      </c>
      <c r="K106" s="148" t="str">
        <f>IF(IF($B$5=Dates!$G$4, DataPack!H816,IF($B$5=Dates!$G$5,DataPack!R816,IF($B$5=Dates!$G$6,DataPack!AB816)))=0, "0", IF($B$5=Dates!$G$4, DataPack!H816,IF($B$5=Dates!$G$5,DataPack!R816,IF($B$5=Dates!$G$6,DataPack!AB816))))</f>
        <v>0</v>
      </c>
      <c r="L106" s="148" t="str">
        <f>IF(IF($B$5=Dates!$G$4, DataPack!I816,IF($B$5=Dates!$G$5,DataPack!S816,IF($B$5=Dates!$G$6,DataPack!AC816)))=0, "0", IF($B$5=Dates!$G$4, DataPack!I816,IF($B$5=Dates!$G$5,DataPack!S816,IF($B$5=Dates!$G$6,DataPack!AC816))))</f>
        <v>0</v>
      </c>
      <c r="M106" s="148" t="str">
        <f>IF(IF($B$5=Dates!$G$4, DataPack!J816,IF($B$5=Dates!$G$5,DataPack!T816,IF($B$5=Dates!$G$6,DataPack!AD816)))=0, "0", IF($B$5=Dates!$G$4, DataPack!J816,IF($B$5=Dates!$G$5,DataPack!T816,IF($B$5=Dates!$G$6,DataPack!AD816))))</f>
        <v>0</v>
      </c>
    </row>
    <row r="107" spans="2:13">
      <c r="B107" s="417" t="s">
        <v>311</v>
      </c>
      <c r="C107" s="417"/>
      <c r="D107" s="7"/>
      <c r="E107" s="148">
        <f>IF(IF($B$5=Dates!$G$4, DataPack!B817,IF($B$5=Dates!$G$5,DataPack!L817,IF($B$5=Dates!$G$6,DataPack!V817)))=0, "0", IF($B$5=Dates!$G$4, DataPack!B817,IF($B$5=Dates!$G$5,DataPack!L817,IF($B$5=Dates!$G$6,DataPack!V817))))</f>
        <v>117</v>
      </c>
      <c r="F107" s="148">
        <f>IF(IF($B$5=Dates!$G$4, DataPack!C817,IF($B$5=Dates!$G$5,DataPack!M817,IF($B$5=Dates!$G$6,DataPack!W817)))=0, "0", IF($B$5=Dates!$G$4, DataPack!C817,IF($B$5=Dates!$G$5,DataPack!M817,IF($B$5=Dates!$G$6,DataPack!W817))))</f>
        <v>28</v>
      </c>
      <c r="G107" s="148">
        <f>IF(IF($B$5=Dates!$G$4, DataPack!D817,IF($B$5=Dates!$G$5,DataPack!N817,IF($B$5=Dates!$G$6,DataPack!X817)))=0, "0", IF($B$5=Dates!$G$4, DataPack!D817,IF($B$5=Dates!$G$5,DataPack!N817,IF($B$5=Dates!$G$6,DataPack!X817))))</f>
        <v>24</v>
      </c>
      <c r="H107" s="148">
        <f>IF(IF($B$5=Dates!$G$4, DataPack!E817,IF($B$5=Dates!$G$5,DataPack!O817,IF($B$5=Dates!$G$6,DataPack!Y817)))=0, "0", IF($B$5=Dates!$G$4, DataPack!E817,IF($B$5=Dates!$G$5,DataPack!O817,IF($B$5=Dates!$G$6,DataPack!Y817))))</f>
        <v>51</v>
      </c>
      <c r="I107" s="148">
        <f>IF(IF($B$5=Dates!$G$4, DataPack!F817,IF($B$5=Dates!$G$5,DataPack!P817,IF($B$5=Dates!$G$6,DataPack!Z817)))=0, "0", IF($B$5=Dates!$G$4, DataPack!F817,IF($B$5=Dates!$G$5,DataPack!P817,IF($B$5=Dates!$G$6,DataPack!Z817))))</f>
        <v>44</v>
      </c>
      <c r="J107" s="148">
        <f>IF(IF($B$5=Dates!$G$4, DataPack!G817,IF($B$5=Dates!$G$5,DataPack!Q817,IF($B$5=Dates!$G$6,DataPack!AA817)))=0, "0", IF($B$5=Dates!$G$4, DataPack!G817,IF($B$5=Dates!$G$5,DataPack!Q817,IF($B$5=Dates!$G$6,DataPack!AA817))))</f>
        <v>34</v>
      </c>
      <c r="K107" s="148">
        <f>IF(IF($B$5=Dates!$G$4, DataPack!H817,IF($B$5=Dates!$G$5,DataPack!R817,IF($B$5=Dates!$G$6,DataPack!AB817)))=0, "0", IF($B$5=Dates!$G$4, DataPack!H817,IF($B$5=Dates!$G$5,DataPack!R817,IF($B$5=Dates!$G$6,DataPack!AB817))))</f>
        <v>29</v>
      </c>
      <c r="L107" s="148">
        <f>IF(IF($B$5=Dates!$G$4, DataPack!I817,IF($B$5=Dates!$G$5,DataPack!S817,IF($B$5=Dates!$G$6,DataPack!AC817)))=0, "0", IF($B$5=Dates!$G$4, DataPack!I817,IF($B$5=Dates!$G$5,DataPack!S817,IF($B$5=Dates!$G$6,DataPack!AC817))))</f>
        <v>4</v>
      </c>
      <c r="M107" s="148">
        <f>IF(IF($B$5=Dates!$G$4, DataPack!J817,IF($B$5=Dates!$G$5,DataPack!T817,IF($B$5=Dates!$G$6,DataPack!AD817)))=0, "0", IF($B$5=Dates!$G$4, DataPack!J817,IF($B$5=Dates!$G$5,DataPack!T817,IF($B$5=Dates!$G$6,DataPack!AD817))))</f>
        <v>3</v>
      </c>
    </row>
    <row r="108" spans="2:13">
      <c r="B108" s="417" t="s">
        <v>52</v>
      </c>
      <c r="C108" s="417"/>
      <c r="D108" s="7"/>
      <c r="E108" s="148">
        <f>IF(IF($B$5=Dates!$G$4, DataPack!B818,IF($B$5=Dates!$G$5,DataPack!L818,IF($B$5=Dates!$G$6,DataPack!V818)))=0, "0", IF($B$5=Dates!$G$4, DataPack!B818,IF($B$5=Dates!$G$5,DataPack!L818,IF($B$5=Dates!$G$6,DataPack!V818))))</f>
        <v>88</v>
      </c>
      <c r="F108" s="148">
        <f>IF(IF($B$5=Dates!$G$4, DataPack!C818,IF($B$5=Dates!$G$5,DataPack!M818,IF($B$5=Dates!$G$6,DataPack!W818)))=0, "0", IF($B$5=Dates!$G$4, DataPack!C818,IF($B$5=Dates!$G$5,DataPack!M818,IF($B$5=Dates!$G$6,DataPack!W818))))</f>
        <v>17</v>
      </c>
      <c r="G108" s="148">
        <f>IF(IF($B$5=Dates!$G$4, DataPack!D818,IF($B$5=Dates!$G$5,DataPack!N818,IF($B$5=Dates!$G$6,DataPack!X818)))=0, "0", IF($B$5=Dates!$G$4, DataPack!D818,IF($B$5=Dates!$G$5,DataPack!N818,IF($B$5=Dates!$G$6,DataPack!X818))))</f>
        <v>19</v>
      </c>
      <c r="H108" s="148">
        <f>IF(IF($B$5=Dates!$G$4, DataPack!E818,IF($B$5=Dates!$G$5,DataPack!O818,IF($B$5=Dates!$G$6,DataPack!Y818)))=0, "0", IF($B$5=Dates!$G$4, DataPack!E818,IF($B$5=Dates!$G$5,DataPack!O818,IF($B$5=Dates!$G$6,DataPack!Y818))))</f>
        <v>46</v>
      </c>
      <c r="I108" s="148">
        <f>IF(IF($B$5=Dates!$G$4, DataPack!F818,IF($B$5=Dates!$G$5,DataPack!P818,IF($B$5=Dates!$G$6,DataPack!Z818)))=0, "0", IF($B$5=Dates!$G$4, DataPack!F818,IF($B$5=Dates!$G$5,DataPack!P818,IF($B$5=Dates!$G$6,DataPack!Z818))))</f>
        <v>52</v>
      </c>
      <c r="J108" s="148">
        <f>IF(IF($B$5=Dates!$G$4, DataPack!G818,IF($B$5=Dates!$G$5,DataPack!Q818,IF($B$5=Dates!$G$6,DataPack!AA818)))=0, "0", IF($B$5=Dates!$G$4, DataPack!G818,IF($B$5=Dates!$G$5,DataPack!Q818,IF($B$5=Dates!$G$6,DataPack!AA818))))</f>
        <v>24</v>
      </c>
      <c r="K108" s="148">
        <f>IF(IF($B$5=Dates!$G$4, DataPack!H818,IF($B$5=Dates!$G$5,DataPack!R818,IF($B$5=Dates!$G$6,DataPack!AB818)))=0, "0", IF($B$5=Dates!$G$4, DataPack!H818,IF($B$5=Dates!$G$5,DataPack!R818,IF($B$5=Dates!$G$6,DataPack!AB818))))</f>
        <v>27</v>
      </c>
      <c r="L108" s="148">
        <f>IF(IF($B$5=Dates!$G$4, DataPack!I818,IF($B$5=Dates!$G$5,DataPack!S818,IF($B$5=Dates!$G$6,DataPack!AC818)))=0, "0", IF($B$5=Dates!$G$4, DataPack!I818,IF($B$5=Dates!$G$5,DataPack!S818,IF($B$5=Dates!$G$6,DataPack!AC818))))</f>
        <v>1</v>
      </c>
      <c r="M108" s="148">
        <f>IF(IF($B$5=Dates!$G$4, DataPack!J818,IF($B$5=Dates!$G$5,DataPack!T818,IF($B$5=Dates!$G$6,DataPack!AD818)))=0, "0", IF($B$5=Dates!$G$4, DataPack!J818,IF($B$5=Dates!$G$5,DataPack!T818,IF($B$5=Dates!$G$6,DataPack!AD818))))</f>
        <v>1</v>
      </c>
    </row>
    <row r="109" spans="2:13">
      <c r="B109" s="417" t="s">
        <v>264</v>
      </c>
      <c r="C109" s="417"/>
      <c r="D109" s="7"/>
      <c r="E109" s="148">
        <f>IF(IF($B$5=Dates!$G$4, DataPack!B819,IF($B$5=Dates!$G$5,DataPack!L819,IF($B$5=Dates!$G$6,DataPack!V819)))=0, "0", IF($B$5=Dates!$G$4, DataPack!B819,IF($B$5=Dates!$G$5,DataPack!L819,IF($B$5=Dates!$G$6,DataPack!V819))))</f>
        <v>89</v>
      </c>
      <c r="F109" s="148">
        <f>IF(IF($B$5=Dates!$G$4, DataPack!C819,IF($B$5=Dates!$G$5,DataPack!M819,IF($B$5=Dates!$G$6,DataPack!W819)))=0, "0", IF($B$5=Dates!$G$4, DataPack!C819,IF($B$5=Dates!$G$5,DataPack!M819,IF($B$5=Dates!$G$6,DataPack!W819))))</f>
        <v>23</v>
      </c>
      <c r="G109" s="148">
        <f>IF(IF($B$5=Dates!$G$4, DataPack!D819,IF($B$5=Dates!$G$5,DataPack!N819,IF($B$5=Dates!$G$6,DataPack!X819)))=0, "0", IF($B$5=Dates!$G$4, DataPack!D819,IF($B$5=Dates!$G$5,DataPack!N819,IF($B$5=Dates!$G$6,DataPack!X819))))</f>
        <v>26</v>
      </c>
      <c r="H109" s="148">
        <f>IF(IF($B$5=Dates!$G$4, DataPack!E819,IF($B$5=Dates!$G$5,DataPack!O819,IF($B$5=Dates!$G$6,DataPack!Y819)))=0, "0", IF($B$5=Dates!$G$4, DataPack!E819,IF($B$5=Dates!$G$5,DataPack!O819,IF($B$5=Dates!$G$6,DataPack!Y819))))</f>
        <v>40</v>
      </c>
      <c r="I109" s="148">
        <f>IF(IF($B$5=Dates!$G$4, DataPack!F819,IF($B$5=Dates!$G$5,DataPack!P819,IF($B$5=Dates!$G$6,DataPack!Z819)))=0, "0", IF($B$5=Dates!$G$4, DataPack!F819,IF($B$5=Dates!$G$5,DataPack!P819,IF($B$5=Dates!$G$6,DataPack!Z819))))</f>
        <v>45</v>
      </c>
      <c r="J109" s="148">
        <f>IF(IF($B$5=Dates!$G$4, DataPack!G819,IF($B$5=Dates!$G$5,DataPack!Q819,IF($B$5=Dates!$G$6,DataPack!AA819)))=0, "0", IF($B$5=Dates!$G$4, DataPack!G819,IF($B$5=Dates!$G$5,DataPack!Q819,IF($B$5=Dates!$G$6,DataPack!AA819))))</f>
        <v>25</v>
      </c>
      <c r="K109" s="148">
        <f>IF(IF($B$5=Dates!$G$4, DataPack!H819,IF($B$5=Dates!$G$5,DataPack!R819,IF($B$5=Dates!$G$6,DataPack!AB819)))=0, "0", IF($B$5=Dates!$G$4, DataPack!H819,IF($B$5=Dates!$G$5,DataPack!R819,IF($B$5=Dates!$G$6,DataPack!AB819))))</f>
        <v>28</v>
      </c>
      <c r="L109" s="148">
        <f>IF(IF($B$5=Dates!$G$4, DataPack!I819,IF($B$5=Dates!$G$5,DataPack!S819,IF($B$5=Dates!$G$6,DataPack!AC819)))=0, "0", IF($B$5=Dates!$G$4, DataPack!I819,IF($B$5=Dates!$G$5,DataPack!S819,IF($B$5=Dates!$G$6,DataPack!AC819))))</f>
        <v>1</v>
      </c>
      <c r="M109" s="148">
        <f>IF(IF($B$5=Dates!$G$4, DataPack!J819,IF($B$5=Dates!$G$5,DataPack!T819,IF($B$5=Dates!$G$6,DataPack!AD819)))=0, "0", IF($B$5=Dates!$G$4, DataPack!J819,IF($B$5=Dates!$G$5,DataPack!T819,IF($B$5=Dates!$G$6,DataPack!AD819))))</f>
        <v>1</v>
      </c>
    </row>
    <row r="110" spans="2:13">
      <c r="B110" s="417" t="s">
        <v>210</v>
      </c>
      <c r="C110" s="417"/>
      <c r="D110" s="7"/>
      <c r="E110" s="148">
        <f>IF(IF($B$5=Dates!$G$4, DataPack!B820,IF($B$5=Dates!$G$5,DataPack!L820,IF($B$5=Dates!$G$6,DataPack!V820)))=0, "0", IF($B$5=Dates!$G$4, DataPack!B820,IF($B$5=Dates!$G$5,DataPack!L820,IF($B$5=Dates!$G$6,DataPack!V820))))</f>
        <v>86</v>
      </c>
      <c r="F110" s="148">
        <f>IF(IF($B$5=Dates!$G$4, DataPack!C820,IF($B$5=Dates!$G$5,DataPack!M820,IF($B$5=Dates!$G$6,DataPack!W820)))=0, "0", IF($B$5=Dates!$G$4, DataPack!C820,IF($B$5=Dates!$G$5,DataPack!M820,IF($B$5=Dates!$G$6,DataPack!W820))))</f>
        <v>17</v>
      </c>
      <c r="G110" s="148">
        <f>IF(IF($B$5=Dates!$G$4, DataPack!D820,IF($B$5=Dates!$G$5,DataPack!N820,IF($B$5=Dates!$G$6,DataPack!X820)))=0, "0", IF($B$5=Dates!$G$4, DataPack!D820,IF($B$5=Dates!$G$5,DataPack!N820,IF($B$5=Dates!$G$6,DataPack!X820))))</f>
        <v>20</v>
      </c>
      <c r="H110" s="148">
        <f>IF(IF($B$5=Dates!$G$4, DataPack!E820,IF($B$5=Dates!$G$5,DataPack!O820,IF($B$5=Dates!$G$6,DataPack!Y820)))=0, "0", IF($B$5=Dates!$G$4, DataPack!E820,IF($B$5=Dates!$G$5,DataPack!O820,IF($B$5=Dates!$G$6,DataPack!Y820))))</f>
        <v>43</v>
      </c>
      <c r="I110" s="148">
        <f>IF(IF($B$5=Dates!$G$4, DataPack!F820,IF($B$5=Dates!$G$5,DataPack!P820,IF($B$5=Dates!$G$6,DataPack!Z820)))=0, "0", IF($B$5=Dates!$G$4, DataPack!F820,IF($B$5=Dates!$G$5,DataPack!P820,IF($B$5=Dates!$G$6,DataPack!Z820))))</f>
        <v>50</v>
      </c>
      <c r="J110" s="148">
        <f>IF(IF($B$5=Dates!$G$4, DataPack!G820,IF($B$5=Dates!$G$5,DataPack!Q820,IF($B$5=Dates!$G$6,DataPack!AA820)))=0, "0", IF($B$5=Dates!$G$4, DataPack!G820,IF($B$5=Dates!$G$5,DataPack!Q820,IF($B$5=Dates!$G$6,DataPack!AA820))))</f>
        <v>25</v>
      </c>
      <c r="K110" s="148">
        <f>IF(IF($B$5=Dates!$G$4, DataPack!H820,IF($B$5=Dates!$G$5,DataPack!R820,IF($B$5=Dates!$G$6,DataPack!AB820)))=0, "0", IF($B$5=Dates!$G$4, DataPack!H820,IF($B$5=Dates!$G$5,DataPack!R820,IF($B$5=Dates!$G$6,DataPack!AB820))))</f>
        <v>29</v>
      </c>
      <c r="L110" s="148">
        <f>IF(IF($B$5=Dates!$G$4, DataPack!I820,IF($B$5=Dates!$G$5,DataPack!S820,IF($B$5=Dates!$G$6,DataPack!AC820)))=0, "0", IF($B$5=Dates!$G$4, DataPack!I820,IF($B$5=Dates!$G$5,DataPack!S820,IF($B$5=Dates!$G$6,DataPack!AC820))))</f>
        <v>1</v>
      </c>
      <c r="M110" s="148">
        <f>IF(IF($B$5=Dates!$G$4, DataPack!J820,IF($B$5=Dates!$G$5,DataPack!T820,IF($B$5=Dates!$G$6,DataPack!AD820)))=0, "0", IF($B$5=Dates!$G$4, DataPack!J820,IF($B$5=Dates!$G$5,DataPack!T820,IF($B$5=Dates!$G$6,DataPack!AD820))))</f>
        <v>1</v>
      </c>
    </row>
    <row r="111" spans="2:13">
      <c r="B111" s="417" t="s">
        <v>46</v>
      </c>
      <c r="C111" s="417"/>
      <c r="D111" s="7"/>
      <c r="E111" s="148">
        <f>IF(IF($B$5=Dates!$G$4, DataPack!B821,IF($B$5=Dates!$G$5,DataPack!L821,IF($B$5=Dates!$G$6,DataPack!V821)))=0, "0", IF($B$5=Dates!$G$4, DataPack!B821,IF($B$5=Dates!$G$5,DataPack!L821,IF($B$5=Dates!$G$6,DataPack!V821))))</f>
        <v>71</v>
      </c>
      <c r="F111" s="148">
        <f>IF(IF($B$5=Dates!$G$4, DataPack!C821,IF($B$5=Dates!$G$5,DataPack!M821,IF($B$5=Dates!$G$6,DataPack!W821)))=0, "0", IF($B$5=Dates!$G$4, DataPack!C821,IF($B$5=Dates!$G$5,DataPack!M821,IF($B$5=Dates!$G$6,DataPack!W821))))</f>
        <v>18</v>
      </c>
      <c r="G111" s="148">
        <f>IF(IF($B$5=Dates!$G$4, DataPack!D821,IF($B$5=Dates!$G$5,DataPack!N821,IF($B$5=Dates!$G$6,DataPack!X821)))=0, "0", IF($B$5=Dates!$G$4, DataPack!D821,IF($B$5=Dates!$G$5,DataPack!N821,IF($B$5=Dates!$G$6,DataPack!X821))))</f>
        <v>25</v>
      </c>
      <c r="H111" s="148">
        <f>IF(IF($B$5=Dates!$G$4, DataPack!E821,IF($B$5=Dates!$G$5,DataPack!O821,IF($B$5=Dates!$G$6,DataPack!Y821)))=0, "0", IF($B$5=Dates!$G$4, DataPack!E821,IF($B$5=Dates!$G$5,DataPack!O821,IF($B$5=Dates!$G$6,DataPack!Y821))))</f>
        <v>26</v>
      </c>
      <c r="I111" s="148">
        <f>IF(IF($B$5=Dates!$G$4, DataPack!F821,IF($B$5=Dates!$G$5,DataPack!P821,IF($B$5=Dates!$G$6,DataPack!Z821)))=0, "0", IF($B$5=Dates!$G$4, DataPack!F821,IF($B$5=Dates!$G$5,DataPack!P821,IF($B$5=Dates!$G$6,DataPack!Z821))))</f>
        <v>37</v>
      </c>
      <c r="J111" s="148">
        <f>IF(IF($B$5=Dates!$G$4, DataPack!G821,IF($B$5=Dates!$G$5,DataPack!Q821,IF($B$5=Dates!$G$6,DataPack!AA821)))=0, "0", IF($B$5=Dates!$G$4, DataPack!G821,IF($B$5=Dates!$G$5,DataPack!Q821,IF($B$5=Dates!$G$6,DataPack!AA821))))</f>
        <v>27</v>
      </c>
      <c r="K111" s="148">
        <f>IF(IF($B$5=Dates!$G$4, DataPack!H821,IF($B$5=Dates!$G$5,DataPack!R821,IF($B$5=Dates!$G$6,DataPack!AB821)))=0, "0", IF($B$5=Dates!$G$4, DataPack!H821,IF($B$5=Dates!$G$5,DataPack!R821,IF($B$5=Dates!$G$6,DataPack!AB821))))</f>
        <v>38</v>
      </c>
      <c r="L111" s="148" t="str">
        <f>IF(IF($B$5=Dates!$G$4, DataPack!I821,IF($B$5=Dates!$G$5,DataPack!S821,IF($B$5=Dates!$G$6,DataPack!AC821)))=0, "0", IF($B$5=Dates!$G$4, DataPack!I821,IF($B$5=Dates!$G$5,DataPack!S821,IF($B$5=Dates!$G$6,DataPack!AC821))))</f>
        <v>0</v>
      </c>
      <c r="M111" s="148" t="str">
        <f>IF(IF($B$5=Dates!$G$4, DataPack!J821,IF($B$5=Dates!$G$5,DataPack!T821,IF($B$5=Dates!$G$6,DataPack!AD821)))=0, "0", IF($B$5=Dates!$G$4, DataPack!J821,IF($B$5=Dates!$G$5,DataPack!T821,IF($B$5=Dates!$G$6,DataPack!AD821))))</f>
        <v>0</v>
      </c>
    </row>
    <row r="112" spans="2:13">
      <c r="B112" s="417" t="s">
        <v>47</v>
      </c>
      <c r="C112" s="417"/>
      <c r="D112" s="7"/>
      <c r="E112" s="148">
        <f>IF(IF($B$5=Dates!$G$4, DataPack!B822,IF($B$5=Dates!$G$5,DataPack!L822,IF($B$5=Dates!$G$6,DataPack!V822)))=0, "0", IF($B$5=Dates!$G$4, DataPack!B822,IF($B$5=Dates!$G$5,DataPack!L822,IF($B$5=Dates!$G$6,DataPack!V822))))</f>
        <v>54</v>
      </c>
      <c r="F112" s="148">
        <f>IF(IF($B$5=Dates!$G$4, DataPack!C822,IF($B$5=Dates!$G$5,DataPack!M822,IF($B$5=Dates!$G$6,DataPack!W822)))=0, "0", IF($B$5=Dates!$G$4, DataPack!C822,IF($B$5=Dates!$G$5,DataPack!M822,IF($B$5=Dates!$G$6,DataPack!W822))))</f>
        <v>22</v>
      </c>
      <c r="G112" s="148">
        <f>IF(IF($B$5=Dates!$G$4, DataPack!D822,IF($B$5=Dates!$G$5,DataPack!N822,IF($B$5=Dates!$G$6,DataPack!X822)))=0, "0", IF($B$5=Dates!$G$4, DataPack!D822,IF($B$5=Dates!$G$5,DataPack!N822,IF($B$5=Dates!$G$6,DataPack!X822))))</f>
        <v>41</v>
      </c>
      <c r="H112" s="148">
        <f>IF(IF($B$5=Dates!$G$4, DataPack!E822,IF($B$5=Dates!$G$5,DataPack!O822,IF($B$5=Dates!$G$6,DataPack!Y822)))=0, "0", IF($B$5=Dates!$G$4, DataPack!E822,IF($B$5=Dates!$G$5,DataPack!O822,IF($B$5=Dates!$G$6,DataPack!Y822))))</f>
        <v>22</v>
      </c>
      <c r="I112" s="148">
        <f>IF(IF($B$5=Dates!$G$4, DataPack!F822,IF($B$5=Dates!$G$5,DataPack!P822,IF($B$5=Dates!$G$6,DataPack!Z822)))=0, "0", IF($B$5=Dates!$G$4, DataPack!F822,IF($B$5=Dates!$G$5,DataPack!P822,IF($B$5=Dates!$G$6,DataPack!Z822))))</f>
        <v>41</v>
      </c>
      <c r="J112" s="148">
        <f>IF(IF($B$5=Dates!$G$4, DataPack!G822,IF($B$5=Dates!$G$5,DataPack!Q822,IF($B$5=Dates!$G$6,DataPack!AA822)))=0, "0", IF($B$5=Dates!$G$4, DataPack!G822,IF($B$5=Dates!$G$5,DataPack!Q822,IF($B$5=Dates!$G$6,DataPack!AA822))))</f>
        <v>10</v>
      </c>
      <c r="K112" s="148">
        <f>IF(IF($B$5=Dates!$G$4, DataPack!H822,IF($B$5=Dates!$G$5,DataPack!R822,IF($B$5=Dates!$G$6,DataPack!AB822)))=0, "0", IF($B$5=Dates!$G$4, DataPack!H822,IF($B$5=Dates!$G$5,DataPack!R822,IF($B$5=Dates!$G$6,DataPack!AB822))))</f>
        <v>19</v>
      </c>
      <c r="L112" s="148" t="str">
        <f>IF(IF($B$5=Dates!$G$4, DataPack!I822,IF($B$5=Dates!$G$5,DataPack!S822,IF($B$5=Dates!$G$6,DataPack!AC822)))=0, "0", IF($B$5=Dates!$G$4, DataPack!I822,IF($B$5=Dates!$G$5,DataPack!S822,IF($B$5=Dates!$G$6,DataPack!AC822))))</f>
        <v>0</v>
      </c>
      <c r="M112" s="148" t="str">
        <f>IF(IF($B$5=Dates!$G$4, DataPack!J822,IF($B$5=Dates!$G$5,DataPack!T822,IF($B$5=Dates!$G$6,DataPack!AD822)))=0, "0", IF($B$5=Dates!$G$4, DataPack!J822,IF($B$5=Dates!$G$5,DataPack!T822,IF($B$5=Dates!$G$6,DataPack!AD822))))</f>
        <v>0</v>
      </c>
    </row>
    <row r="113" spans="2:13">
      <c r="B113" s="417" t="s">
        <v>212</v>
      </c>
      <c r="C113" s="417"/>
      <c r="D113" s="7"/>
      <c r="E113" s="148">
        <f>IF(IF($B$5=Dates!$G$4, DataPack!B823,IF($B$5=Dates!$G$5,DataPack!L823,IF($B$5=Dates!$G$6,DataPack!V823)))=0, "0", IF($B$5=Dates!$G$4, DataPack!B823,IF($B$5=Dates!$G$5,DataPack!L823,IF($B$5=Dates!$G$6,DataPack!V823))))</f>
        <v>85</v>
      </c>
      <c r="F113" s="148">
        <f>IF(IF($B$5=Dates!$G$4, DataPack!C823,IF($B$5=Dates!$G$5,DataPack!M823,IF($B$5=Dates!$G$6,DataPack!W823)))=0, "0", IF($B$5=Dates!$G$4, DataPack!C823,IF($B$5=Dates!$G$5,DataPack!M823,IF($B$5=Dates!$G$6,DataPack!W823))))</f>
        <v>22</v>
      </c>
      <c r="G113" s="148">
        <f>IF(IF($B$5=Dates!$G$4, DataPack!D823,IF($B$5=Dates!$G$5,DataPack!N823,IF($B$5=Dates!$G$6,DataPack!X823)))=0, "0", IF($B$5=Dates!$G$4, DataPack!D823,IF($B$5=Dates!$G$5,DataPack!N823,IF($B$5=Dates!$G$6,DataPack!X823))))</f>
        <v>26</v>
      </c>
      <c r="H113" s="148">
        <f>IF(IF($B$5=Dates!$G$4, DataPack!E823,IF($B$5=Dates!$G$5,DataPack!O823,IF($B$5=Dates!$G$6,DataPack!Y823)))=0, "0", IF($B$5=Dates!$G$4, DataPack!E823,IF($B$5=Dates!$G$5,DataPack!O823,IF($B$5=Dates!$G$6,DataPack!Y823))))</f>
        <v>30</v>
      </c>
      <c r="I113" s="148">
        <f>IF(IF($B$5=Dates!$G$4, DataPack!F823,IF($B$5=Dates!$G$5,DataPack!P823,IF($B$5=Dates!$G$6,DataPack!Z823)))=0, "0", IF($B$5=Dates!$G$4, DataPack!F823,IF($B$5=Dates!$G$5,DataPack!P823,IF($B$5=Dates!$G$6,DataPack!Z823))))</f>
        <v>35</v>
      </c>
      <c r="J113" s="148">
        <f>IF(IF($B$5=Dates!$G$4, DataPack!G823,IF($B$5=Dates!$G$5,DataPack!Q823,IF($B$5=Dates!$G$6,DataPack!AA823)))=0, "0", IF($B$5=Dates!$G$4, DataPack!G823,IF($B$5=Dates!$G$5,DataPack!Q823,IF($B$5=Dates!$G$6,DataPack!AA823))))</f>
        <v>27</v>
      </c>
      <c r="K113" s="148">
        <f>IF(IF($B$5=Dates!$G$4, DataPack!H823,IF($B$5=Dates!$G$5,DataPack!R823,IF($B$5=Dates!$G$6,DataPack!AB823)))=0, "0", IF($B$5=Dates!$G$4, DataPack!H823,IF($B$5=Dates!$G$5,DataPack!R823,IF($B$5=Dates!$G$6,DataPack!AB823))))</f>
        <v>32</v>
      </c>
      <c r="L113" s="148">
        <f>IF(IF($B$5=Dates!$G$4, DataPack!I823,IF($B$5=Dates!$G$5,DataPack!S823,IF($B$5=Dates!$G$6,DataPack!AC823)))=0, "0", IF($B$5=Dates!$G$4, DataPack!I823,IF($B$5=Dates!$G$5,DataPack!S823,IF($B$5=Dates!$G$6,DataPack!AC823))))</f>
        <v>6</v>
      </c>
      <c r="M113" s="148">
        <f>IF(IF($B$5=Dates!$G$4, DataPack!J823,IF($B$5=Dates!$G$5,DataPack!T823,IF($B$5=Dates!$G$6,DataPack!AD823)))=0, "0", IF($B$5=Dates!$G$4, DataPack!J823,IF($B$5=Dates!$G$5,DataPack!T823,IF($B$5=Dates!$G$6,DataPack!AD823))))</f>
        <v>7</v>
      </c>
    </row>
    <row r="114" spans="2:13">
      <c r="B114" s="417" t="s">
        <v>10</v>
      </c>
      <c r="C114" s="417"/>
      <c r="D114" s="7"/>
      <c r="E114" s="148">
        <f>IF(IF($B$5=Dates!$G$4, DataPack!B824,IF($B$5=Dates!$G$5,DataPack!L824,IF($B$5=Dates!$G$6,DataPack!V824)))=0, "0", IF($B$5=Dates!$G$4, DataPack!B824,IF($B$5=Dates!$G$5,DataPack!L824,IF($B$5=Dates!$G$6,DataPack!V824))))</f>
        <v>63</v>
      </c>
      <c r="F114" s="148">
        <f>IF(IF($B$5=Dates!$G$4, DataPack!C824,IF($B$5=Dates!$G$5,DataPack!M824,IF($B$5=Dates!$G$6,DataPack!W824)))=0, "0", IF($B$5=Dates!$G$4, DataPack!C824,IF($B$5=Dates!$G$5,DataPack!M824,IF($B$5=Dates!$G$6,DataPack!W824))))</f>
        <v>28</v>
      </c>
      <c r="G114" s="148">
        <f>IF(IF($B$5=Dates!$G$4, DataPack!D824,IF($B$5=Dates!$G$5,DataPack!N824,IF($B$5=Dates!$G$6,DataPack!X824)))=0, "0", IF($B$5=Dates!$G$4, DataPack!D824,IF($B$5=Dates!$G$5,DataPack!N824,IF($B$5=Dates!$G$6,DataPack!X824))))</f>
        <v>44</v>
      </c>
      <c r="H114" s="148">
        <f>IF(IF($B$5=Dates!$G$4, DataPack!E824,IF($B$5=Dates!$G$5,DataPack!O824,IF($B$5=Dates!$G$6,DataPack!Y824)))=0, "0", IF($B$5=Dates!$G$4, DataPack!E824,IF($B$5=Dates!$G$5,DataPack!O824,IF($B$5=Dates!$G$6,DataPack!Y824))))</f>
        <v>28</v>
      </c>
      <c r="I114" s="148">
        <f>IF(IF($B$5=Dates!$G$4, DataPack!F824,IF($B$5=Dates!$G$5,DataPack!P824,IF($B$5=Dates!$G$6,DataPack!Z824)))=0, "0", IF($B$5=Dates!$G$4, DataPack!F824,IF($B$5=Dates!$G$5,DataPack!P824,IF($B$5=Dates!$G$6,DataPack!Z824))))</f>
        <v>44</v>
      </c>
      <c r="J114" s="148">
        <f>IF(IF($B$5=Dates!$G$4, DataPack!G824,IF($B$5=Dates!$G$5,DataPack!Q824,IF($B$5=Dates!$G$6,DataPack!AA824)))=0, "0", IF($B$5=Dates!$G$4, DataPack!G824,IF($B$5=Dates!$G$5,DataPack!Q824,IF($B$5=Dates!$G$6,DataPack!AA824))))</f>
        <v>6</v>
      </c>
      <c r="K114" s="148">
        <f>IF(IF($B$5=Dates!$G$4, DataPack!H824,IF($B$5=Dates!$G$5,DataPack!R824,IF($B$5=Dates!$G$6,DataPack!AB824)))=0, "0", IF($B$5=Dates!$G$4, DataPack!H824,IF($B$5=Dates!$G$5,DataPack!R824,IF($B$5=Dates!$G$6,DataPack!AB824))))</f>
        <v>10</v>
      </c>
      <c r="L114" s="148">
        <f>IF(IF($B$5=Dates!$G$4, DataPack!I824,IF($B$5=Dates!$G$5,DataPack!S824,IF($B$5=Dates!$G$6,DataPack!AC824)))=0, "0", IF($B$5=Dates!$G$4, DataPack!I824,IF($B$5=Dates!$G$5,DataPack!S824,IF($B$5=Dates!$G$6,DataPack!AC824))))</f>
        <v>1</v>
      </c>
      <c r="M114" s="148">
        <f>IF(IF($B$5=Dates!$G$4, DataPack!J824,IF($B$5=Dates!$G$5,DataPack!T824,IF($B$5=Dates!$G$6,DataPack!AD824)))=0, "0", IF($B$5=Dates!$G$4, DataPack!J824,IF($B$5=Dates!$G$5,DataPack!T824,IF($B$5=Dates!$G$6,DataPack!AD824))))</f>
        <v>2</v>
      </c>
    </row>
    <row r="115" spans="2:13">
      <c r="B115" s="417" t="s">
        <v>60</v>
      </c>
      <c r="C115" s="417"/>
      <c r="D115" s="7"/>
      <c r="E115" s="148">
        <f>IF(IF($B$5=Dates!$G$4, DataPack!B825,IF($B$5=Dates!$G$5,DataPack!L825,IF($B$5=Dates!$G$6,DataPack!V825)))=0, "0", IF($B$5=Dates!$G$4, DataPack!B825,IF($B$5=Dates!$G$5,DataPack!L825,IF($B$5=Dates!$G$6,DataPack!V825))))</f>
        <v>83</v>
      </c>
      <c r="F115" s="148">
        <f>IF(IF($B$5=Dates!$G$4, DataPack!C825,IF($B$5=Dates!$G$5,DataPack!M825,IF($B$5=Dates!$G$6,DataPack!W825)))=0, "0", IF($B$5=Dates!$G$4, DataPack!C825,IF($B$5=Dates!$G$5,DataPack!M825,IF($B$5=Dates!$G$6,DataPack!W825))))</f>
        <v>14</v>
      </c>
      <c r="G115" s="148">
        <f>IF(IF($B$5=Dates!$G$4, DataPack!D825,IF($B$5=Dates!$G$5,DataPack!N825,IF($B$5=Dates!$G$6,DataPack!X825)))=0, "0", IF($B$5=Dates!$G$4, DataPack!D825,IF($B$5=Dates!$G$5,DataPack!N825,IF($B$5=Dates!$G$6,DataPack!X825))))</f>
        <v>17</v>
      </c>
      <c r="H115" s="148">
        <f>IF(IF($B$5=Dates!$G$4, DataPack!E825,IF($B$5=Dates!$G$5,DataPack!O825,IF($B$5=Dates!$G$6,DataPack!Y825)))=0, "0", IF($B$5=Dates!$G$4, DataPack!E825,IF($B$5=Dates!$G$5,DataPack!O825,IF($B$5=Dates!$G$6,DataPack!Y825))))</f>
        <v>48</v>
      </c>
      <c r="I115" s="148">
        <f>IF(IF($B$5=Dates!$G$4, DataPack!F825,IF($B$5=Dates!$G$5,DataPack!P825,IF($B$5=Dates!$G$6,DataPack!Z825)))=0, "0", IF($B$5=Dates!$G$4, DataPack!F825,IF($B$5=Dates!$G$5,DataPack!P825,IF($B$5=Dates!$G$6,DataPack!Z825))))</f>
        <v>58</v>
      </c>
      <c r="J115" s="148">
        <f>IF(IF($B$5=Dates!$G$4, DataPack!G825,IF($B$5=Dates!$G$5,DataPack!Q825,IF($B$5=Dates!$G$6,DataPack!AA825)))=0, "0", IF($B$5=Dates!$G$4, DataPack!G825,IF($B$5=Dates!$G$5,DataPack!Q825,IF($B$5=Dates!$G$6,DataPack!AA825))))</f>
        <v>17</v>
      </c>
      <c r="K115" s="148">
        <f>IF(IF($B$5=Dates!$G$4, DataPack!H825,IF($B$5=Dates!$G$5,DataPack!R825,IF($B$5=Dates!$G$6,DataPack!AB825)))=0, "0", IF($B$5=Dates!$G$4, DataPack!H825,IF($B$5=Dates!$G$5,DataPack!R825,IF($B$5=Dates!$G$6,DataPack!AB825))))</f>
        <v>20</v>
      </c>
      <c r="L115" s="148">
        <f>IF(IF($B$5=Dates!$G$4, DataPack!I825,IF($B$5=Dates!$G$5,DataPack!S825,IF($B$5=Dates!$G$6,DataPack!AC825)))=0, "0", IF($B$5=Dates!$G$4, DataPack!I825,IF($B$5=Dates!$G$5,DataPack!S825,IF($B$5=Dates!$G$6,DataPack!AC825))))</f>
        <v>4</v>
      </c>
      <c r="M115" s="148">
        <f>IF(IF($B$5=Dates!$G$4, DataPack!J825,IF($B$5=Dates!$G$5,DataPack!T825,IF($B$5=Dates!$G$6,DataPack!AD825)))=0, "0", IF($B$5=Dates!$G$4, DataPack!J825,IF($B$5=Dates!$G$5,DataPack!T825,IF($B$5=Dates!$G$6,DataPack!AD825))))</f>
        <v>5</v>
      </c>
    </row>
    <row r="116" spans="2:13">
      <c r="B116" s="417" t="s">
        <v>61</v>
      </c>
      <c r="C116" s="417"/>
      <c r="D116" s="7"/>
      <c r="E116" s="148">
        <f>IF(IF($B$5=Dates!$G$4, DataPack!B826,IF($B$5=Dates!$G$5,DataPack!L826,IF($B$5=Dates!$G$6,DataPack!V826)))=0, "0", IF($B$5=Dates!$G$4, DataPack!B826,IF($B$5=Dates!$G$5,DataPack!L826,IF($B$5=Dates!$G$6,DataPack!V826))))</f>
        <v>93</v>
      </c>
      <c r="F116" s="148">
        <f>IF(IF($B$5=Dates!$G$4, DataPack!C826,IF($B$5=Dates!$G$5,DataPack!M826,IF($B$5=Dates!$G$6,DataPack!W826)))=0, "0", IF($B$5=Dates!$G$4, DataPack!C826,IF($B$5=Dates!$G$5,DataPack!M826,IF($B$5=Dates!$G$6,DataPack!W826))))</f>
        <v>24</v>
      </c>
      <c r="G116" s="148">
        <f>IF(IF($B$5=Dates!$G$4, DataPack!D826,IF($B$5=Dates!$G$5,DataPack!N826,IF($B$5=Dates!$G$6,DataPack!X826)))=0, "0", IF($B$5=Dates!$G$4, DataPack!D826,IF($B$5=Dates!$G$5,DataPack!N826,IF($B$5=Dates!$G$6,DataPack!X826))))</f>
        <v>26</v>
      </c>
      <c r="H116" s="148">
        <f>IF(IF($B$5=Dates!$G$4, DataPack!E826,IF($B$5=Dates!$G$5,DataPack!O826,IF($B$5=Dates!$G$6,DataPack!Y826)))=0, "0", IF($B$5=Dates!$G$4, DataPack!E826,IF($B$5=Dates!$G$5,DataPack!O826,IF($B$5=Dates!$G$6,DataPack!Y826))))</f>
        <v>45</v>
      </c>
      <c r="I116" s="148">
        <f>IF(IF($B$5=Dates!$G$4, DataPack!F826,IF($B$5=Dates!$G$5,DataPack!P826,IF($B$5=Dates!$G$6,DataPack!Z826)))=0, "0", IF($B$5=Dates!$G$4, DataPack!F826,IF($B$5=Dates!$G$5,DataPack!P826,IF($B$5=Dates!$G$6,DataPack!Z826))))</f>
        <v>48</v>
      </c>
      <c r="J116" s="148">
        <f>IF(IF($B$5=Dates!$G$4, DataPack!G826,IF($B$5=Dates!$G$5,DataPack!Q826,IF($B$5=Dates!$G$6,DataPack!AA826)))=0, "0", IF($B$5=Dates!$G$4, DataPack!G826,IF($B$5=Dates!$G$5,DataPack!Q826,IF($B$5=Dates!$G$6,DataPack!AA826))))</f>
        <v>23</v>
      </c>
      <c r="K116" s="148">
        <f>IF(IF($B$5=Dates!$G$4, DataPack!H826,IF($B$5=Dates!$G$5,DataPack!R826,IF($B$5=Dates!$G$6,DataPack!AB826)))=0, "0", IF($B$5=Dates!$G$4, DataPack!H826,IF($B$5=Dates!$G$5,DataPack!R826,IF($B$5=Dates!$G$6,DataPack!AB826))))</f>
        <v>25</v>
      </c>
      <c r="L116" s="148">
        <f>IF(IF($B$5=Dates!$G$4, DataPack!I826,IF($B$5=Dates!$G$5,DataPack!S826,IF($B$5=Dates!$G$6,DataPack!AC826)))=0, "0", IF($B$5=Dates!$G$4, DataPack!I826,IF($B$5=Dates!$G$5,DataPack!S826,IF($B$5=Dates!$G$6,DataPack!AC826))))</f>
        <v>1</v>
      </c>
      <c r="M116" s="148">
        <f>IF(IF($B$5=Dates!$G$4, DataPack!J826,IF($B$5=Dates!$G$5,DataPack!T826,IF($B$5=Dates!$G$6,DataPack!AD826)))=0, "0", IF($B$5=Dates!$G$4, DataPack!J826,IF($B$5=Dates!$G$5,DataPack!T826,IF($B$5=Dates!$G$6,DataPack!AD826))))</f>
        <v>1</v>
      </c>
    </row>
    <row r="117" spans="2:13">
      <c r="B117" s="417" t="s">
        <v>181</v>
      </c>
      <c r="C117" s="417"/>
      <c r="D117" s="7"/>
      <c r="E117" s="148">
        <f>IF(IF($B$5=Dates!$G$4, DataPack!B827,IF($B$5=Dates!$G$5,DataPack!L827,IF($B$5=Dates!$G$6,DataPack!V827)))=0, "0", IF($B$5=Dates!$G$4, DataPack!B827,IF($B$5=Dates!$G$5,DataPack!L827,IF($B$5=Dates!$G$6,DataPack!V827))))</f>
        <v>71</v>
      </c>
      <c r="F117" s="148">
        <f>IF(IF($B$5=Dates!$G$4, DataPack!C827,IF($B$5=Dates!$G$5,DataPack!M827,IF($B$5=Dates!$G$6,DataPack!W827)))=0, "0", IF($B$5=Dates!$G$4, DataPack!C827,IF($B$5=Dates!$G$5,DataPack!M827,IF($B$5=Dates!$G$6,DataPack!W827))))</f>
        <v>16</v>
      </c>
      <c r="G117" s="148">
        <f>IF(IF($B$5=Dates!$G$4, DataPack!D827,IF($B$5=Dates!$G$5,DataPack!N827,IF($B$5=Dates!$G$6,DataPack!X827)))=0, "0", IF($B$5=Dates!$G$4, DataPack!D827,IF($B$5=Dates!$G$5,DataPack!N827,IF($B$5=Dates!$G$6,DataPack!X827))))</f>
        <v>23</v>
      </c>
      <c r="H117" s="148">
        <f>IF(IF($B$5=Dates!$G$4, DataPack!E827,IF($B$5=Dates!$G$5,DataPack!O827,IF($B$5=Dates!$G$6,DataPack!Y827)))=0, "0", IF($B$5=Dates!$G$4, DataPack!E827,IF($B$5=Dates!$G$5,DataPack!O827,IF($B$5=Dates!$G$6,DataPack!Y827))))</f>
        <v>37</v>
      </c>
      <c r="I117" s="148">
        <f>IF(IF($B$5=Dates!$G$4, DataPack!F827,IF($B$5=Dates!$G$5,DataPack!P827,IF($B$5=Dates!$G$6,DataPack!Z827)))=0, "0", IF($B$5=Dates!$G$4, DataPack!F827,IF($B$5=Dates!$G$5,DataPack!P827,IF($B$5=Dates!$G$6,DataPack!Z827))))</f>
        <v>52</v>
      </c>
      <c r="J117" s="148">
        <f>IF(IF($B$5=Dates!$G$4, DataPack!G827,IF($B$5=Dates!$G$5,DataPack!Q827,IF($B$5=Dates!$G$6,DataPack!AA827)))=0, "0", IF($B$5=Dates!$G$4, DataPack!G827,IF($B$5=Dates!$G$5,DataPack!Q827,IF($B$5=Dates!$G$6,DataPack!AA827))))</f>
        <v>18</v>
      </c>
      <c r="K117" s="148">
        <f>IF(IF($B$5=Dates!$G$4, DataPack!H827,IF($B$5=Dates!$G$5,DataPack!R827,IF($B$5=Dates!$G$6,DataPack!AB827)))=0, "0", IF($B$5=Dates!$G$4, DataPack!H827,IF($B$5=Dates!$G$5,DataPack!R827,IF($B$5=Dates!$G$6,DataPack!AB827))))</f>
        <v>25</v>
      </c>
      <c r="L117" s="148" t="str">
        <f>IF(IF($B$5=Dates!$G$4, DataPack!I827,IF($B$5=Dates!$G$5,DataPack!S827,IF($B$5=Dates!$G$6,DataPack!AC827)))=0, "0", IF($B$5=Dates!$G$4, DataPack!I827,IF($B$5=Dates!$G$5,DataPack!S827,IF($B$5=Dates!$G$6,DataPack!AC827))))</f>
        <v>0</v>
      </c>
      <c r="M117" s="148" t="str">
        <f>IF(IF($B$5=Dates!$G$4, DataPack!J827,IF($B$5=Dates!$G$5,DataPack!T827,IF($B$5=Dates!$G$6,DataPack!AD827)))=0, "0", IF($B$5=Dates!$G$4, DataPack!J827,IF($B$5=Dates!$G$5,DataPack!T827,IF($B$5=Dates!$G$6,DataPack!AD827))))</f>
        <v>0</v>
      </c>
    </row>
    <row r="118" spans="2:13">
      <c r="B118" s="417" t="s">
        <v>138</v>
      </c>
      <c r="C118" s="417"/>
      <c r="D118" s="7"/>
      <c r="E118" s="148">
        <f>IF(IF($B$5=Dates!$G$4, DataPack!B828,IF($B$5=Dates!$G$5,DataPack!L828,IF($B$5=Dates!$G$6,DataPack!V828)))=0, "0", IF($B$5=Dates!$G$4, DataPack!B828,IF($B$5=Dates!$G$5,DataPack!L828,IF($B$5=Dates!$G$6,DataPack!V828))))</f>
        <v>64</v>
      </c>
      <c r="F118" s="148">
        <f>IF(IF($B$5=Dates!$G$4, DataPack!C828,IF($B$5=Dates!$G$5,DataPack!M828,IF($B$5=Dates!$G$6,DataPack!W828)))=0, "0", IF($B$5=Dates!$G$4, DataPack!C828,IF($B$5=Dates!$G$5,DataPack!M828,IF($B$5=Dates!$G$6,DataPack!W828))))</f>
        <v>16</v>
      </c>
      <c r="G118" s="148">
        <f>IF(IF($B$5=Dates!$G$4, DataPack!D828,IF($B$5=Dates!$G$5,DataPack!N828,IF($B$5=Dates!$G$6,DataPack!X828)))=0, "0", IF($B$5=Dates!$G$4, DataPack!D828,IF($B$5=Dates!$G$5,DataPack!N828,IF($B$5=Dates!$G$6,DataPack!X828))))</f>
        <v>25</v>
      </c>
      <c r="H118" s="148">
        <f>IF(IF($B$5=Dates!$G$4, DataPack!E828,IF($B$5=Dates!$G$5,DataPack!O828,IF($B$5=Dates!$G$6,DataPack!Y828)))=0, "0", IF($B$5=Dates!$G$4, DataPack!E828,IF($B$5=Dates!$G$5,DataPack!O828,IF($B$5=Dates!$G$6,DataPack!Y828))))</f>
        <v>40</v>
      </c>
      <c r="I118" s="148">
        <f>IF(IF($B$5=Dates!$G$4, DataPack!F828,IF($B$5=Dates!$G$5,DataPack!P828,IF($B$5=Dates!$G$6,DataPack!Z828)))=0, "0", IF($B$5=Dates!$G$4, DataPack!F828,IF($B$5=Dates!$G$5,DataPack!P828,IF($B$5=Dates!$G$6,DataPack!Z828))))</f>
        <v>63</v>
      </c>
      <c r="J118" s="148">
        <f>IF(IF($B$5=Dates!$G$4, DataPack!G828,IF($B$5=Dates!$G$5,DataPack!Q828,IF($B$5=Dates!$G$6,DataPack!AA828)))=0, "0", IF($B$5=Dates!$G$4, DataPack!G828,IF($B$5=Dates!$G$5,DataPack!Q828,IF($B$5=Dates!$G$6,DataPack!AA828))))</f>
        <v>8</v>
      </c>
      <c r="K118" s="148">
        <f>IF(IF($B$5=Dates!$G$4, DataPack!H828,IF($B$5=Dates!$G$5,DataPack!R828,IF($B$5=Dates!$G$6,DataPack!AB828)))=0, "0", IF($B$5=Dates!$G$4, DataPack!H828,IF($B$5=Dates!$G$5,DataPack!R828,IF($B$5=Dates!$G$6,DataPack!AB828))))</f>
        <v>13</v>
      </c>
      <c r="L118" s="148" t="str">
        <f>IF(IF($B$5=Dates!$G$4, DataPack!I828,IF($B$5=Dates!$G$5,DataPack!S828,IF($B$5=Dates!$G$6,DataPack!AC828)))=0, "0", IF($B$5=Dates!$G$4, DataPack!I828,IF($B$5=Dates!$G$5,DataPack!S828,IF($B$5=Dates!$G$6,DataPack!AC828))))</f>
        <v>0</v>
      </c>
      <c r="M118" s="148" t="str">
        <f>IF(IF($B$5=Dates!$G$4, DataPack!J828,IF($B$5=Dates!$G$5,DataPack!T828,IF($B$5=Dates!$G$6,DataPack!AD828)))=0, "0", IF($B$5=Dates!$G$4, DataPack!J828,IF($B$5=Dates!$G$5,DataPack!T828,IF($B$5=Dates!$G$6,DataPack!AD828))))</f>
        <v>0</v>
      </c>
    </row>
    <row r="119" spans="2:13">
      <c r="B119" s="417" t="s">
        <v>269</v>
      </c>
      <c r="C119" s="417"/>
      <c r="D119" s="7"/>
      <c r="E119" s="148">
        <f>IF(IF($B$5=Dates!$G$4, DataPack!B829,IF($B$5=Dates!$G$5,DataPack!L829,IF($B$5=Dates!$G$6,DataPack!V829)))=0, "0", IF($B$5=Dates!$G$4, DataPack!B829,IF($B$5=Dates!$G$5,DataPack!L829,IF($B$5=Dates!$G$6,DataPack!V829))))</f>
        <v>37</v>
      </c>
      <c r="F119" s="148">
        <f>IF(IF($B$5=Dates!$G$4, DataPack!C829,IF($B$5=Dates!$G$5,DataPack!M829,IF($B$5=Dates!$G$6,DataPack!W829)))=0, "0", IF($B$5=Dates!$G$4, DataPack!C829,IF($B$5=Dates!$G$5,DataPack!M829,IF($B$5=Dates!$G$6,DataPack!W829))))</f>
        <v>20</v>
      </c>
      <c r="G119" s="148">
        <f>IF(IF($B$5=Dates!$G$4, DataPack!D829,IF($B$5=Dates!$G$5,DataPack!N829,IF($B$5=Dates!$G$6,DataPack!X829)))=0, "0", IF($B$5=Dates!$G$4, DataPack!D829,IF($B$5=Dates!$G$5,DataPack!N829,IF($B$5=Dates!$G$6,DataPack!X829))))</f>
        <v>54</v>
      </c>
      <c r="H119" s="148">
        <f>IF(IF($B$5=Dates!$G$4, DataPack!E829,IF($B$5=Dates!$G$5,DataPack!O829,IF($B$5=Dates!$G$6,DataPack!Y829)))=0, "0", IF($B$5=Dates!$G$4, DataPack!E829,IF($B$5=Dates!$G$5,DataPack!O829,IF($B$5=Dates!$G$6,DataPack!Y829))))</f>
        <v>13</v>
      </c>
      <c r="I119" s="148">
        <f>IF(IF($B$5=Dates!$G$4, DataPack!F829,IF($B$5=Dates!$G$5,DataPack!P829,IF($B$5=Dates!$G$6,DataPack!Z829)))=0, "0", IF($B$5=Dates!$G$4, DataPack!F829,IF($B$5=Dates!$G$5,DataPack!P829,IF($B$5=Dates!$G$6,DataPack!Z829))))</f>
        <v>35</v>
      </c>
      <c r="J119" s="148">
        <f>IF(IF($B$5=Dates!$G$4, DataPack!G829,IF($B$5=Dates!$G$5,DataPack!Q829,IF($B$5=Dates!$G$6,DataPack!AA829)))=0, "0", IF($B$5=Dates!$G$4, DataPack!G829,IF($B$5=Dates!$G$5,DataPack!Q829,IF($B$5=Dates!$G$6,DataPack!AA829))))</f>
        <v>4</v>
      </c>
      <c r="K119" s="148">
        <f>IF(IF($B$5=Dates!$G$4, DataPack!H829,IF($B$5=Dates!$G$5,DataPack!R829,IF($B$5=Dates!$G$6,DataPack!AB829)))=0, "0", IF($B$5=Dates!$G$4, DataPack!H829,IF($B$5=Dates!$G$5,DataPack!R829,IF($B$5=Dates!$G$6,DataPack!AB829))))</f>
        <v>11</v>
      </c>
      <c r="L119" s="148" t="str">
        <f>IF(IF($B$5=Dates!$G$4, DataPack!I829,IF($B$5=Dates!$G$5,DataPack!S829,IF($B$5=Dates!$G$6,DataPack!AC829)))=0, "0", IF($B$5=Dates!$G$4, DataPack!I829,IF($B$5=Dates!$G$5,DataPack!S829,IF($B$5=Dates!$G$6,DataPack!AC829))))</f>
        <v>0</v>
      </c>
      <c r="M119" s="148" t="str">
        <f>IF(IF($B$5=Dates!$G$4, DataPack!J829,IF($B$5=Dates!$G$5,DataPack!T829,IF($B$5=Dates!$G$6,DataPack!AD829)))=0, "0", IF($B$5=Dates!$G$4, DataPack!J829,IF($B$5=Dates!$G$5,DataPack!T829,IF($B$5=Dates!$G$6,DataPack!AD829))))</f>
        <v>0</v>
      </c>
    </row>
    <row r="120" spans="2:13">
      <c r="B120" s="417" t="s">
        <v>182</v>
      </c>
      <c r="C120" s="417"/>
      <c r="D120" s="7"/>
      <c r="E120" s="148">
        <f>IF(IF($B$5=Dates!$G$4, DataPack!B830,IF($B$5=Dates!$G$5,DataPack!L830,IF($B$5=Dates!$G$6,DataPack!V830)))=0, "0", IF($B$5=Dates!$G$4, DataPack!B830,IF($B$5=Dates!$G$5,DataPack!L830,IF($B$5=Dates!$G$6,DataPack!V830))))</f>
        <v>50</v>
      </c>
      <c r="F120" s="148">
        <f>IF(IF($B$5=Dates!$G$4, DataPack!C830,IF($B$5=Dates!$G$5,DataPack!M830,IF($B$5=Dates!$G$6,DataPack!W830)))=0, "0", IF($B$5=Dates!$G$4, DataPack!C830,IF($B$5=Dates!$G$5,DataPack!M830,IF($B$5=Dates!$G$6,DataPack!W830))))</f>
        <v>23</v>
      </c>
      <c r="G120" s="148">
        <f>IF(IF($B$5=Dates!$G$4, DataPack!D830,IF($B$5=Dates!$G$5,DataPack!N830,IF($B$5=Dates!$G$6,DataPack!X830)))=0, "0", IF($B$5=Dates!$G$4, DataPack!D830,IF($B$5=Dates!$G$5,DataPack!N830,IF($B$5=Dates!$G$6,DataPack!X830))))</f>
        <v>46</v>
      </c>
      <c r="H120" s="148">
        <f>IF(IF($B$5=Dates!$G$4, DataPack!E830,IF($B$5=Dates!$G$5,DataPack!O830,IF($B$5=Dates!$G$6,DataPack!Y830)))=0, "0", IF($B$5=Dates!$G$4, DataPack!E830,IF($B$5=Dates!$G$5,DataPack!O830,IF($B$5=Dates!$G$6,DataPack!Y830))))</f>
        <v>19</v>
      </c>
      <c r="I120" s="148">
        <f>IF(IF($B$5=Dates!$G$4, DataPack!F830,IF($B$5=Dates!$G$5,DataPack!P830,IF($B$5=Dates!$G$6,DataPack!Z830)))=0, "0", IF($B$5=Dates!$G$4, DataPack!F830,IF($B$5=Dates!$G$5,DataPack!P830,IF($B$5=Dates!$G$6,DataPack!Z830))))</f>
        <v>38</v>
      </c>
      <c r="J120" s="148">
        <f>IF(IF($B$5=Dates!$G$4, DataPack!G830,IF($B$5=Dates!$G$5,DataPack!Q830,IF($B$5=Dates!$G$6,DataPack!AA830)))=0, "0", IF($B$5=Dates!$G$4, DataPack!G830,IF($B$5=Dates!$G$5,DataPack!Q830,IF($B$5=Dates!$G$6,DataPack!AA830))))</f>
        <v>8</v>
      </c>
      <c r="K120" s="148">
        <f>IF(IF($B$5=Dates!$G$4, DataPack!H830,IF($B$5=Dates!$G$5,DataPack!R830,IF($B$5=Dates!$G$6,DataPack!AB830)))=0, "0", IF($B$5=Dates!$G$4, DataPack!H830,IF($B$5=Dates!$G$5,DataPack!R830,IF($B$5=Dates!$G$6,DataPack!AB830))))</f>
        <v>16</v>
      </c>
      <c r="L120" s="148" t="str">
        <f>IF(IF($B$5=Dates!$G$4, DataPack!I830,IF($B$5=Dates!$G$5,DataPack!S830,IF($B$5=Dates!$G$6,DataPack!AC830)))=0, "0", IF($B$5=Dates!$G$4, DataPack!I830,IF($B$5=Dates!$G$5,DataPack!S830,IF($B$5=Dates!$G$6,DataPack!AC830))))</f>
        <v>0</v>
      </c>
      <c r="M120" s="148" t="str">
        <f>IF(IF($B$5=Dates!$G$4, DataPack!J830,IF($B$5=Dates!$G$5,DataPack!T830,IF($B$5=Dates!$G$6,DataPack!AD830)))=0, "0", IF($B$5=Dates!$G$4, DataPack!J830,IF($B$5=Dates!$G$5,DataPack!T830,IF($B$5=Dates!$G$6,DataPack!AD830))))</f>
        <v>0</v>
      </c>
    </row>
    <row r="121" spans="2:13">
      <c r="B121" s="417" t="s">
        <v>274</v>
      </c>
      <c r="C121" s="417"/>
      <c r="D121" s="7"/>
      <c r="E121" s="148">
        <f>IF(IF($B$5=Dates!$G$4, DataPack!B831,IF($B$5=Dates!$G$5,DataPack!L831,IF($B$5=Dates!$G$6,DataPack!V831)))=0, "0", IF($B$5=Dates!$G$4, DataPack!B831,IF($B$5=Dates!$G$5,DataPack!L831,IF($B$5=Dates!$G$6,DataPack!V831))))</f>
        <v>86</v>
      </c>
      <c r="F121" s="148">
        <f>IF(IF($B$5=Dates!$G$4, DataPack!C831,IF($B$5=Dates!$G$5,DataPack!M831,IF($B$5=Dates!$G$6,DataPack!W831)))=0, "0", IF($B$5=Dates!$G$4, DataPack!C831,IF($B$5=Dates!$G$5,DataPack!M831,IF($B$5=Dates!$G$6,DataPack!W831))))</f>
        <v>26</v>
      </c>
      <c r="G121" s="148">
        <f>IF(IF($B$5=Dates!$G$4, DataPack!D831,IF($B$5=Dates!$G$5,DataPack!N831,IF($B$5=Dates!$G$6,DataPack!X831)))=0, "0", IF($B$5=Dates!$G$4, DataPack!D831,IF($B$5=Dates!$G$5,DataPack!N831,IF($B$5=Dates!$G$6,DataPack!X831))))</f>
        <v>30</v>
      </c>
      <c r="H121" s="148">
        <f>IF(IF($B$5=Dates!$G$4, DataPack!E831,IF($B$5=Dates!$G$5,DataPack!O831,IF($B$5=Dates!$G$6,DataPack!Y831)))=0, "0", IF($B$5=Dates!$G$4, DataPack!E831,IF($B$5=Dates!$G$5,DataPack!O831,IF($B$5=Dates!$G$6,DataPack!Y831))))</f>
        <v>44</v>
      </c>
      <c r="I121" s="148">
        <f>IF(IF($B$5=Dates!$G$4, DataPack!F831,IF($B$5=Dates!$G$5,DataPack!P831,IF($B$5=Dates!$G$6,DataPack!Z831)))=0, "0", IF($B$5=Dates!$G$4, DataPack!F831,IF($B$5=Dates!$G$5,DataPack!P831,IF($B$5=Dates!$G$6,DataPack!Z831))))</f>
        <v>51</v>
      </c>
      <c r="J121" s="148">
        <f>IF(IF($B$5=Dates!$G$4, DataPack!G831,IF($B$5=Dates!$G$5,DataPack!Q831,IF($B$5=Dates!$G$6,DataPack!AA831)))=0, "0", IF($B$5=Dates!$G$4, DataPack!G831,IF($B$5=Dates!$G$5,DataPack!Q831,IF($B$5=Dates!$G$6,DataPack!AA831))))</f>
        <v>16</v>
      </c>
      <c r="K121" s="148">
        <f>IF(IF($B$5=Dates!$G$4, DataPack!H831,IF($B$5=Dates!$G$5,DataPack!R831,IF($B$5=Dates!$G$6,DataPack!AB831)))=0, "0", IF($B$5=Dates!$G$4, DataPack!H831,IF($B$5=Dates!$G$5,DataPack!R831,IF($B$5=Dates!$G$6,DataPack!AB831))))</f>
        <v>19</v>
      </c>
      <c r="L121" s="148" t="str">
        <f>IF(IF($B$5=Dates!$G$4, DataPack!I831,IF($B$5=Dates!$G$5,DataPack!S831,IF($B$5=Dates!$G$6,DataPack!AC831)))=0, "0", IF($B$5=Dates!$G$4, DataPack!I831,IF($B$5=Dates!$G$5,DataPack!S831,IF($B$5=Dates!$G$6,DataPack!AC831))))</f>
        <v>0</v>
      </c>
      <c r="M121" s="148" t="str">
        <f>IF(IF($B$5=Dates!$G$4, DataPack!J831,IF($B$5=Dates!$G$5,DataPack!T831,IF($B$5=Dates!$G$6,DataPack!AD831)))=0, "0", IF($B$5=Dates!$G$4, DataPack!J831,IF($B$5=Dates!$G$5,DataPack!T831,IF($B$5=Dates!$G$6,DataPack!AD831))))</f>
        <v>0</v>
      </c>
    </row>
    <row r="122" spans="2:13">
      <c r="B122" s="417" t="s">
        <v>275</v>
      </c>
      <c r="C122" s="417"/>
      <c r="D122" s="7"/>
      <c r="E122" s="148">
        <f>IF(IF($B$5=Dates!$G$4, DataPack!B832,IF($B$5=Dates!$G$5,DataPack!L832,IF($B$5=Dates!$G$6,DataPack!V832)))=0, "0", IF($B$5=Dates!$G$4, DataPack!B832,IF($B$5=Dates!$G$5,DataPack!L832,IF($B$5=Dates!$G$6,DataPack!V832))))</f>
        <v>88</v>
      </c>
      <c r="F122" s="148">
        <f>IF(IF($B$5=Dates!$G$4, DataPack!C832,IF($B$5=Dates!$G$5,DataPack!M832,IF($B$5=Dates!$G$6,DataPack!W832)))=0, "0", IF($B$5=Dates!$G$4, DataPack!C832,IF($B$5=Dates!$G$5,DataPack!M832,IF($B$5=Dates!$G$6,DataPack!W832))))</f>
        <v>21</v>
      </c>
      <c r="G122" s="148">
        <f>IF(IF($B$5=Dates!$G$4, DataPack!D832,IF($B$5=Dates!$G$5,DataPack!N832,IF($B$5=Dates!$G$6,DataPack!X832)))=0, "0", IF($B$5=Dates!$G$4, DataPack!D832,IF($B$5=Dates!$G$5,DataPack!N832,IF($B$5=Dates!$G$6,DataPack!X832))))</f>
        <v>24</v>
      </c>
      <c r="H122" s="148">
        <f>IF(IF($B$5=Dates!$G$4, DataPack!E832,IF($B$5=Dates!$G$5,DataPack!O832,IF($B$5=Dates!$G$6,DataPack!Y832)))=0, "0", IF($B$5=Dates!$G$4, DataPack!E832,IF($B$5=Dates!$G$5,DataPack!O832,IF($B$5=Dates!$G$6,DataPack!Y832))))</f>
        <v>46</v>
      </c>
      <c r="I122" s="148">
        <f>IF(IF($B$5=Dates!$G$4, DataPack!F832,IF($B$5=Dates!$G$5,DataPack!P832,IF($B$5=Dates!$G$6,DataPack!Z832)))=0, "0", IF($B$5=Dates!$G$4, DataPack!F832,IF($B$5=Dates!$G$5,DataPack!P832,IF($B$5=Dates!$G$6,DataPack!Z832))))</f>
        <v>52</v>
      </c>
      <c r="J122" s="148">
        <f>IF(IF($B$5=Dates!$G$4, DataPack!G832,IF($B$5=Dates!$G$5,DataPack!Q832,IF($B$5=Dates!$G$6,DataPack!AA832)))=0, "0", IF($B$5=Dates!$G$4, DataPack!G832,IF($B$5=Dates!$G$5,DataPack!Q832,IF($B$5=Dates!$G$6,DataPack!AA832))))</f>
        <v>20</v>
      </c>
      <c r="K122" s="148">
        <f>IF(IF($B$5=Dates!$G$4, DataPack!H832,IF($B$5=Dates!$G$5,DataPack!R832,IF($B$5=Dates!$G$6,DataPack!AB832)))=0, "0", IF($B$5=Dates!$G$4, DataPack!H832,IF($B$5=Dates!$G$5,DataPack!R832,IF($B$5=Dates!$G$6,DataPack!AB832))))</f>
        <v>23</v>
      </c>
      <c r="L122" s="148">
        <f>IF(IF($B$5=Dates!$G$4, DataPack!I832,IF($B$5=Dates!$G$5,DataPack!S832,IF($B$5=Dates!$G$6,DataPack!AC832)))=0, "0", IF($B$5=Dates!$G$4, DataPack!I832,IF($B$5=Dates!$G$5,DataPack!S832,IF($B$5=Dates!$G$6,DataPack!AC832))))</f>
        <v>1</v>
      </c>
      <c r="M122" s="148">
        <f>IF(IF($B$5=Dates!$G$4, DataPack!J832,IF($B$5=Dates!$G$5,DataPack!T832,IF($B$5=Dates!$G$6,DataPack!AD832)))=0, "0", IF($B$5=Dates!$G$4, DataPack!J832,IF($B$5=Dates!$G$5,DataPack!T832,IF($B$5=Dates!$G$6,DataPack!AD832))))</f>
        <v>1</v>
      </c>
    </row>
    <row r="123" spans="2:13">
      <c r="B123" s="417" t="s">
        <v>242</v>
      </c>
      <c r="C123" s="417"/>
      <c r="D123" s="7"/>
      <c r="E123" s="148">
        <f>IF(IF($B$5=Dates!$G$4, DataPack!B833,IF($B$5=Dates!$G$5,DataPack!L833,IF($B$5=Dates!$G$6,DataPack!V833)))=0, "0", IF($B$5=Dates!$G$4, DataPack!B833,IF($B$5=Dates!$G$5,DataPack!L833,IF($B$5=Dates!$G$6,DataPack!V833))))</f>
        <v>55</v>
      </c>
      <c r="F123" s="148">
        <f>IF(IF($B$5=Dates!$G$4, DataPack!C833,IF($B$5=Dates!$G$5,DataPack!M833,IF($B$5=Dates!$G$6,DataPack!W833)))=0, "0", IF($B$5=Dates!$G$4, DataPack!C833,IF($B$5=Dates!$G$5,DataPack!M833,IF($B$5=Dates!$G$6,DataPack!W833))))</f>
        <v>10</v>
      </c>
      <c r="G123" s="148">
        <f>IF(IF($B$5=Dates!$G$4, DataPack!D833,IF($B$5=Dates!$G$5,DataPack!N833,IF($B$5=Dates!$G$6,DataPack!X833)))=0, "0", IF($B$5=Dates!$G$4, DataPack!D833,IF($B$5=Dates!$G$5,DataPack!N833,IF($B$5=Dates!$G$6,DataPack!X833))))</f>
        <v>18</v>
      </c>
      <c r="H123" s="148">
        <f>IF(IF($B$5=Dates!$G$4, DataPack!E833,IF($B$5=Dates!$G$5,DataPack!O833,IF($B$5=Dates!$G$6,DataPack!Y833)))=0, "0", IF($B$5=Dates!$G$4, DataPack!E833,IF($B$5=Dates!$G$5,DataPack!O833,IF($B$5=Dates!$G$6,DataPack!Y833))))</f>
        <v>29</v>
      </c>
      <c r="I123" s="148">
        <f>IF(IF($B$5=Dates!$G$4, DataPack!F833,IF($B$5=Dates!$G$5,DataPack!P833,IF($B$5=Dates!$G$6,DataPack!Z833)))=0, "0", IF($B$5=Dates!$G$4, DataPack!F833,IF($B$5=Dates!$G$5,DataPack!P833,IF($B$5=Dates!$G$6,DataPack!Z833))))</f>
        <v>53</v>
      </c>
      <c r="J123" s="148">
        <f>IF(IF($B$5=Dates!$G$4, DataPack!G833,IF($B$5=Dates!$G$5,DataPack!Q833,IF($B$5=Dates!$G$6,DataPack!AA833)))=0, "0", IF($B$5=Dates!$G$4, DataPack!G833,IF($B$5=Dates!$G$5,DataPack!Q833,IF($B$5=Dates!$G$6,DataPack!AA833))))</f>
        <v>15</v>
      </c>
      <c r="K123" s="148">
        <f>IF(IF($B$5=Dates!$G$4, DataPack!H833,IF($B$5=Dates!$G$5,DataPack!R833,IF($B$5=Dates!$G$6,DataPack!AB833)))=0, "0", IF($B$5=Dates!$G$4, DataPack!H833,IF($B$5=Dates!$G$5,DataPack!R833,IF($B$5=Dates!$G$6,DataPack!AB833))))</f>
        <v>27</v>
      </c>
      <c r="L123" s="148">
        <f>IF(IF($B$5=Dates!$G$4, DataPack!I833,IF($B$5=Dates!$G$5,DataPack!S833,IF($B$5=Dates!$G$6,DataPack!AC833)))=0, "0", IF($B$5=Dates!$G$4, DataPack!I833,IF($B$5=Dates!$G$5,DataPack!S833,IF($B$5=Dates!$G$6,DataPack!AC833))))</f>
        <v>1</v>
      </c>
      <c r="M123" s="148">
        <f>IF(IF($B$5=Dates!$G$4, DataPack!J833,IF($B$5=Dates!$G$5,DataPack!T833,IF($B$5=Dates!$G$6,DataPack!AD833)))=0, "0", IF($B$5=Dates!$G$4, DataPack!J833,IF($B$5=Dates!$G$5,DataPack!T833,IF($B$5=Dates!$G$6,DataPack!AD833))))</f>
        <v>2</v>
      </c>
    </row>
    <row r="124" spans="2:13">
      <c r="B124" s="417" t="s">
        <v>183</v>
      </c>
      <c r="C124" s="417"/>
      <c r="D124" s="7"/>
      <c r="E124" s="148">
        <f>IF(IF($B$5=Dates!$G$4, DataPack!B834,IF($B$5=Dates!$G$5,DataPack!L834,IF($B$5=Dates!$G$6,DataPack!V834)))=0, "0", IF($B$5=Dates!$G$4, DataPack!B834,IF($B$5=Dates!$G$5,DataPack!L834,IF($B$5=Dates!$G$6,DataPack!V834))))</f>
        <v>92</v>
      </c>
      <c r="F124" s="148">
        <f>IF(IF($B$5=Dates!$G$4, DataPack!C834,IF($B$5=Dates!$G$5,DataPack!M834,IF($B$5=Dates!$G$6,DataPack!W834)))=0, "0", IF($B$5=Dates!$G$4, DataPack!C834,IF($B$5=Dates!$G$5,DataPack!M834,IF($B$5=Dates!$G$6,DataPack!W834))))</f>
        <v>25</v>
      </c>
      <c r="G124" s="148">
        <f>IF(IF($B$5=Dates!$G$4, DataPack!D834,IF($B$5=Dates!$G$5,DataPack!N834,IF($B$5=Dates!$G$6,DataPack!X834)))=0, "0", IF($B$5=Dates!$G$4, DataPack!D834,IF($B$5=Dates!$G$5,DataPack!N834,IF($B$5=Dates!$G$6,DataPack!X834))))</f>
        <v>27</v>
      </c>
      <c r="H124" s="148">
        <f>IF(IF($B$5=Dates!$G$4, DataPack!E834,IF($B$5=Dates!$G$5,DataPack!O834,IF($B$5=Dates!$G$6,DataPack!Y834)))=0, "0", IF($B$5=Dates!$G$4, DataPack!E834,IF($B$5=Dates!$G$5,DataPack!O834,IF($B$5=Dates!$G$6,DataPack!Y834))))</f>
        <v>43</v>
      </c>
      <c r="I124" s="148">
        <f>IF(IF($B$5=Dates!$G$4, DataPack!F834,IF($B$5=Dates!$G$5,DataPack!P834,IF($B$5=Dates!$G$6,DataPack!Z834)))=0, "0", IF($B$5=Dates!$G$4, DataPack!F834,IF($B$5=Dates!$G$5,DataPack!P834,IF($B$5=Dates!$G$6,DataPack!Z834))))</f>
        <v>47</v>
      </c>
      <c r="J124" s="148">
        <f>IF(IF($B$5=Dates!$G$4, DataPack!G834,IF($B$5=Dates!$G$5,DataPack!Q834,IF($B$5=Dates!$G$6,DataPack!AA834)))=0, "0", IF($B$5=Dates!$G$4, DataPack!G834,IF($B$5=Dates!$G$5,DataPack!Q834,IF($B$5=Dates!$G$6,DataPack!AA834))))</f>
        <v>24</v>
      </c>
      <c r="K124" s="148">
        <f>IF(IF($B$5=Dates!$G$4, DataPack!H834,IF($B$5=Dates!$G$5,DataPack!R834,IF($B$5=Dates!$G$6,DataPack!AB834)))=0, "0", IF($B$5=Dates!$G$4, DataPack!H834,IF($B$5=Dates!$G$5,DataPack!R834,IF($B$5=Dates!$G$6,DataPack!AB834))))</f>
        <v>26</v>
      </c>
      <c r="L124" s="148" t="str">
        <f>IF(IF($B$5=Dates!$G$4, DataPack!I834,IF($B$5=Dates!$G$5,DataPack!S834,IF($B$5=Dates!$G$6,DataPack!AC834)))=0, "0", IF($B$5=Dates!$G$4, DataPack!I834,IF($B$5=Dates!$G$5,DataPack!S834,IF($B$5=Dates!$G$6,DataPack!AC834))))</f>
        <v>0</v>
      </c>
      <c r="M124" s="148" t="str">
        <f>IF(IF($B$5=Dates!$G$4, DataPack!J834,IF($B$5=Dates!$G$5,DataPack!T834,IF($B$5=Dates!$G$6,DataPack!AD834)))=0, "0", IF($B$5=Dates!$G$4, DataPack!J834,IF($B$5=Dates!$G$5,DataPack!T834,IF($B$5=Dates!$G$6,DataPack!AD834))))</f>
        <v>0</v>
      </c>
    </row>
    <row r="125" spans="2:13">
      <c r="B125" s="417" t="s">
        <v>16</v>
      </c>
      <c r="C125" s="417"/>
      <c r="E125" s="148">
        <f>IF(IF($B$5=Dates!$G$4, DataPack!B835,IF($B$5=Dates!$G$5,DataPack!L835,IF($B$5=Dates!$G$6,DataPack!V835)))=0, "0", IF($B$5=Dates!$G$4, DataPack!B835,IF($B$5=Dates!$G$5,DataPack!L835,IF($B$5=Dates!$G$6,DataPack!V835))))</f>
        <v>75</v>
      </c>
      <c r="F125" s="148">
        <f>IF(IF($B$5=Dates!$G$4, DataPack!C835,IF($B$5=Dates!$G$5,DataPack!M835,IF($B$5=Dates!$G$6,DataPack!W835)))=0, "0", IF($B$5=Dates!$G$4, DataPack!C835,IF($B$5=Dates!$G$5,DataPack!M835,IF($B$5=Dates!$G$6,DataPack!W835))))</f>
        <v>23</v>
      </c>
      <c r="G125" s="148">
        <f>IF(IF($B$5=Dates!$G$4, DataPack!D835,IF($B$5=Dates!$G$5,DataPack!N835,IF($B$5=Dates!$G$6,DataPack!X835)))=0, "0", IF($B$5=Dates!$G$4, DataPack!D835,IF($B$5=Dates!$G$5,DataPack!N835,IF($B$5=Dates!$G$6,DataPack!X835))))</f>
        <v>31</v>
      </c>
      <c r="H125" s="148">
        <f>IF(IF($B$5=Dates!$G$4, DataPack!E835,IF($B$5=Dates!$G$5,DataPack!O835,IF($B$5=Dates!$G$6,DataPack!Y835)))=0, "0", IF($B$5=Dates!$G$4, DataPack!E835,IF($B$5=Dates!$G$5,DataPack!O835,IF($B$5=Dates!$G$6,DataPack!Y835))))</f>
        <v>36</v>
      </c>
      <c r="I125" s="148">
        <f>IF(IF($B$5=Dates!$G$4, DataPack!F835,IF($B$5=Dates!$G$5,DataPack!P835,IF($B$5=Dates!$G$6,DataPack!Z835)))=0, "0", IF($B$5=Dates!$G$4, DataPack!F835,IF($B$5=Dates!$G$5,DataPack!P835,IF($B$5=Dates!$G$6,DataPack!Z835))))</f>
        <v>48</v>
      </c>
      <c r="J125" s="148">
        <f>IF(IF($B$5=Dates!$G$4, DataPack!G835,IF($B$5=Dates!$G$5,DataPack!Q835,IF($B$5=Dates!$G$6,DataPack!AA835)))=0, "0", IF($B$5=Dates!$G$4, DataPack!G835,IF($B$5=Dates!$G$5,DataPack!Q835,IF($B$5=Dates!$G$6,DataPack!AA835))))</f>
        <v>14</v>
      </c>
      <c r="K125" s="148">
        <f>IF(IF($B$5=Dates!$G$4, DataPack!H835,IF($B$5=Dates!$G$5,DataPack!R835,IF($B$5=Dates!$G$6,DataPack!AB835)))=0, "0", IF($B$5=Dates!$G$4, DataPack!H835,IF($B$5=Dates!$G$5,DataPack!R835,IF($B$5=Dates!$G$6,DataPack!AB835))))</f>
        <v>19</v>
      </c>
      <c r="L125" s="148">
        <f>IF(IF($B$5=Dates!$G$4, DataPack!I835,IF($B$5=Dates!$G$5,DataPack!S835,IF($B$5=Dates!$G$6,DataPack!AC835)))=0, "0", IF($B$5=Dates!$G$4, DataPack!I835,IF($B$5=Dates!$G$5,DataPack!S835,IF($B$5=Dates!$G$6,DataPack!AC835))))</f>
        <v>2</v>
      </c>
      <c r="M125" s="148">
        <f>IF(IF($B$5=Dates!$G$4, DataPack!J835,IF($B$5=Dates!$G$5,DataPack!T835,IF($B$5=Dates!$G$6,DataPack!AD835)))=0, "0", IF($B$5=Dates!$G$4, DataPack!J835,IF($B$5=Dates!$G$5,DataPack!T835,IF($B$5=Dates!$G$6,DataPack!AD835))))</f>
        <v>3</v>
      </c>
    </row>
    <row r="126" spans="2:13">
      <c r="B126" s="417" t="s">
        <v>17</v>
      </c>
      <c r="C126" s="417"/>
      <c r="D126" s="4"/>
      <c r="E126" s="148">
        <f>IF(IF($B$5=Dates!$G$4, DataPack!B836,IF($B$5=Dates!$G$5,DataPack!L836,IF($B$5=Dates!$G$6,DataPack!V836)))=0, "0", IF($B$5=Dates!$G$4, DataPack!B836,IF($B$5=Dates!$G$5,DataPack!L836,IF($B$5=Dates!$G$6,DataPack!V836))))</f>
        <v>48</v>
      </c>
      <c r="F126" s="148">
        <f>IF(IF($B$5=Dates!$G$4, DataPack!C836,IF($B$5=Dates!$G$5,DataPack!M836,IF($B$5=Dates!$G$6,DataPack!W836)))=0, "0", IF($B$5=Dates!$G$4, DataPack!C836,IF($B$5=Dates!$G$5,DataPack!M836,IF($B$5=Dates!$G$6,DataPack!W836))))</f>
        <v>22</v>
      </c>
      <c r="G126" s="148">
        <f>IF(IF($B$5=Dates!$G$4, DataPack!D836,IF($B$5=Dates!$G$5,DataPack!N836,IF($B$5=Dates!$G$6,DataPack!X836)))=0, "0", IF($B$5=Dates!$G$4, DataPack!D836,IF($B$5=Dates!$G$5,DataPack!N836,IF($B$5=Dates!$G$6,DataPack!X836))))</f>
        <v>46</v>
      </c>
      <c r="H126" s="148">
        <f>IF(IF($B$5=Dates!$G$4, DataPack!E836,IF($B$5=Dates!$G$5,DataPack!O836,IF($B$5=Dates!$G$6,DataPack!Y836)))=0, "0", IF($B$5=Dates!$G$4, DataPack!E836,IF($B$5=Dates!$G$5,DataPack!O836,IF($B$5=Dates!$G$6,DataPack!Y836))))</f>
        <v>21</v>
      </c>
      <c r="I126" s="148">
        <f>IF(IF($B$5=Dates!$G$4, DataPack!F836,IF($B$5=Dates!$G$5,DataPack!P836,IF($B$5=Dates!$G$6,DataPack!Z836)))=0, "0", IF($B$5=Dates!$G$4, DataPack!F836,IF($B$5=Dates!$G$5,DataPack!P836,IF($B$5=Dates!$G$6,DataPack!Z836))))</f>
        <v>44</v>
      </c>
      <c r="J126" s="148">
        <f>IF(IF($B$5=Dates!$G$4, DataPack!G836,IF($B$5=Dates!$G$5,DataPack!Q836,IF($B$5=Dates!$G$6,DataPack!AA836)))=0, "0", IF($B$5=Dates!$G$4, DataPack!G836,IF($B$5=Dates!$G$5,DataPack!Q836,IF($B$5=Dates!$G$6,DataPack!AA836))))</f>
        <v>5</v>
      </c>
      <c r="K126" s="148">
        <f>IF(IF($B$5=Dates!$G$4, DataPack!H836,IF($B$5=Dates!$G$5,DataPack!R836,IF($B$5=Dates!$G$6,DataPack!AB836)))=0, "0", IF($B$5=Dates!$G$4, DataPack!H836,IF($B$5=Dates!$G$5,DataPack!R836,IF($B$5=Dates!$G$6,DataPack!AB836))))</f>
        <v>10</v>
      </c>
      <c r="L126" s="148" t="str">
        <f>IF(IF($B$5=Dates!$G$4, DataPack!I836,IF($B$5=Dates!$G$5,DataPack!S836,IF($B$5=Dates!$G$6,DataPack!AC836)))=0, "0", IF($B$5=Dates!$G$4, DataPack!I836,IF($B$5=Dates!$G$5,DataPack!S836,IF($B$5=Dates!$G$6,DataPack!AC836))))</f>
        <v>0</v>
      </c>
      <c r="M126" s="148" t="str">
        <f>IF(IF($B$5=Dates!$G$4, DataPack!J836,IF($B$5=Dates!$G$5,DataPack!T836,IF($B$5=Dates!$G$6,DataPack!AD836)))=0, "0", IF($B$5=Dates!$G$4, DataPack!J836,IF($B$5=Dates!$G$5,DataPack!T836,IF($B$5=Dates!$G$6,DataPack!AD836))))</f>
        <v>0</v>
      </c>
    </row>
    <row r="127" spans="2:13">
      <c r="B127" s="417" t="s">
        <v>187</v>
      </c>
      <c r="C127" s="417"/>
      <c r="D127" s="7"/>
      <c r="E127" s="148">
        <f>IF(IF($B$5=Dates!$G$4, DataPack!B837,IF($B$5=Dates!$G$5,DataPack!L837,IF($B$5=Dates!$G$6,DataPack!V837)))=0, "0", IF($B$5=Dates!$G$4, DataPack!B837,IF($B$5=Dates!$G$5,DataPack!L837,IF($B$5=Dates!$G$6,DataPack!V837))))</f>
        <v>100</v>
      </c>
      <c r="F127" s="148">
        <f>IF(IF($B$5=Dates!$G$4, DataPack!C837,IF($B$5=Dates!$G$5,DataPack!M837,IF($B$5=Dates!$G$6,DataPack!W837)))=0, "0", IF($B$5=Dates!$G$4, DataPack!C837,IF($B$5=Dates!$G$5,DataPack!M837,IF($B$5=Dates!$G$6,DataPack!W837))))</f>
        <v>33</v>
      </c>
      <c r="G127" s="148">
        <f>IF(IF($B$5=Dates!$G$4, DataPack!D837,IF($B$5=Dates!$G$5,DataPack!N837,IF($B$5=Dates!$G$6,DataPack!X837)))=0, "0", IF($B$5=Dates!$G$4, DataPack!D837,IF($B$5=Dates!$G$5,DataPack!N837,IF($B$5=Dates!$G$6,DataPack!X837))))</f>
        <v>33</v>
      </c>
      <c r="H127" s="148">
        <f>IF(IF($B$5=Dates!$G$4, DataPack!E837,IF($B$5=Dates!$G$5,DataPack!O837,IF($B$5=Dates!$G$6,DataPack!Y837)))=0, "0", IF($B$5=Dates!$G$4, DataPack!E837,IF($B$5=Dates!$G$5,DataPack!O837,IF($B$5=Dates!$G$6,DataPack!Y837))))</f>
        <v>41</v>
      </c>
      <c r="I127" s="148">
        <f>IF(IF($B$5=Dates!$G$4, DataPack!F837,IF($B$5=Dates!$G$5,DataPack!P837,IF($B$5=Dates!$G$6,DataPack!Z837)))=0, "0", IF($B$5=Dates!$G$4, DataPack!F837,IF($B$5=Dates!$G$5,DataPack!P837,IF($B$5=Dates!$G$6,DataPack!Z837))))</f>
        <v>41</v>
      </c>
      <c r="J127" s="148">
        <f>IF(IF($B$5=Dates!$G$4, DataPack!G837,IF($B$5=Dates!$G$5,DataPack!Q837,IF($B$5=Dates!$G$6,DataPack!AA837)))=0, "0", IF($B$5=Dates!$G$4, DataPack!G837,IF($B$5=Dates!$G$5,DataPack!Q837,IF($B$5=Dates!$G$6,DataPack!AA837))))</f>
        <v>23</v>
      </c>
      <c r="K127" s="148">
        <f>IF(IF($B$5=Dates!$G$4, DataPack!H837,IF($B$5=Dates!$G$5,DataPack!R837,IF($B$5=Dates!$G$6,DataPack!AB837)))=0, "0", IF($B$5=Dates!$G$4, DataPack!H837,IF($B$5=Dates!$G$5,DataPack!R837,IF($B$5=Dates!$G$6,DataPack!AB837))))</f>
        <v>23</v>
      </c>
      <c r="L127" s="148">
        <f>IF(IF($B$5=Dates!$G$4, DataPack!I837,IF($B$5=Dates!$G$5,DataPack!S837,IF($B$5=Dates!$G$6,DataPack!AC837)))=0, "0", IF($B$5=Dates!$G$4, DataPack!I837,IF($B$5=Dates!$G$5,DataPack!S837,IF($B$5=Dates!$G$6,DataPack!AC837))))</f>
        <v>3</v>
      </c>
      <c r="M127" s="148">
        <f>IF(IF($B$5=Dates!$G$4, DataPack!J837,IF($B$5=Dates!$G$5,DataPack!T837,IF($B$5=Dates!$G$6,DataPack!AD837)))=0, "0", IF($B$5=Dates!$G$4, DataPack!J837,IF($B$5=Dates!$G$5,DataPack!T837,IF($B$5=Dates!$G$6,DataPack!AD837))))</f>
        <v>3</v>
      </c>
    </row>
    <row r="128" spans="2:13">
      <c r="B128" s="417" t="s">
        <v>184</v>
      </c>
      <c r="C128" s="417"/>
      <c r="D128" s="7"/>
      <c r="E128" s="148">
        <f>IF(IF($B$5=Dates!$G$4, DataPack!B838,IF($B$5=Dates!$G$5,DataPack!L838,IF($B$5=Dates!$G$6,DataPack!V838)))=0, "0", IF($B$5=Dates!$G$4, DataPack!B838,IF($B$5=Dates!$G$5,DataPack!L838,IF($B$5=Dates!$G$6,DataPack!V838))))</f>
        <v>64</v>
      </c>
      <c r="F128" s="148">
        <f>IF(IF($B$5=Dates!$G$4, DataPack!C838,IF($B$5=Dates!$G$5,DataPack!M838,IF($B$5=Dates!$G$6,DataPack!W838)))=0, "0", IF($B$5=Dates!$G$4, DataPack!C838,IF($B$5=Dates!$G$5,DataPack!M838,IF($B$5=Dates!$G$6,DataPack!W838))))</f>
        <v>17</v>
      </c>
      <c r="G128" s="148">
        <f>IF(IF($B$5=Dates!$G$4, DataPack!D838,IF($B$5=Dates!$G$5,DataPack!N838,IF($B$5=Dates!$G$6,DataPack!X838)))=0, "0", IF($B$5=Dates!$G$4, DataPack!D838,IF($B$5=Dates!$G$5,DataPack!N838,IF($B$5=Dates!$G$6,DataPack!X838))))</f>
        <v>27</v>
      </c>
      <c r="H128" s="148">
        <f>IF(IF($B$5=Dates!$G$4, DataPack!E838,IF($B$5=Dates!$G$5,DataPack!O838,IF($B$5=Dates!$G$6,DataPack!Y838)))=0, "0", IF($B$5=Dates!$G$4, DataPack!E838,IF($B$5=Dates!$G$5,DataPack!O838,IF($B$5=Dates!$G$6,DataPack!Y838))))</f>
        <v>41</v>
      </c>
      <c r="I128" s="148">
        <f>IF(IF($B$5=Dates!$G$4, DataPack!F838,IF($B$5=Dates!$G$5,DataPack!P838,IF($B$5=Dates!$G$6,DataPack!Z838)))=0, "0", IF($B$5=Dates!$G$4, DataPack!F838,IF($B$5=Dates!$G$5,DataPack!P838,IF($B$5=Dates!$G$6,DataPack!Z838))))</f>
        <v>64</v>
      </c>
      <c r="J128" s="148">
        <f>IF(IF($B$5=Dates!$G$4, DataPack!G838,IF($B$5=Dates!$G$5,DataPack!Q838,IF($B$5=Dates!$G$6,DataPack!AA838)))=0, "0", IF($B$5=Dates!$G$4, DataPack!G838,IF($B$5=Dates!$G$5,DataPack!Q838,IF($B$5=Dates!$G$6,DataPack!AA838))))</f>
        <v>6</v>
      </c>
      <c r="K128" s="148">
        <f>IF(IF($B$5=Dates!$G$4, DataPack!H838,IF($B$5=Dates!$G$5,DataPack!R838,IF($B$5=Dates!$G$6,DataPack!AB838)))=0, "0", IF($B$5=Dates!$G$4, DataPack!H838,IF($B$5=Dates!$G$5,DataPack!R838,IF($B$5=Dates!$G$6,DataPack!AB838))))</f>
        <v>9</v>
      </c>
      <c r="L128" s="148" t="str">
        <f>IF(IF($B$5=Dates!$G$4, DataPack!I838,IF($B$5=Dates!$G$5,DataPack!S838,IF($B$5=Dates!$G$6,DataPack!AC838)))=0, "0", IF($B$5=Dates!$G$4, DataPack!I838,IF($B$5=Dates!$G$5,DataPack!S838,IF($B$5=Dates!$G$6,DataPack!AC838))))</f>
        <v>0</v>
      </c>
      <c r="M128" s="148" t="str">
        <f>IF(IF($B$5=Dates!$G$4, DataPack!J838,IF($B$5=Dates!$G$5,DataPack!T838,IF($B$5=Dates!$G$6,DataPack!AD838)))=0, "0", IF($B$5=Dates!$G$4, DataPack!J838,IF($B$5=Dates!$G$5,DataPack!T838,IF($B$5=Dates!$G$6,DataPack!AD838))))</f>
        <v>0</v>
      </c>
    </row>
    <row r="129" spans="2:13">
      <c r="B129" s="417" t="s">
        <v>313</v>
      </c>
      <c r="C129" s="417"/>
      <c r="D129" s="7"/>
      <c r="E129" s="148">
        <f>IF(IF($B$5=Dates!$G$4, DataPack!B839,IF($B$5=Dates!$G$5,DataPack!L839,IF($B$5=Dates!$G$6,DataPack!V839)))=0, "0", IF($B$5=Dates!$G$4, DataPack!B839,IF($B$5=Dates!$G$5,DataPack!L839,IF($B$5=Dates!$G$6,DataPack!V839))))</f>
        <v>96</v>
      </c>
      <c r="F129" s="148">
        <f>IF(IF($B$5=Dates!$G$4, DataPack!C839,IF($B$5=Dates!$G$5,DataPack!M839,IF($B$5=Dates!$G$6,DataPack!W839)))=0, "0", IF($B$5=Dates!$G$4, DataPack!C839,IF($B$5=Dates!$G$5,DataPack!M839,IF($B$5=Dates!$G$6,DataPack!W839))))</f>
        <v>28</v>
      </c>
      <c r="G129" s="148">
        <f>IF(IF($B$5=Dates!$G$4, DataPack!D839,IF($B$5=Dates!$G$5,DataPack!N839,IF($B$5=Dates!$G$6,DataPack!X839)))=0, "0", IF($B$5=Dates!$G$4, DataPack!D839,IF($B$5=Dates!$G$5,DataPack!N839,IF($B$5=Dates!$G$6,DataPack!X839))))</f>
        <v>29</v>
      </c>
      <c r="H129" s="148">
        <f>IF(IF($B$5=Dates!$G$4, DataPack!E839,IF($B$5=Dates!$G$5,DataPack!O839,IF($B$5=Dates!$G$6,DataPack!Y839)))=0, "0", IF($B$5=Dates!$G$4, DataPack!E839,IF($B$5=Dates!$G$5,DataPack!O839,IF($B$5=Dates!$G$6,DataPack!Y839))))</f>
        <v>48</v>
      </c>
      <c r="I129" s="148">
        <f>IF(IF($B$5=Dates!$G$4, DataPack!F839,IF($B$5=Dates!$G$5,DataPack!P839,IF($B$5=Dates!$G$6,DataPack!Z839)))=0, "0", IF($B$5=Dates!$G$4, DataPack!F839,IF($B$5=Dates!$G$5,DataPack!P839,IF($B$5=Dates!$G$6,DataPack!Z839))))</f>
        <v>50</v>
      </c>
      <c r="J129" s="148">
        <f>IF(IF($B$5=Dates!$G$4, DataPack!G839,IF($B$5=Dates!$G$5,DataPack!Q839,IF($B$5=Dates!$G$6,DataPack!AA839)))=0, "0", IF($B$5=Dates!$G$4, DataPack!G839,IF($B$5=Dates!$G$5,DataPack!Q839,IF($B$5=Dates!$G$6,DataPack!AA839))))</f>
        <v>19</v>
      </c>
      <c r="K129" s="148">
        <f>IF(IF($B$5=Dates!$G$4, DataPack!H839,IF($B$5=Dates!$G$5,DataPack!R839,IF($B$5=Dates!$G$6,DataPack!AB839)))=0, "0", IF($B$5=Dates!$G$4, DataPack!H839,IF($B$5=Dates!$G$5,DataPack!R839,IF($B$5=Dates!$G$6,DataPack!AB839))))</f>
        <v>20</v>
      </c>
      <c r="L129" s="148">
        <f>IF(IF($B$5=Dates!$G$4, DataPack!I839,IF($B$5=Dates!$G$5,DataPack!S839,IF($B$5=Dates!$G$6,DataPack!AC839)))=0, "0", IF($B$5=Dates!$G$4, DataPack!I839,IF($B$5=Dates!$G$5,DataPack!S839,IF($B$5=Dates!$G$6,DataPack!AC839))))</f>
        <v>1</v>
      </c>
      <c r="M129" s="148">
        <f>IF(IF($B$5=Dates!$G$4, DataPack!J839,IF($B$5=Dates!$G$5,DataPack!T839,IF($B$5=Dates!$G$6,DataPack!AD839)))=0, "0", IF($B$5=Dates!$G$4, DataPack!J839,IF($B$5=Dates!$G$5,DataPack!T839,IF($B$5=Dates!$G$6,DataPack!AD839))))</f>
        <v>1</v>
      </c>
    </row>
    <row r="130" spans="2:13">
      <c r="B130" s="417" t="s">
        <v>185</v>
      </c>
      <c r="C130" s="417"/>
      <c r="D130" s="7"/>
      <c r="E130" s="148">
        <f>IF(IF($B$5=Dates!$G$4, DataPack!B840,IF($B$5=Dates!$G$5,DataPack!L840,IF($B$5=Dates!$G$6,DataPack!V840)))=0, "0", IF($B$5=Dates!$G$4, DataPack!B840,IF($B$5=Dates!$G$5,DataPack!L840,IF($B$5=Dates!$G$6,DataPack!V840))))</f>
        <v>75</v>
      </c>
      <c r="F130" s="148">
        <f>IF(IF($B$5=Dates!$G$4, DataPack!C840,IF($B$5=Dates!$G$5,DataPack!M840,IF($B$5=Dates!$G$6,DataPack!W840)))=0, "0", IF($B$5=Dates!$G$4, DataPack!C840,IF($B$5=Dates!$G$5,DataPack!M840,IF($B$5=Dates!$G$6,DataPack!W840))))</f>
        <v>14</v>
      </c>
      <c r="G130" s="148">
        <f>IF(IF($B$5=Dates!$G$4, DataPack!D840,IF($B$5=Dates!$G$5,DataPack!N840,IF($B$5=Dates!$G$6,DataPack!X840)))=0, "0", IF($B$5=Dates!$G$4, DataPack!D840,IF($B$5=Dates!$G$5,DataPack!N840,IF($B$5=Dates!$G$6,DataPack!X840))))</f>
        <v>19</v>
      </c>
      <c r="H130" s="148">
        <f>IF(IF($B$5=Dates!$G$4, DataPack!E840,IF($B$5=Dates!$G$5,DataPack!O840,IF($B$5=Dates!$G$6,DataPack!Y840)))=0, "0", IF($B$5=Dates!$G$4, DataPack!E840,IF($B$5=Dates!$G$5,DataPack!O840,IF($B$5=Dates!$G$6,DataPack!Y840))))</f>
        <v>39</v>
      </c>
      <c r="I130" s="148">
        <f>IF(IF($B$5=Dates!$G$4, DataPack!F840,IF($B$5=Dates!$G$5,DataPack!P840,IF($B$5=Dates!$G$6,DataPack!Z840)))=0, "0", IF($B$5=Dates!$G$4, DataPack!F840,IF($B$5=Dates!$G$5,DataPack!P840,IF($B$5=Dates!$G$6,DataPack!Z840))))</f>
        <v>52</v>
      </c>
      <c r="J130" s="148">
        <f>IF(IF($B$5=Dates!$G$4, DataPack!G840,IF($B$5=Dates!$G$5,DataPack!Q840,IF($B$5=Dates!$G$6,DataPack!AA840)))=0, "0", IF($B$5=Dates!$G$4, DataPack!G840,IF($B$5=Dates!$G$5,DataPack!Q840,IF($B$5=Dates!$G$6,DataPack!AA840))))</f>
        <v>19</v>
      </c>
      <c r="K130" s="148">
        <f>IF(IF($B$5=Dates!$G$4, DataPack!H840,IF($B$5=Dates!$G$5,DataPack!R840,IF($B$5=Dates!$G$6,DataPack!AB840)))=0, "0", IF($B$5=Dates!$G$4, DataPack!H840,IF($B$5=Dates!$G$5,DataPack!R840,IF($B$5=Dates!$G$6,DataPack!AB840))))</f>
        <v>25</v>
      </c>
      <c r="L130" s="148">
        <f>IF(IF($B$5=Dates!$G$4, DataPack!I840,IF($B$5=Dates!$G$5,DataPack!S840,IF($B$5=Dates!$G$6,DataPack!AC840)))=0, "0", IF($B$5=Dates!$G$4, DataPack!I840,IF($B$5=Dates!$G$5,DataPack!S840,IF($B$5=Dates!$G$6,DataPack!AC840))))</f>
        <v>3</v>
      </c>
      <c r="M130" s="148">
        <f>IF(IF($B$5=Dates!$G$4, DataPack!J840,IF($B$5=Dates!$G$5,DataPack!T840,IF($B$5=Dates!$G$6,DataPack!AD840)))=0, "0", IF($B$5=Dates!$G$4, DataPack!J840,IF($B$5=Dates!$G$5,DataPack!T840,IF($B$5=Dates!$G$6,DataPack!AD840))))</f>
        <v>4</v>
      </c>
    </row>
    <row r="131" spans="2:13">
      <c r="B131" s="417" t="s">
        <v>18</v>
      </c>
      <c r="C131" s="417"/>
      <c r="D131" s="7"/>
      <c r="E131" s="148">
        <f>IF(IF($B$5=Dates!$G$4, DataPack!B841,IF($B$5=Dates!$G$5,DataPack!L841,IF($B$5=Dates!$G$6,DataPack!V841)))=0, "0", IF($B$5=Dates!$G$4, DataPack!B841,IF($B$5=Dates!$G$5,DataPack!L841,IF($B$5=Dates!$G$6,DataPack!V841))))</f>
        <v>79</v>
      </c>
      <c r="F131" s="148">
        <f>IF(IF($B$5=Dates!$G$4, DataPack!C841,IF($B$5=Dates!$G$5,DataPack!M841,IF($B$5=Dates!$G$6,DataPack!W841)))=0, "0", IF($B$5=Dates!$G$4, DataPack!C841,IF($B$5=Dates!$G$5,DataPack!M841,IF($B$5=Dates!$G$6,DataPack!W841))))</f>
        <v>31</v>
      </c>
      <c r="G131" s="148">
        <f>IF(IF($B$5=Dates!$G$4, DataPack!D841,IF($B$5=Dates!$G$5,DataPack!N841,IF($B$5=Dates!$G$6,DataPack!X841)))=0, "0", IF($B$5=Dates!$G$4, DataPack!D841,IF($B$5=Dates!$G$5,DataPack!N841,IF($B$5=Dates!$G$6,DataPack!X841))))</f>
        <v>39</v>
      </c>
      <c r="H131" s="148">
        <f>IF(IF($B$5=Dates!$G$4, DataPack!E841,IF($B$5=Dates!$G$5,DataPack!O841,IF($B$5=Dates!$G$6,DataPack!Y841)))=0, "0", IF($B$5=Dates!$G$4, DataPack!E841,IF($B$5=Dates!$G$5,DataPack!O841,IF($B$5=Dates!$G$6,DataPack!Y841))))</f>
        <v>37</v>
      </c>
      <c r="I131" s="148">
        <f>IF(IF($B$5=Dates!$G$4, DataPack!F841,IF($B$5=Dates!$G$5,DataPack!P841,IF($B$5=Dates!$G$6,DataPack!Z841)))=0, "0", IF($B$5=Dates!$G$4, DataPack!F841,IF($B$5=Dates!$G$5,DataPack!P841,IF($B$5=Dates!$G$6,DataPack!Z841))))</f>
        <v>47</v>
      </c>
      <c r="J131" s="148">
        <f>IF(IF($B$5=Dates!$G$4, DataPack!G841,IF($B$5=Dates!$G$5,DataPack!Q841,IF($B$5=Dates!$G$6,DataPack!AA841)))=0, "0", IF($B$5=Dates!$G$4, DataPack!G841,IF($B$5=Dates!$G$5,DataPack!Q841,IF($B$5=Dates!$G$6,DataPack!AA841))))</f>
        <v>11</v>
      </c>
      <c r="K131" s="148">
        <f>IF(IF($B$5=Dates!$G$4, DataPack!H841,IF($B$5=Dates!$G$5,DataPack!R841,IF($B$5=Dates!$G$6,DataPack!AB841)))=0, "0", IF($B$5=Dates!$G$4, DataPack!H841,IF($B$5=Dates!$G$5,DataPack!R841,IF($B$5=Dates!$G$6,DataPack!AB841))))</f>
        <v>14</v>
      </c>
      <c r="L131" s="148" t="str">
        <f>IF(IF($B$5=Dates!$G$4, DataPack!I841,IF($B$5=Dates!$G$5,DataPack!S841,IF($B$5=Dates!$G$6,DataPack!AC841)))=0, "0", IF($B$5=Dates!$G$4, DataPack!I841,IF($B$5=Dates!$G$5,DataPack!S841,IF($B$5=Dates!$G$6,DataPack!AC841))))</f>
        <v>0</v>
      </c>
      <c r="M131" s="148" t="str">
        <f>IF(IF($B$5=Dates!$G$4, DataPack!J841,IF($B$5=Dates!$G$5,DataPack!T841,IF($B$5=Dates!$G$6,DataPack!AD841)))=0, "0", IF($B$5=Dates!$G$4, DataPack!J841,IF($B$5=Dates!$G$5,DataPack!T841,IF($B$5=Dates!$G$6,DataPack!AD841))))</f>
        <v>0</v>
      </c>
    </row>
    <row r="132" spans="2:13">
      <c r="B132" s="417" t="s">
        <v>20</v>
      </c>
      <c r="C132" s="417"/>
      <c r="D132" s="7"/>
      <c r="E132" s="148">
        <f>IF(IF($B$5=Dates!$G$4, DataPack!B842,IF($B$5=Dates!$G$5,DataPack!L842,IF($B$5=Dates!$G$6,DataPack!V842)))=0, "0", IF($B$5=Dates!$G$4, DataPack!B842,IF($B$5=Dates!$G$5,DataPack!L842,IF($B$5=Dates!$G$6,DataPack!V842))))</f>
        <v>55</v>
      </c>
      <c r="F132" s="148">
        <f>IF(IF($B$5=Dates!$G$4, DataPack!C842,IF($B$5=Dates!$G$5,DataPack!M842,IF($B$5=Dates!$G$6,DataPack!W842)))=0, "0", IF($B$5=Dates!$G$4, DataPack!C842,IF($B$5=Dates!$G$5,DataPack!M842,IF($B$5=Dates!$G$6,DataPack!W842))))</f>
        <v>20</v>
      </c>
      <c r="G132" s="148">
        <f>IF(IF($B$5=Dates!$G$4, DataPack!D842,IF($B$5=Dates!$G$5,DataPack!N842,IF($B$5=Dates!$G$6,DataPack!X842)))=0, "0", IF($B$5=Dates!$G$4, DataPack!D842,IF($B$5=Dates!$G$5,DataPack!N842,IF($B$5=Dates!$G$6,DataPack!X842))))</f>
        <v>36</v>
      </c>
      <c r="H132" s="148">
        <f>IF(IF($B$5=Dates!$G$4, DataPack!E842,IF($B$5=Dates!$G$5,DataPack!O842,IF($B$5=Dates!$G$6,DataPack!Y842)))=0, "0", IF($B$5=Dates!$G$4, DataPack!E842,IF($B$5=Dates!$G$5,DataPack!O842,IF($B$5=Dates!$G$6,DataPack!Y842))))</f>
        <v>20</v>
      </c>
      <c r="I132" s="148">
        <f>IF(IF($B$5=Dates!$G$4, DataPack!F842,IF($B$5=Dates!$G$5,DataPack!P842,IF($B$5=Dates!$G$6,DataPack!Z842)))=0, "0", IF($B$5=Dates!$G$4, DataPack!F842,IF($B$5=Dates!$G$5,DataPack!P842,IF($B$5=Dates!$G$6,DataPack!Z842))))</f>
        <v>36</v>
      </c>
      <c r="J132" s="148">
        <f>IF(IF($B$5=Dates!$G$4, DataPack!G842,IF($B$5=Dates!$G$5,DataPack!Q842,IF($B$5=Dates!$G$6,DataPack!AA842)))=0, "0", IF($B$5=Dates!$G$4, DataPack!G842,IF($B$5=Dates!$G$5,DataPack!Q842,IF($B$5=Dates!$G$6,DataPack!AA842))))</f>
        <v>15</v>
      </c>
      <c r="K132" s="148">
        <f>IF(IF($B$5=Dates!$G$4, DataPack!H842,IF($B$5=Dates!$G$5,DataPack!R842,IF($B$5=Dates!$G$6,DataPack!AB842)))=0, "0", IF($B$5=Dates!$G$4, DataPack!H842,IF($B$5=Dates!$G$5,DataPack!R842,IF($B$5=Dates!$G$6,DataPack!AB842))))</f>
        <v>27</v>
      </c>
      <c r="L132" s="148" t="str">
        <f>IF(IF($B$5=Dates!$G$4, DataPack!I842,IF($B$5=Dates!$G$5,DataPack!S842,IF($B$5=Dates!$G$6,DataPack!AC842)))=0, "0", IF($B$5=Dates!$G$4, DataPack!I842,IF($B$5=Dates!$G$5,DataPack!S842,IF($B$5=Dates!$G$6,DataPack!AC842))))</f>
        <v>0</v>
      </c>
      <c r="M132" s="148" t="str">
        <f>IF(IF($B$5=Dates!$G$4, DataPack!J842,IF($B$5=Dates!$G$5,DataPack!T842,IF($B$5=Dates!$G$6,DataPack!AD842)))=0, "0", IF($B$5=Dates!$G$4, DataPack!J842,IF($B$5=Dates!$G$5,DataPack!T842,IF($B$5=Dates!$G$6,DataPack!AD842))))</f>
        <v>0</v>
      </c>
    </row>
    <row r="133" spans="2:13">
      <c r="B133" s="419" t="s">
        <v>255</v>
      </c>
      <c r="C133" s="419"/>
      <c r="D133" s="7"/>
      <c r="E133" s="147">
        <f>IF(IF($B$5=Dates!$G$4, DataPack!B843,IF($B$5=Dates!$G$5,DataPack!L843,IF($B$5=Dates!$G$6,DataPack!V843)))=0, "0", IF($B$5=Dates!$G$4, DataPack!B843,IF($B$5=Dates!$G$5,DataPack!L843,IF($B$5=Dates!$G$6,DataPack!V843))))</f>
        <v>3329</v>
      </c>
      <c r="F133" s="147">
        <f>IF(IF($B$5=Dates!$G$4, DataPack!C843,IF($B$5=Dates!$G$5,DataPack!M843,IF($B$5=Dates!$G$6,DataPack!W843)))=0, "0", IF($B$5=Dates!$G$4, DataPack!C843,IF($B$5=Dates!$G$5,DataPack!M843,IF($B$5=Dates!$G$6,DataPack!W843))))</f>
        <v>701</v>
      </c>
      <c r="G133" s="147">
        <f>IF(IF($B$5=Dates!$G$4, DataPack!D843,IF($B$5=Dates!$G$5,DataPack!N843,IF($B$5=Dates!$G$6,DataPack!X843)))=0, "0", IF($B$5=Dates!$G$4, DataPack!D843,IF($B$5=Dates!$G$5,DataPack!N843,IF($B$5=Dates!$G$6,DataPack!X843))))</f>
        <v>21</v>
      </c>
      <c r="H133" s="147">
        <f>IF(IF($B$5=Dates!$G$4, DataPack!E843,IF($B$5=Dates!$G$5,DataPack!O843,IF($B$5=Dates!$G$6,DataPack!Y843)))=0, "0", IF($B$5=Dates!$G$4, DataPack!E843,IF($B$5=Dates!$G$5,DataPack!O843,IF($B$5=Dates!$G$6,DataPack!Y843))))</f>
        <v>1575</v>
      </c>
      <c r="I133" s="147">
        <f>IF(IF($B$5=Dates!$G$4, DataPack!F843,IF($B$5=Dates!$G$5,DataPack!P843,IF($B$5=Dates!$G$6,DataPack!Z843)))=0, "0", IF($B$5=Dates!$G$4, DataPack!F843,IF($B$5=Dates!$G$5,DataPack!P843,IF($B$5=Dates!$G$6,DataPack!Z843))))</f>
        <v>47</v>
      </c>
      <c r="J133" s="147">
        <f>IF(IF($B$5=Dates!$G$4, DataPack!G843,IF($B$5=Dates!$G$5,DataPack!Q843,IF($B$5=Dates!$G$6,DataPack!AA843)))=0, "0", IF($B$5=Dates!$G$4, DataPack!G843,IF($B$5=Dates!$G$5,DataPack!Q843,IF($B$5=Dates!$G$6,DataPack!AA843))))</f>
        <v>966</v>
      </c>
      <c r="K133" s="147">
        <f>IF(IF($B$5=Dates!$G$4, DataPack!H843,IF($B$5=Dates!$G$5,DataPack!R843,IF($B$5=Dates!$G$6,DataPack!AB843)))=0, "0", IF($B$5=Dates!$G$4, DataPack!H843,IF($B$5=Dates!$G$5,DataPack!R843,IF($B$5=Dates!$G$6,DataPack!AB843))))</f>
        <v>29</v>
      </c>
      <c r="L133" s="147">
        <f>IF(IF($B$5=Dates!$G$4, DataPack!I843,IF($B$5=Dates!$G$5,DataPack!S843,IF($B$5=Dates!$G$6,DataPack!AC843)))=0, "0", IF($B$5=Dates!$G$4, DataPack!I843,IF($B$5=Dates!$G$5,DataPack!S843,IF($B$5=Dates!$G$6,DataPack!AC843))))</f>
        <v>87</v>
      </c>
      <c r="M133" s="147">
        <f>IF(IF($B$5=Dates!$G$4, DataPack!J843,IF($B$5=Dates!$G$5,DataPack!T843,IF($B$5=Dates!$G$6,DataPack!AD843)))=0, "0", IF($B$5=Dates!$G$4, DataPack!J843,IF($B$5=Dates!$G$5,DataPack!T843,IF($B$5=Dates!$G$6,DataPack!AD843))))</f>
        <v>3</v>
      </c>
    </row>
    <row r="134" spans="2:13">
      <c r="B134" s="417" t="s">
        <v>202</v>
      </c>
      <c r="C134" s="417"/>
      <c r="D134" s="7"/>
      <c r="E134" s="148">
        <f>IF(IF($B$5=Dates!$G$4, DataPack!B844,IF($B$5=Dates!$G$5,DataPack!L844,IF($B$5=Dates!$G$6,DataPack!V844)))=0, "0", IF($B$5=Dates!$G$4, DataPack!B844,IF($B$5=Dates!$G$5,DataPack!L844,IF($B$5=Dates!$G$6,DataPack!V844))))</f>
        <v>38</v>
      </c>
      <c r="F134" s="148">
        <f>IF(IF($B$5=Dates!$G$4, DataPack!C844,IF($B$5=Dates!$G$5,DataPack!M844,IF($B$5=Dates!$G$6,DataPack!W844)))=0, "0", IF($B$5=Dates!$G$4, DataPack!C844,IF($B$5=Dates!$G$5,DataPack!M844,IF($B$5=Dates!$G$6,DataPack!W844))))</f>
        <v>7</v>
      </c>
      <c r="G134" s="148">
        <f>IF(IF($B$5=Dates!$G$4, DataPack!D844,IF($B$5=Dates!$G$5,DataPack!N844,IF($B$5=Dates!$G$6,DataPack!X844)))=0, "0", IF($B$5=Dates!$G$4, DataPack!D844,IF($B$5=Dates!$G$5,DataPack!N844,IF($B$5=Dates!$G$6,DataPack!X844))))</f>
        <v>18</v>
      </c>
      <c r="H134" s="148">
        <f>IF(IF($B$5=Dates!$G$4, DataPack!E844,IF($B$5=Dates!$G$5,DataPack!O844,IF($B$5=Dates!$G$6,DataPack!Y844)))=0, "0", IF($B$5=Dates!$G$4, DataPack!E844,IF($B$5=Dates!$G$5,DataPack!O844,IF($B$5=Dates!$G$6,DataPack!Y844))))</f>
        <v>19</v>
      </c>
      <c r="I134" s="148">
        <f>IF(IF($B$5=Dates!$G$4, DataPack!F844,IF($B$5=Dates!$G$5,DataPack!P844,IF($B$5=Dates!$G$6,DataPack!Z844)))=0, "0", IF($B$5=Dates!$G$4, DataPack!F844,IF($B$5=Dates!$G$5,DataPack!P844,IF($B$5=Dates!$G$6,DataPack!Z844))))</f>
        <v>50</v>
      </c>
      <c r="J134" s="148">
        <f>IF(IF($B$5=Dates!$G$4, DataPack!G844,IF($B$5=Dates!$G$5,DataPack!Q844,IF($B$5=Dates!$G$6,DataPack!AA844)))=0, "0", IF($B$5=Dates!$G$4, DataPack!G844,IF($B$5=Dates!$G$5,DataPack!Q844,IF($B$5=Dates!$G$6,DataPack!AA844))))</f>
        <v>10</v>
      </c>
      <c r="K134" s="148">
        <f>IF(IF($B$5=Dates!$G$4, DataPack!H844,IF($B$5=Dates!$G$5,DataPack!R844,IF($B$5=Dates!$G$6,DataPack!AB844)))=0, "0", IF($B$5=Dates!$G$4, DataPack!H844,IF($B$5=Dates!$G$5,DataPack!R844,IF($B$5=Dates!$G$6,DataPack!AB844))))</f>
        <v>26</v>
      </c>
      <c r="L134" s="148">
        <f>IF(IF($B$5=Dates!$G$4, DataPack!I844,IF($B$5=Dates!$G$5,DataPack!S844,IF($B$5=Dates!$G$6,DataPack!AC844)))=0, "0", IF($B$5=Dates!$G$4, DataPack!I844,IF($B$5=Dates!$G$5,DataPack!S844,IF($B$5=Dates!$G$6,DataPack!AC844))))</f>
        <v>2</v>
      </c>
      <c r="M134" s="148">
        <f>IF(IF($B$5=Dates!$G$4, DataPack!J844,IF($B$5=Dates!$G$5,DataPack!T844,IF($B$5=Dates!$G$6,DataPack!AD844)))=0, "0", IF($B$5=Dates!$G$4, DataPack!J844,IF($B$5=Dates!$G$5,DataPack!T844,IF($B$5=Dates!$G$6,DataPack!AD844))))</f>
        <v>5</v>
      </c>
    </row>
    <row r="135" spans="2:13">
      <c r="B135" s="417" t="s">
        <v>214</v>
      </c>
      <c r="C135" s="417"/>
      <c r="D135" s="7"/>
      <c r="E135" s="148">
        <f>IF(IF($B$5=Dates!$G$4, DataPack!B845,IF($B$5=Dates!$G$5,DataPack!L845,IF($B$5=Dates!$G$6,DataPack!V845)))=0, "0", IF($B$5=Dates!$G$4, DataPack!B845,IF($B$5=Dates!$G$5,DataPack!L845,IF($B$5=Dates!$G$6,DataPack!V845))))</f>
        <v>70</v>
      </c>
      <c r="F135" s="148">
        <f>IF(IF($B$5=Dates!$G$4, DataPack!C845,IF($B$5=Dates!$G$5,DataPack!M845,IF($B$5=Dates!$G$6,DataPack!W845)))=0, "0", IF($B$5=Dates!$G$4, DataPack!C845,IF($B$5=Dates!$G$5,DataPack!M845,IF($B$5=Dates!$G$6,DataPack!W845))))</f>
        <v>24</v>
      </c>
      <c r="G135" s="148">
        <f>IF(IF($B$5=Dates!$G$4, DataPack!D845,IF($B$5=Dates!$G$5,DataPack!N845,IF($B$5=Dates!$G$6,DataPack!X845)))=0, "0", IF($B$5=Dates!$G$4, DataPack!D845,IF($B$5=Dates!$G$5,DataPack!N845,IF($B$5=Dates!$G$6,DataPack!X845))))</f>
        <v>34</v>
      </c>
      <c r="H135" s="148">
        <f>IF(IF($B$5=Dates!$G$4, DataPack!E845,IF($B$5=Dates!$G$5,DataPack!O845,IF($B$5=Dates!$G$6,DataPack!Y845)))=0, "0", IF($B$5=Dates!$G$4, DataPack!E845,IF($B$5=Dates!$G$5,DataPack!O845,IF($B$5=Dates!$G$6,DataPack!Y845))))</f>
        <v>25</v>
      </c>
      <c r="I135" s="148">
        <f>IF(IF($B$5=Dates!$G$4, DataPack!F845,IF($B$5=Dates!$G$5,DataPack!P845,IF($B$5=Dates!$G$6,DataPack!Z845)))=0, "0", IF($B$5=Dates!$G$4, DataPack!F845,IF($B$5=Dates!$G$5,DataPack!P845,IF($B$5=Dates!$G$6,DataPack!Z845))))</f>
        <v>36</v>
      </c>
      <c r="J135" s="148">
        <f>IF(IF($B$5=Dates!$G$4, DataPack!G845,IF($B$5=Dates!$G$5,DataPack!Q845,IF($B$5=Dates!$G$6,DataPack!AA845)))=0, "0", IF($B$5=Dates!$G$4, DataPack!G845,IF($B$5=Dates!$G$5,DataPack!Q845,IF($B$5=Dates!$G$6,DataPack!AA845))))</f>
        <v>19</v>
      </c>
      <c r="K135" s="148">
        <f>IF(IF($B$5=Dates!$G$4, DataPack!H845,IF($B$5=Dates!$G$5,DataPack!R845,IF($B$5=Dates!$G$6,DataPack!AB845)))=0, "0", IF($B$5=Dates!$G$4, DataPack!H845,IF($B$5=Dates!$G$5,DataPack!R845,IF($B$5=Dates!$G$6,DataPack!AB845))))</f>
        <v>27</v>
      </c>
      <c r="L135" s="148">
        <f>IF(IF($B$5=Dates!$G$4, DataPack!I845,IF($B$5=Dates!$G$5,DataPack!S845,IF($B$5=Dates!$G$6,DataPack!AC845)))=0, "0", IF($B$5=Dates!$G$4, DataPack!I845,IF($B$5=Dates!$G$5,DataPack!S845,IF($B$5=Dates!$G$6,DataPack!AC845))))</f>
        <v>2</v>
      </c>
      <c r="M135" s="148">
        <f>IF(IF($B$5=Dates!$G$4, DataPack!J845,IF($B$5=Dates!$G$5,DataPack!T845,IF($B$5=Dates!$G$6,DataPack!AD845)))=0, "0", IF($B$5=Dates!$G$4, DataPack!J845,IF($B$5=Dates!$G$5,DataPack!T845,IF($B$5=Dates!$G$6,DataPack!AD845))))</f>
        <v>3</v>
      </c>
    </row>
    <row r="136" spans="2:13">
      <c r="B136" s="417" t="s">
        <v>161</v>
      </c>
      <c r="C136" s="417"/>
      <c r="D136" s="7"/>
      <c r="E136" s="148">
        <f>IF(IF($B$5=Dates!$G$4, DataPack!B846,IF($B$5=Dates!$G$5,DataPack!L846,IF($B$5=Dates!$G$6,DataPack!V846)))=0, "0", IF($B$5=Dates!$G$4, DataPack!B846,IF($B$5=Dates!$G$5,DataPack!L846,IF($B$5=Dates!$G$6,DataPack!V846))))</f>
        <v>230</v>
      </c>
      <c r="F136" s="148">
        <f>IF(IF($B$5=Dates!$G$4, DataPack!C846,IF($B$5=Dates!$G$5,DataPack!M846,IF($B$5=Dates!$G$6,DataPack!W846)))=0, "0", IF($B$5=Dates!$G$4, DataPack!C846,IF($B$5=Dates!$G$5,DataPack!M846,IF($B$5=Dates!$G$6,DataPack!W846))))</f>
        <v>66</v>
      </c>
      <c r="G136" s="148">
        <f>IF(IF($B$5=Dates!$G$4, DataPack!D846,IF($B$5=Dates!$G$5,DataPack!N846,IF($B$5=Dates!$G$6,DataPack!X846)))=0, "0", IF($B$5=Dates!$G$4, DataPack!D846,IF($B$5=Dates!$G$5,DataPack!N846,IF($B$5=Dates!$G$6,DataPack!X846))))</f>
        <v>29</v>
      </c>
      <c r="H136" s="148">
        <f>IF(IF($B$5=Dates!$G$4, DataPack!E846,IF($B$5=Dates!$G$5,DataPack!O846,IF($B$5=Dates!$G$6,DataPack!Y846)))=0, "0", IF($B$5=Dates!$G$4, DataPack!E846,IF($B$5=Dates!$G$5,DataPack!O846,IF($B$5=Dates!$G$6,DataPack!Y846))))</f>
        <v>107</v>
      </c>
      <c r="I136" s="148">
        <f>IF(IF($B$5=Dates!$G$4, DataPack!F846,IF($B$5=Dates!$G$5,DataPack!P846,IF($B$5=Dates!$G$6,DataPack!Z846)))=0, "0", IF($B$5=Dates!$G$4, DataPack!F846,IF($B$5=Dates!$G$5,DataPack!P846,IF($B$5=Dates!$G$6,DataPack!Z846))))</f>
        <v>47</v>
      </c>
      <c r="J136" s="148">
        <f>IF(IF($B$5=Dates!$G$4, DataPack!G846,IF($B$5=Dates!$G$5,DataPack!Q846,IF($B$5=Dates!$G$6,DataPack!AA846)))=0, "0", IF($B$5=Dates!$G$4, DataPack!G846,IF($B$5=Dates!$G$5,DataPack!Q846,IF($B$5=Dates!$G$6,DataPack!AA846))))</f>
        <v>50</v>
      </c>
      <c r="K136" s="148">
        <f>IF(IF($B$5=Dates!$G$4, DataPack!H846,IF($B$5=Dates!$G$5,DataPack!R846,IF($B$5=Dates!$G$6,DataPack!AB846)))=0, "0", IF($B$5=Dates!$G$4, DataPack!H846,IF($B$5=Dates!$G$5,DataPack!R846,IF($B$5=Dates!$G$6,DataPack!AB846))))</f>
        <v>22</v>
      </c>
      <c r="L136" s="148">
        <f>IF(IF($B$5=Dates!$G$4, DataPack!I846,IF($B$5=Dates!$G$5,DataPack!S846,IF($B$5=Dates!$G$6,DataPack!AC846)))=0, "0", IF($B$5=Dates!$G$4, DataPack!I846,IF($B$5=Dates!$G$5,DataPack!S846,IF($B$5=Dates!$G$6,DataPack!AC846))))</f>
        <v>7</v>
      </c>
      <c r="M136" s="148">
        <f>IF(IF($B$5=Dates!$G$4, DataPack!J846,IF($B$5=Dates!$G$5,DataPack!T846,IF($B$5=Dates!$G$6,DataPack!AD846)))=0, "0", IF($B$5=Dates!$G$4, DataPack!J846,IF($B$5=Dates!$G$5,DataPack!T846,IF($B$5=Dates!$G$6,DataPack!AD846))))</f>
        <v>3</v>
      </c>
    </row>
    <row r="137" spans="2:13">
      <c r="B137" s="417" t="s">
        <v>126</v>
      </c>
      <c r="C137" s="417"/>
      <c r="D137" s="7"/>
      <c r="E137" s="148">
        <f>IF(IF($B$5=Dates!$G$4, DataPack!B847,IF($B$5=Dates!$G$5,DataPack!L847,IF($B$5=Dates!$G$6,DataPack!V847)))=0, "0", IF($B$5=Dates!$G$4, DataPack!B847,IF($B$5=Dates!$G$5,DataPack!L847,IF($B$5=Dates!$G$6,DataPack!V847))))</f>
        <v>189</v>
      </c>
      <c r="F137" s="148">
        <f>IF(IF($B$5=Dates!$G$4, DataPack!C847,IF($B$5=Dates!$G$5,DataPack!M847,IF($B$5=Dates!$G$6,DataPack!W847)))=0, "0", IF($B$5=Dates!$G$4, DataPack!C847,IF($B$5=Dates!$G$5,DataPack!M847,IF($B$5=Dates!$G$6,DataPack!W847))))</f>
        <v>32</v>
      </c>
      <c r="G137" s="148">
        <f>IF(IF($B$5=Dates!$G$4, DataPack!D847,IF($B$5=Dates!$G$5,DataPack!N847,IF($B$5=Dates!$G$6,DataPack!X847)))=0, "0", IF($B$5=Dates!$G$4, DataPack!D847,IF($B$5=Dates!$G$5,DataPack!N847,IF($B$5=Dates!$G$6,DataPack!X847))))</f>
        <v>17</v>
      </c>
      <c r="H137" s="148">
        <f>IF(IF($B$5=Dates!$G$4, DataPack!E847,IF($B$5=Dates!$G$5,DataPack!O847,IF($B$5=Dates!$G$6,DataPack!Y847)))=0, "0", IF($B$5=Dates!$G$4, DataPack!E847,IF($B$5=Dates!$G$5,DataPack!O847,IF($B$5=Dates!$G$6,DataPack!Y847))))</f>
        <v>104</v>
      </c>
      <c r="I137" s="148">
        <f>IF(IF($B$5=Dates!$G$4, DataPack!F847,IF($B$5=Dates!$G$5,DataPack!P847,IF($B$5=Dates!$G$6,DataPack!Z847)))=0, "0", IF($B$5=Dates!$G$4, DataPack!F847,IF($B$5=Dates!$G$5,DataPack!P847,IF($B$5=Dates!$G$6,DataPack!Z847))))</f>
        <v>55</v>
      </c>
      <c r="J137" s="148">
        <f>IF(IF($B$5=Dates!$G$4, DataPack!G847,IF($B$5=Dates!$G$5,DataPack!Q847,IF($B$5=Dates!$G$6,DataPack!AA847)))=0, "0", IF($B$5=Dates!$G$4, DataPack!G847,IF($B$5=Dates!$G$5,DataPack!Q847,IF($B$5=Dates!$G$6,DataPack!AA847))))</f>
        <v>48</v>
      </c>
      <c r="K137" s="148">
        <f>IF(IF($B$5=Dates!$G$4, DataPack!H847,IF($B$5=Dates!$G$5,DataPack!R847,IF($B$5=Dates!$G$6,DataPack!AB847)))=0, "0", IF($B$5=Dates!$G$4, DataPack!H847,IF($B$5=Dates!$G$5,DataPack!R847,IF($B$5=Dates!$G$6,DataPack!AB847))))</f>
        <v>25</v>
      </c>
      <c r="L137" s="148">
        <f>IF(IF($B$5=Dates!$G$4, DataPack!I847,IF($B$5=Dates!$G$5,DataPack!S847,IF($B$5=Dates!$G$6,DataPack!AC847)))=0, "0", IF($B$5=Dates!$G$4, DataPack!I847,IF($B$5=Dates!$G$5,DataPack!S847,IF($B$5=Dates!$G$6,DataPack!AC847))))</f>
        <v>5</v>
      </c>
      <c r="M137" s="148">
        <f>IF(IF($B$5=Dates!$G$4, DataPack!J847,IF($B$5=Dates!$G$5,DataPack!T847,IF($B$5=Dates!$G$6,DataPack!AD847)))=0, "0", IF($B$5=Dates!$G$4, DataPack!J847,IF($B$5=Dates!$G$5,DataPack!T847,IF($B$5=Dates!$G$6,DataPack!AD847))))</f>
        <v>3</v>
      </c>
    </row>
    <row r="138" spans="2:13">
      <c r="B138" s="417" t="s">
        <v>169</v>
      </c>
      <c r="C138" s="417"/>
      <c r="D138" s="7"/>
      <c r="E138" s="148">
        <f>IF(IF($B$5=Dates!$G$4, DataPack!B848,IF($B$5=Dates!$G$5,DataPack!L848,IF($B$5=Dates!$G$6,DataPack!V848)))=0, "0", IF($B$5=Dates!$G$4, DataPack!B848,IF($B$5=Dates!$G$5,DataPack!L848,IF($B$5=Dates!$G$6,DataPack!V848))))</f>
        <v>528</v>
      </c>
      <c r="F138" s="148">
        <f>IF(IF($B$5=Dates!$G$4, DataPack!C848,IF($B$5=Dates!$G$5,DataPack!M848,IF($B$5=Dates!$G$6,DataPack!W848)))=0, "0", IF($B$5=Dates!$G$4, DataPack!C848,IF($B$5=Dates!$G$5,DataPack!M848,IF($B$5=Dates!$G$6,DataPack!W848))))</f>
        <v>126</v>
      </c>
      <c r="G138" s="148">
        <f>IF(IF($B$5=Dates!$G$4, DataPack!D848,IF($B$5=Dates!$G$5,DataPack!N848,IF($B$5=Dates!$G$6,DataPack!X848)))=0, "0", IF($B$5=Dates!$G$4, DataPack!D848,IF($B$5=Dates!$G$5,DataPack!N848,IF($B$5=Dates!$G$6,DataPack!X848))))</f>
        <v>24</v>
      </c>
      <c r="H138" s="148">
        <f>IF(IF($B$5=Dates!$G$4, DataPack!E848,IF($B$5=Dates!$G$5,DataPack!O848,IF($B$5=Dates!$G$6,DataPack!Y848)))=0, "0", IF($B$5=Dates!$G$4, DataPack!E848,IF($B$5=Dates!$G$5,DataPack!O848,IF($B$5=Dates!$G$6,DataPack!Y848))))</f>
        <v>255</v>
      </c>
      <c r="I138" s="148">
        <f>IF(IF($B$5=Dates!$G$4, DataPack!F848,IF($B$5=Dates!$G$5,DataPack!P848,IF($B$5=Dates!$G$6,DataPack!Z848)))=0, "0", IF($B$5=Dates!$G$4, DataPack!F848,IF($B$5=Dates!$G$5,DataPack!P848,IF($B$5=Dates!$G$6,DataPack!Z848))))</f>
        <v>48</v>
      </c>
      <c r="J138" s="148">
        <f>IF(IF($B$5=Dates!$G$4, DataPack!G848,IF($B$5=Dates!$G$5,DataPack!Q848,IF($B$5=Dates!$G$6,DataPack!AA848)))=0, "0", IF($B$5=Dates!$G$4, DataPack!G848,IF($B$5=Dates!$G$5,DataPack!Q848,IF($B$5=Dates!$G$6,DataPack!AA848))))</f>
        <v>134</v>
      </c>
      <c r="K138" s="148">
        <f>IF(IF($B$5=Dates!$G$4, DataPack!H848,IF($B$5=Dates!$G$5,DataPack!R848,IF($B$5=Dates!$G$6,DataPack!AB848)))=0, "0", IF($B$5=Dates!$G$4, DataPack!H848,IF($B$5=Dates!$G$5,DataPack!R848,IF($B$5=Dates!$G$6,DataPack!AB848))))</f>
        <v>25</v>
      </c>
      <c r="L138" s="148">
        <f>IF(IF($B$5=Dates!$G$4, DataPack!I848,IF($B$5=Dates!$G$5,DataPack!S848,IF($B$5=Dates!$G$6,DataPack!AC848)))=0, "0", IF($B$5=Dates!$G$4, DataPack!I848,IF($B$5=Dates!$G$5,DataPack!S848,IF($B$5=Dates!$G$6,DataPack!AC848))))</f>
        <v>13</v>
      </c>
      <c r="M138" s="148">
        <f>IF(IF($B$5=Dates!$G$4, DataPack!J848,IF($B$5=Dates!$G$5,DataPack!T848,IF($B$5=Dates!$G$6,DataPack!AD848)))=0, "0", IF($B$5=Dates!$G$4, DataPack!J848,IF($B$5=Dates!$G$5,DataPack!T848,IF($B$5=Dates!$G$6,DataPack!AD848))))</f>
        <v>2</v>
      </c>
    </row>
    <row r="139" spans="2:13">
      <c r="B139" s="417" t="s">
        <v>26</v>
      </c>
      <c r="C139" s="417"/>
      <c r="D139" s="7"/>
      <c r="E139" s="148">
        <f>IF(IF($B$5=Dates!$G$4, DataPack!B849,IF($B$5=Dates!$G$5,DataPack!L849,IF($B$5=Dates!$G$6,DataPack!V849)))=0, "0", IF($B$5=Dates!$G$4, DataPack!B849,IF($B$5=Dates!$G$5,DataPack!L849,IF($B$5=Dates!$G$6,DataPack!V849))))</f>
        <v>44</v>
      </c>
      <c r="F139" s="148">
        <f>IF(IF($B$5=Dates!$G$4, DataPack!C849,IF($B$5=Dates!$G$5,DataPack!M849,IF($B$5=Dates!$G$6,DataPack!W849)))=0, "0", IF($B$5=Dates!$G$4, DataPack!C849,IF($B$5=Dates!$G$5,DataPack!M849,IF($B$5=Dates!$G$6,DataPack!W849))))</f>
        <v>6</v>
      </c>
      <c r="G139" s="148">
        <f>IF(IF($B$5=Dates!$G$4, DataPack!D849,IF($B$5=Dates!$G$5,DataPack!N849,IF($B$5=Dates!$G$6,DataPack!X849)))=0, "0", IF($B$5=Dates!$G$4, DataPack!D849,IF($B$5=Dates!$G$5,DataPack!N849,IF($B$5=Dates!$G$6,DataPack!X849))))</f>
        <v>14</v>
      </c>
      <c r="H139" s="148">
        <f>IF(IF($B$5=Dates!$G$4, DataPack!E849,IF($B$5=Dates!$G$5,DataPack!O849,IF($B$5=Dates!$G$6,DataPack!Y849)))=0, "0", IF($B$5=Dates!$G$4, DataPack!E849,IF($B$5=Dates!$G$5,DataPack!O849,IF($B$5=Dates!$G$6,DataPack!Y849))))</f>
        <v>27</v>
      </c>
      <c r="I139" s="148">
        <f>IF(IF($B$5=Dates!$G$4, DataPack!F849,IF($B$5=Dates!$G$5,DataPack!P849,IF($B$5=Dates!$G$6,DataPack!Z849)))=0, "0", IF($B$5=Dates!$G$4, DataPack!F849,IF($B$5=Dates!$G$5,DataPack!P849,IF($B$5=Dates!$G$6,DataPack!Z849))))</f>
        <v>61</v>
      </c>
      <c r="J139" s="148">
        <f>IF(IF($B$5=Dates!$G$4, DataPack!G849,IF($B$5=Dates!$G$5,DataPack!Q849,IF($B$5=Dates!$G$6,DataPack!AA849)))=0, "0", IF($B$5=Dates!$G$4, DataPack!G849,IF($B$5=Dates!$G$5,DataPack!Q849,IF($B$5=Dates!$G$6,DataPack!AA849))))</f>
        <v>10</v>
      </c>
      <c r="K139" s="148">
        <f>IF(IF($B$5=Dates!$G$4, DataPack!H849,IF($B$5=Dates!$G$5,DataPack!R849,IF($B$5=Dates!$G$6,DataPack!AB849)))=0, "0", IF($B$5=Dates!$G$4, DataPack!H849,IF($B$5=Dates!$G$5,DataPack!R849,IF($B$5=Dates!$G$6,DataPack!AB849))))</f>
        <v>23</v>
      </c>
      <c r="L139" s="148">
        <f>IF(IF($B$5=Dates!$G$4, DataPack!I849,IF($B$5=Dates!$G$5,DataPack!S849,IF($B$5=Dates!$G$6,DataPack!AC849)))=0, "0", IF($B$5=Dates!$G$4, DataPack!I849,IF($B$5=Dates!$G$5,DataPack!S849,IF($B$5=Dates!$G$6,DataPack!AC849))))</f>
        <v>1</v>
      </c>
      <c r="M139" s="148">
        <f>IF(IF($B$5=Dates!$G$4, DataPack!J849,IF($B$5=Dates!$G$5,DataPack!T849,IF($B$5=Dates!$G$6,DataPack!AD849)))=0, "0", IF($B$5=Dates!$G$4, DataPack!J849,IF($B$5=Dates!$G$5,DataPack!T849,IF($B$5=Dates!$G$6,DataPack!AD849))))</f>
        <v>2</v>
      </c>
    </row>
    <row r="140" spans="2:13">
      <c r="B140" s="417" t="s">
        <v>128</v>
      </c>
      <c r="C140" s="417"/>
      <c r="D140" s="7"/>
      <c r="E140" s="148">
        <f>IF(IF($B$5=Dates!$G$4, DataPack!B850,IF($B$5=Dates!$G$5,DataPack!L850,IF($B$5=Dates!$G$6,DataPack!V850)))=0, "0", IF($B$5=Dates!$G$4, DataPack!B850,IF($B$5=Dates!$G$5,DataPack!L850,IF($B$5=Dates!$G$6,DataPack!V850))))</f>
        <v>587</v>
      </c>
      <c r="F140" s="148">
        <f>IF(IF($B$5=Dates!$G$4, DataPack!C850,IF($B$5=Dates!$G$5,DataPack!M850,IF($B$5=Dates!$G$6,DataPack!W850)))=0, "0", IF($B$5=Dates!$G$4, DataPack!C850,IF($B$5=Dates!$G$5,DataPack!M850,IF($B$5=Dates!$G$6,DataPack!W850))))</f>
        <v>97</v>
      </c>
      <c r="G140" s="148">
        <f>IF(IF($B$5=Dates!$G$4, DataPack!D850,IF($B$5=Dates!$G$5,DataPack!N850,IF($B$5=Dates!$G$6,DataPack!X850)))=0, "0", IF($B$5=Dates!$G$4, DataPack!D850,IF($B$5=Dates!$G$5,DataPack!N850,IF($B$5=Dates!$G$6,DataPack!X850))))</f>
        <v>17</v>
      </c>
      <c r="H140" s="148">
        <f>IF(IF($B$5=Dates!$G$4, DataPack!E850,IF($B$5=Dates!$G$5,DataPack!O850,IF($B$5=Dates!$G$6,DataPack!Y850)))=0, "0", IF($B$5=Dates!$G$4, DataPack!E850,IF($B$5=Dates!$G$5,DataPack!O850,IF($B$5=Dates!$G$6,DataPack!Y850))))</f>
        <v>251</v>
      </c>
      <c r="I140" s="148">
        <f>IF(IF($B$5=Dates!$G$4, DataPack!F850,IF($B$5=Dates!$G$5,DataPack!P850,IF($B$5=Dates!$G$6,DataPack!Z850)))=0, "0", IF($B$5=Dates!$G$4, DataPack!F850,IF($B$5=Dates!$G$5,DataPack!P850,IF($B$5=Dates!$G$6,DataPack!Z850))))</f>
        <v>43</v>
      </c>
      <c r="J140" s="148">
        <f>IF(IF($B$5=Dates!$G$4, DataPack!G850,IF($B$5=Dates!$G$5,DataPack!Q850,IF($B$5=Dates!$G$6,DataPack!AA850)))=0, "0", IF($B$5=Dates!$G$4, DataPack!G850,IF($B$5=Dates!$G$5,DataPack!Q850,IF($B$5=Dates!$G$6,DataPack!AA850))))</f>
        <v>222</v>
      </c>
      <c r="K140" s="148">
        <f>IF(IF($B$5=Dates!$G$4, DataPack!H850,IF($B$5=Dates!$G$5,DataPack!R850,IF($B$5=Dates!$G$6,DataPack!AB850)))=0, "0", IF($B$5=Dates!$G$4, DataPack!H850,IF($B$5=Dates!$G$5,DataPack!R850,IF($B$5=Dates!$G$6,DataPack!AB850))))</f>
        <v>38</v>
      </c>
      <c r="L140" s="148">
        <f>IF(IF($B$5=Dates!$G$4, DataPack!I850,IF($B$5=Dates!$G$5,DataPack!S850,IF($B$5=Dates!$G$6,DataPack!AC850)))=0, "0", IF($B$5=Dates!$G$4, DataPack!I850,IF($B$5=Dates!$G$5,DataPack!S850,IF($B$5=Dates!$G$6,DataPack!AC850))))</f>
        <v>17</v>
      </c>
      <c r="M140" s="148">
        <f>IF(IF($B$5=Dates!$G$4, DataPack!J850,IF($B$5=Dates!$G$5,DataPack!T850,IF($B$5=Dates!$G$6,DataPack!AD850)))=0, "0", IF($B$5=Dates!$G$4, DataPack!J850,IF($B$5=Dates!$G$5,DataPack!T850,IF($B$5=Dates!$G$6,DataPack!AD850))))</f>
        <v>3</v>
      </c>
    </row>
    <row r="141" spans="2:13">
      <c r="B141" s="417" t="s">
        <v>324</v>
      </c>
      <c r="C141" s="417"/>
      <c r="D141" s="7"/>
      <c r="E141" s="148">
        <f>IF(IF($B$5=Dates!$G$4, DataPack!B851,IF($B$5=Dates!$G$5,DataPack!L851,IF($B$5=Dates!$G$6,DataPack!V851)))=0, "0", IF($B$5=Dates!$G$4, DataPack!B851,IF($B$5=Dates!$G$5,DataPack!L851,IF($B$5=Dates!$G$6,DataPack!V851))))</f>
        <v>100</v>
      </c>
      <c r="F141" s="148">
        <f>IF(IF($B$5=Dates!$G$4, DataPack!C851,IF($B$5=Dates!$G$5,DataPack!M851,IF($B$5=Dates!$G$6,DataPack!W851)))=0, "0", IF($B$5=Dates!$G$4, DataPack!C851,IF($B$5=Dates!$G$5,DataPack!M851,IF($B$5=Dates!$G$6,DataPack!W851))))</f>
        <v>5</v>
      </c>
      <c r="G141" s="148">
        <f>IF(IF($B$5=Dates!$G$4, DataPack!D851,IF($B$5=Dates!$G$5,DataPack!N851,IF($B$5=Dates!$G$6,DataPack!X851)))=0, "0", IF($B$5=Dates!$G$4, DataPack!D851,IF($B$5=Dates!$G$5,DataPack!N851,IF($B$5=Dates!$G$6,DataPack!X851))))</f>
        <v>5</v>
      </c>
      <c r="H141" s="148">
        <f>IF(IF($B$5=Dates!$G$4, DataPack!E851,IF($B$5=Dates!$G$5,DataPack!O851,IF($B$5=Dates!$G$6,DataPack!Y851)))=0, "0", IF($B$5=Dates!$G$4, DataPack!E851,IF($B$5=Dates!$G$5,DataPack!O851,IF($B$5=Dates!$G$6,DataPack!Y851))))</f>
        <v>53</v>
      </c>
      <c r="I141" s="148">
        <f>IF(IF($B$5=Dates!$G$4, DataPack!F851,IF($B$5=Dates!$G$5,DataPack!P851,IF($B$5=Dates!$G$6,DataPack!Z851)))=0, "0", IF($B$5=Dates!$G$4, DataPack!F851,IF($B$5=Dates!$G$5,DataPack!P851,IF($B$5=Dates!$G$6,DataPack!Z851))))</f>
        <v>53</v>
      </c>
      <c r="J141" s="148">
        <f>IF(IF($B$5=Dates!$G$4, DataPack!G851,IF($B$5=Dates!$G$5,DataPack!Q851,IF($B$5=Dates!$G$6,DataPack!AA851)))=0, "0", IF($B$5=Dates!$G$4, DataPack!G851,IF($B$5=Dates!$G$5,DataPack!Q851,IF($B$5=Dates!$G$6,DataPack!AA851))))</f>
        <v>38</v>
      </c>
      <c r="K141" s="148">
        <f>IF(IF($B$5=Dates!$G$4, DataPack!H851,IF($B$5=Dates!$G$5,DataPack!R851,IF($B$5=Dates!$G$6,DataPack!AB851)))=0, "0", IF($B$5=Dates!$G$4, DataPack!H851,IF($B$5=Dates!$G$5,DataPack!R851,IF($B$5=Dates!$G$6,DataPack!AB851))))</f>
        <v>38</v>
      </c>
      <c r="L141" s="148">
        <f>IF(IF($B$5=Dates!$G$4, DataPack!I851,IF($B$5=Dates!$G$5,DataPack!S851,IF($B$5=Dates!$G$6,DataPack!AC851)))=0, "0", IF($B$5=Dates!$G$4, DataPack!I851,IF($B$5=Dates!$G$5,DataPack!S851,IF($B$5=Dates!$G$6,DataPack!AC851))))</f>
        <v>4</v>
      </c>
      <c r="M141" s="148">
        <f>IF(IF($B$5=Dates!$G$4, DataPack!J851,IF($B$5=Dates!$G$5,DataPack!T851,IF($B$5=Dates!$G$6,DataPack!AD851)))=0, "0", IF($B$5=Dates!$G$4, DataPack!J851,IF($B$5=Dates!$G$5,DataPack!T851,IF($B$5=Dates!$G$6,DataPack!AD851))))</f>
        <v>4</v>
      </c>
    </row>
    <row r="142" spans="2:13">
      <c r="B142" s="417" t="s">
        <v>162</v>
      </c>
      <c r="C142" s="417"/>
      <c r="D142" s="7"/>
      <c r="E142" s="148">
        <f>IF(IF($B$5=Dates!$G$4, DataPack!B852,IF($B$5=Dates!$G$5,DataPack!L852,IF($B$5=Dates!$G$6,DataPack!V852)))=0, "0", IF($B$5=Dates!$G$4, DataPack!B852,IF($B$5=Dates!$G$5,DataPack!L852,IF($B$5=Dates!$G$6,DataPack!V852))))</f>
        <v>112</v>
      </c>
      <c r="F142" s="148">
        <f>IF(IF($B$5=Dates!$G$4, DataPack!C852,IF($B$5=Dates!$G$5,DataPack!M852,IF($B$5=Dates!$G$6,DataPack!W852)))=0, "0", IF($B$5=Dates!$G$4, DataPack!C852,IF($B$5=Dates!$G$5,DataPack!M852,IF($B$5=Dates!$G$6,DataPack!W852))))</f>
        <v>24</v>
      </c>
      <c r="G142" s="148">
        <f>IF(IF($B$5=Dates!$G$4, DataPack!D852,IF($B$5=Dates!$G$5,DataPack!N852,IF($B$5=Dates!$G$6,DataPack!X852)))=0, "0", IF($B$5=Dates!$G$4, DataPack!D852,IF($B$5=Dates!$G$5,DataPack!N852,IF($B$5=Dates!$G$6,DataPack!X852))))</f>
        <v>21</v>
      </c>
      <c r="H142" s="148">
        <f>IF(IF($B$5=Dates!$G$4, DataPack!E852,IF($B$5=Dates!$G$5,DataPack!O852,IF($B$5=Dates!$G$6,DataPack!Y852)))=0, "0", IF($B$5=Dates!$G$4, DataPack!E852,IF($B$5=Dates!$G$5,DataPack!O852,IF($B$5=Dates!$G$6,DataPack!Y852))))</f>
        <v>55</v>
      </c>
      <c r="I142" s="148">
        <f>IF(IF($B$5=Dates!$G$4, DataPack!F852,IF($B$5=Dates!$G$5,DataPack!P852,IF($B$5=Dates!$G$6,DataPack!Z852)))=0, "0", IF($B$5=Dates!$G$4, DataPack!F852,IF($B$5=Dates!$G$5,DataPack!P852,IF($B$5=Dates!$G$6,DataPack!Z852))))</f>
        <v>49</v>
      </c>
      <c r="J142" s="148">
        <f>IF(IF($B$5=Dates!$G$4, DataPack!G852,IF($B$5=Dates!$G$5,DataPack!Q852,IF($B$5=Dates!$G$6,DataPack!AA852)))=0, "0", IF($B$5=Dates!$G$4, DataPack!G852,IF($B$5=Dates!$G$5,DataPack!Q852,IF($B$5=Dates!$G$6,DataPack!AA852))))</f>
        <v>32</v>
      </c>
      <c r="K142" s="148">
        <f>IF(IF($B$5=Dates!$G$4, DataPack!H852,IF($B$5=Dates!$G$5,DataPack!R852,IF($B$5=Dates!$G$6,DataPack!AB852)))=0, "0", IF($B$5=Dates!$G$4, DataPack!H852,IF($B$5=Dates!$G$5,DataPack!R852,IF($B$5=Dates!$G$6,DataPack!AB852))))</f>
        <v>29</v>
      </c>
      <c r="L142" s="148">
        <f>IF(IF($B$5=Dates!$G$4, DataPack!I852,IF($B$5=Dates!$G$5,DataPack!S852,IF($B$5=Dates!$G$6,DataPack!AC852)))=0, "0", IF($B$5=Dates!$G$4, DataPack!I852,IF($B$5=Dates!$G$5,DataPack!S852,IF($B$5=Dates!$G$6,DataPack!AC852))))</f>
        <v>1</v>
      </c>
      <c r="M142" s="148">
        <f>IF(IF($B$5=Dates!$G$4, DataPack!J852,IF($B$5=Dates!$G$5,DataPack!T852,IF($B$5=Dates!$G$6,DataPack!AD852)))=0, "0", IF($B$5=Dates!$G$4, DataPack!J852,IF($B$5=Dates!$G$5,DataPack!T852,IF($B$5=Dates!$G$6,DataPack!AD852))))</f>
        <v>1</v>
      </c>
    </row>
    <row r="143" spans="2:13">
      <c r="B143" s="417" t="s">
        <v>233</v>
      </c>
      <c r="C143" s="417"/>
      <c r="D143" s="7"/>
      <c r="E143" s="148">
        <f>IF(IF($B$5=Dates!$G$4, DataPack!B853,IF($B$5=Dates!$G$5,DataPack!L853,IF($B$5=Dates!$G$6,DataPack!V853)))=0, "0", IF($B$5=Dates!$G$4, DataPack!B853,IF($B$5=Dates!$G$5,DataPack!L853,IF($B$5=Dates!$G$6,DataPack!V853))))</f>
        <v>294</v>
      </c>
      <c r="F143" s="148">
        <f>IF(IF($B$5=Dates!$G$4, DataPack!C853,IF($B$5=Dates!$G$5,DataPack!M853,IF($B$5=Dates!$G$6,DataPack!W853)))=0, "0", IF($B$5=Dates!$G$4, DataPack!C853,IF($B$5=Dates!$G$5,DataPack!M853,IF($B$5=Dates!$G$6,DataPack!W853))))</f>
        <v>45</v>
      </c>
      <c r="G143" s="148">
        <f>IF(IF($B$5=Dates!$G$4, DataPack!D853,IF($B$5=Dates!$G$5,DataPack!N853,IF($B$5=Dates!$G$6,DataPack!X853)))=0, "0", IF($B$5=Dates!$G$4, DataPack!D853,IF($B$5=Dates!$G$5,DataPack!N853,IF($B$5=Dates!$G$6,DataPack!X853))))</f>
        <v>15</v>
      </c>
      <c r="H143" s="148">
        <f>IF(IF($B$5=Dates!$G$4, DataPack!E853,IF($B$5=Dates!$G$5,DataPack!O853,IF($B$5=Dates!$G$6,DataPack!Y853)))=0, "0", IF($B$5=Dates!$G$4, DataPack!E853,IF($B$5=Dates!$G$5,DataPack!O853,IF($B$5=Dates!$G$6,DataPack!Y853))))</f>
        <v>143</v>
      </c>
      <c r="I143" s="148">
        <f>IF(IF($B$5=Dates!$G$4, DataPack!F853,IF($B$5=Dates!$G$5,DataPack!P853,IF($B$5=Dates!$G$6,DataPack!Z853)))=0, "0", IF($B$5=Dates!$G$4, DataPack!F853,IF($B$5=Dates!$G$5,DataPack!P853,IF($B$5=Dates!$G$6,DataPack!Z853))))</f>
        <v>49</v>
      </c>
      <c r="J143" s="148">
        <f>IF(IF($B$5=Dates!$G$4, DataPack!G853,IF($B$5=Dates!$G$5,DataPack!Q853,IF($B$5=Dates!$G$6,DataPack!AA853)))=0, "0", IF($B$5=Dates!$G$4, DataPack!G853,IF($B$5=Dates!$G$5,DataPack!Q853,IF($B$5=Dates!$G$6,DataPack!AA853))))</f>
        <v>99</v>
      </c>
      <c r="K143" s="148">
        <f>IF(IF($B$5=Dates!$G$4, DataPack!H853,IF($B$5=Dates!$G$5,DataPack!R853,IF($B$5=Dates!$G$6,DataPack!AB853)))=0, "0", IF($B$5=Dates!$G$4, DataPack!H853,IF($B$5=Dates!$G$5,DataPack!R853,IF($B$5=Dates!$G$6,DataPack!AB853))))</f>
        <v>34</v>
      </c>
      <c r="L143" s="148">
        <f>IF(IF($B$5=Dates!$G$4, DataPack!I853,IF($B$5=Dates!$G$5,DataPack!S853,IF($B$5=Dates!$G$6,DataPack!AC853)))=0, "0", IF($B$5=Dates!$G$4, DataPack!I853,IF($B$5=Dates!$G$5,DataPack!S853,IF($B$5=Dates!$G$6,DataPack!AC853))))</f>
        <v>7</v>
      </c>
      <c r="M143" s="148">
        <f>IF(IF($B$5=Dates!$G$4, DataPack!J853,IF($B$5=Dates!$G$5,DataPack!T853,IF($B$5=Dates!$G$6,DataPack!AD853)))=0, "0", IF($B$5=Dates!$G$4, DataPack!J853,IF($B$5=Dates!$G$5,DataPack!T853,IF($B$5=Dates!$G$6,DataPack!AD853))))</f>
        <v>2</v>
      </c>
    </row>
    <row r="144" spans="2:13">
      <c r="B144" s="417" t="s">
        <v>312</v>
      </c>
      <c r="C144" s="417"/>
      <c r="E144" s="148">
        <f>IF(IF($B$5=Dates!$G$4, DataPack!B854,IF($B$5=Dates!$G$5,DataPack!L854,IF($B$5=Dates!$G$6,DataPack!V854)))=0, "0", IF($B$5=Dates!$G$4, DataPack!B854,IF($B$5=Dates!$G$5,DataPack!L854,IF($B$5=Dates!$G$6,DataPack!V854))))</f>
        <v>67</v>
      </c>
      <c r="F144" s="148">
        <f>IF(IF($B$5=Dates!$G$4, DataPack!C854,IF($B$5=Dates!$G$5,DataPack!M854,IF($B$5=Dates!$G$6,DataPack!W854)))=0, "0", IF($B$5=Dates!$G$4, DataPack!C854,IF($B$5=Dates!$G$5,DataPack!M854,IF($B$5=Dates!$G$6,DataPack!W854))))</f>
        <v>11</v>
      </c>
      <c r="G144" s="148">
        <f>IF(IF($B$5=Dates!$G$4, DataPack!D854,IF($B$5=Dates!$G$5,DataPack!N854,IF($B$5=Dates!$G$6,DataPack!X854)))=0, "0", IF($B$5=Dates!$G$4, DataPack!D854,IF($B$5=Dates!$G$5,DataPack!N854,IF($B$5=Dates!$G$6,DataPack!X854))))</f>
        <v>16</v>
      </c>
      <c r="H144" s="148">
        <f>IF(IF($B$5=Dates!$G$4, DataPack!E854,IF($B$5=Dates!$G$5,DataPack!O854,IF($B$5=Dates!$G$6,DataPack!Y854)))=0, "0", IF($B$5=Dates!$G$4, DataPack!E854,IF($B$5=Dates!$G$5,DataPack!O854,IF($B$5=Dates!$G$6,DataPack!Y854))))</f>
        <v>25</v>
      </c>
      <c r="I144" s="148">
        <f>IF(IF($B$5=Dates!$G$4, DataPack!F854,IF($B$5=Dates!$G$5,DataPack!P854,IF($B$5=Dates!$G$6,DataPack!Z854)))=0, "0", IF($B$5=Dates!$G$4, DataPack!F854,IF($B$5=Dates!$G$5,DataPack!P854,IF($B$5=Dates!$G$6,DataPack!Z854))))</f>
        <v>37</v>
      </c>
      <c r="J144" s="148">
        <f>IF(IF($B$5=Dates!$G$4, DataPack!G854,IF($B$5=Dates!$G$5,DataPack!Q854,IF($B$5=Dates!$G$6,DataPack!AA854)))=0, "0", IF($B$5=Dates!$G$4, DataPack!G854,IF($B$5=Dates!$G$5,DataPack!Q854,IF($B$5=Dates!$G$6,DataPack!AA854))))</f>
        <v>25</v>
      </c>
      <c r="K144" s="148">
        <f>IF(IF($B$5=Dates!$G$4, DataPack!H854,IF($B$5=Dates!$G$5,DataPack!R854,IF($B$5=Dates!$G$6,DataPack!AB854)))=0, "0", IF($B$5=Dates!$G$4, DataPack!H854,IF($B$5=Dates!$G$5,DataPack!R854,IF($B$5=Dates!$G$6,DataPack!AB854))))</f>
        <v>37</v>
      </c>
      <c r="L144" s="148">
        <f>IF(IF($B$5=Dates!$G$4, DataPack!I854,IF($B$5=Dates!$G$5,DataPack!S854,IF($B$5=Dates!$G$6,DataPack!AC854)))=0, "0", IF($B$5=Dates!$G$4, DataPack!I854,IF($B$5=Dates!$G$5,DataPack!S854,IF($B$5=Dates!$G$6,DataPack!AC854))))</f>
        <v>6</v>
      </c>
      <c r="M144" s="148">
        <f>IF(IF($B$5=Dates!$G$4, DataPack!J854,IF($B$5=Dates!$G$5,DataPack!T854,IF($B$5=Dates!$G$6,DataPack!AD854)))=0, "0", IF($B$5=Dates!$G$4, DataPack!J854,IF($B$5=Dates!$G$5,DataPack!T854,IF($B$5=Dates!$G$6,DataPack!AD854))))</f>
        <v>9</v>
      </c>
    </row>
    <row r="145" spans="2:13">
      <c r="B145" s="417" t="s">
        <v>213</v>
      </c>
      <c r="C145" s="417"/>
      <c r="D145" s="4"/>
      <c r="E145" s="148">
        <f>IF(IF($B$5=Dates!$G$4, DataPack!B855,IF($B$5=Dates!$G$5,DataPack!L855,IF($B$5=Dates!$G$6,DataPack!V855)))=0, "0", IF($B$5=Dates!$G$4, DataPack!B855,IF($B$5=Dates!$G$5,DataPack!L855,IF($B$5=Dates!$G$6,DataPack!V855))))</f>
        <v>51</v>
      </c>
      <c r="F145" s="148">
        <f>IF(IF($B$5=Dates!$G$4, DataPack!C855,IF($B$5=Dates!$G$5,DataPack!M855,IF($B$5=Dates!$G$6,DataPack!W855)))=0, "0", IF($B$5=Dates!$G$4, DataPack!C855,IF($B$5=Dates!$G$5,DataPack!M855,IF($B$5=Dates!$G$6,DataPack!W855))))</f>
        <v>12</v>
      </c>
      <c r="G145" s="148">
        <f>IF(IF($B$5=Dates!$G$4, DataPack!D855,IF($B$5=Dates!$G$5,DataPack!N855,IF($B$5=Dates!$G$6,DataPack!X855)))=0, "0", IF($B$5=Dates!$G$4, DataPack!D855,IF($B$5=Dates!$G$5,DataPack!N855,IF($B$5=Dates!$G$6,DataPack!X855))))</f>
        <v>24</v>
      </c>
      <c r="H145" s="148">
        <f>IF(IF($B$5=Dates!$G$4, DataPack!E855,IF($B$5=Dates!$G$5,DataPack!O855,IF($B$5=Dates!$G$6,DataPack!Y855)))=0, "0", IF($B$5=Dates!$G$4, DataPack!E855,IF($B$5=Dates!$G$5,DataPack!O855,IF($B$5=Dates!$G$6,DataPack!Y855))))</f>
        <v>19</v>
      </c>
      <c r="I145" s="148">
        <f>IF(IF($B$5=Dates!$G$4, DataPack!F855,IF($B$5=Dates!$G$5,DataPack!P855,IF($B$5=Dates!$G$6,DataPack!Z855)))=0, "0", IF($B$5=Dates!$G$4, DataPack!F855,IF($B$5=Dates!$G$5,DataPack!P855,IF($B$5=Dates!$G$6,DataPack!Z855))))</f>
        <v>37</v>
      </c>
      <c r="J145" s="148">
        <f>IF(IF($B$5=Dates!$G$4, DataPack!G855,IF($B$5=Dates!$G$5,DataPack!Q855,IF($B$5=Dates!$G$6,DataPack!AA855)))=0, "0", IF($B$5=Dates!$G$4, DataPack!G855,IF($B$5=Dates!$G$5,DataPack!Q855,IF($B$5=Dates!$G$6,DataPack!AA855))))</f>
        <v>18</v>
      </c>
      <c r="K145" s="148">
        <f>IF(IF($B$5=Dates!$G$4, DataPack!H855,IF($B$5=Dates!$G$5,DataPack!R855,IF($B$5=Dates!$G$6,DataPack!AB855)))=0, "0", IF($B$5=Dates!$G$4, DataPack!H855,IF($B$5=Dates!$G$5,DataPack!R855,IF($B$5=Dates!$G$6,DataPack!AB855))))</f>
        <v>35</v>
      </c>
      <c r="L145" s="148">
        <f>IF(IF($B$5=Dates!$G$4, DataPack!I855,IF($B$5=Dates!$G$5,DataPack!S855,IF($B$5=Dates!$G$6,DataPack!AC855)))=0, "0", IF($B$5=Dates!$G$4, DataPack!I855,IF($B$5=Dates!$G$5,DataPack!S855,IF($B$5=Dates!$G$6,DataPack!AC855))))</f>
        <v>2</v>
      </c>
      <c r="M145" s="148">
        <f>IF(IF($B$5=Dates!$G$4, DataPack!J855,IF($B$5=Dates!$G$5,DataPack!T855,IF($B$5=Dates!$G$6,DataPack!AD855)))=0, "0", IF($B$5=Dates!$G$4, DataPack!J855,IF($B$5=Dates!$G$5,DataPack!T855,IF($B$5=Dates!$G$6,DataPack!AD855))))</f>
        <v>4</v>
      </c>
    </row>
    <row r="146" spans="2:13">
      <c r="B146" s="417" t="s">
        <v>201</v>
      </c>
      <c r="C146" s="417"/>
      <c r="D146" s="7"/>
      <c r="E146" s="148">
        <f>IF(IF($B$5=Dates!$G$4, DataPack!B856,IF($B$5=Dates!$G$5,DataPack!L856,IF($B$5=Dates!$G$6,DataPack!V856)))=0, "0", IF($B$5=Dates!$G$4, DataPack!B856,IF($B$5=Dates!$G$5,DataPack!L856,IF($B$5=Dates!$G$6,DataPack!V856))))</f>
        <v>47</v>
      </c>
      <c r="F146" s="148">
        <f>IF(IF($B$5=Dates!$G$4, DataPack!C856,IF($B$5=Dates!$G$5,DataPack!M856,IF($B$5=Dates!$G$6,DataPack!W856)))=0, "0", IF($B$5=Dates!$G$4, DataPack!C856,IF($B$5=Dates!$G$5,DataPack!M856,IF($B$5=Dates!$G$6,DataPack!W856))))</f>
        <v>15</v>
      </c>
      <c r="G146" s="148">
        <f>IF(IF($B$5=Dates!$G$4, DataPack!D856,IF($B$5=Dates!$G$5,DataPack!N856,IF($B$5=Dates!$G$6,DataPack!X856)))=0, "0", IF($B$5=Dates!$G$4, DataPack!D856,IF($B$5=Dates!$G$5,DataPack!N856,IF($B$5=Dates!$G$6,DataPack!X856))))</f>
        <v>32</v>
      </c>
      <c r="H146" s="148">
        <f>IF(IF($B$5=Dates!$G$4, DataPack!E856,IF($B$5=Dates!$G$5,DataPack!O856,IF($B$5=Dates!$G$6,DataPack!Y856)))=0, "0", IF($B$5=Dates!$G$4, DataPack!E856,IF($B$5=Dates!$G$5,DataPack!O856,IF($B$5=Dates!$G$6,DataPack!Y856))))</f>
        <v>18</v>
      </c>
      <c r="I146" s="148">
        <f>IF(IF($B$5=Dates!$G$4, DataPack!F856,IF($B$5=Dates!$G$5,DataPack!P856,IF($B$5=Dates!$G$6,DataPack!Z856)))=0, "0", IF($B$5=Dates!$G$4, DataPack!F856,IF($B$5=Dates!$G$5,DataPack!P856,IF($B$5=Dates!$G$6,DataPack!Z856))))</f>
        <v>38</v>
      </c>
      <c r="J146" s="148">
        <f>IF(IF($B$5=Dates!$G$4, DataPack!G856,IF($B$5=Dates!$G$5,DataPack!Q856,IF($B$5=Dates!$G$6,DataPack!AA856)))=0, "0", IF($B$5=Dates!$G$4, DataPack!G856,IF($B$5=Dates!$G$5,DataPack!Q856,IF($B$5=Dates!$G$6,DataPack!AA856))))</f>
        <v>11</v>
      </c>
      <c r="K146" s="148">
        <f>IF(IF($B$5=Dates!$G$4, DataPack!H856,IF($B$5=Dates!$G$5,DataPack!R856,IF($B$5=Dates!$G$6,DataPack!AB856)))=0, "0", IF($B$5=Dates!$G$4, DataPack!H856,IF($B$5=Dates!$G$5,DataPack!R856,IF($B$5=Dates!$G$6,DataPack!AB856))))</f>
        <v>23</v>
      </c>
      <c r="L146" s="148">
        <f>IF(IF($B$5=Dates!$G$4, DataPack!I856,IF($B$5=Dates!$G$5,DataPack!S856,IF($B$5=Dates!$G$6,DataPack!AC856)))=0, "0", IF($B$5=Dates!$G$4, DataPack!I856,IF($B$5=Dates!$G$5,DataPack!S856,IF($B$5=Dates!$G$6,DataPack!AC856))))</f>
        <v>3</v>
      </c>
      <c r="M146" s="148">
        <f>IF(IF($B$5=Dates!$G$4, DataPack!J856,IF($B$5=Dates!$G$5,DataPack!T856,IF($B$5=Dates!$G$6,DataPack!AD856)))=0, "0", IF($B$5=Dates!$G$4, DataPack!J856,IF($B$5=Dates!$G$5,DataPack!T856,IF($B$5=Dates!$G$6,DataPack!AD856))))</f>
        <v>6</v>
      </c>
    </row>
    <row r="147" spans="2:13">
      <c r="B147" s="417" t="s">
        <v>216</v>
      </c>
      <c r="C147" s="417"/>
      <c r="D147" s="7"/>
      <c r="E147" s="148">
        <f>IF(IF($B$5=Dates!$G$4, DataPack!B857,IF($B$5=Dates!$G$5,DataPack!L857,IF($B$5=Dates!$G$6,DataPack!V857)))=0, "0", IF($B$5=Dates!$G$4, DataPack!B857,IF($B$5=Dates!$G$5,DataPack!L857,IF($B$5=Dates!$G$6,DataPack!V857))))</f>
        <v>82</v>
      </c>
      <c r="F147" s="148">
        <f>IF(IF($B$5=Dates!$G$4, DataPack!C857,IF($B$5=Dates!$G$5,DataPack!M857,IF($B$5=Dates!$G$6,DataPack!W857)))=0, "0", IF($B$5=Dates!$G$4, DataPack!C857,IF($B$5=Dates!$G$5,DataPack!M857,IF($B$5=Dates!$G$6,DataPack!W857))))</f>
        <v>16</v>
      </c>
      <c r="G147" s="148">
        <f>IF(IF($B$5=Dates!$G$4, DataPack!D857,IF($B$5=Dates!$G$5,DataPack!N857,IF($B$5=Dates!$G$6,DataPack!X857)))=0, "0", IF($B$5=Dates!$G$4, DataPack!D857,IF($B$5=Dates!$G$5,DataPack!N857,IF($B$5=Dates!$G$6,DataPack!X857))))</f>
        <v>20</v>
      </c>
      <c r="H147" s="148">
        <f>IF(IF($B$5=Dates!$G$4, DataPack!E857,IF($B$5=Dates!$G$5,DataPack!O857,IF($B$5=Dates!$G$6,DataPack!Y857)))=0, "0", IF($B$5=Dates!$G$4, DataPack!E857,IF($B$5=Dates!$G$5,DataPack!O857,IF($B$5=Dates!$G$6,DataPack!Y857))))</f>
        <v>34</v>
      </c>
      <c r="I147" s="148">
        <f>IF(IF($B$5=Dates!$G$4, DataPack!F857,IF($B$5=Dates!$G$5,DataPack!P857,IF($B$5=Dates!$G$6,DataPack!Z857)))=0, "0", IF($B$5=Dates!$G$4, DataPack!F857,IF($B$5=Dates!$G$5,DataPack!P857,IF($B$5=Dates!$G$6,DataPack!Z857))))</f>
        <v>41</v>
      </c>
      <c r="J147" s="148">
        <f>IF(IF($B$5=Dates!$G$4, DataPack!G857,IF($B$5=Dates!$G$5,DataPack!Q857,IF($B$5=Dates!$G$6,DataPack!AA857)))=0, "0", IF($B$5=Dates!$G$4, DataPack!G857,IF($B$5=Dates!$G$5,DataPack!Q857,IF($B$5=Dates!$G$6,DataPack!AA857))))</f>
        <v>30</v>
      </c>
      <c r="K147" s="148">
        <f>IF(IF($B$5=Dates!$G$4, DataPack!H857,IF($B$5=Dates!$G$5,DataPack!R857,IF($B$5=Dates!$G$6,DataPack!AB857)))=0, "0", IF($B$5=Dates!$G$4, DataPack!H857,IF($B$5=Dates!$G$5,DataPack!R857,IF($B$5=Dates!$G$6,DataPack!AB857))))</f>
        <v>37</v>
      </c>
      <c r="L147" s="148">
        <f>IF(IF($B$5=Dates!$G$4, DataPack!I857,IF($B$5=Dates!$G$5,DataPack!S857,IF($B$5=Dates!$G$6,DataPack!AC857)))=0, "0", IF($B$5=Dates!$G$4, DataPack!I857,IF($B$5=Dates!$G$5,DataPack!S857,IF($B$5=Dates!$G$6,DataPack!AC857))))</f>
        <v>2</v>
      </c>
      <c r="M147" s="148">
        <f>IF(IF($B$5=Dates!$G$4, DataPack!J857,IF($B$5=Dates!$G$5,DataPack!T857,IF($B$5=Dates!$G$6,DataPack!AD857)))=0, "0", IF($B$5=Dates!$G$4, DataPack!J857,IF($B$5=Dates!$G$5,DataPack!T857,IF($B$5=Dates!$G$6,DataPack!AD857))))</f>
        <v>2</v>
      </c>
    </row>
    <row r="148" spans="2:13">
      <c r="B148" s="417" t="s">
        <v>27</v>
      </c>
      <c r="C148" s="417"/>
      <c r="D148" s="7"/>
      <c r="E148" s="148">
        <f>IF(IF($B$5=Dates!$G$4, DataPack!B858,IF($B$5=Dates!$G$5,DataPack!L858,IF($B$5=Dates!$G$6,DataPack!V858)))=0, "0", IF($B$5=Dates!$G$4, DataPack!B858,IF($B$5=Dates!$G$5,DataPack!L858,IF($B$5=Dates!$G$6,DataPack!V858))))</f>
        <v>398</v>
      </c>
      <c r="F148" s="148">
        <f>IF(IF($B$5=Dates!$G$4, DataPack!C858,IF($B$5=Dates!$G$5,DataPack!M858,IF($B$5=Dates!$G$6,DataPack!W858)))=0, "0", IF($B$5=Dates!$G$4, DataPack!C858,IF($B$5=Dates!$G$5,DataPack!M858,IF($B$5=Dates!$G$6,DataPack!W858))))</f>
        <v>109</v>
      </c>
      <c r="G148" s="148">
        <f>IF(IF($B$5=Dates!$G$4, DataPack!D858,IF($B$5=Dates!$G$5,DataPack!N858,IF($B$5=Dates!$G$6,DataPack!X858)))=0, "0", IF($B$5=Dates!$G$4, DataPack!D858,IF($B$5=Dates!$G$5,DataPack!N858,IF($B$5=Dates!$G$6,DataPack!X858))))</f>
        <v>27</v>
      </c>
      <c r="H148" s="148">
        <f>IF(IF($B$5=Dates!$G$4, DataPack!E858,IF($B$5=Dates!$G$5,DataPack!O858,IF($B$5=Dates!$G$6,DataPack!Y858)))=0, "0", IF($B$5=Dates!$G$4, DataPack!E858,IF($B$5=Dates!$G$5,DataPack!O858,IF($B$5=Dates!$G$6,DataPack!Y858))))</f>
        <v>179</v>
      </c>
      <c r="I148" s="148">
        <f>IF(IF($B$5=Dates!$G$4, DataPack!F858,IF($B$5=Dates!$G$5,DataPack!P858,IF($B$5=Dates!$G$6,DataPack!Z858)))=0, "0", IF($B$5=Dates!$G$4, DataPack!F858,IF($B$5=Dates!$G$5,DataPack!P858,IF($B$5=Dates!$G$6,DataPack!Z858))))</f>
        <v>45</v>
      </c>
      <c r="J148" s="148">
        <f>IF(IF($B$5=Dates!$G$4, DataPack!G858,IF($B$5=Dates!$G$5,DataPack!Q858,IF($B$5=Dates!$G$6,DataPack!AA858)))=0, "0", IF($B$5=Dates!$G$4, DataPack!G858,IF($B$5=Dates!$G$5,DataPack!Q858,IF($B$5=Dates!$G$6,DataPack!AA858))))</f>
        <v>100</v>
      </c>
      <c r="K148" s="148">
        <f>IF(IF($B$5=Dates!$G$4, DataPack!H858,IF($B$5=Dates!$G$5,DataPack!R858,IF($B$5=Dates!$G$6,DataPack!AB858)))=0, "0", IF($B$5=Dates!$G$4, DataPack!H858,IF($B$5=Dates!$G$5,DataPack!R858,IF($B$5=Dates!$G$6,DataPack!AB858))))</f>
        <v>25</v>
      </c>
      <c r="L148" s="148">
        <f>IF(IF($B$5=Dates!$G$4, DataPack!I858,IF($B$5=Dates!$G$5,DataPack!S858,IF($B$5=Dates!$G$6,DataPack!AC858)))=0, "0", IF($B$5=Dates!$G$4, DataPack!I858,IF($B$5=Dates!$G$5,DataPack!S858,IF($B$5=Dates!$G$6,DataPack!AC858))))</f>
        <v>10</v>
      </c>
      <c r="M148" s="148">
        <f>IF(IF($B$5=Dates!$G$4, DataPack!J858,IF($B$5=Dates!$G$5,DataPack!T858,IF($B$5=Dates!$G$6,DataPack!AD858)))=0, "0", IF($B$5=Dates!$G$4, DataPack!J858,IF($B$5=Dates!$G$5,DataPack!T858,IF($B$5=Dates!$G$6,DataPack!AD858))))</f>
        <v>3</v>
      </c>
    </row>
    <row r="149" spans="2:13">
      <c r="B149" s="417" t="s">
        <v>200</v>
      </c>
      <c r="C149" s="417"/>
      <c r="D149" s="7"/>
      <c r="E149" s="148">
        <f>IF(IF($B$5=Dates!$G$4, DataPack!B859,IF($B$5=Dates!$G$5,DataPack!L859,IF($B$5=Dates!$G$6,DataPack!V859)))=0, "0", IF($B$5=Dates!$G$4, DataPack!B859,IF($B$5=Dates!$G$5,DataPack!L859,IF($B$5=Dates!$G$6,DataPack!V859))))</f>
        <v>83</v>
      </c>
      <c r="F149" s="148">
        <f>IF(IF($B$5=Dates!$G$4, DataPack!C859,IF($B$5=Dates!$G$5,DataPack!M859,IF($B$5=Dates!$G$6,DataPack!W859)))=0, "0", IF($B$5=Dates!$G$4, DataPack!C859,IF($B$5=Dates!$G$5,DataPack!M859,IF($B$5=Dates!$G$6,DataPack!W859))))</f>
        <v>10</v>
      </c>
      <c r="G149" s="148">
        <f>IF(IF($B$5=Dates!$G$4, DataPack!D859,IF($B$5=Dates!$G$5,DataPack!N859,IF($B$5=Dates!$G$6,DataPack!X859)))=0, "0", IF($B$5=Dates!$G$4, DataPack!D859,IF($B$5=Dates!$G$5,DataPack!N859,IF($B$5=Dates!$G$6,DataPack!X859))))</f>
        <v>12</v>
      </c>
      <c r="H149" s="148">
        <f>IF(IF($B$5=Dates!$G$4, DataPack!E859,IF($B$5=Dates!$G$5,DataPack!O859,IF($B$5=Dates!$G$6,DataPack!Y859)))=0, "0", IF($B$5=Dates!$G$4, DataPack!E859,IF($B$5=Dates!$G$5,DataPack!O859,IF($B$5=Dates!$G$6,DataPack!Y859))))</f>
        <v>54</v>
      </c>
      <c r="I149" s="148">
        <f>IF(IF($B$5=Dates!$G$4, DataPack!F859,IF($B$5=Dates!$G$5,DataPack!P859,IF($B$5=Dates!$G$6,DataPack!Z859)))=0, "0", IF($B$5=Dates!$G$4, DataPack!F859,IF($B$5=Dates!$G$5,DataPack!P859,IF($B$5=Dates!$G$6,DataPack!Z859))))</f>
        <v>65</v>
      </c>
      <c r="J149" s="148">
        <f>IF(IF($B$5=Dates!$G$4, DataPack!G859,IF($B$5=Dates!$G$5,DataPack!Q859,IF($B$5=Dates!$G$6,DataPack!AA859)))=0, "0", IF($B$5=Dates!$G$4, DataPack!G859,IF($B$5=Dates!$G$5,DataPack!Q859,IF($B$5=Dates!$G$6,DataPack!AA859))))</f>
        <v>18</v>
      </c>
      <c r="K149" s="148">
        <f>IF(IF($B$5=Dates!$G$4, DataPack!H859,IF($B$5=Dates!$G$5,DataPack!R859,IF($B$5=Dates!$G$6,DataPack!AB859)))=0, "0", IF($B$5=Dates!$G$4, DataPack!H859,IF($B$5=Dates!$G$5,DataPack!R859,IF($B$5=Dates!$G$6,DataPack!AB859))))</f>
        <v>22</v>
      </c>
      <c r="L149" s="148">
        <f>IF(IF($B$5=Dates!$G$4, DataPack!I859,IF($B$5=Dates!$G$5,DataPack!S859,IF($B$5=Dates!$G$6,DataPack!AC859)))=0, "0", IF($B$5=Dates!$G$4, DataPack!I859,IF($B$5=Dates!$G$5,DataPack!S859,IF($B$5=Dates!$G$6,DataPack!AC859))))</f>
        <v>1</v>
      </c>
      <c r="M149" s="148">
        <f>IF(IF($B$5=Dates!$G$4, DataPack!J859,IF($B$5=Dates!$G$5,DataPack!T859,IF($B$5=Dates!$G$6,DataPack!AD859)))=0, "0", IF($B$5=Dates!$G$4, DataPack!J859,IF($B$5=Dates!$G$5,DataPack!T859,IF($B$5=Dates!$G$6,DataPack!AD859))))</f>
        <v>1</v>
      </c>
    </row>
    <row r="150" spans="2:13">
      <c r="B150" s="417" t="s">
        <v>327</v>
      </c>
      <c r="C150" s="417"/>
      <c r="D150" s="7"/>
      <c r="E150" s="148">
        <f>IF(IF($B$5=Dates!$G$4, DataPack!B860,IF($B$5=Dates!$G$5,DataPack!L860,IF($B$5=Dates!$G$6,DataPack!V860)))=0, "0", IF($B$5=Dates!$G$4, DataPack!B860,IF($B$5=Dates!$G$5,DataPack!L860,IF($B$5=Dates!$G$6,DataPack!V860))))</f>
        <v>281</v>
      </c>
      <c r="F150" s="148">
        <f>IF(IF($B$5=Dates!$G$4, DataPack!C860,IF($B$5=Dates!$G$5,DataPack!M860,IF($B$5=Dates!$G$6,DataPack!W860)))=0, "0", IF($B$5=Dates!$G$4, DataPack!C860,IF($B$5=Dates!$G$5,DataPack!M860,IF($B$5=Dates!$G$6,DataPack!W860))))</f>
        <v>63</v>
      </c>
      <c r="G150" s="148">
        <f>IF(IF($B$5=Dates!$G$4, DataPack!D860,IF($B$5=Dates!$G$5,DataPack!N860,IF($B$5=Dates!$G$6,DataPack!X860)))=0, "0", IF($B$5=Dates!$G$4, DataPack!D860,IF($B$5=Dates!$G$5,DataPack!N860,IF($B$5=Dates!$G$6,DataPack!X860))))</f>
        <v>22</v>
      </c>
      <c r="H150" s="148">
        <f>IF(IF($B$5=Dates!$G$4, DataPack!E860,IF($B$5=Dates!$G$5,DataPack!O860,IF($B$5=Dates!$G$6,DataPack!Y860)))=0, "0", IF($B$5=Dates!$G$4, DataPack!E860,IF($B$5=Dates!$G$5,DataPack!O860,IF($B$5=Dates!$G$6,DataPack!Y860))))</f>
        <v>143</v>
      </c>
      <c r="I150" s="148">
        <f>IF(IF($B$5=Dates!$G$4, DataPack!F860,IF($B$5=Dates!$G$5,DataPack!P860,IF($B$5=Dates!$G$6,DataPack!Z860)))=0, "0", IF($B$5=Dates!$G$4, DataPack!F860,IF($B$5=Dates!$G$5,DataPack!P860,IF($B$5=Dates!$G$6,DataPack!Z860))))</f>
        <v>51</v>
      </c>
      <c r="J150" s="148">
        <f>IF(IF($B$5=Dates!$G$4, DataPack!G860,IF($B$5=Dates!$G$5,DataPack!Q860,IF($B$5=Dates!$G$6,DataPack!AA860)))=0, "0", IF($B$5=Dates!$G$4, DataPack!G860,IF($B$5=Dates!$G$5,DataPack!Q860,IF($B$5=Dates!$G$6,DataPack!AA860))))</f>
        <v>72</v>
      </c>
      <c r="K150" s="148">
        <f>IF(IF($B$5=Dates!$G$4, DataPack!H860,IF($B$5=Dates!$G$5,DataPack!R860,IF($B$5=Dates!$G$6,DataPack!AB860)))=0, "0", IF($B$5=Dates!$G$4, DataPack!H860,IF($B$5=Dates!$G$5,DataPack!R860,IF($B$5=Dates!$G$6,DataPack!AB860))))</f>
        <v>26</v>
      </c>
      <c r="L150" s="148">
        <f>IF(IF($B$5=Dates!$G$4, DataPack!I860,IF($B$5=Dates!$G$5,DataPack!S860,IF($B$5=Dates!$G$6,DataPack!AC860)))=0, "0", IF($B$5=Dates!$G$4, DataPack!I860,IF($B$5=Dates!$G$5,DataPack!S860,IF($B$5=Dates!$G$6,DataPack!AC860))))</f>
        <v>3</v>
      </c>
      <c r="M150" s="148">
        <f>IF(IF($B$5=Dates!$G$4, DataPack!J860,IF($B$5=Dates!$G$5,DataPack!T860,IF($B$5=Dates!$G$6,DataPack!AD860)))=0, "0", IF($B$5=Dates!$G$4, DataPack!J860,IF($B$5=Dates!$G$5,DataPack!T860,IF($B$5=Dates!$G$6,DataPack!AD860))))</f>
        <v>1</v>
      </c>
    </row>
    <row r="151" spans="2:13">
      <c r="B151" s="417" t="s">
        <v>203</v>
      </c>
      <c r="C151" s="417"/>
      <c r="D151" s="7"/>
      <c r="E151" s="148">
        <f>IF(IF($B$5=Dates!$G$4, DataPack!B861,IF($B$5=Dates!$G$5,DataPack!L861,IF($B$5=Dates!$G$6,DataPack!V861)))=0, "0", IF($B$5=Dates!$G$4, DataPack!B861,IF($B$5=Dates!$G$5,DataPack!L861,IF($B$5=Dates!$G$6,DataPack!V861))))</f>
        <v>65</v>
      </c>
      <c r="F151" s="148">
        <f>IF(IF($B$5=Dates!$G$4, DataPack!C861,IF($B$5=Dates!$G$5,DataPack!M861,IF($B$5=Dates!$G$6,DataPack!W861)))=0, "0", IF($B$5=Dates!$G$4, DataPack!C861,IF($B$5=Dates!$G$5,DataPack!M861,IF($B$5=Dates!$G$6,DataPack!W861))))</f>
        <v>17</v>
      </c>
      <c r="G151" s="148">
        <f>IF(IF($B$5=Dates!$G$4, DataPack!D861,IF($B$5=Dates!$G$5,DataPack!N861,IF($B$5=Dates!$G$6,DataPack!X861)))=0, "0", IF($B$5=Dates!$G$4, DataPack!D861,IF($B$5=Dates!$G$5,DataPack!N861,IF($B$5=Dates!$G$6,DataPack!X861))))</f>
        <v>26</v>
      </c>
      <c r="H151" s="148">
        <f>IF(IF($B$5=Dates!$G$4, DataPack!E861,IF($B$5=Dates!$G$5,DataPack!O861,IF($B$5=Dates!$G$6,DataPack!Y861)))=0, "0", IF($B$5=Dates!$G$4, DataPack!E861,IF($B$5=Dates!$G$5,DataPack!O861,IF($B$5=Dates!$G$6,DataPack!Y861))))</f>
        <v>34</v>
      </c>
      <c r="I151" s="148">
        <f>IF(IF($B$5=Dates!$G$4, DataPack!F861,IF($B$5=Dates!$G$5,DataPack!P861,IF($B$5=Dates!$G$6,DataPack!Z861)))=0, "0", IF($B$5=Dates!$G$4, DataPack!F861,IF($B$5=Dates!$G$5,DataPack!P861,IF($B$5=Dates!$G$6,DataPack!Z861))))</f>
        <v>52</v>
      </c>
      <c r="J151" s="148">
        <f>IF(IF($B$5=Dates!$G$4, DataPack!G861,IF($B$5=Dates!$G$5,DataPack!Q861,IF($B$5=Dates!$G$6,DataPack!AA861)))=0, "0", IF($B$5=Dates!$G$4, DataPack!G861,IF($B$5=Dates!$G$5,DataPack!Q861,IF($B$5=Dates!$G$6,DataPack!AA861))))</f>
        <v>13</v>
      </c>
      <c r="K151" s="148">
        <f>IF(IF($B$5=Dates!$G$4, DataPack!H861,IF($B$5=Dates!$G$5,DataPack!R861,IF($B$5=Dates!$G$6,DataPack!AB861)))=0, "0", IF($B$5=Dates!$G$4, DataPack!H861,IF($B$5=Dates!$G$5,DataPack!R861,IF($B$5=Dates!$G$6,DataPack!AB861))))</f>
        <v>20</v>
      </c>
      <c r="L151" s="148">
        <f>IF(IF($B$5=Dates!$G$4, DataPack!I861,IF($B$5=Dates!$G$5,DataPack!S861,IF($B$5=Dates!$G$6,DataPack!AC861)))=0, "0", IF($B$5=Dates!$G$4, DataPack!I861,IF($B$5=Dates!$G$5,DataPack!S861,IF($B$5=Dates!$G$6,DataPack!AC861))))</f>
        <v>1</v>
      </c>
      <c r="M151" s="148">
        <f>IF(IF($B$5=Dates!$G$4, DataPack!J861,IF($B$5=Dates!$G$5,DataPack!T861,IF($B$5=Dates!$G$6,DataPack!AD861)))=0, "0", IF($B$5=Dates!$G$4, DataPack!J861,IF($B$5=Dates!$G$5,DataPack!T861,IF($B$5=Dates!$G$6,DataPack!AD861))))</f>
        <v>2</v>
      </c>
    </row>
    <row r="152" spans="2:13">
      <c r="B152" s="417" t="s">
        <v>139</v>
      </c>
      <c r="C152" s="417"/>
      <c r="D152" s="7"/>
      <c r="E152" s="148">
        <f>IF(IF($B$5=Dates!$G$4, DataPack!B862,IF($B$5=Dates!$G$5,DataPack!L862,IF($B$5=Dates!$G$6,DataPack!V862)))=0, "0", IF($B$5=Dates!$G$4, DataPack!B862,IF($B$5=Dates!$G$5,DataPack!L862,IF($B$5=Dates!$G$6,DataPack!V862))))</f>
        <v>63</v>
      </c>
      <c r="F152" s="148">
        <f>IF(IF($B$5=Dates!$G$4, DataPack!C862,IF($B$5=Dates!$G$5,DataPack!M862,IF($B$5=Dates!$G$6,DataPack!W862)))=0, "0", IF($B$5=Dates!$G$4, DataPack!C862,IF($B$5=Dates!$G$5,DataPack!M862,IF($B$5=Dates!$G$6,DataPack!W862))))</f>
        <v>16</v>
      </c>
      <c r="G152" s="148">
        <f>IF(IF($B$5=Dates!$G$4, DataPack!D862,IF($B$5=Dates!$G$5,DataPack!N862,IF($B$5=Dates!$G$6,DataPack!X862)))=0, "0", IF($B$5=Dates!$G$4, DataPack!D862,IF($B$5=Dates!$G$5,DataPack!N862,IF($B$5=Dates!$G$6,DataPack!X862))))</f>
        <v>25</v>
      </c>
      <c r="H152" s="148">
        <f>IF(IF($B$5=Dates!$G$4, DataPack!E862,IF($B$5=Dates!$G$5,DataPack!O862,IF($B$5=Dates!$G$6,DataPack!Y862)))=0, "0", IF($B$5=Dates!$G$4, DataPack!E862,IF($B$5=Dates!$G$5,DataPack!O862,IF($B$5=Dates!$G$6,DataPack!Y862))))</f>
        <v>30</v>
      </c>
      <c r="I152" s="148">
        <f>IF(IF($B$5=Dates!$G$4, DataPack!F862,IF($B$5=Dates!$G$5,DataPack!P862,IF($B$5=Dates!$G$6,DataPack!Z862)))=0, "0", IF($B$5=Dates!$G$4, DataPack!F862,IF($B$5=Dates!$G$5,DataPack!P862,IF($B$5=Dates!$G$6,DataPack!Z862))))</f>
        <v>48</v>
      </c>
      <c r="J152" s="148">
        <f>IF(IF($B$5=Dates!$G$4, DataPack!G862,IF($B$5=Dates!$G$5,DataPack!Q862,IF($B$5=Dates!$G$6,DataPack!AA862)))=0, "0", IF($B$5=Dates!$G$4, DataPack!G862,IF($B$5=Dates!$G$5,DataPack!Q862,IF($B$5=Dates!$G$6,DataPack!AA862))))</f>
        <v>17</v>
      </c>
      <c r="K152" s="148">
        <f>IF(IF($B$5=Dates!$G$4, DataPack!H862,IF($B$5=Dates!$G$5,DataPack!R862,IF($B$5=Dates!$G$6,DataPack!AB862)))=0, "0", IF($B$5=Dates!$G$4, DataPack!H862,IF($B$5=Dates!$G$5,DataPack!R862,IF($B$5=Dates!$G$6,DataPack!AB862))))</f>
        <v>27</v>
      </c>
      <c r="L152" s="148" t="str">
        <f>IF(IF($B$5=Dates!$G$4, DataPack!I862,IF($B$5=Dates!$G$5,DataPack!S862,IF($B$5=Dates!$G$6,DataPack!AC862)))=0, "0", IF($B$5=Dates!$G$4, DataPack!I862,IF($B$5=Dates!$G$5,DataPack!S862,IF($B$5=Dates!$G$6,DataPack!AC862))))</f>
        <v>0</v>
      </c>
      <c r="M152" s="148" t="str">
        <f>IF(IF($B$5=Dates!$G$4, DataPack!J862,IF($B$5=Dates!$G$5,DataPack!T862,IF($B$5=Dates!$G$6,DataPack!AD862)))=0, "0", IF($B$5=Dates!$G$4, DataPack!J862,IF($B$5=Dates!$G$5,DataPack!T862,IF($B$5=Dates!$G$6,DataPack!AD862))))</f>
        <v>0</v>
      </c>
    </row>
    <row r="153" spans="2:13">
      <c r="B153" s="421" t="s">
        <v>256</v>
      </c>
      <c r="C153" s="421"/>
      <c r="D153" s="7"/>
      <c r="E153" s="147">
        <f>IF(IF($B$5=Dates!$G$4, DataPack!B863,IF($B$5=Dates!$G$5,DataPack!L863,IF($B$5=Dates!$G$6,DataPack!V863)))=0, "0", IF($B$5=Dates!$G$4, DataPack!B863,IF($B$5=Dates!$G$5,DataPack!L863,IF($B$5=Dates!$G$6,DataPack!V863))))</f>
        <v>2318</v>
      </c>
      <c r="F153" s="147">
        <f>IF(IF($B$5=Dates!$G$4, DataPack!C863,IF($B$5=Dates!$G$5,DataPack!M863,IF($B$5=Dates!$G$6,DataPack!W863)))=0, "0", IF($B$5=Dates!$G$4, DataPack!C863,IF($B$5=Dates!$G$5,DataPack!M863,IF($B$5=Dates!$G$6,DataPack!W863))))</f>
        <v>490</v>
      </c>
      <c r="G153" s="147">
        <f>IF(IF($B$5=Dates!$G$4, DataPack!D863,IF($B$5=Dates!$G$5,DataPack!N863,IF($B$5=Dates!$G$6,DataPack!X863)))=0, "0", IF($B$5=Dates!$G$4, DataPack!D863,IF($B$5=Dates!$G$5,DataPack!N863,IF($B$5=Dates!$G$6,DataPack!X863))))</f>
        <v>21</v>
      </c>
      <c r="H153" s="147">
        <f>IF(IF($B$5=Dates!$G$4, DataPack!E863,IF($B$5=Dates!$G$5,DataPack!O863,IF($B$5=Dates!$G$6,DataPack!Y863)))=0, "0", IF($B$5=Dates!$G$4, DataPack!E863,IF($B$5=Dates!$G$5,DataPack!O863,IF($B$5=Dates!$G$6,DataPack!Y863))))</f>
        <v>1175</v>
      </c>
      <c r="I153" s="147">
        <f>IF(IF($B$5=Dates!$G$4, DataPack!F863,IF($B$5=Dates!$G$5,DataPack!P863,IF($B$5=Dates!$G$6,DataPack!Z863)))=0, "0", IF($B$5=Dates!$G$4, DataPack!F863,IF($B$5=Dates!$G$5,DataPack!P863,IF($B$5=Dates!$G$6,DataPack!Z863))))</f>
        <v>51</v>
      </c>
      <c r="J153" s="147">
        <f>IF(IF($B$5=Dates!$G$4, DataPack!G863,IF($B$5=Dates!$G$5,DataPack!Q863,IF($B$5=Dates!$G$6,DataPack!AA863)))=0, "0", IF($B$5=Dates!$G$4, DataPack!G863,IF($B$5=Dates!$G$5,DataPack!Q863,IF($B$5=Dates!$G$6,DataPack!AA863))))</f>
        <v>612</v>
      </c>
      <c r="K153" s="147">
        <f>IF(IF($B$5=Dates!$G$4, DataPack!H863,IF($B$5=Dates!$G$5,DataPack!R863,IF($B$5=Dates!$G$6,DataPack!AB863)))=0, "0", IF($B$5=Dates!$G$4, DataPack!H863,IF($B$5=Dates!$G$5,DataPack!R863,IF($B$5=Dates!$G$6,DataPack!AB863))))</f>
        <v>26</v>
      </c>
      <c r="L153" s="147">
        <f>IF(IF($B$5=Dates!$G$4, DataPack!I863,IF($B$5=Dates!$G$5,DataPack!S863,IF($B$5=Dates!$G$6,DataPack!AC863)))=0, "0", IF($B$5=Dates!$G$4, DataPack!I863,IF($B$5=Dates!$G$5,DataPack!S863,IF($B$5=Dates!$G$6,DataPack!AC863))))</f>
        <v>41</v>
      </c>
      <c r="M153" s="147">
        <f>IF(IF($B$5=Dates!$G$4, DataPack!J863,IF($B$5=Dates!$G$5,DataPack!T863,IF($B$5=Dates!$G$6,DataPack!AD863)))=0, "0", IF($B$5=Dates!$G$4, DataPack!J863,IF($B$5=Dates!$G$5,DataPack!T863,IF($B$5=Dates!$G$6,DataPack!AD863))))</f>
        <v>2</v>
      </c>
    </row>
    <row r="154" spans="2:13">
      <c r="B154" s="396" t="s">
        <v>32</v>
      </c>
      <c r="C154" s="396"/>
      <c r="D154" s="7"/>
      <c r="E154" s="148">
        <f>IF(IF($B$5=Dates!$G$4, DataPack!B864,IF($B$5=Dates!$G$5,DataPack!L864,IF($B$5=Dates!$G$6,DataPack!V864)))=0, "0", IF($B$5=Dates!$G$4, DataPack!B864,IF($B$5=Dates!$G$5,DataPack!L864,IF($B$5=Dates!$G$6,DataPack!V864))))</f>
        <v>78</v>
      </c>
      <c r="F154" s="148">
        <f>IF(IF($B$5=Dates!$G$4, DataPack!C864,IF($B$5=Dates!$G$5,DataPack!M864,IF($B$5=Dates!$G$6,DataPack!W864)))=0, "0", IF($B$5=Dates!$G$4, DataPack!C864,IF($B$5=Dates!$G$5,DataPack!M864,IF($B$5=Dates!$G$6,DataPack!W864))))</f>
        <v>24</v>
      </c>
      <c r="G154" s="148">
        <f>IF(IF($B$5=Dates!$G$4, DataPack!D864,IF($B$5=Dates!$G$5,DataPack!N864,IF($B$5=Dates!$G$6,DataPack!X864)))=0, "0", IF($B$5=Dates!$G$4, DataPack!D864,IF($B$5=Dates!$G$5,DataPack!N864,IF($B$5=Dates!$G$6,DataPack!X864))))</f>
        <v>31</v>
      </c>
      <c r="H154" s="148">
        <f>IF(IF($B$5=Dates!$G$4, DataPack!E864,IF($B$5=Dates!$G$5,DataPack!O864,IF($B$5=Dates!$G$6,DataPack!Y864)))=0, "0", IF($B$5=Dates!$G$4, DataPack!E864,IF($B$5=Dates!$G$5,DataPack!O864,IF($B$5=Dates!$G$6,DataPack!Y864))))</f>
        <v>39</v>
      </c>
      <c r="I154" s="148">
        <f>IF(IF($B$5=Dates!$G$4, DataPack!F864,IF($B$5=Dates!$G$5,DataPack!P864,IF($B$5=Dates!$G$6,DataPack!Z864)))=0, "0", IF($B$5=Dates!$G$4, DataPack!F864,IF($B$5=Dates!$G$5,DataPack!P864,IF($B$5=Dates!$G$6,DataPack!Z864))))</f>
        <v>50</v>
      </c>
      <c r="J154" s="148">
        <f>IF(IF($B$5=Dates!$G$4, DataPack!G864,IF($B$5=Dates!$G$5,DataPack!Q864,IF($B$5=Dates!$G$6,DataPack!AA864)))=0, "0", IF($B$5=Dates!$G$4, DataPack!G864,IF($B$5=Dates!$G$5,DataPack!Q864,IF($B$5=Dates!$G$6,DataPack!AA864))))</f>
        <v>15</v>
      </c>
      <c r="K154" s="148">
        <f>IF(IF($B$5=Dates!$G$4, DataPack!H864,IF($B$5=Dates!$G$5,DataPack!R864,IF($B$5=Dates!$G$6,DataPack!AB864)))=0, "0", IF($B$5=Dates!$G$4, DataPack!H864,IF($B$5=Dates!$G$5,DataPack!R864,IF($B$5=Dates!$G$6,DataPack!AB864))))</f>
        <v>19</v>
      </c>
      <c r="L154" s="148" t="str">
        <f>IF(IF($B$5=Dates!$G$4, DataPack!I864,IF($B$5=Dates!$G$5,DataPack!S864,IF($B$5=Dates!$G$6,DataPack!AC864)))=0, "0", IF($B$5=Dates!$G$4, DataPack!I864,IF($B$5=Dates!$G$5,DataPack!S864,IF($B$5=Dates!$G$6,DataPack!AC864))))</f>
        <v>0</v>
      </c>
      <c r="M154" s="148" t="str">
        <f>IF(IF($B$5=Dates!$G$4, DataPack!J864,IF($B$5=Dates!$G$5,DataPack!T864,IF($B$5=Dates!$G$6,DataPack!AD864)))=0, "0", IF($B$5=Dates!$G$4, DataPack!J864,IF($B$5=Dates!$G$5,DataPack!T864,IF($B$5=Dates!$G$6,DataPack!AD864))))</f>
        <v>0</v>
      </c>
    </row>
    <row r="155" spans="2:13">
      <c r="B155" s="396" t="s">
        <v>239</v>
      </c>
      <c r="C155" s="396"/>
      <c r="D155" s="7"/>
      <c r="E155" s="148">
        <f>IF(IF($B$5=Dates!$G$4, DataPack!B865,IF($B$5=Dates!$G$5,DataPack!L865,IF($B$5=Dates!$G$6,DataPack!V865)))=0, "0", IF($B$5=Dates!$G$4, DataPack!B865,IF($B$5=Dates!$G$5,DataPack!L865,IF($B$5=Dates!$G$6,DataPack!V865))))</f>
        <v>37</v>
      </c>
      <c r="F155" s="148">
        <f>IF(IF($B$5=Dates!$G$4, DataPack!C865,IF($B$5=Dates!$G$5,DataPack!M865,IF($B$5=Dates!$G$6,DataPack!W865)))=0, "0", IF($B$5=Dates!$G$4, DataPack!C865,IF($B$5=Dates!$G$5,DataPack!M865,IF($B$5=Dates!$G$6,DataPack!W865))))</f>
        <v>8</v>
      </c>
      <c r="G155" s="148">
        <f>IF(IF($B$5=Dates!$G$4, DataPack!D865,IF($B$5=Dates!$G$5,DataPack!N865,IF($B$5=Dates!$G$6,DataPack!X865)))=0, "0", IF($B$5=Dates!$G$4, DataPack!D865,IF($B$5=Dates!$G$5,DataPack!N865,IF($B$5=Dates!$G$6,DataPack!X865))))</f>
        <v>22</v>
      </c>
      <c r="H155" s="148">
        <f>IF(IF($B$5=Dates!$G$4, DataPack!E865,IF($B$5=Dates!$G$5,DataPack!O865,IF($B$5=Dates!$G$6,DataPack!Y865)))=0, "0", IF($B$5=Dates!$G$4, DataPack!E865,IF($B$5=Dates!$G$5,DataPack!O865,IF($B$5=Dates!$G$6,DataPack!Y865))))</f>
        <v>14</v>
      </c>
      <c r="I155" s="148">
        <f>IF(IF($B$5=Dates!$G$4, DataPack!F865,IF($B$5=Dates!$G$5,DataPack!P865,IF($B$5=Dates!$G$6,DataPack!Z865)))=0, "0", IF($B$5=Dates!$G$4, DataPack!F865,IF($B$5=Dates!$G$5,DataPack!P865,IF($B$5=Dates!$G$6,DataPack!Z865))))</f>
        <v>38</v>
      </c>
      <c r="J155" s="148">
        <f>IF(IF($B$5=Dates!$G$4, DataPack!G865,IF($B$5=Dates!$G$5,DataPack!Q865,IF($B$5=Dates!$G$6,DataPack!AA865)))=0, "0", IF($B$5=Dates!$G$4, DataPack!G865,IF($B$5=Dates!$G$5,DataPack!Q865,IF($B$5=Dates!$G$6,DataPack!AA865))))</f>
        <v>13</v>
      </c>
      <c r="K155" s="148">
        <f>IF(IF($B$5=Dates!$G$4, DataPack!H865,IF($B$5=Dates!$G$5,DataPack!R865,IF($B$5=Dates!$G$6,DataPack!AB865)))=0, "0", IF($B$5=Dates!$G$4, DataPack!H865,IF($B$5=Dates!$G$5,DataPack!R865,IF($B$5=Dates!$G$6,DataPack!AB865))))</f>
        <v>35</v>
      </c>
      <c r="L155" s="148">
        <f>IF(IF($B$5=Dates!$G$4, DataPack!I865,IF($B$5=Dates!$G$5,DataPack!S865,IF($B$5=Dates!$G$6,DataPack!AC865)))=0, "0", IF($B$5=Dates!$G$4, DataPack!I865,IF($B$5=Dates!$G$5,DataPack!S865,IF($B$5=Dates!$G$6,DataPack!AC865))))</f>
        <v>2</v>
      </c>
      <c r="M155" s="148">
        <f>IF(IF($B$5=Dates!$G$4, DataPack!J865,IF($B$5=Dates!$G$5,DataPack!T865,IF($B$5=Dates!$G$6,DataPack!AD865)))=0, "0", IF($B$5=Dates!$G$4, DataPack!J865,IF($B$5=Dates!$G$5,DataPack!T865,IF($B$5=Dates!$G$6,DataPack!AD865))))</f>
        <v>5</v>
      </c>
    </row>
    <row r="156" spans="2:13">
      <c r="B156" s="396" t="s">
        <v>155</v>
      </c>
      <c r="C156" s="396"/>
      <c r="D156" s="7"/>
      <c r="E156" s="148">
        <f>IF(IF($B$5=Dates!$G$4, DataPack!B866,IF($B$5=Dates!$G$5,DataPack!L866,IF($B$5=Dates!$G$6,DataPack!V866)))=0, "0", IF($B$5=Dates!$G$4, DataPack!B866,IF($B$5=Dates!$G$5,DataPack!L866,IF($B$5=Dates!$G$6,DataPack!V866))))</f>
        <v>146</v>
      </c>
      <c r="F156" s="148">
        <f>IF(IF($B$5=Dates!$G$4, DataPack!C866,IF($B$5=Dates!$G$5,DataPack!M866,IF($B$5=Dates!$G$6,DataPack!W866)))=0, "0", IF($B$5=Dates!$G$4, DataPack!C866,IF($B$5=Dates!$G$5,DataPack!M866,IF($B$5=Dates!$G$6,DataPack!W866))))</f>
        <v>31</v>
      </c>
      <c r="G156" s="148">
        <f>IF(IF($B$5=Dates!$G$4, DataPack!D866,IF($B$5=Dates!$G$5,DataPack!N866,IF($B$5=Dates!$G$6,DataPack!X866)))=0, "0", IF($B$5=Dates!$G$4, DataPack!D866,IF($B$5=Dates!$G$5,DataPack!N866,IF($B$5=Dates!$G$6,DataPack!X866))))</f>
        <v>21</v>
      </c>
      <c r="H156" s="148">
        <f>IF(IF($B$5=Dates!$G$4, DataPack!E866,IF($B$5=Dates!$G$5,DataPack!O866,IF($B$5=Dates!$G$6,DataPack!Y866)))=0, "0", IF($B$5=Dates!$G$4, DataPack!E866,IF($B$5=Dates!$G$5,DataPack!O866,IF($B$5=Dates!$G$6,DataPack!Y866))))</f>
        <v>54</v>
      </c>
      <c r="I156" s="148">
        <f>IF(IF($B$5=Dates!$G$4, DataPack!F866,IF($B$5=Dates!$G$5,DataPack!P866,IF($B$5=Dates!$G$6,DataPack!Z866)))=0, "0", IF($B$5=Dates!$G$4, DataPack!F866,IF($B$5=Dates!$G$5,DataPack!P866,IF($B$5=Dates!$G$6,DataPack!Z866))))</f>
        <v>37</v>
      </c>
      <c r="J156" s="148">
        <f>IF(IF($B$5=Dates!$G$4, DataPack!G866,IF($B$5=Dates!$G$5,DataPack!Q866,IF($B$5=Dates!$G$6,DataPack!AA866)))=0, "0", IF($B$5=Dates!$G$4, DataPack!G866,IF($B$5=Dates!$G$5,DataPack!Q866,IF($B$5=Dates!$G$6,DataPack!AA866))))</f>
        <v>54</v>
      </c>
      <c r="K156" s="148">
        <f>IF(IF($B$5=Dates!$G$4, DataPack!H866,IF($B$5=Dates!$G$5,DataPack!R866,IF($B$5=Dates!$G$6,DataPack!AB866)))=0, "0", IF($B$5=Dates!$G$4, DataPack!H866,IF($B$5=Dates!$G$5,DataPack!R866,IF($B$5=Dates!$G$6,DataPack!AB866))))</f>
        <v>37</v>
      </c>
      <c r="L156" s="148">
        <f>IF(IF($B$5=Dates!$G$4, DataPack!I866,IF($B$5=Dates!$G$5,DataPack!S866,IF($B$5=Dates!$G$6,DataPack!AC866)))=0, "0", IF($B$5=Dates!$G$4, DataPack!I866,IF($B$5=Dates!$G$5,DataPack!S866,IF($B$5=Dates!$G$6,DataPack!AC866))))</f>
        <v>7</v>
      </c>
      <c r="M156" s="148">
        <f>IF(IF($B$5=Dates!$G$4, DataPack!J866,IF($B$5=Dates!$G$5,DataPack!T866,IF($B$5=Dates!$G$6,DataPack!AD866)))=0, "0", IF($B$5=Dates!$G$4, DataPack!J866,IF($B$5=Dates!$G$5,DataPack!T866,IF($B$5=Dates!$G$6,DataPack!AD866))))</f>
        <v>5</v>
      </c>
    </row>
    <row r="157" spans="2:13">
      <c r="B157" s="396" t="s">
        <v>234</v>
      </c>
      <c r="C157" s="396"/>
      <c r="D157" s="7"/>
      <c r="E157" s="148">
        <f>IF(IF($B$5=Dates!$G$4, DataPack!B867,IF($B$5=Dates!$G$5,DataPack!L867,IF($B$5=Dates!$G$6,DataPack!V867)))=0, "0", IF($B$5=Dates!$G$4, DataPack!B867,IF($B$5=Dates!$G$5,DataPack!L867,IF($B$5=Dates!$G$6,DataPack!V867))))</f>
        <v>278</v>
      </c>
      <c r="F157" s="148">
        <f>IF(IF($B$5=Dates!$G$4, DataPack!C867,IF($B$5=Dates!$G$5,DataPack!M867,IF($B$5=Dates!$G$6,DataPack!W867)))=0, "0", IF($B$5=Dates!$G$4, DataPack!C867,IF($B$5=Dates!$G$5,DataPack!M867,IF($B$5=Dates!$G$6,DataPack!W867))))</f>
        <v>57</v>
      </c>
      <c r="G157" s="148">
        <f>IF(IF($B$5=Dates!$G$4, DataPack!D867,IF($B$5=Dates!$G$5,DataPack!N867,IF($B$5=Dates!$G$6,DataPack!X867)))=0, "0", IF($B$5=Dates!$G$4, DataPack!D867,IF($B$5=Dates!$G$5,DataPack!N867,IF($B$5=Dates!$G$6,DataPack!X867))))</f>
        <v>21</v>
      </c>
      <c r="H157" s="148">
        <f>IF(IF($B$5=Dates!$G$4, DataPack!E867,IF($B$5=Dates!$G$5,DataPack!O867,IF($B$5=Dates!$G$6,DataPack!Y867)))=0, "0", IF($B$5=Dates!$G$4, DataPack!E867,IF($B$5=Dates!$G$5,DataPack!O867,IF($B$5=Dates!$G$6,DataPack!Y867))))</f>
        <v>149</v>
      </c>
      <c r="I157" s="148">
        <f>IF(IF($B$5=Dates!$G$4, DataPack!F867,IF($B$5=Dates!$G$5,DataPack!P867,IF($B$5=Dates!$G$6,DataPack!Z867)))=0, "0", IF($B$5=Dates!$G$4, DataPack!F867,IF($B$5=Dates!$G$5,DataPack!P867,IF($B$5=Dates!$G$6,DataPack!Z867))))</f>
        <v>54</v>
      </c>
      <c r="J157" s="148">
        <f>IF(IF($B$5=Dates!$G$4, DataPack!G867,IF($B$5=Dates!$G$5,DataPack!Q867,IF($B$5=Dates!$G$6,DataPack!AA867)))=0, "0", IF($B$5=Dates!$G$4, DataPack!G867,IF($B$5=Dates!$G$5,DataPack!Q867,IF($B$5=Dates!$G$6,DataPack!AA867))))</f>
        <v>69</v>
      </c>
      <c r="K157" s="148">
        <f>IF(IF($B$5=Dates!$G$4, DataPack!H867,IF($B$5=Dates!$G$5,DataPack!R867,IF($B$5=Dates!$G$6,DataPack!AB867)))=0, "0", IF($B$5=Dates!$G$4, DataPack!H867,IF($B$5=Dates!$G$5,DataPack!R867,IF($B$5=Dates!$G$6,DataPack!AB867))))</f>
        <v>25</v>
      </c>
      <c r="L157" s="148">
        <f>IF(IF($B$5=Dates!$G$4, DataPack!I867,IF($B$5=Dates!$G$5,DataPack!S867,IF($B$5=Dates!$G$6,DataPack!AC867)))=0, "0", IF($B$5=Dates!$G$4, DataPack!I867,IF($B$5=Dates!$G$5,DataPack!S867,IF($B$5=Dates!$G$6,DataPack!AC867))))</f>
        <v>3</v>
      </c>
      <c r="M157" s="148">
        <f>IF(IF($B$5=Dates!$G$4, DataPack!J867,IF($B$5=Dates!$G$5,DataPack!T867,IF($B$5=Dates!$G$6,DataPack!AD867)))=0, "0", IF($B$5=Dates!$G$4, DataPack!J867,IF($B$5=Dates!$G$5,DataPack!T867,IF($B$5=Dates!$G$6,DataPack!AD867))))</f>
        <v>1</v>
      </c>
    </row>
    <row r="158" spans="2:13">
      <c r="B158" s="396" t="s">
        <v>14</v>
      </c>
      <c r="C158" s="396"/>
      <c r="D158" s="7"/>
      <c r="E158" s="148">
        <f>IF(IF($B$5=Dates!$G$4, DataPack!B868,IF($B$5=Dates!$G$5,DataPack!L868,IF($B$5=Dates!$G$6,DataPack!V868)))=0, "0", IF($B$5=Dates!$G$4, DataPack!B868,IF($B$5=Dates!$G$5,DataPack!L868,IF($B$5=Dates!$G$6,DataPack!V868))))</f>
        <v>365</v>
      </c>
      <c r="F158" s="148">
        <f>IF(IF($B$5=Dates!$G$4, DataPack!C868,IF($B$5=Dates!$G$5,DataPack!M868,IF($B$5=Dates!$G$6,DataPack!W868)))=0, "0", IF($B$5=Dates!$G$4, DataPack!C868,IF($B$5=Dates!$G$5,DataPack!M868,IF($B$5=Dates!$G$6,DataPack!W868))))</f>
        <v>63</v>
      </c>
      <c r="G158" s="148">
        <f>IF(IF($B$5=Dates!$G$4, DataPack!D868,IF($B$5=Dates!$G$5,DataPack!N868,IF($B$5=Dates!$G$6,DataPack!X868)))=0, "0", IF($B$5=Dates!$G$4, DataPack!D868,IF($B$5=Dates!$G$5,DataPack!N868,IF($B$5=Dates!$G$6,DataPack!X868))))</f>
        <v>17</v>
      </c>
      <c r="H158" s="148">
        <f>IF(IF($B$5=Dates!$G$4, DataPack!E868,IF($B$5=Dates!$G$5,DataPack!O868,IF($B$5=Dates!$G$6,DataPack!Y868)))=0, "0", IF($B$5=Dates!$G$4, DataPack!E868,IF($B$5=Dates!$G$5,DataPack!O868,IF($B$5=Dates!$G$6,DataPack!Y868))))</f>
        <v>206</v>
      </c>
      <c r="I158" s="148">
        <f>IF(IF($B$5=Dates!$G$4, DataPack!F868,IF($B$5=Dates!$G$5,DataPack!P868,IF($B$5=Dates!$G$6,DataPack!Z868)))=0, "0", IF($B$5=Dates!$G$4, DataPack!F868,IF($B$5=Dates!$G$5,DataPack!P868,IF($B$5=Dates!$G$6,DataPack!Z868))))</f>
        <v>56</v>
      </c>
      <c r="J158" s="148">
        <f>IF(IF($B$5=Dates!$G$4, DataPack!G868,IF($B$5=Dates!$G$5,DataPack!Q868,IF($B$5=Dates!$G$6,DataPack!AA868)))=0, "0", IF($B$5=Dates!$G$4, DataPack!G868,IF($B$5=Dates!$G$5,DataPack!Q868,IF($B$5=Dates!$G$6,DataPack!AA868))))</f>
        <v>91</v>
      </c>
      <c r="K158" s="148">
        <f>IF(IF($B$5=Dates!$G$4, DataPack!H868,IF($B$5=Dates!$G$5,DataPack!R868,IF($B$5=Dates!$G$6,DataPack!AB868)))=0, "0", IF($B$5=Dates!$G$4, DataPack!H868,IF($B$5=Dates!$G$5,DataPack!R868,IF($B$5=Dates!$G$6,DataPack!AB868))))</f>
        <v>25</v>
      </c>
      <c r="L158" s="148">
        <f>IF(IF($B$5=Dates!$G$4, DataPack!I868,IF($B$5=Dates!$G$5,DataPack!S868,IF($B$5=Dates!$G$6,DataPack!AC868)))=0, "0", IF($B$5=Dates!$G$4, DataPack!I868,IF($B$5=Dates!$G$5,DataPack!S868,IF($B$5=Dates!$G$6,DataPack!AC868))))</f>
        <v>5</v>
      </c>
      <c r="M158" s="148">
        <f>IF(IF($B$5=Dates!$G$4, DataPack!J868,IF($B$5=Dates!$G$5,DataPack!T868,IF($B$5=Dates!$G$6,DataPack!AD868)))=0, "0", IF($B$5=Dates!$G$4, DataPack!J868,IF($B$5=Dates!$G$5,DataPack!T868,IF($B$5=Dates!$G$6,DataPack!AD868))))</f>
        <v>1</v>
      </c>
    </row>
    <row r="159" spans="2:13">
      <c r="B159" s="396" t="s">
        <v>237</v>
      </c>
      <c r="C159" s="396"/>
      <c r="D159" s="7"/>
      <c r="E159" s="148">
        <f>IF(IF($B$5=Dates!$G$4, DataPack!B869,IF($B$5=Dates!$G$5,DataPack!L869,IF($B$5=Dates!$G$6,DataPack!V869)))=0, "0", IF($B$5=Dates!$G$4, DataPack!B869,IF($B$5=Dates!$G$5,DataPack!L869,IF($B$5=Dates!$G$6,DataPack!V869))))</f>
        <v>179</v>
      </c>
      <c r="F159" s="148">
        <f>IF(IF($B$5=Dates!$G$4, DataPack!C869,IF($B$5=Dates!$G$5,DataPack!M869,IF($B$5=Dates!$G$6,DataPack!W869)))=0, "0", IF($B$5=Dates!$G$4, DataPack!C869,IF($B$5=Dates!$G$5,DataPack!M869,IF($B$5=Dates!$G$6,DataPack!W869))))</f>
        <v>69</v>
      </c>
      <c r="G159" s="148">
        <f>IF(IF($B$5=Dates!$G$4, DataPack!D869,IF($B$5=Dates!$G$5,DataPack!N869,IF($B$5=Dates!$G$6,DataPack!X869)))=0, "0", IF($B$5=Dates!$G$4, DataPack!D869,IF($B$5=Dates!$G$5,DataPack!N869,IF($B$5=Dates!$G$6,DataPack!X869))))</f>
        <v>39</v>
      </c>
      <c r="H159" s="148">
        <f>IF(IF($B$5=Dates!$G$4, DataPack!E869,IF($B$5=Dates!$G$5,DataPack!O869,IF($B$5=Dates!$G$6,DataPack!Y869)))=0, "0", IF($B$5=Dates!$G$4, DataPack!E869,IF($B$5=Dates!$G$5,DataPack!O869,IF($B$5=Dates!$G$6,DataPack!Y869))))</f>
        <v>84</v>
      </c>
      <c r="I159" s="148">
        <f>IF(IF($B$5=Dates!$G$4, DataPack!F869,IF($B$5=Dates!$G$5,DataPack!P869,IF($B$5=Dates!$G$6,DataPack!Z869)))=0, "0", IF($B$5=Dates!$G$4, DataPack!F869,IF($B$5=Dates!$G$5,DataPack!P869,IF($B$5=Dates!$G$6,DataPack!Z869))))</f>
        <v>47</v>
      </c>
      <c r="J159" s="148">
        <f>IF(IF($B$5=Dates!$G$4, DataPack!G869,IF($B$5=Dates!$G$5,DataPack!Q869,IF($B$5=Dates!$G$6,DataPack!AA869)))=0, "0", IF($B$5=Dates!$G$4, DataPack!G869,IF($B$5=Dates!$G$5,DataPack!Q869,IF($B$5=Dates!$G$6,DataPack!AA869))))</f>
        <v>25</v>
      </c>
      <c r="K159" s="148">
        <f>IF(IF($B$5=Dates!$G$4, DataPack!H869,IF($B$5=Dates!$G$5,DataPack!R869,IF($B$5=Dates!$G$6,DataPack!AB869)))=0, "0", IF($B$5=Dates!$G$4, DataPack!H869,IF($B$5=Dates!$G$5,DataPack!R869,IF($B$5=Dates!$G$6,DataPack!AB869))))</f>
        <v>14</v>
      </c>
      <c r="L159" s="148">
        <f>IF(IF($B$5=Dates!$G$4, DataPack!I869,IF($B$5=Dates!$G$5,DataPack!S869,IF($B$5=Dates!$G$6,DataPack!AC869)))=0, "0", IF($B$5=Dates!$G$4, DataPack!I869,IF($B$5=Dates!$G$5,DataPack!S869,IF($B$5=Dates!$G$6,DataPack!AC869))))</f>
        <v>1</v>
      </c>
      <c r="M159" s="148">
        <f>IF(IF($B$5=Dates!$G$4, DataPack!J869,IF($B$5=Dates!$G$5,DataPack!T869,IF($B$5=Dates!$G$6,DataPack!AD869)))=0, "0", IF($B$5=Dates!$G$4, DataPack!J869,IF($B$5=Dates!$G$5,DataPack!T869,IF($B$5=Dates!$G$6,DataPack!AD869))))</f>
        <v>1</v>
      </c>
    </row>
    <row r="160" spans="2:13">
      <c r="B160" s="396" t="s">
        <v>127</v>
      </c>
      <c r="C160" s="396"/>
      <c r="D160" s="7"/>
      <c r="E160" s="148">
        <f>IF(IF($B$5=Dates!$G$4, DataPack!B870,IF($B$5=Dates!$G$5,DataPack!L870,IF($B$5=Dates!$G$6,DataPack!V870)))=0, "0", IF($B$5=Dates!$G$4, DataPack!B870,IF($B$5=Dates!$G$5,DataPack!L870,IF($B$5=Dates!$G$6,DataPack!V870))))</f>
        <v>296</v>
      </c>
      <c r="F160" s="148">
        <f>IF(IF($B$5=Dates!$G$4, DataPack!C870,IF($B$5=Dates!$G$5,DataPack!M870,IF($B$5=Dates!$G$6,DataPack!W870)))=0, "0", IF($B$5=Dates!$G$4, DataPack!C870,IF($B$5=Dates!$G$5,DataPack!M870,IF($B$5=Dates!$G$6,DataPack!W870))))</f>
        <v>73</v>
      </c>
      <c r="G160" s="148">
        <f>IF(IF($B$5=Dates!$G$4, DataPack!D870,IF($B$5=Dates!$G$5,DataPack!N870,IF($B$5=Dates!$G$6,DataPack!X870)))=0, "0", IF($B$5=Dates!$G$4, DataPack!D870,IF($B$5=Dates!$G$5,DataPack!N870,IF($B$5=Dates!$G$6,DataPack!X870))))</f>
        <v>25</v>
      </c>
      <c r="H160" s="148">
        <f>IF(IF($B$5=Dates!$G$4, DataPack!E870,IF($B$5=Dates!$G$5,DataPack!O870,IF($B$5=Dates!$G$6,DataPack!Y870)))=0, "0", IF($B$5=Dates!$G$4, DataPack!E870,IF($B$5=Dates!$G$5,DataPack!O870,IF($B$5=Dates!$G$6,DataPack!Y870))))</f>
        <v>142</v>
      </c>
      <c r="I160" s="148">
        <f>IF(IF($B$5=Dates!$G$4, DataPack!F870,IF($B$5=Dates!$G$5,DataPack!P870,IF($B$5=Dates!$G$6,DataPack!Z870)))=0, "0", IF($B$5=Dates!$G$4, DataPack!F870,IF($B$5=Dates!$G$5,DataPack!P870,IF($B$5=Dates!$G$6,DataPack!Z870))))</f>
        <v>48</v>
      </c>
      <c r="J160" s="148">
        <f>IF(IF($B$5=Dates!$G$4, DataPack!G870,IF($B$5=Dates!$G$5,DataPack!Q870,IF($B$5=Dates!$G$6,DataPack!AA870)))=0, "0", IF($B$5=Dates!$G$4, DataPack!G870,IF($B$5=Dates!$G$5,DataPack!Q870,IF($B$5=Dates!$G$6,DataPack!AA870))))</f>
        <v>74</v>
      </c>
      <c r="K160" s="148">
        <f>IF(IF($B$5=Dates!$G$4, DataPack!H870,IF($B$5=Dates!$G$5,DataPack!R870,IF($B$5=Dates!$G$6,DataPack!AB870)))=0, "0", IF($B$5=Dates!$G$4, DataPack!H870,IF($B$5=Dates!$G$5,DataPack!R870,IF($B$5=Dates!$G$6,DataPack!AB870))))</f>
        <v>25</v>
      </c>
      <c r="L160" s="148">
        <f>IF(IF($B$5=Dates!$G$4, DataPack!I870,IF($B$5=Dates!$G$5,DataPack!S870,IF($B$5=Dates!$G$6,DataPack!AC870)))=0, "0", IF($B$5=Dates!$G$4, DataPack!I870,IF($B$5=Dates!$G$5,DataPack!S870,IF($B$5=Dates!$G$6,DataPack!AC870))))</f>
        <v>7</v>
      </c>
      <c r="M160" s="148">
        <f>IF(IF($B$5=Dates!$G$4, DataPack!J870,IF($B$5=Dates!$G$5,DataPack!T870,IF($B$5=Dates!$G$6,DataPack!AD870)))=0, "0", IF($B$5=Dates!$G$4, DataPack!J870,IF($B$5=Dates!$G$5,DataPack!T870,IF($B$5=Dates!$G$6,DataPack!AD870))))</f>
        <v>2</v>
      </c>
    </row>
    <row r="161" spans="2:13">
      <c r="B161" s="396" t="s">
        <v>310</v>
      </c>
      <c r="C161" s="396"/>
      <c r="D161" s="7"/>
      <c r="E161" s="148">
        <f>IF(IF($B$5=Dates!$G$4, DataPack!B871,IF($B$5=Dates!$G$5,DataPack!L871,IF($B$5=Dates!$G$6,DataPack!V871)))=0, "0", IF($B$5=Dates!$G$4, DataPack!B871,IF($B$5=Dates!$G$5,DataPack!L871,IF($B$5=Dates!$G$6,DataPack!V871))))</f>
        <v>1</v>
      </c>
      <c r="F161" s="148" t="str">
        <f>IF(IF($B$5=Dates!$G$4, DataPack!C871,IF($B$5=Dates!$G$5,DataPack!M871,IF($B$5=Dates!$G$6,DataPack!W871)))=0, "0", IF($B$5=Dates!$G$4, DataPack!C871,IF($B$5=Dates!$G$5,DataPack!M871,IF($B$5=Dates!$G$6,DataPack!W871))))</f>
        <v>0</v>
      </c>
      <c r="G161" s="148" t="str">
        <f>IF(IF($B$5=Dates!$G$4, DataPack!D871,IF($B$5=Dates!$G$5,DataPack!N871,IF($B$5=Dates!$G$6,DataPack!X871)))=0, "0", IF($B$5=Dates!$G$4, DataPack!D871,IF($B$5=Dates!$G$5,DataPack!N871,IF($B$5=Dates!$G$6,DataPack!X871))))</f>
        <v>0</v>
      </c>
      <c r="H161" s="148">
        <f>IF(IF($B$5=Dates!$G$4, DataPack!E871,IF($B$5=Dates!$G$5,DataPack!O871,IF($B$5=Dates!$G$6,DataPack!Y871)))=0, "0", IF($B$5=Dates!$G$4, DataPack!E871,IF($B$5=Dates!$G$5,DataPack!O871,IF($B$5=Dates!$G$6,DataPack!Y871))))</f>
        <v>1</v>
      </c>
      <c r="I161" s="148">
        <f>IF(IF($B$5=Dates!$G$4, DataPack!F871,IF($B$5=Dates!$G$5,DataPack!P871,IF($B$5=Dates!$G$6,DataPack!Z871)))=0, "0", IF($B$5=Dates!$G$4, DataPack!F871,IF($B$5=Dates!$G$5,DataPack!P871,IF($B$5=Dates!$G$6,DataPack!Z871))))</f>
        <v>100</v>
      </c>
      <c r="J161" s="148" t="str">
        <f>IF(IF($B$5=Dates!$G$4, DataPack!G871,IF($B$5=Dates!$G$5,DataPack!Q871,IF($B$5=Dates!$G$6,DataPack!AA871)))=0, "0", IF($B$5=Dates!$G$4, DataPack!G871,IF($B$5=Dates!$G$5,DataPack!Q871,IF($B$5=Dates!$G$6,DataPack!AA871))))</f>
        <v>0</v>
      </c>
      <c r="K161" s="148" t="str">
        <f>IF(IF($B$5=Dates!$G$4, DataPack!H871,IF($B$5=Dates!$G$5,DataPack!R871,IF($B$5=Dates!$G$6,DataPack!AB871)))=0, "0", IF($B$5=Dates!$G$4, DataPack!H871,IF($B$5=Dates!$G$5,DataPack!R871,IF($B$5=Dates!$G$6,DataPack!AB871))))</f>
        <v>0</v>
      </c>
      <c r="L161" s="148" t="str">
        <f>IF(IF($B$5=Dates!$G$4, DataPack!I871,IF($B$5=Dates!$G$5,DataPack!S871,IF($B$5=Dates!$G$6,DataPack!AC871)))=0, "0", IF($B$5=Dates!$G$4, DataPack!I871,IF($B$5=Dates!$G$5,DataPack!S871,IF($B$5=Dates!$G$6,DataPack!AC871))))</f>
        <v>0</v>
      </c>
      <c r="M161" s="148" t="str">
        <f>IF(IF($B$5=Dates!$G$4, DataPack!J871,IF($B$5=Dates!$G$5,DataPack!T871,IF($B$5=Dates!$G$6,DataPack!AD871)))=0, "0", IF($B$5=Dates!$G$4, DataPack!J871,IF($B$5=Dates!$G$5,DataPack!T871,IF($B$5=Dates!$G$6,DataPack!AD871))))</f>
        <v>0</v>
      </c>
    </row>
    <row r="162" spans="2:13">
      <c r="B162" s="396" t="s">
        <v>231</v>
      </c>
      <c r="C162" s="396"/>
      <c r="D162" s="7"/>
      <c r="E162" s="148">
        <f>IF(IF($B$5=Dates!$G$4, DataPack!B872,IF($B$5=Dates!$G$5,DataPack!L872,IF($B$5=Dates!$G$6,DataPack!V872)))=0, "0", IF($B$5=Dates!$G$4, DataPack!B872,IF($B$5=Dates!$G$5,DataPack!L872,IF($B$5=Dates!$G$6,DataPack!V872))))</f>
        <v>76</v>
      </c>
      <c r="F162" s="148">
        <f>IF(IF($B$5=Dates!$G$4, DataPack!C872,IF($B$5=Dates!$G$5,DataPack!M872,IF($B$5=Dates!$G$6,DataPack!W872)))=0, "0", IF($B$5=Dates!$G$4, DataPack!C872,IF($B$5=Dates!$G$5,DataPack!M872,IF($B$5=Dates!$G$6,DataPack!W872))))</f>
        <v>13</v>
      </c>
      <c r="G162" s="148">
        <f>IF(IF($B$5=Dates!$G$4, DataPack!D872,IF($B$5=Dates!$G$5,DataPack!N872,IF($B$5=Dates!$G$6,DataPack!X872)))=0, "0", IF($B$5=Dates!$G$4, DataPack!D872,IF($B$5=Dates!$G$5,DataPack!N872,IF($B$5=Dates!$G$6,DataPack!X872))))</f>
        <v>17</v>
      </c>
      <c r="H162" s="148">
        <f>IF(IF($B$5=Dates!$G$4, DataPack!E872,IF($B$5=Dates!$G$5,DataPack!O872,IF($B$5=Dates!$G$6,DataPack!Y872)))=0, "0", IF($B$5=Dates!$G$4, DataPack!E872,IF($B$5=Dates!$G$5,DataPack!O872,IF($B$5=Dates!$G$6,DataPack!Y872))))</f>
        <v>43</v>
      </c>
      <c r="I162" s="148">
        <f>IF(IF($B$5=Dates!$G$4, DataPack!F872,IF($B$5=Dates!$G$5,DataPack!P872,IF($B$5=Dates!$G$6,DataPack!Z872)))=0, "0", IF($B$5=Dates!$G$4, DataPack!F872,IF($B$5=Dates!$G$5,DataPack!P872,IF($B$5=Dates!$G$6,DataPack!Z872))))</f>
        <v>57</v>
      </c>
      <c r="J162" s="148">
        <f>IF(IF($B$5=Dates!$G$4, DataPack!G872,IF($B$5=Dates!$G$5,DataPack!Q872,IF($B$5=Dates!$G$6,DataPack!AA872)))=0, "0", IF($B$5=Dates!$G$4, DataPack!G872,IF($B$5=Dates!$G$5,DataPack!Q872,IF($B$5=Dates!$G$6,DataPack!AA872))))</f>
        <v>20</v>
      </c>
      <c r="K162" s="148">
        <f>IF(IF($B$5=Dates!$G$4, DataPack!H872,IF($B$5=Dates!$G$5,DataPack!R872,IF($B$5=Dates!$G$6,DataPack!AB872)))=0, "0", IF($B$5=Dates!$G$4, DataPack!H872,IF($B$5=Dates!$G$5,DataPack!R872,IF($B$5=Dates!$G$6,DataPack!AB872))))</f>
        <v>26</v>
      </c>
      <c r="L162" s="148" t="str">
        <f>IF(IF($B$5=Dates!$G$4, DataPack!I872,IF($B$5=Dates!$G$5,DataPack!S872,IF($B$5=Dates!$G$6,DataPack!AC872)))=0, "0", IF($B$5=Dates!$G$4, DataPack!I872,IF($B$5=Dates!$G$5,DataPack!S872,IF($B$5=Dates!$G$6,DataPack!AC872))))</f>
        <v>0</v>
      </c>
      <c r="M162" s="148" t="str">
        <f>IF(IF($B$5=Dates!$G$4, DataPack!J872,IF($B$5=Dates!$G$5,DataPack!T872,IF($B$5=Dates!$G$6,DataPack!AD872)))=0, "0", IF($B$5=Dates!$G$4, DataPack!J872,IF($B$5=Dates!$G$5,DataPack!T872,IF($B$5=Dates!$G$6,DataPack!AD872))))</f>
        <v>0</v>
      </c>
    </row>
    <row r="163" spans="2:13">
      <c r="B163" s="396" t="s">
        <v>326</v>
      </c>
      <c r="C163" s="396"/>
      <c r="D163" s="7"/>
      <c r="E163" s="148">
        <f>IF(IF($B$5=Dates!$G$4, DataPack!B873,IF($B$5=Dates!$G$5,DataPack!L873,IF($B$5=Dates!$G$6,DataPack!V873)))=0, "0", IF($B$5=Dates!$G$4, DataPack!B873,IF($B$5=Dates!$G$5,DataPack!L873,IF($B$5=Dates!$G$6,DataPack!V873))))</f>
        <v>91</v>
      </c>
      <c r="F163" s="148">
        <f>IF(IF($B$5=Dates!$G$4, DataPack!C873,IF($B$5=Dates!$G$5,DataPack!M873,IF($B$5=Dates!$G$6,DataPack!W873)))=0, "0", IF($B$5=Dates!$G$4, DataPack!C873,IF($B$5=Dates!$G$5,DataPack!M873,IF($B$5=Dates!$G$6,DataPack!W873))))</f>
        <v>17</v>
      </c>
      <c r="G163" s="148">
        <f>IF(IF($B$5=Dates!$G$4, DataPack!D873,IF($B$5=Dates!$G$5,DataPack!N873,IF($B$5=Dates!$G$6,DataPack!X873)))=0, "0", IF($B$5=Dates!$G$4, DataPack!D873,IF($B$5=Dates!$G$5,DataPack!N873,IF($B$5=Dates!$G$6,DataPack!X873))))</f>
        <v>19</v>
      </c>
      <c r="H163" s="148">
        <f>IF(IF($B$5=Dates!$G$4, DataPack!E873,IF($B$5=Dates!$G$5,DataPack!O873,IF($B$5=Dates!$G$6,DataPack!Y873)))=0, "0", IF($B$5=Dates!$G$4, DataPack!E873,IF($B$5=Dates!$G$5,DataPack!O873,IF($B$5=Dates!$G$6,DataPack!Y873))))</f>
        <v>44</v>
      </c>
      <c r="I163" s="148">
        <f>IF(IF($B$5=Dates!$G$4, DataPack!F873,IF($B$5=Dates!$G$5,DataPack!P873,IF($B$5=Dates!$G$6,DataPack!Z873)))=0, "0", IF($B$5=Dates!$G$4, DataPack!F873,IF($B$5=Dates!$G$5,DataPack!P873,IF($B$5=Dates!$G$6,DataPack!Z873))))</f>
        <v>48</v>
      </c>
      <c r="J163" s="148">
        <f>IF(IF($B$5=Dates!$G$4, DataPack!G873,IF($B$5=Dates!$G$5,DataPack!Q873,IF($B$5=Dates!$G$6,DataPack!AA873)))=0, "0", IF($B$5=Dates!$G$4, DataPack!G873,IF($B$5=Dates!$G$5,DataPack!Q873,IF($B$5=Dates!$G$6,DataPack!AA873))))</f>
        <v>28</v>
      </c>
      <c r="K163" s="148">
        <f>IF(IF($B$5=Dates!$G$4, DataPack!H873,IF($B$5=Dates!$G$5,DataPack!R873,IF($B$5=Dates!$G$6,DataPack!AB873)))=0, "0", IF($B$5=Dates!$G$4, DataPack!H873,IF($B$5=Dates!$G$5,DataPack!R873,IF($B$5=Dates!$G$6,DataPack!AB873))))</f>
        <v>31</v>
      </c>
      <c r="L163" s="148">
        <f>IF(IF($B$5=Dates!$G$4, DataPack!I873,IF($B$5=Dates!$G$5,DataPack!S873,IF($B$5=Dates!$G$6,DataPack!AC873)))=0, "0", IF($B$5=Dates!$G$4, DataPack!I873,IF($B$5=Dates!$G$5,DataPack!S873,IF($B$5=Dates!$G$6,DataPack!AC873))))</f>
        <v>2</v>
      </c>
      <c r="M163" s="148">
        <f>IF(IF($B$5=Dates!$G$4, DataPack!J873,IF($B$5=Dates!$G$5,DataPack!T873,IF($B$5=Dates!$G$6,DataPack!AD873)))=0, "0", IF($B$5=Dates!$G$4, DataPack!J873,IF($B$5=Dates!$G$5,DataPack!T873,IF($B$5=Dates!$G$6,DataPack!AD873))))</f>
        <v>2</v>
      </c>
    </row>
    <row r="164" spans="2:13">
      <c r="B164" s="396" t="s">
        <v>238</v>
      </c>
      <c r="C164" s="396"/>
      <c r="D164" s="7"/>
      <c r="E164" s="148">
        <f>IF(IF($B$5=Dates!$G$4, DataPack!B874,IF($B$5=Dates!$G$5,DataPack!L874,IF($B$5=Dates!$G$6,DataPack!V874)))=0, "0", IF($B$5=Dates!$G$4, DataPack!B874,IF($B$5=Dates!$G$5,DataPack!L874,IF($B$5=Dates!$G$6,DataPack!V874))))</f>
        <v>41</v>
      </c>
      <c r="F164" s="148">
        <f>IF(IF($B$5=Dates!$G$4, DataPack!C874,IF($B$5=Dates!$G$5,DataPack!M874,IF($B$5=Dates!$G$6,DataPack!W874)))=0, "0", IF($B$5=Dates!$G$4, DataPack!C874,IF($B$5=Dates!$G$5,DataPack!M874,IF($B$5=Dates!$G$6,DataPack!W874))))</f>
        <v>15</v>
      </c>
      <c r="G164" s="148">
        <f>IF(IF($B$5=Dates!$G$4, DataPack!D874,IF($B$5=Dates!$G$5,DataPack!N874,IF($B$5=Dates!$G$6,DataPack!X874)))=0, "0", IF($B$5=Dates!$G$4, DataPack!D874,IF($B$5=Dates!$G$5,DataPack!N874,IF($B$5=Dates!$G$6,DataPack!X874))))</f>
        <v>37</v>
      </c>
      <c r="H164" s="148">
        <f>IF(IF($B$5=Dates!$G$4, DataPack!E874,IF($B$5=Dates!$G$5,DataPack!O874,IF($B$5=Dates!$G$6,DataPack!Y874)))=0, "0", IF($B$5=Dates!$G$4, DataPack!E874,IF($B$5=Dates!$G$5,DataPack!O874,IF($B$5=Dates!$G$6,DataPack!Y874))))</f>
        <v>16</v>
      </c>
      <c r="I164" s="148">
        <f>IF(IF($B$5=Dates!$G$4, DataPack!F874,IF($B$5=Dates!$G$5,DataPack!P874,IF($B$5=Dates!$G$6,DataPack!Z874)))=0, "0", IF($B$5=Dates!$G$4, DataPack!F874,IF($B$5=Dates!$G$5,DataPack!P874,IF($B$5=Dates!$G$6,DataPack!Z874))))</f>
        <v>39</v>
      </c>
      <c r="J164" s="148">
        <f>IF(IF($B$5=Dates!$G$4, DataPack!G874,IF($B$5=Dates!$G$5,DataPack!Q874,IF($B$5=Dates!$G$6,DataPack!AA874)))=0, "0", IF($B$5=Dates!$G$4, DataPack!G874,IF($B$5=Dates!$G$5,DataPack!Q874,IF($B$5=Dates!$G$6,DataPack!AA874))))</f>
        <v>8</v>
      </c>
      <c r="K164" s="148">
        <f>IF(IF($B$5=Dates!$G$4, DataPack!H874,IF($B$5=Dates!$G$5,DataPack!R874,IF($B$5=Dates!$G$6,DataPack!AB874)))=0, "0", IF($B$5=Dates!$G$4, DataPack!H874,IF($B$5=Dates!$G$5,DataPack!R874,IF($B$5=Dates!$G$6,DataPack!AB874))))</f>
        <v>20</v>
      </c>
      <c r="L164" s="148">
        <f>IF(IF($B$5=Dates!$G$4, DataPack!I874,IF($B$5=Dates!$G$5,DataPack!S874,IF($B$5=Dates!$G$6,DataPack!AC874)))=0, "0", IF($B$5=Dates!$G$4, DataPack!I874,IF($B$5=Dates!$G$5,DataPack!S874,IF($B$5=Dates!$G$6,DataPack!AC874))))</f>
        <v>2</v>
      </c>
      <c r="M164" s="148">
        <f>IF(IF($B$5=Dates!$G$4, DataPack!J874,IF($B$5=Dates!$G$5,DataPack!T874,IF($B$5=Dates!$G$6,DataPack!AD874)))=0, "0", IF($B$5=Dates!$G$4, DataPack!J874,IF($B$5=Dates!$G$5,DataPack!T874,IF($B$5=Dates!$G$6,DataPack!AD874))))</f>
        <v>5</v>
      </c>
    </row>
    <row r="165" spans="2:13">
      <c r="B165" s="396" t="s">
        <v>172</v>
      </c>
      <c r="C165" s="396"/>
      <c r="D165" s="7"/>
      <c r="E165" s="148">
        <f>IF(IF($B$5=Dates!$G$4, DataPack!B875,IF($B$5=Dates!$G$5,DataPack!L875,IF($B$5=Dates!$G$6,DataPack!V875)))=0, "0", IF($B$5=Dates!$G$4, DataPack!B875,IF($B$5=Dates!$G$5,DataPack!L875,IF($B$5=Dates!$G$6,DataPack!V875))))</f>
        <v>273</v>
      </c>
      <c r="F165" s="148">
        <f>IF(IF($B$5=Dates!$G$4, DataPack!C875,IF($B$5=Dates!$G$5,DataPack!M875,IF($B$5=Dates!$G$6,DataPack!W875)))=0, "0", IF($B$5=Dates!$G$4, DataPack!C875,IF($B$5=Dates!$G$5,DataPack!M875,IF($B$5=Dates!$G$6,DataPack!W875))))</f>
        <v>42</v>
      </c>
      <c r="G165" s="148">
        <f>IF(IF($B$5=Dates!$G$4, DataPack!D875,IF($B$5=Dates!$G$5,DataPack!N875,IF($B$5=Dates!$G$6,DataPack!X875)))=0, "0", IF($B$5=Dates!$G$4, DataPack!D875,IF($B$5=Dates!$G$5,DataPack!N875,IF($B$5=Dates!$G$6,DataPack!X875))))</f>
        <v>15</v>
      </c>
      <c r="H165" s="148">
        <f>IF(IF($B$5=Dates!$G$4, DataPack!E875,IF($B$5=Dates!$G$5,DataPack!O875,IF($B$5=Dates!$G$6,DataPack!Y875)))=0, "0", IF($B$5=Dates!$G$4, DataPack!E875,IF($B$5=Dates!$G$5,DataPack!O875,IF($B$5=Dates!$G$6,DataPack!Y875))))</f>
        <v>132</v>
      </c>
      <c r="I165" s="148">
        <f>IF(IF($B$5=Dates!$G$4, DataPack!F875,IF($B$5=Dates!$G$5,DataPack!P875,IF($B$5=Dates!$G$6,DataPack!Z875)))=0, "0", IF($B$5=Dates!$G$4, DataPack!F875,IF($B$5=Dates!$G$5,DataPack!P875,IF($B$5=Dates!$G$6,DataPack!Z875))))</f>
        <v>48</v>
      </c>
      <c r="J165" s="148">
        <f>IF(IF($B$5=Dates!$G$4, DataPack!G875,IF($B$5=Dates!$G$5,DataPack!Q875,IF($B$5=Dates!$G$6,DataPack!AA875)))=0, "0", IF($B$5=Dates!$G$4, DataPack!G875,IF($B$5=Dates!$G$5,DataPack!Q875,IF($B$5=Dates!$G$6,DataPack!AA875))))</f>
        <v>96</v>
      </c>
      <c r="K165" s="148">
        <f>IF(IF($B$5=Dates!$G$4, DataPack!H875,IF($B$5=Dates!$G$5,DataPack!R875,IF($B$5=Dates!$G$6,DataPack!AB875)))=0, "0", IF($B$5=Dates!$G$4, DataPack!H875,IF($B$5=Dates!$G$5,DataPack!R875,IF($B$5=Dates!$G$6,DataPack!AB875))))</f>
        <v>35</v>
      </c>
      <c r="L165" s="148">
        <f>IF(IF($B$5=Dates!$G$4, DataPack!I875,IF($B$5=Dates!$G$5,DataPack!S875,IF($B$5=Dates!$G$6,DataPack!AC875)))=0, "0", IF($B$5=Dates!$G$4, DataPack!I875,IF($B$5=Dates!$G$5,DataPack!S875,IF($B$5=Dates!$G$6,DataPack!AC875))))</f>
        <v>3</v>
      </c>
      <c r="M165" s="148">
        <f>IF(IF($B$5=Dates!$G$4, DataPack!J875,IF($B$5=Dates!$G$5,DataPack!T875,IF($B$5=Dates!$G$6,DataPack!AD875)))=0, "0", IF($B$5=Dates!$G$4, DataPack!J875,IF($B$5=Dates!$G$5,DataPack!T875,IF($B$5=Dates!$G$6,DataPack!AD875))))</f>
        <v>1</v>
      </c>
    </row>
    <row r="166" spans="2:13">
      <c r="B166" s="396" t="s">
        <v>33</v>
      </c>
      <c r="C166" s="396"/>
      <c r="D166" s="7"/>
      <c r="E166" s="148">
        <f>IF(IF($B$5=Dates!$G$4, DataPack!B876,IF($B$5=Dates!$G$5,DataPack!L876,IF($B$5=Dates!$G$6,DataPack!V876)))=0, "0", IF($B$5=Dates!$G$4, DataPack!B876,IF($B$5=Dates!$G$5,DataPack!L876,IF($B$5=Dates!$G$6,DataPack!V876))))</f>
        <v>106</v>
      </c>
      <c r="F166" s="148">
        <f>IF(IF($B$5=Dates!$G$4, DataPack!C876,IF($B$5=Dates!$G$5,DataPack!M876,IF($B$5=Dates!$G$6,DataPack!W876)))=0, "0", IF($B$5=Dates!$G$4, DataPack!C876,IF($B$5=Dates!$G$5,DataPack!M876,IF($B$5=Dates!$G$6,DataPack!W876))))</f>
        <v>17</v>
      </c>
      <c r="G166" s="148">
        <f>IF(IF($B$5=Dates!$G$4, DataPack!D876,IF($B$5=Dates!$G$5,DataPack!N876,IF($B$5=Dates!$G$6,DataPack!X876)))=0, "0", IF($B$5=Dates!$G$4, DataPack!D876,IF($B$5=Dates!$G$5,DataPack!N876,IF($B$5=Dates!$G$6,DataPack!X876))))</f>
        <v>16</v>
      </c>
      <c r="H166" s="148">
        <f>IF(IF($B$5=Dates!$G$4, DataPack!E876,IF($B$5=Dates!$G$5,DataPack!O876,IF($B$5=Dates!$G$6,DataPack!Y876)))=0, "0", IF($B$5=Dates!$G$4, DataPack!E876,IF($B$5=Dates!$G$5,DataPack!O876,IF($B$5=Dates!$G$6,DataPack!Y876))))</f>
        <v>60</v>
      </c>
      <c r="I166" s="148">
        <f>IF(IF($B$5=Dates!$G$4, DataPack!F876,IF($B$5=Dates!$G$5,DataPack!P876,IF($B$5=Dates!$G$6,DataPack!Z876)))=0, "0", IF($B$5=Dates!$G$4, DataPack!F876,IF($B$5=Dates!$G$5,DataPack!P876,IF($B$5=Dates!$G$6,DataPack!Z876))))</f>
        <v>57</v>
      </c>
      <c r="J166" s="148">
        <f>IF(IF($B$5=Dates!$G$4, DataPack!G876,IF($B$5=Dates!$G$5,DataPack!Q876,IF($B$5=Dates!$G$6,DataPack!AA876)))=0, "0", IF($B$5=Dates!$G$4, DataPack!G876,IF($B$5=Dates!$G$5,DataPack!Q876,IF($B$5=Dates!$G$6,DataPack!AA876))))</f>
        <v>26</v>
      </c>
      <c r="K166" s="148">
        <f>IF(IF($B$5=Dates!$G$4, DataPack!H876,IF($B$5=Dates!$G$5,DataPack!R876,IF($B$5=Dates!$G$6,DataPack!AB876)))=0, "0", IF($B$5=Dates!$G$4, DataPack!H876,IF($B$5=Dates!$G$5,DataPack!R876,IF($B$5=Dates!$G$6,DataPack!AB876))))</f>
        <v>25</v>
      </c>
      <c r="L166" s="148">
        <f>IF(IF($B$5=Dates!$G$4, DataPack!I876,IF($B$5=Dates!$G$5,DataPack!S876,IF($B$5=Dates!$G$6,DataPack!AC876)))=0, "0", IF($B$5=Dates!$G$4, DataPack!I876,IF($B$5=Dates!$G$5,DataPack!S876,IF($B$5=Dates!$G$6,DataPack!AC876))))</f>
        <v>3</v>
      </c>
      <c r="M166" s="148">
        <f>IF(IF($B$5=Dates!$G$4, DataPack!J876,IF($B$5=Dates!$G$5,DataPack!T876,IF($B$5=Dates!$G$6,DataPack!AD876)))=0, "0", IF($B$5=Dates!$G$4, DataPack!J876,IF($B$5=Dates!$G$5,DataPack!T876,IF($B$5=Dates!$G$6,DataPack!AD876))))</f>
        <v>3</v>
      </c>
    </row>
    <row r="167" spans="2:13">
      <c r="B167" s="396" t="s">
        <v>323</v>
      </c>
      <c r="C167" s="396"/>
      <c r="D167" s="7"/>
      <c r="E167" s="148">
        <f>IF(IF($B$5=Dates!$G$4, DataPack!B877,IF($B$5=Dates!$G$5,DataPack!L877,IF($B$5=Dates!$G$6,DataPack!V877)))=0, "0", IF($B$5=Dates!$G$4, DataPack!B877,IF($B$5=Dates!$G$5,DataPack!L877,IF($B$5=Dates!$G$6,DataPack!V877))))</f>
        <v>76</v>
      </c>
      <c r="F167" s="148">
        <f>IF(IF($B$5=Dates!$G$4, DataPack!C877,IF($B$5=Dates!$G$5,DataPack!M877,IF($B$5=Dates!$G$6,DataPack!W877)))=0, "0", IF($B$5=Dates!$G$4, DataPack!C877,IF($B$5=Dates!$G$5,DataPack!M877,IF($B$5=Dates!$G$6,DataPack!W877))))</f>
        <v>17</v>
      </c>
      <c r="G167" s="148">
        <f>IF(IF($B$5=Dates!$G$4, DataPack!D877,IF($B$5=Dates!$G$5,DataPack!N877,IF($B$5=Dates!$G$6,DataPack!X877)))=0, "0", IF($B$5=Dates!$G$4, DataPack!D877,IF($B$5=Dates!$G$5,DataPack!N877,IF($B$5=Dates!$G$6,DataPack!X877))))</f>
        <v>22</v>
      </c>
      <c r="H167" s="148">
        <f>IF(IF($B$5=Dates!$G$4, DataPack!E877,IF($B$5=Dates!$G$5,DataPack!O877,IF($B$5=Dates!$G$6,DataPack!Y877)))=0, "0", IF($B$5=Dates!$G$4, DataPack!E877,IF($B$5=Dates!$G$5,DataPack!O877,IF($B$5=Dates!$G$6,DataPack!Y877))))</f>
        <v>36</v>
      </c>
      <c r="I167" s="148">
        <f>IF(IF($B$5=Dates!$G$4, DataPack!F877,IF($B$5=Dates!$G$5,DataPack!P877,IF($B$5=Dates!$G$6,DataPack!Z877)))=0, "0", IF($B$5=Dates!$G$4, DataPack!F877,IF($B$5=Dates!$G$5,DataPack!P877,IF($B$5=Dates!$G$6,DataPack!Z877))))</f>
        <v>47</v>
      </c>
      <c r="J167" s="148">
        <f>IF(IF($B$5=Dates!$G$4, DataPack!G877,IF($B$5=Dates!$G$5,DataPack!Q877,IF($B$5=Dates!$G$6,DataPack!AA877)))=0, "0", IF($B$5=Dates!$G$4, DataPack!G877,IF($B$5=Dates!$G$5,DataPack!Q877,IF($B$5=Dates!$G$6,DataPack!AA877))))</f>
        <v>23</v>
      </c>
      <c r="K167" s="148">
        <f>IF(IF($B$5=Dates!$G$4, DataPack!H877,IF($B$5=Dates!$G$5,DataPack!R877,IF($B$5=Dates!$G$6,DataPack!AB877)))=0, "0", IF($B$5=Dates!$G$4, DataPack!H877,IF($B$5=Dates!$G$5,DataPack!R877,IF($B$5=Dates!$G$6,DataPack!AB877))))</f>
        <v>30</v>
      </c>
      <c r="L167" s="148" t="str">
        <f>IF(IF($B$5=Dates!$G$4, DataPack!I877,IF($B$5=Dates!$G$5,DataPack!S877,IF($B$5=Dates!$G$6,DataPack!AC877)))=0, "0", IF($B$5=Dates!$G$4, DataPack!I877,IF($B$5=Dates!$G$5,DataPack!S877,IF($B$5=Dates!$G$6,DataPack!AC877))))</f>
        <v>0</v>
      </c>
      <c r="M167" s="148" t="str">
        <f>IF(IF($B$5=Dates!$G$4, DataPack!J877,IF($B$5=Dates!$G$5,DataPack!T877,IF($B$5=Dates!$G$6,DataPack!AD877)))=0, "0", IF($B$5=Dates!$G$4, DataPack!J877,IF($B$5=Dates!$G$5,DataPack!T877,IF($B$5=Dates!$G$6,DataPack!AD877))))</f>
        <v>0</v>
      </c>
    </row>
    <row r="168" spans="2:13">
      <c r="B168" s="396" t="s">
        <v>328</v>
      </c>
      <c r="C168" s="396"/>
      <c r="D168" s="7"/>
      <c r="E168" s="148">
        <f>IF(IF($B$5=Dates!$G$4, DataPack!B878,IF($B$5=Dates!$G$5,DataPack!L878,IF($B$5=Dates!$G$6,DataPack!V878)))=0, "0", IF($B$5=Dates!$G$4, DataPack!B878,IF($B$5=Dates!$G$5,DataPack!L878,IF($B$5=Dates!$G$6,DataPack!V878))))</f>
        <v>42</v>
      </c>
      <c r="F168" s="148">
        <f>IF(IF($B$5=Dates!$G$4, DataPack!C878,IF($B$5=Dates!$G$5,DataPack!M878,IF($B$5=Dates!$G$6,DataPack!W878)))=0, "0", IF($B$5=Dates!$G$4, DataPack!C878,IF($B$5=Dates!$G$5,DataPack!M878,IF($B$5=Dates!$G$6,DataPack!W878))))</f>
        <v>11</v>
      </c>
      <c r="G168" s="148">
        <f>IF(IF($B$5=Dates!$G$4, DataPack!D878,IF($B$5=Dates!$G$5,DataPack!N878,IF($B$5=Dates!$G$6,DataPack!X878)))=0, "0", IF($B$5=Dates!$G$4, DataPack!D878,IF($B$5=Dates!$G$5,DataPack!N878,IF($B$5=Dates!$G$6,DataPack!X878))))</f>
        <v>26</v>
      </c>
      <c r="H168" s="148">
        <f>IF(IF($B$5=Dates!$G$4, DataPack!E878,IF($B$5=Dates!$G$5,DataPack!O878,IF($B$5=Dates!$G$6,DataPack!Y878)))=0, "0", IF($B$5=Dates!$G$4, DataPack!E878,IF($B$5=Dates!$G$5,DataPack!O878,IF($B$5=Dates!$G$6,DataPack!Y878))))</f>
        <v>21</v>
      </c>
      <c r="I168" s="148">
        <f>IF(IF($B$5=Dates!$G$4, DataPack!F878,IF($B$5=Dates!$G$5,DataPack!P878,IF($B$5=Dates!$G$6,DataPack!Z878)))=0, "0", IF($B$5=Dates!$G$4, DataPack!F878,IF($B$5=Dates!$G$5,DataPack!P878,IF($B$5=Dates!$G$6,DataPack!Z878))))</f>
        <v>50</v>
      </c>
      <c r="J168" s="148">
        <f>IF(IF($B$5=Dates!$G$4, DataPack!G878,IF($B$5=Dates!$G$5,DataPack!Q878,IF($B$5=Dates!$G$6,DataPack!AA878)))=0, "0", IF($B$5=Dates!$G$4, DataPack!G878,IF($B$5=Dates!$G$5,DataPack!Q878,IF($B$5=Dates!$G$6,DataPack!AA878))))</f>
        <v>9</v>
      </c>
      <c r="K168" s="148">
        <f>IF(IF($B$5=Dates!$G$4, DataPack!H878,IF($B$5=Dates!$G$5,DataPack!R878,IF($B$5=Dates!$G$6,DataPack!AB878)))=0, "0", IF($B$5=Dates!$G$4, DataPack!H878,IF($B$5=Dates!$G$5,DataPack!R878,IF($B$5=Dates!$G$6,DataPack!AB878))))</f>
        <v>21</v>
      </c>
      <c r="L168" s="148">
        <f>IF(IF($B$5=Dates!$G$4, DataPack!I878,IF($B$5=Dates!$G$5,DataPack!S878,IF($B$5=Dates!$G$6,DataPack!AC878)))=0, "0", IF($B$5=Dates!$G$4, DataPack!I878,IF($B$5=Dates!$G$5,DataPack!S878,IF($B$5=Dates!$G$6,DataPack!AC878))))</f>
        <v>1</v>
      </c>
      <c r="M168" s="148">
        <f>IF(IF($B$5=Dates!$G$4, DataPack!J878,IF($B$5=Dates!$G$5,DataPack!T878,IF($B$5=Dates!$G$6,DataPack!AD878)))=0, "0", IF($B$5=Dates!$G$4, DataPack!J878,IF($B$5=Dates!$G$5,DataPack!T878,IF($B$5=Dates!$G$6,DataPack!AD878))))</f>
        <v>2</v>
      </c>
    </row>
    <row r="169" spans="2:13">
      <c r="B169" s="396" t="s">
        <v>325</v>
      </c>
      <c r="C169" s="396"/>
      <c r="D169" s="7"/>
      <c r="E169" s="148">
        <f>IF(IF($B$5=Dates!$G$4, DataPack!B879,IF($B$5=Dates!$G$5,DataPack!L879,IF($B$5=Dates!$G$6,DataPack!V879)))=0, "0", IF($B$5=Dates!$G$4, DataPack!B879,IF($B$5=Dates!$G$5,DataPack!L879,IF($B$5=Dates!$G$6,DataPack!V879))))</f>
        <v>233</v>
      </c>
      <c r="F169" s="148">
        <f>IF(IF($B$5=Dates!$G$4, DataPack!C879,IF($B$5=Dates!$G$5,DataPack!M879,IF($B$5=Dates!$G$6,DataPack!W879)))=0, "0", IF($B$5=Dates!$G$4, DataPack!C879,IF($B$5=Dates!$G$5,DataPack!M879,IF($B$5=Dates!$G$6,DataPack!W879))))</f>
        <v>33</v>
      </c>
      <c r="G169" s="148">
        <f>IF(IF($B$5=Dates!$G$4, DataPack!D879,IF($B$5=Dates!$G$5,DataPack!N879,IF($B$5=Dates!$G$6,DataPack!X879)))=0, "0", IF($B$5=Dates!$G$4, DataPack!D879,IF($B$5=Dates!$G$5,DataPack!N879,IF($B$5=Dates!$G$6,DataPack!X879))))</f>
        <v>14</v>
      </c>
      <c r="H169" s="148">
        <f>IF(IF($B$5=Dates!$G$4, DataPack!E879,IF($B$5=Dates!$G$5,DataPack!O879,IF($B$5=Dates!$G$6,DataPack!Y879)))=0, "0", IF($B$5=Dates!$G$4, DataPack!E879,IF($B$5=Dates!$G$5,DataPack!O879,IF($B$5=Dates!$G$6,DataPack!Y879))))</f>
        <v>134</v>
      </c>
      <c r="I169" s="148">
        <f>IF(IF($B$5=Dates!$G$4, DataPack!F879,IF($B$5=Dates!$G$5,DataPack!P879,IF($B$5=Dates!$G$6,DataPack!Z879)))=0, "0", IF($B$5=Dates!$G$4, DataPack!F879,IF($B$5=Dates!$G$5,DataPack!P879,IF($B$5=Dates!$G$6,DataPack!Z879))))</f>
        <v>58</v>
      </c>
      <c r="J169" s="148">
        <f>IF(IF($B$5=Dates!$G$4, DataPack!G879,IF($B$5=Dates!$G$5,DataPack!Q879,IF($B$5=Dates!$G$6,DataPack!AA879)))=0, "0", IF($B$5=Dates!$G$4, DataPack!G879,IF($B$5=Dates!$G$5,DataPack!Q879,IF($B$5=Dates!$G$6,DataPack!AA879))))</f>
        <v>61</v>
      </c>
      <c r="K169" s="148">
        <f>IF(IF($B$5=Dates!$G$4, DataPack!H879,IF($B$5=Dates!$G$5,DataPack!R879,IF($B$5=Dates!$G$6,DataPack!AB879)))=0, "0", IF($B$5=Dates!$G$4, DataPack!H879,IF($B$5=Dates!$G$5,DataPack!R879,IF($B$5=Dates!$G$6,DataPack!AB879))))</f>
        <v>26</v>
      </c>
      <c r="L169" s="148">
        <f>IF(IF($B$5=Dates!$G$4, DataPack!I879,IF($B$5=Dates!$G$5,DataPack!S879,IF($B$5=Dates!$G$6,DataPack!AC879)))=0, "0", IF($B$5=Dates!$G$4, DataPack!I879,IF($B$5=Dates!$G$5,DataPack!S879,IF($B$5=Dates!$G$6,DataPack!AC879))))</f>
        <v>5</v>
      </c>
      <c r="M169" s="148">
        <f>IF(IF($B$5=Dates!$G$4, DataPack!J879,IF($B$5=Dates!$G$5,DataPack!T879,IF($B$5=Dates!$G$6,DataPack!AD879)))=0, "0", IF($B$5=Dates!$G$4, DataPack!J879,IF($B$5=Dates!$G$5,DataPack!T879,IF($B$5=Dates!$G$6,DataPack!AD879))))</f>
        <v>2</v>
      </c>
    </row>
    <row r="170" spans="2:13" ht="4.5" customHeight="1">
      <c r="B170" s="137"/>
      <c r="C170" s="13"/>
      <c r="D170" s="13"/>
      <c r="E170" s="149"/>
      <c r="F170" s="149"/>
      <c r="G170" s="149"/>
      <c r="H170" s="149"/>
      <c r="I170" s="149"/>
      <c r="J170" s="149"/>
      <c r="K170" s="149"/>
      <c r="L170" s="149"/>
      <c r="M170" s="149"/>
    </row>
    <row r="171" spans="2:13">
      <c r="B171" s="138"/>
      <c r="M171" s="150" t="s">
        <v>30</v>
      </c>
    </row>
    <row r="172" spans="2:13">
      <c r="B172" s="42" t="s">
        <v>797</v>
      </c>
    </row>
    <row r="173" spans="2:13">
      <c r="B173" s="42" t="s">
        <v>1072</v>
      </c>
      <c r="D173" s="41"/>
      <c r="M173" s="28"/>
    </row>
    <row r="174" spans="2:13">
      <c r="B174" s="36" t="s">
        <v>799</v>
      </c>
      <c r="D174" s="41"/>
      <c r="M174" s="28"/>
    </row>
    <row r="176" spans="2:13">
      <c r="B176" s="325"/>
    </row>
    <row r="177" spans="2:2">
      <c r="B177" s="325"/>
    </row>
    <row r="178" spans="2:2">
      <c r="B178" s="325"/>
    </row>
    <row r="179" spans="2:2">
      <c r="B179" s="325"/>
    </row>
    <row r="181" spans="2:2">
      <c r="B181" s="323"/>
    </row>
    <row r="182" spans="2:2">
      <c r="B182" s="326"/>
    </row>
    <row r="183" spans="2:2">
      <c r="B183" s="326"/>
    </row>
    <row r="184" spans="2:2">
      <c r="B184" s="326"/>
    </row>
    <row r="185" spans="2:2">
      <c r="B185" s="326"/>
    </row>
    <row r="186" spans="2:2">
      <c r="B186" s="326"/>
    </row>
    <row r="187" spans="2:2">
      <c r="B187" s="326"/>
    </row>
    <row r="188" spans="2:2">
      <c r="B188" s="326"/>
    </row>
    <row r="189" spans="2:2">
      <c r="B189" s="326"/>
    </row>
    <row r="190" spans="2:2">
      <c r="B190" s="326"/>
    </row>
    <row r="191" spans="2:2">
      <c r="B191" s="326"/>
    </row>
    <row r="192" spans="2:2">
      <c r="B192" s="326"/>
    </row>
    <row r="194" spans="2:2">
      <c r="B194" s="322"/>
    </row>
    <row r="195" spans="2:2">
      <c r="B195" s="327"/>
    </row>
    <row r="196" spans="2:2">
      <c r="B196" s="327"/>
    </row>
    <row r="197" spans="2:2">
      <c r="B197" s="327"/>
    </row>
    <row r="198" spans="2:2">
      <c r="B198" s="327"/>
    </row>
    <row r="199" spans="2:2">
      <c r="B199" s="327"/>
    </row>
    <row r="200" spans="2:2">
      <c r="B200" s="327"/>
    </row>
    <row r="201" spans="2:2">
      <c r="B201" s="327"/>
    </row>
    <row r="202" spans="2:2">
      <c r="B202" s="327"/>
    </row>
    <row r="203" spans="2:2">
      <c r="B203" s="327"/>
    </row>
    <row r="204" spans="2:2">
      <c r="B204" s="327"/>
    </row>
    <row r="205" spans="2:2">
      <c r="B205" s="327"/>
    </row>
    <row r="206" spans="2:2">
      <c r="B206" s="327"/>
    </row>
    <row r="207" spans="2:2">
      <c r="B207" s="327"/>
    </row>
    <row r="208" spans="2:2">
      <c r="B208" s="327"/>
    </row>
    <row r="209" spans="2:2">
      <c r="B209" s="327"/>
    </row>
    <row r="210" spans="2:2">
      <c r="B210" s="327"/>
    </row>
    <row r="211" spans="2:2">
      <c r="B211" s="327"/>
    </row>
    <row r="212" spans="2:2">
      <c r="B212" s="327"/>
    </row>
    <row r="213" spans="2:2">
      <c r="B213" s="327"/>
    </row>
    <row r="214" spans="2:2">
      <c r="B214" s="327"/>
    </row>
    <row r="215" spans="2:2">
      <c r="B215" s="327"/>
    </row>
    <row r="216" spans="2:2">
      <c r="B216" s="327"/>
    </row>
    <row r="217" spans="2:2">
      <c r="B217" s="327"/>
    </row>
    <row r="218" spans="2:2">
      <c r="B218" s="327"/>
    </row>
    <row r="219" spans="2:2">
      <c r="B219" s="327"/>
    </row>
    <row r="220" spans="2:2">
      <c r="B220" s="327"/>
    </row>
    <row r="221" spans="2:2">
      <c r="B221" s="327"/>
    </row>
    <row r="222" spans="2:2">
      <c r="B222" s="327"/>
    </row>
    <row r="228" spans="2:2">
      <c r="B228" s="322"/>
    </row>
    <row r="229" spans="2:2">
      <c r="B229" s="327"/>
    </row>
    <row r="230" spans="2:2">
      <c r="B230" s="327"/>
    </row>
    <row r="231" spans="2:2">
      <c r="B231" s="327"/>
    </row>
    <row r="232" spans="2:2">
      <c r="B232" s="327"/>
    </row>
    <row r="233" spans="2:2">
      <c r="B233" s="327"/>
    </row>
    <row r="234" spans="2:2">
      <c r="B234" s="327"/>
    </row>
    <row r="235" spans="2:2">
      <c r="B235" s="327"/>
    </row>
    <row r="236" spans="2:2">
      <c r="B236" s="327"/>
    </row>
    <row r="237" spans="2:2">
      <c r="B237" s="327"/>
    </row>
    <row r="238" spans="2:2">
      <c r="B238" s="327"/>
    </row>
    <row r="239" spans="2:2">
      <c r="B239" s="327"/>
    </row>
    <row r="240" spans="2:2">
      <c r="B240" s="327"/>
    </row>
    <row r="241" spans="2:2">
      <c r="B241" s="327"/>
    </row>
    <row r="242" spans="2:2">
      <c r="B242" s="327"/>
    </row>
    <row r="243" spans="2:2">
      <c r="B243" s="327"/>
    </row>
    <row r="244" spans="2:2">
      <c r="B244" s="327"/>
    </row>
    <row r="245" spans="2:2">
      <c r="B245" s="327"/>
    </row>
    <row r="246" spans="2:2">
      <c r="B246" s="327"/>
    </row>
    <row r="247" spans="2:2">
      <c r="B247" s="327"/>
    </row>
    <row r="249" spans="2:2">
      <c r="B249" s="322"/>
    </row>
    <row r="250" spans="2:2">
      <c r="B250" s="327"/>
    </row>
    <row r="251" spans="2:2">
      <c r="B251" s="327"/>
    </row>
    <row r="252" spans="2:2">
      <c r="B252" s="327"/>
    </row>
    <row r="253" spans="2:2">
      <c r="B253" s="327"/>
    </row>
    <row r="254" spans="2:2">
      <c r="B254" s="327"/>
    </row>
    <row r="255" spans="2:2">
      <c r="B255" s="327"/>
    </row>
    <row r="256" spans="2:2">
      <c r="B256" s="327"/>
    </row>
    <row r="257" spans="2:2">
      <c r="B257" s="327"/>
    </row>
    <row r="258" spans="2:2">
      <c r="B258" s="327"/>
    </row>
    <row r="259" spans="2:2">
      <c r="B259" s="327"/>
    </row>
    <row r="260" spans="2:2">
      <c r="B260" s="327"/>
    </row>
    <row r="261" spans="2:2">
      <c r="B261" s="327"/>
    </row>
    <row r="262" spans="2:2">
      <c r="B262" s="327"/>
    </row>
    <row r="263" spans="2:2">
      <c r="B263" s="327"/>
    </row>
    <row r="264" spans="2:2">
      <c r="B264" s="327"/>
    </row>
    <row r="265" spans="2:2">
      <c r="B265" s="327"/>
    </row>
  </sheetData>
  <sheetProtection sheet="1" selectLockedCells="1"/>
  <mergeCells count="168">
    <mergeCell ref="B155:C155"/>
    <mergeCell ref="B154:C154"/>
    <mergeCell ref="B159:C159"/>
    <mergeCell ref="B158:C158"/>
    <mergeCell ref="B157:C157"/>
    <mergeCell ref="B156:C156"/>
    <mergeCell ref="B169:C169"/>
    <mergeCell ref="B168:C168"/>
    <mergeCell ref="B161:C161"/>
    <mergeCell ref="B160:C160"/>
    <mergeCell ref="B163:C163"/>
    <mergeCell ref="B162:C162"/>
    <mergeCell ref="B167:C167"/>
    <mergeCell ref="B166:C166"/>
    <mergeCell ref="B165:C165"/>
    <mergeCell ref="B164:C164"/>
    <mergeCell ref="B153:C153"/>
    <mergeCell ref="B134:C134"/>
    <mergeCell ref="B152:C152"/>
    <mergeCell ref="B151:C151"/>
    <mergeCell ref="B150:C150"/>
    <mergeCell ref="B149:C149"/>
    <mergeCell ref="B148:C148"/>
    <mergeCell ref="B147:C147"/>
    <mergeCell ref="B146:C146"/>
    <mergeCell ref="B145:C145"/>
    <mergeCell ref="B144:C144"/>
    <mergeCell ref="B133:C133"/>
    <mergeCell ref="B143:C143"/>
    <mergeCell ref="B142:C142"/>
    <mergeCell ref="B141:C141"/>
    <mergeCell ref="B140:C140"/>
    <mergeCell ref="B139:C139"/>
    <mergeCell ref="B138:C138"/>
    <mergeCell ref="B137:C137"/>
    <mergeCell ref="B136:C136"/>
    <mergeCell ref="B135:C135"/>
    <mergeCell ref="B121:C121"/>
    <mergeCell ref="B123:C123"/>
    <mergeCell ref="B122:C122"/>
    <mergeCell ref="B114:C114"/>
    <mergeCell ref="B119:C119"/>
    <mergeCell ref="B118:C118"/>
    <mergeCell ref="B117:C117"/>
    <mergeCell ref="B116:C116"/>
    <mergeCell ref="B115:C115"/>
    <mergeCell ref="B120:C120"/>
    <mergeCell ref="B132:C132"/>
    <mergeCell ref="B131:C131"/>
    <mergeCell ref="B130:C130"/>
    <mergeCell ref="B129:C129"/>
    <mergeCell ref="B128:C128"/>
    <mergeCell ref="B127:C127"/>
    <mergeCell ref="B126:C126"/>
    <mergeCell ref="B125:C125"/>
    <mergeCell ref="B124:C124"/>
    <mergeCell ref="B105:C105"/>
    <mergeCell ref="B104:C104"/>
    <mergeCell ref="B103:C103"/>
    <mergeCell ref="B102:C102"/>
    <mergeCell ref="B100:C100"/>
    <mergeCell ref="B99:C99"/>
    <mergeCell ref="B113:C113"/>
    <mergeCell ref="B112:C112"/>
    <mergeCell ref="B111:C111"/>
    <mergeCell ref="B110:C110"/>
    <mergeCell ref="B101:C101"/>
    <mergeCell ref="B109:C109"/>
    <mergeCell ref="B108:C108"/>
    <mergeCell ref="B107:C107"/>
    <mergeCell ref="B106:C106"/>
    <mergeCell ref="B98:C98"/>
    <mergeCell ref="B97:C97"/>
    <mergeCell ref="B96:C96"/>
    <mergeCell ref="B95:C95"/>
    <mergeCell ref="B94:C94"/>
    <mergeCell ref="B93:C93"/>
    <mergeCell ref="B91:C91"/>
    <mergeCell ref="B90:C90"/>
    <mergeCell ref="B89:C89"/>
    <mergeCell ref="B92:C92"/>
    <mergeCell ref="B88:C88"/>
    <mergeCell ref="B74:C74"/>
    <mergeCell ref="B73:C73"/>
    <mergeCell ref="B72:C72"/>
    <mergeCell ref="B83:C83"/>
    <mergeCell ref="B78:C78"/>
    <mergeCell ref="B77:C77"/>
    <mergeCell ref="B76:C76"/>
    <mergeCell ref="B75:C75"/>
    <mergeCell ref="B85:C85"/>
    <mergeCell ref="B86:C86"/>
    <mergeCell ref="B79:C79"/>
    <mergeCell ref="B80:C80"/>
    <mergeCell ref="B82:C82"/>
    <mergeCell ref="B81:C81"/>
    <mergeCell ref="B84:C84"/>
    <mergeCell ref="B87:C87"/>
    <mergeCell ref="B61:C61"/>
    <mergeCell ref="B49:C49"/>
    <mergeCell ref="B48:C48"/>
    <mergeCell ref="B56:C56"/>
    <mergeCell ref="B57:C57"/>
    <mergeCell ref="B58:C58"/>
    <mergeCell ref="B59:C59"/>
    <mergeCell ref="B71:C71"/>
    <mergeCell ref="B70:C70"/>
    <mergeCell ref="B69:C69"/>
    <mergeCell ref="B62:C62"/>
    <mergeCell ref="B63:C63"/>
    <mergeCell ref="B65:C65"/>
    <mergeCell ref="B64:C64"/>
    <mergeCell ref="B67:C67"/>
    <mergeCell ref="B66:C66"/>
    <mergeCell ref="B68:C68"/>
    <mergeCell ref="B46:C46"/>
    <mergeCell ref="B47:C47"/>
    <mergeCell ref="B55:C55"/>
    <mergeCell ref="B51:C51"/>
    <mergeCell ref="B53:C53"/>
    <mergeCell ref="B52:C52"/>
    <mergeCell ref="B54:C54"/>
    <mergeCell ref="B50:C50"/>
    <mergeCell ref="B60:C60"/>
    <mergeCell ref="B45:C45"/>
    <mergeCell ref="B44:C44"/>
    <mergeCell ref="B43:C43"/>
    <mergeCell ref="B42:C42"/>
    <mergeCell ref="B31:C31"/>
    <mergeCell ref="B39:C39"/>
    <mergeCell ref="B38:C38"/>
    <mergeCell ref="B37:C37"/>
    <mergeCell ref="B36:C36"/>
    <mergeCell ref="B35:C35"/>
    <mergeCell ref="B34:C34"/>
    <mergeCell ref="B30:C30"/>
    <mergeCell ref="B29:C29"/>
    <mergeCell ref="B27:C27"/>
    <mergeCell ref="B28:C28"/>
    <mergeCell ref="B26:C26"/>
    <mergeCell ref="B25:C25"/>
    <mergeCell ref="B41:C41"/>
    <mergeCell ref="B40:C40"/>
    <mergeCell ref="B33:C33"/>
    <mergeCell ref="B32:C32"/>
    <mergeCell ref="B24:C24"/>
    <mergeCell ref="B22:C22"/>
    <mergeCell ref="B23:C23"/>
    <mergeCell ref="J5:K5"/>
    <mergeCell ref="L5:M5"/>
    <mergeCell ref="B16:C16"/>
    <mergeCell ref="B15:C15"/>
    <mergeCell ref="B14:C14"/>
    <mergeCell ref="B13:C13"/>
    <mergeCell ref="B12:C12"/>
    <mergeCell ref="F5:G5"/>
    <mergeCell ref="B9:C9"/>
    <mergeCell ref="B8:C8"/>
    <mergeCell ref="H5:I5"/>
    <mergeCell ref="B17:C17"/>
    <mergeCell ref="E5:E6"/>
    <mergeCell ref="B5:C5"/>
    <mergeCell ref="B21:C21"/>
    <mergeCell ref="B20:C20"/>
    <mergeCell ref="B19:C19"/>
    <mergeCell ref="B18:C18"/>
    <mergeCell ref="B11:C11"/>
    <mergeCell ref="B10:C10"/>
  </mergeCells>
  <phoneticPr fontId="1" type="noConversion"/>
  <dataValidations count="1">
    <dataValidation type="list" allowBlank="1" showInputMessage="1" showErrorMessage="1" sqref="B5">
      <formula1>enddates</formula1>
    </dataValidation>
  </dataValidations>
  <pageMargins left="0.74803149606299213" right="0.74803149606299213" top="0.98425196850393704" bottom="0.98425196850393704" header="0.51181102362204722" footer="0.51181102362204722"/>
  <pageSetup paperSize="8"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1" enableFormatConditionsCalculation="0">
    <tabColor indexed="62"/>
  </sheetPr>
  <dimension ref="B1:W52"/>
  <sheetViews>
    <sheetView showGridLines="0" showRowColHeaders="0" zoomScale="90" zoomScaleNormal="90" workbookViewId="0">
      <selection activeCell="B2" sqref="B2"/>
    </sheetView>
  </sheetViews>
  <sheetFormatPr defaultRowHeight="12.75"/>
  <cols>
    <col min="1" max="1" width="3.7109375" style="139" customWidth="1"/>
    <col min="2" max="16384" width="9.140625" style="139"/>
  </cols>
  <sheetData>
    <row r="1" spans="2:23">
      <c r="B1" s="165"/>
      <c r="C1" s="138"/>
      <c r="D1" s="138"/>
      <c r="E1" s="138"/>
      <c r="F1" s="138"/>
      <c r="G1" s="138"/>
      <c r="H1" s="138"/>
      <c r="I1" s="138"/>
      <c r="J1" s="138"/>
      <c r="K1" s="138"/>
      <c r="L1" s="138"/>
      <c r="M1" s="138"/>
      <c r="N1" s="138"/>
      <c r="O1" s="138"/>
      <c r="P1" s="138"/>
      <c r="Q1" s="138"/>
      <c r="R1" s="138"/>
      <c r="S1" s="138"/>
      <c r="T1" s="138"/>
      <c r="U1" s="138"/>
    </row>
    <row r="2" spans="2:23">
      <c r="B2" s="165" t="s">
        <v>54</v>
      </c>
      <c r="C2" s="138"/>
      <c r="D2" s="138"/>
      <c r="E2" s="138"/>
      <c r="F2" s="138"/>
      <c r="G2" s="138"/>
      <c r="H2" s="138"/>
      <c r="I2" s="138"/>
      <c r="J2" s="138"/>
      <c r="K2" s="138"/>
      <c r="L2" s="138"/>
      <c r="M2" s="138"/>
      <c r="N2" s="138"/>
      <c r="O2" s="138"/>
      <c r="P2" s="138"/>
      <c r="Q2" s="138"/>
      <c r="R2" s="138"/>
      <c r="S2" s="138"/>
      <c r="T2" s="138"/>
      <c r="U2" s="138"/>
    </row>
    <row r="3" spans="2:23">
      <c r="B3" s="46"/>
      <c r="C3" s="138"/>
      <c r="D3" s="138"/>
      <c r="E3" s="138"/>
      <c r="F3" s="138"/>
      <c r="G3" s="138"/>
      <c r="H3" s="138"/>
      <c r="I3" s="138"/>
      <c r="J3" s="138"/>
      <c r="K3" s="138"/>
      <c r="L3" s="138"/>
      <c r="M3" s="138"/>
      <c r="N3" s="138"/>
      <c r="O3" s="138"/>
      <c r="P3" s="138"/>
      <c r="Q3" s="138"/>
      <c r="R3" s="138"/>
      <c r="S3" s="138"/>
      <c r="T3" s="138"/>
      <c r="U3" s="138"/>
    </row>
    <row r="4" spans="2:23">
      <c r="B4" s="165" t="s">
        <v>188</v>
      </c>
      <c r="C4" s="138"/>
      <c r="D4" s="138"/>
      <c r="E4" s="138"/>
      <c r="F4" s="138"/>
      <c r="G4" s="138"/>
      <c r="H4" s="138"/>
      <c r="I4" s="138"/>
      <c r="J4" s="138"/>
      <c r="K4" s="138"/>
      <c r="L4" s="138"/>
      <c r="M4" s="138"/>
      <c r="N4" s="138"/>
      <c r="O4" s="138"/>
      <c r="P4" s="138"/>
      <c r="Q4" s="138"/>
      <c r="R4" s="138"/>
      <c r="S4" s="138"/>
      <c r="T4" s="138"/>
      <c r="U4" s="138"/>
    </row>
    <row r="5" spans="2:23">
      <c r="B5" s="154"/>
      <c r="C5" s="138"/>
      <c r="D5" s="138"/>
      <c r="E5" s="138"/>
      <c r="F5" s="138"/>
      <c r="G5" s="138"/>
      <c r="H5" s="138"/>
      <c r="I5" s="138"/>
      <c r="J5" s="138"/>
      <c r="K5" s="138"/>
      <c r="L5" s="138"/>
      <c r="M5" s="138"/>
      <c r="N5" s="138"/>
      <c r="O5" s="138"/>
      <c r="P5" s="138"/>
      <c r="Q5" s="138"/>
      <c r="R5" s="138"/>
      <c r="S5" s="138"/>
      <c r="T5" s="138"/>
      <c r="U5" s="138"/>
    </row>
    <row r="6" spans="2:23">
      <c r="B6" s="374" t="s">
        <v>977</v>
      </c>
      <c r="C6" s="374"/>
      <c r="D6" s="374"/>
      <c r="E6" s="374"/>
      <c r="F6" s="374"/>
      <c r="G6" s="374"/>
      <c r="H6" s="374"/>
      <c r="I6" s="374"/>
      <c r="J6" s="374"/>
      <c r="K6" s="374"/>
      <c r="L6" s="374"/>
      <c r="M6" s="374"/>
      <c r="N6" s="374"/>
      <c r="O6" s="374"/>
      <c r="P6" s="374"/>
      <c r="Q6" s="374"/>
      <c r="R6" s="374"/>
      <c r="S6" s="374"/>
      <c r="T6" s="374"/>
      <c r="U6" s="374"/>
      <c r="V6" s="155"/>
    </row>
    <row r="7" spans="2:23">
      <c r="B7" s="46"/>
      <c r="C7" s="154"/>
      <c r="D7" s="154"/>
      <c r="E7" s="154"/>
      <c r="F7" s="154"/>
      <c r="G7" s="154"/>
      <c r="H7" s="154"/>
      <c r="I7" s="154"/>
      <c r="J7" s="154"/>
      <c r="K7" s="154"/>
      <c r="L7" s="154"/>
      <c r="M7" s="154"/>
      <c r="N7" s="154"/>
      <c r="O7" s="154"/>
      <c r="P7" s="154"/>
      <c r="Q7" s="154"/>
      <c r="R7" s="154"/>
      <c r="S7" s="154"/>
      <c r="T7" s="154"/>
      <c r="U7" s="154"/>
      <c r="V7" s="155"/>
    </row>
    <row r="8" spans="2:23">
      <c r="B8" s="364" t="s">
        <v>978</v>
      </c>
      <c r="C8" s="364"/>
      <c r="D8" s="364"/>
      <c r="E8" s="364"/>
      <c r="F8" s="364"/>
      <c r="G8" s="364"/>
      <c r="H8" s="364"/>
      <c r="I8" s="364"/>
      <c r="J8" s="364"/>
      <c r="K8" s="364"/>
      <c r="L8" s="364"/>
      <c r="M8" s="364"/>
      <c r="N8" s="364"/>
      <c r="O8" s="364"/>
      <c r="P8" s="364"/>
      <c r="Q8" s="364"/>
      <c r="R8" s="364"/>
      <c r="S8" s="364"/>
      <c r="T8" s="364"/>
      <c r="U8" s="364"/>
    </row>
    <row r="9" spans="2:23">
      <c r="B9" s="46"/>
      <c r="C9" s="156"/>
      <c r="D9" s="156"/>
      <c r="E9" s="156"/>
      <c r="F9" s="156"/>
      <c r="G9" s="156"/>
      <c r="H9" s="156"/>
      <c r="I9" s="156"/>
      <c r="J9" s="156"/>
      <c r="K9" s="156"/>
      <c r="L9" s="156"/>
      <c r="M9" s="156"/>
      <c r="N9" s="156"/>
      <c r="O9" s="156"/>
      <c r="P9" s="156"/>
      <c r="Q9" s="156"/>
      <c r="R9" s="156"/>
      <c r="S9" s="156"/>
      <c r="T9" s="156"/>
      <c r="U9" s="156"/>
    </row>
    <row r="10" spans="2:23">
      <c r="B10" s="369" t="s">
        <v>979</v>
      </c>
      <c r="C10" s="369"/>
      <c r="D10" s="369"/>
      <c r="E10" s="369"/>
      <c r="F10" s="369"/>
      <c r="G10" s="369"/>
      <c r="H10" s="369"/>
      <c r="I10" s="369"/>
      <c r="J10" s="369"/>
      <c r="K10" s="369"/>
      <c r="L10" s="369"/>
      <c r="M10" s="369"/>
      <c r="N10" s="369"/>
      <c r="O10" s="369"/>
      <c r="P10" s="369"/>
      <c r="Q10" s="369"/>
      <c r="R10" s="369"/>
      <c r="S10" s="369"/>
      <c r="T10" s="369"/>
      <c r="U10" s="369"/>
      <c r="V10" s="153"/>
      <c r="W10" s="158"/>
    </row>
    <row r="11" spans="2:23">
      <c r="B11" s="46"/>
      <c r="C11" s="157"/>
      <c r="D11" s="157"/>
      <c r="E11" s="157"/>
      <c r="F11" s="157"/>
      <c r="G11" s="157"/>
      <c r="H11" s="157"/>
      <c r="I11" s="157"/>
      <c r="J11" s="157"/>
      <c r="K11" s="157"/>
      <c r="L11" s="157"/>
      <c r="M11" s="157"/>
      <c r="N11" s="157"/>
      <c r="O11" s="157"/>
      <c r="P11" s="157"/>
      <c r="Q11" s="157"/>
      <c r="R11" s="157"/>
      <c r="S11" s="157"/>
      <c r="T11" s="157"/>
      <c r="U11" s="157"/>
      <c r="V11" s="153"/>
      <c r="W11" s="158"/>
    </row>
    <row r="12" spans="2:23">
      <c r="B12" s="376" t="s">
        <v>980</v>
      </c>
      <c r="C12" s="376"/>
      <c r="D12" s="376"/>
      <c r="E12" s="376"/>
      <c r="F12" s="376"/>
      <c r="G12" s="376"/>
      <c r="H12" s="376"/>
      <c r="I12" s="376"/>
      <c r="J12" s="376"/>
      <c r="K12" s="376"/>
      <c r="L12" s="376"/>
      <c r="M12" s="376"/>
      <c r="N12" s="376"/>
      <c r="O12" s="376"/>
      <c r="P12" s="376"/>
      <c r="Q12" s="376"/>
      <c r="R12" s="376"/>
      <c r="S12" s="376"/>
      <c r="T12" s="376"/>
      <c r="U12" s="376"/>
    </row>
    <row r="13" spans="2:23">
      <c r="B13" s="46"/>
      <c r="C13" s="159"/>
      <c r="D13" s="159"/>
      <c r="E13" s="159"/>
      <c r="F13" s="159"/>
      <c r="G13" s="159"/>
      <c r="H13" s="159"/>
      <c r="I13" s="159"/>
      <c r="J13" s="159"/>
      <c r="K13" s="159"/>
      <c r="L13" s="159"/>
      <c r="M13" s="159"/>
      <c r="N13" s="159"/>
      <c r="O13" s="159"/>
      <c r="P13" s="159"/>
      <c r="Q13" s="159"/>
      <c r="R13" s="159"/>
      <c r="S13" s="159"/>
      <c r="T13" s="159"/>
      <c r="U13" s="159"/>
    </row>
    <row r="14" spans="2:23">
      <c r="B14" s="371" t="s">
        <v>981</v>
      </c>
      <c r="C14" s="371"/>
      <c r="D14" s="371"/>
      <c r="E14" s="371"/>
      <c r="F14" s="371"/>
      <c r="G14" s="371"/>
      <c r="H14" s="371"/>
      <c r="I14" s="371"/>
      <c r="J14" s="371"/>
      <c r="K14" s="371"/>
      <c r="L14" s="371"/>
      <c r="M14" s="371"/>
      <c r="N14" s="371"/>
      <c r="O14" s="371"/>
      <c r="P14" s="371"/>
      <c r="Q14" s="371"/>
      <c r="R14" s="371"/>
      <c r="S14" s="371"/>
      <c r="T14" s="371"/>
      <c r="U14" s="371"/>
      <c r="V14" s="153"/>
    </row>
    <row r="15" spans="2:23">
      <c r="B15" s="46"/>
      <c r="C15" s="160"/>
      <c r="D15" s="160"/>
      <c r="E15" s="160"/>
      <c r="F15" s="160"/>
      <c r="G15" s="160"/>
      <c r="H15" s="160"/>
      <c r="I15" s="160"/>
      <c r="J15" s="160"/>
      <c r="K15" s="160"/>
      <c r="L15" s="160"/>
      <c r="M15" s="160"/>
      <c r="N15" s="160"/>
      <c r="O15" s="160"/>
      <c r="P15" s="160"/>
      <c r="Q15" s="160"/>
      <c r="R15" s="160"/>
      <c r="S15" s="160"/>
      <c r="T15" s="160"/>
      <c r="U15" s="160"/>
      <c r="V15" s="153"/>
    </row>
    <row r="16" spans="2:23">
      <c r="B16" s="363" t="s">
        <v>982</v>
      </c>
      <c r="C16" s="363"/>
      <c r="D16" s="363"/>
      <c r="E16" s="363"/>
      <c r="F16" s="363"/>
      <c r="G16" s="363"/>
      <c r="H16" s="363"/>
      <c r="I16" s="363"/>
      <c r="J16" s="363"/>
      <c r="K16" s="363"/>
      <c r="L16" s="363"/>
      <c r="M16" s="363"/>
      <c r="N16" s="363"/>
      <c r="O16" s="363"/>
      <c r="P16" s="363"/>
      <c r="Q16" s="363"/>
      <c r="R16" s="363"/>
      <c r="S16" s="363"/>
      <c r="T16" s="363"/>
      <c r="U16" s="363"/>
    </row>
    <row r="17" spans="2:22">
      <c r="B17" s="46"/>
      <c r="C17" s="161"/>
      <c r="D17" s="161"/>
      <c r="E17" s="161"/>
      <c r="F17" s="161"/>
      <c r="G17" s="161"/>
      <c r="H17" s="161"/>
      <c r="I17" s="161"/>
      <c r="J17" s="161"/>
      <c r="K17" s="161"/>
      <c r="L17" s="161"/>
      <c r="M17" s="161"/>
      <c r="N17" s="161"/>
      <c r="O17" s="161"/>
      <c r="P17" s="161"/>
      <c r="Q17" s="161"/>
      <c r="R17" s="161"/>
      <c r="S17" s="161"/>
      <c r="T17" s="161"/>
      <c r="U17" s="161"/>
    </row>
    <row r="18" spans="2:22">
      <c r="B18" s="374" t="s">
        <v>983</v>
      </c>
      <c r="C18" s="374"/>
      <c r="D18" s="374"/>
      <c r="E18" s="374"/>
      <c r="F18" s="374"/>
      <c r="G18" s="374"/>
      <c r="H18" s="374"/>
      <c r="I18" s="374"/>
      <c r="J18" s="374"/>
      <c r="K18" s="374"/>
      <c r="L18" s="374"/>
      <c r="M18" s="374"/>
      <c r="N18" s="374"/>
      <c r="O18" s="374"/>
      <c r="P18" s="374"/>
      <c r="Q18" s="374"/>
      <c r="R18" s="374"/>
      <c r="S18" s="374"/>
      <c r="T18" s="374"/>
      <c r="U18" s="374"/>
    </row>
    <row r="19" spans="2:22">
      <c r="B19" s="154"/>
      <c r="C19" s="46"/>
      <c r="D19" s="154"/>
      <c r="E19" s="154"/>
      <c r="F19" s="154"/>
      <c r="G19" s="154"/>
      <c r="H19" s="154"/>
      <c r="I19" s="154"/>
      <c r="J19" s="154"/>
      <c r="K19" s="154"/>
      <c r="L19" s="154"/>
      <c r="M19" s="154"/>
      <c r="N19" s="154"/>
      <c r="O19" s="154"/>
      <c r="P19" s="154"/>
      <c r="Q19" s="154"/>
      <c r="R19" s="154"/>
      <c r="S19" s="154"/>
      <c r="T19" s="154"/>
      <c r="U19" s="154"/>
    </row>
    <row r="20" spans="2:22">
      <c r="B20" s="363" t="s">
        <v>1061</v>
      </c>
      <c r="C20" s="363"/>
      <c r="D20" s="363"/>
      <c r="E20" s="363"/>
      <c r="F20" s="363"/>
      <c r="G20" s="363"/>
      <c r="H20" s="363"/>
      <c r="I20" s="363"/>
      <c r="J20" s="363"/>
      <c r="K20" s="363"/>
      <c r="L20" s="363"/>
      <c r="M20" s="363"/>
      <c r="N20" s="363"/>
      <c r="O20" s="363"/>
      <c r="P20" s="363"/>
      <c r="Q20" s="363"/>
      <c r="R20" s="363"/>
      <c r="S20" s="363"/>
      <c r="T20" s="363"/>
      <c r="U20" s="363"/>
    </row>
    <row r="21" spans="2:22">
      <c r="B21" s="46"/>
      <c r="C21" s="161"/>
      <c r="D21" s="161"/>
      <c r="E21" s="161"/>
      <c r="F21" s="161"/>
      <c r="G21" s="161"/>
      <c r="H21" s="161"/>
      <c r="I21" s="161"/>
      <c r="J21" s="161"/>
      <c r="K21" s="161"/>
      <c r="L21" s="161"/>
      <c r="M21" s="161"/>
      <c r="N21" s="161"/>
      <c r="O21" s="161"/>
      <c r="P21" s="161"/>
      <c r="Q21" s="161"/>
      <c r="R21" s="161"/>
      <c r="S21" s="161"/>
      <c r="T21" s="161"/>
      <c r="U21" s="161"/>
    </row>
    <row r="22" spans="2:22">
      <c r="B22" s="369" t="s">
        <v>984</v>
      </c>
      <c r="C22" s="369"/>
      <c r="D22" s="369"/>
      <c r="E22" s="369"/>
      <c r="F22" s="369"/>
      <c r="G22" s="369"/>
      <c r="H22" s="369"/>
      <c r="I22" s="369"/>
      <c r="J22" s="369"/>
      <c r="K22" s="369"/>
      <c r="L22" s="369"/>
      <c r="M22" s="369"/>
      <c r="N22" s="369"/>
      <c r="O22" s="369"/>
      <c r="P22" s="369"/>
      <c r="Q22" s="369"/>
      <c r="R22" s="369"/>
      <c r="S22" s="369"/>
      <c r="T22" s="369"/>
      <c r="U22" s="369"/>
      <c r="V22" s="153"/>
    </row>
    <row r="23" spans="2:22">
      <c r="B23" s="372"/>
      <c r="C23" s="373"/>
      <c r="D23" s="373"/>
      <c r="E23" s="373"/>
      <c r="F23" s="373"/>
      <c r="G23" s="373"/>
      <c r="H23" s="373"/>
      <c r="I23" s="373"/>
      <c r="J23" s="373"/>
      <c r="K23" s="373"/>
      <c r="L23" s="373"/>
      <c r="M23" s="157"/>
      <c r="N23" s="157"/>
      <c r="O23" s="157"/>
      <c r="P23" s="157"/>
      <c r="Q23" s="157"/>
      <c r="R23" s="157"/>
      <c r="S23" s="157"/>
      <c r="T23" s="157"/>
      <c r="U23" s="157"/>
      <c r="V23" s="153"/>
    </row>
    <row r="24" spans="2:22">
      <c r="B24" s="363" t="s">
        <v>985</v>
      </c>
      <c r="C24" s="363"/>
      <c r="D24" s="363"/>
      <c r="E24" s="363"/>
      <c r="F24" s="363"/>
      <c r="G24" s="363"/>
      <c r="H24" s="363"/>
      <c r="I24" s="363"/>
      <c r="J24" s="363"/>
      <c r="K24" s="363"/>
      <c r="L24" s="363"/>
      <c r="M24" s="363"/>
      <c r="N24" s="363"/>
      <c r="O24" s="363"/>
      <c r="P24" s="363"/>
      <c r="Q24" s="363"/>
      <c r="R24" s="363"/>
      <c r="S24" s="363"/>
      <c r="T24" s="363"/>
      <c r="U24" s="363"/>
    </row>
    <row r="25" spans="2:22">
      <c r="B25" s="161"/>
      <c r="C25" s="161"/>
      <c r="D25" s="161"/>
      <c r="E25" s="161"/>
      <c r="F25" s="161"/>
      <c r="G25" s="161"/>
      <c r="H25" s="161"/>
      <c r="I25" s="161"/>
      <c r="J25" s="161"/>
      <c r="K25" s="161"/>
      <c r="L25" s="161"/>
      <c r="M25" s="161"/>
      <c r="N25" s="161"/>
      <c r="O25" s="161"/>
      <c r="P25" s="161"/>
      <c r="Q25" s="161"/>
      <c r="R25" s="161"/>
      <c r="S25" s="161"/>
      <c r="T25" s="161"/>
      <c r="U25" s="161"/>
    </row>
    <row r="26" spans="2:22">
      <c r="B26" s="377" t="s">
        <v>1062</v>
      </c>
      <c r="C26" s="377"/>
      <c r="D26" s="377"/>
      <c r="E26" s="377"/>
      <c r="F26" s="377"/>
      <c r="G26" s="377"/>
      <c r="H26" s="377"/>
      <c r="I26" s="377"/>
      <c r="J26" s="377"/>
      <c r="K26" s="377"/>
      <c r="L26" s="377"/>
      <c r="M26" s="377"/>
      <c r="N26" s="377"/>
      <c r="O26" s="377"/>
      <c r="P26" s="377"/>
      <c r="Q26" s="377"/>
      <c r="R26" s="377"/>
      <c r="S26" s="377"/>
      <c r="T26" s="377"/>
      <c r="U26" s="377"/>
      <c r="V26" s="162"/>
    </row>
    <row r="27" spans="2:22">
      <c r="B27" s="370"/>
      <c r="C27" s="370" t="s">
        <v>821</v>
      </c>
      <c r="D27" s="370" t="s">
        <v>821</v>
      </c>
      <c r="E27" s="370" t="s">
        <v>821</v>
      </c>
      <c r="F27" s="370" t="s">
        <v>821</v>
      </c>
      <c r="G27" s="156"/>
      <c r="H27" s="156"/>
      <c r="I27" s="156"/>
      <c r="J27" s="156"/>
      <c r="K27" s="156"/>
      <c r="L27" s="156"/>
      <c r="M27" s="156"/>
      <c r="N27" s="156"/>
      <c r="O27" s="156"/>
      <c r="P27" s="156"/>
      <c r="Q27" s="156"/>
      <c r="R27" s="156"/>
      <c r="S27" s="156"/>
      <c r="T27" s="156"/>
      <c r="U27" s="156"/>
      <c r="V27" s="162"/>
    </row>
    <row r="28" spans="2:22">
      <c r="B28" s="362" t="s">
        <v>1063</v>
      </c>
      <c r="C28" s="362"/>
      <c r="D28" s="362"/>
      <c r="E28" s="362"/>
      <c r="F28" s="362"/>
      <c r="G28" s="362"/>
      <c r="H28" s="362"/>
      <c r="I28" s="362"/>
      <c r="J28" s="362"/>
      <c r="K28" s="362"/>
      <c r="L28" s="362"/>
      <c r="M28" s="362"/>
      <c r="N28" s="362"/>
      <c r="O28" s="362"/>
      <c r="P28" s="362"/>
      <c r="Q28" s="362"/>
      <c r="R28" s="362"/>
      <c r="S28" s="362"/>
      <c r="T28" s="362"/>
      <c r="U28" s="362"/>
    </row>
    <row r="29" spans="2:22">
      <c r="B29" s="370"/>
      <c r="C29" s="370" t="s">
        <v>821</v>
      </c>
      <c r="D29" s="370" t="s">
        <v>821</v>
      </c>
      <c r="E29" s="370" t="s">
        <v>821</v>
      </c>
      <c r="F29" s="370" t="s">
        <v>821</v>
      </c>
      <c r="G29" s="163"/>
      <c r="H29" s="163"/>
      <c r="I29" s="163"/>
      <c r="J29" s="163"/>
      <c r="K29" s="163"/>
      <c r="L29" s="163"/>
      <c r="M29" s="163"/>
      <c r="N29" s="163"/>
      <c r="O29" s="163"/>
      <c r="P29" s="163"/>
      <c r="Q29" s="163"/>
      <c r="R29" s="163"/>
      <c r="S29" s="163"/>
      <c r="T29" s="163"/>
      <c r="U29" s="163"/>
    </row>
    <row r="30" spans="2:22">
      <c r="B30" s="361" t="s">
        <v>986</v>
      </c>
      <c r="C30" s="361"/>
      <c r="D30" s="361"/>
      <c r="E30" s="361"/>
      <c r="F30" s="361"/>
      <c r="G30" s="361"/>
      <c r="H30" s="361"/>
      <c r="I30" s="361"/>
      <c r="J30" s="361"/>
      <c r="K30" s="361"/>
      <c r="L30" s="361"/>
      <c r="M30" s="361"/>
      <c r="N30" s="361"/>
      <c r="O30" s="361"/>
      <c r="P30" s="361"/>
      <c r="Q30" s="361"/>
      <c r="R30" s="361"/>
      <c r="S30" s="361"/>
      <c r="T30" s="361"/>
      <c r="U30" s="361"/>
    </row>
    <row r="31" spans="2:22">
      <c r="B31" s="370"/>
      <c r="C31" s="370" t="s">
        <v>821</v>
      </c>
      <c r="D31" s="370" t="s">
        <v>821</v>
      </c>
      <c r="E31" s="370" t="s">
        <v>821</v>
      </c>
      <c r="F31" s="370" t="s">
        <v>821</v>
      </c>
      <c r="G31" s="164"/>
      <c r="H31" s="164"/>
      <c r="I31" s="164"/>
      <c r="J31" s="164"/>
      <c r="K31" s="164"/>
      <c r="L31" s="164"/>
      <c r="M31" s="164"/>
      <c r="N31" s="164"/>
      <c r="O31" s="164"/>
      <c r="P31" s="164"/>
      <c r="Q31" s="164"/>
      <c r="R31" s="164"/>
      <c r="S31" s="164"/>
      <c r="T31" s="164"/>
      <c r="U31" s="164"/>
    </row>
    <row r="32" spans="2:22">
      <c r="B32" s="362" t="s">
        <v>987</v>
      </c>
      <c r="C32" s="362"/>
      <c r="D32" s="362"/>
      <c r="E32" s="362"/>
      <c r="F32" s="362"/>
      <c r="G32" s="362"/>
      <c r="H32" s="362"/>
      <c r="I32" s="362"/>
      <c r="J32" s="362"/>
      <c r="K32" s="362"/>
      <c r="L32" s="362"/>
      <c r="M32" s="362"/>
      <c r="N32" s="362"/>
      <c r="O32" s="362"/>
      <c r="P32" s="362"/>
      <c r="Q32" s="362"/>
      <c r="R32" s="362"/>
      <c r="S32" s="362"/>
      <c r="T32" s="362"/>
      <c r="U32" s="362"/>
    </row>
    <row r="33" spans="2:22">
      <c r="B33" s="370"/>
      <c r="C33" s="370" t="s">
        <v>821</v>
      </c>
      <c r="D33" s="370" t="s">
        <v>821</v>
      </c>
      <c r="E33" s="370" t="s">
        <v>821</v>
      </c>
      <c r="F33" s="370" t="s">
        <v>821</v>
      </c>
      <c r="G33" s="163"/>
      <c r="H33" s="163"/>
      <c r="I33" s="163"/>
      <c r="J33" s="163"/>
      <c r="K33" s="163"/>
      <c r="L33" s="163"/>
      <c r="M33" s="163"/>
      <c r="N33" s="163"/>
      <c r="O33" s="163"/>
      <c r="P33" s="163"/>
      <c r="Q33" s="163"/>
      <c r="R33" s="163"/>
      <c r="S33" s="163"/>
      <c r="T33" s="163"/>
      <c r="U33" s="163"/>
    </row>
    <row r="34" spans="2:22">
      <c r="B34" s="363" t="s">
        <v>1064</v>
      </c>
      <c r="C34" s="363"/>
      <c r="D34" s="363"/>
      <c r="E34" s="363"/>
      <c r="F34" s="363"/>
      <c r="G34" s="363"/>
      <c r="H34" s="363"/>
      <c r="I34" s="363"/>
      <c r="J34" s="363"/>
      <c r="K34" s="363"/>
      <c r="L34" s="363"/>
      <c r="M34" s="363"/>
      <c r="N34" s="363"/>
      <c r="O34" s="363"/>
      <c r="P34" s="363"/>
      <c r="Q34" s="363"/>
      <c r="R34" s="363"/>
      <c r="S34" s="363"/>
      <c r="T34" s="363"/>
      <c r="U34" s="363"/>
    </row>
    <row r="35" spans="2:22">
      <c r="B35" s="46"/>
      <c r="C35" s="166"/>
      <c r="D35" s="166"/>
      <c r="E35" s="166"/>
      <c r="F35" s="166"/>
      <c r="G35" s="166"/>
      <c r="H35" s="166"/>
      <c r="I35" s="166"/>
      <c r="J35" s="166"/>
      <c r="K35" s="166"/>
      <c r="L35" s="166"/>
      <c r="M35" s="166"/>
      <c r="N35" s="166"/>
      <c r="O35" s="166"/>
      <c r="P35" s="166"/>
      <c r="Q35" s="166"/>
      <c r="R35" s="166"/>
      <c r="S35" s="166"/>
      <c r="T35" s="138"/>
      <c r="U35" s="138"/>
    </row>
    <row r="36" spans="2:22">
      <c r="B36" s="375" t="s">
        <v>167</v>
      </c>
      <c r="C36" s="375"/>
      <c r="D36" s="375"/>
      <c r="E36" s="375"/>
      <c r="F36" s="375"/>
      <c r="G36" s="375"/>
      <c r="H36" s="138"/>
      <c r="I36" s="138"/>
      <c r="J36" s="138"/>
      <c r="K36" s="138"/>
      <c r="L36" s="138"/>
      <c r="M36" s="138"/>
      <c r="N36" s="138"/>
      <c r="O36" s="138"/>
      <c r="P36" s="138"/>
      <c r="Q36" s="138"/>
      <c r="R36" s="138"/>
      <c r="S36" s="138"/>
      <c r="T36" s="138"/>
      <c r="U36" s="138"/>
    </row>
    <row r="37" spans="2:22">
      <c r="B37" s="167"/>
      <c r="C37" s="167"/>
      <c r="D37" s="167"/>
      <c r="E37" s="167"/>
      <c r="F37" s="167"/>
      <c r="G37" s="167"/>
      <c r="H37" s="167"/>
      <c r="I37" s="138"/>
      <c r="J37" s="138"/>
      <c r="K37" s="138"/>
      <c r="L37" s="138"/>
      <c r="M37" s="138"/>
      <c r="N37" s="138"/>
      <c r="O37" s="138"/>
      <c r="P37" s="138"/>
      <c r="Q37" s="138"/>
      <c r="R37" s="138"/>
      <c r="S37" s="138"/>
      <c r="T37" s="138"/>
      <c r="U37" s="138"/>
    </row>
    <row r="38" spans="2:22">
      <c r="B38" s="312" t="s">
        <v>1015</v>
      </c>
      <c r="C38" s="348"/>
      <c r="D38" s="348"/>
      <c r="E38" s="348"/>
      <c r="F38" s="348"/>
      <c r="G38" s="348"/>
      <c r="H38" s="348"/>
      <c r="I38" s="349"/>
      <c r="J38" s="349"/>
      <c r="K38" s="349"/>
      <c r="L38" s="349"/>
      <c r="M38" s="349"/>
      <c r="N38" s="349"/>
      <c r="O38" s="349"/>
      <c r="P38" s="349"/>
      <c r="Q38" s="349"/>
      <c r="R38" s="349"/>
      <c r="S38" s="349"/>
      <c r="T38" s="349"/>
      <c r="U38" s="138"/>
    </row>
    <row r="39" spans="2:22">
      <c r="B39" s="167"/>
      <c r="C39" s="167"/>
      <c r="D39" s="167"/>
      <c r="E39" s="167"/>
      <c r="F39" s="167"/>
      <c r="G39" s="167"/>
      <c r="H39" s="167"/>
      <c r="I39" s="138"/>
      <c r="J39" s="138"/>
      <c r="K39" s="138"/>
      <c r="L39" s="138"/>
      <c r="M39" s="138"/>
      <c r="N39" s="138"/>
      <c r="O39" s="138"/>
      <c r="P39" s="138"/>
      <c r="Q39" s="138"/>
      <c r="R39" s="138"/>
      <c r="S39" s="138"/>
      <c r="T39" s="138"/>
      <c r="U39" s="138"/>
    </row>
    <row r="40" spans="2:22">
      <c r="B40" s="364" t="s">
        <v>1013</v>
      </c>
      <c r="C40" s="364"/>
      <c r="D40" s="364"/>
      <c r="E40" s="364"/>
      <c r="F40" s="364"/>
      <c r="G40" s="364"/>
      <c r="H40" s="364"/>
      <c r="I40" s="364"/>
      <c r="J40" s="364"/>
      <c r="K40" s="364"/>
      <c r="L40" s="364"/>
      <c r="M40" s="364"/>
      <c r="N40" s="364"/>
      <c r="O40" s="364"/>
      <c r="P40" s="364"/>
      <c r="Q40" s="364"/>
      <c r="R40" s="364"/>
      <c r="S40" s="364"/>
      <c r="T40" s="364"/>
      <c r="U40" s="364"/>
      <c r="V40" s="155"/>
    </row>
    <row r="41" spans="2:22">
      <c r="B41" s="92"/>
      <c r="C41" s="156"/>
      <c r="D41" s="156"/>
      <c r="E41" s="156"/>
      <c r="F41" s="156"/>
      <c r="G41" s="156"/>
      <c r="H41" s="156"/>
      <c r="I41" s="156"/>
      <c r="J41" s="156"/>
      <c r="K41" s="156"/>
      <c r="L41" s="156"/>
      <c r="M41" s="156"/>
      <c r="N41" s="156"/>
      <c r="O41" s="156"/>
      <c r="P41" s="156"/>
      <c r="Q41" s="156"/>
      <c r="R41" s="156"/>
      <c r="S41" s="156"/>
      <c r="T41" s="156"/>
      <c r="U41" s="156"/>
      <c r="V41" s="155"/>
    </row>
    <row r="42" spans="2:22">
      <c r="B42" s="364" t="s">
        <v>1014</v>
      </c>
      <c r="C42" s="364"/>
      <c r="D42" s="364"/>
      <c r="E42" s="364"/>
      <c r="F42" s="364"/>
      <c r="G42" s="364"/>
      <c r="H42" s="364"/>
      <c r="I42" s="364"/>
      <c r="J42" s="364"/>
      <c r="K42" s="364"/>
      <c r="L42" s="364"/>
      <c r="M42" s="364"/>
      <c r="N42" s="364"/>
      <c r="O42" s="364"/>
      <c r="P42" s="364"/>
      <c r="Q42" s="364"/>
      <c r="R42" s="364"/>
      <c r="S42" s="364"/>
      <c r="T42" s="364"/>
      <c r="U42" s="364"/>
    </row>
    <row r="43" spans="2:22">
      <c r="B43" s="367"/>
      <c r="C43" s="368"/>
      <c r="D43" s="368"/>
      <c r="E43" s="368"/>
      <c r="F43" s="368"/>
      <c r="G43" s="368"/>
      <c r="H43" s="368"/>
      <c r="I43" s="156"/>
      <c r="J43" s="156"/>
      <c r="K43" s="156"/>
      <c r="L43" s="156"/>
      <c r="M43" s="156"/>
      <c r="N43" s="156"/>
      <c r="O43" s="156"/>
      <c r="P43" s="156"/>
      <c r="Q43" s="156"/>
      <c r="R43" s="156"/>
      <c r="S43" s="156"/>
      <c r="T43" s="156"/>
      <c r="U43" s="156"/>
    </row>
    <row r="44" spans="2:22">
      <c r="B44" s="369" t="s">
        <v>1065</v>
      </c>
      <c r="C44" s="369"/>
      <c r="D44" s="369"/>
      <c r="E44" s="369"/>
      <c r="F44" s="369"/>
      <c r="G44" s="369"/>
      <c r="H44" s="369"/>
      <c r="I44" s="369"/>
      <c r="J44" s="369"/>
      <c r="K44" s="369"/>
      <c r="L44" s="369"/>
      <c r="M44" s="369"/>
      <c r="N44" s="369"/>
      <c r="O44" s="369"/>
      <c r="P44" s="369"/>
      <c r="Q44" s="369"/>
      <c r="R44" s="369"/>
      <c r="S44" s="369"/>
      <c r="T44" s="369"/>
      <c r="U44" s="369"/>
      <c r="V44" s="153"/>
    </row>
    <row r="45" spans="2:22">
      <c r="B45" s="157"/>
      <c r="C45" s="157"/>
      <c r="D45" s="157"/>
      <c r="E45" s="157"/>
      <c r="F45" s="157"/>
      <c r="G45" s="157"/>
      <c r="H45" s="157"/>
      <c r="I45" s="157"/>
      <c r="J45" s="157"/>
      <c r="K45" s="157"/>
      <c r="L45" s="157"/>
      <c r="M45" s="157"/>
      <c r="N45" s="157"/>
      <c r="O45" s="157"/>
      <c r="P45" s="157"/>
      <c r="Q45" s="157"/>
      <c r="R45" s="157"/>
      <c r="S45" s="157"/>
      <c r="T45" s="157"/>
      <c r="U45" s="157"/>
      <c r="V45" s="153"/>
    </row>
    <row r="46" spans="2:22" ht="15" customHeight="1">
      <c r="B46" s="366" t="s">
        <v>1060</v>
      </c>
      <c r="C46" s="366"/>
      <c r="D46" s="366"/>
      <c r="E46" s="366"/>
      <c r="F46" s="366"/>
      <c r="G46" s="366"/>
      <c r="H46" s="366"/>
      <c r="I46" s="366"/>
      <c r="J46" s="366"/>
      <c r="K46" s="366"/>
      <c r="L46" s="366"/>
      <c r="M46" s="366"/>
      <c r="N46" s="366"/>
      <c r="O46" s="366"/>
      <c r="P46" s="366"/>
      <c r="Q46" s="366"/>
      <c r="R46" s="366"/>
      <c r="S46" s="366"/>
      <c r="T46" s="366"/>
      <c r="U46" s="366"/>
    </row>
    <row r="47" spans="2:22">
      <c r="B47" s="366"/>
      <c r="C47" s="366"/>
      <c r="D47" s="366"/>
      <c r="E47" s="366"/>
      <c r="F47" s="366"/>
      <c r="G47" s="366"/>
      <c r="H47" s="366"/>
      <c r="I47" s="366"/>
      <c r="J47" s="366"/>
      <c r="K47" s="366"/>
      <c r="L47" s="366"/>
      <c r="M47" s="366"/>
      <c r="N47" s="366"/>
      <c r="O47" s="366"/>
      <c r="P47" s="366"/>
      <c r="Q47" s="366"/>
      <c r="R47" s="366"/>
      <c r="S47" s="366"/>
      <c r="T47" s="366"/>
      <c r="U47" s="366"/>
    </row>
    <row r="48" spans="2:22">
      <c r="B48" s="365"/>
      <c r="C48" s="365"/>
      <c r="D48" s="365"/>
      <c r="E48" s="365"/>
      <c r="F48" s="365"/>
      <c r="G48" s="365"/>
      <c r="H48" s="365"/>
      <c r="I48" s="365"/>
      <c r="J48" s="365"/>
      <c r="K48" s="365"/>
      <c r="L48" s="138"/>
      <c r="M48" s="138"/>
      <c r="N48" s="138"/>
      <c r="O48" s="138"/>
      <c r="P48" s="138"/>
      <c r="Q48" s="138"/>
      <c r="R48" s="138"/>
      <c r="S48" s="138"/>
      <c r="T48" s="138"/>
      <c r="U48" s="138"/>
    </row>
    <row r="49" spans="2:21">
      <c r="B49" s="360"/>
      <c r="C49" s="360"/>
      <c r="D49" s="360"/>
      <c r="E49" s="360"/>
      <c r="F49" s="360"/>
      <c r="G49" s="360"/>
      <c r="H49" s="360"/>
      <c r="I49" s="360"/>
      <c r="J49" s="360"/>
      <c r="K49" s="360"/>
      <c r="L49" s="360"/>
      <c r="M49" s="360"/>
      <c r="N49" s="360"/>
      <c r="O49" s="360"/>
      <c r="P49" s="360"/>
      <c r="Q49" s="360"/>
      <c r="R49" s="360"/>
      <c r="S49" s="360"/>
      <c r="T49" s="360"/>
      <c r="U49" s="360"/>
    </row>
    <row r="50" spans="2:21">
      <c r="B50" s="138"/>
      <c r="C50" s="138"/>
      <c r="D50" s="138"/>
      <c r="E50" s="138"/>
      <c r="F50" s="138"/>
      <c r="G50" s="138"/>
      <c r="H50" s="138"/>
      <c r="I50" s="138"/>
      <c r="J50" s="138"/>
      <c r="K50" s="138"/>
      <c r="L50" s="138"/>
      <c r="M50" s="138"/>
      <c r="N50" s="138"/>
      <c r="O50" s="138"/>
      <c r="P50" s="138"/>
      <c r="Q50" s="138"/>
      <c r="R50" s="138"/>
      <c r="S50" s="138"/>
      <c r="T50" s="138"/>
      <c r="U50" s="138"/>
    </row>
    <row r="51" spans="2:21">
      <c r="B51" s="360"/>
      <c r="C51" s="360"/>
      <c r="D51" s="360"/>
      <c r="E51" s="360"/>
      <c r="F51" s="360"/>
      <c r="G51" s="360"/>
      <c r="H51" s="360"/>
      <c r="I51" s="360"/>
      <c r="J51" s="360"/>
      <c r="K51" s="360"/>
      <c r="L51" s="360"/>
      <c r="M51" s="360"/>
      <c r="N51" s="360"/>
      <c r="O51" s="360"/>
      <c r="P51" s="360"/>
      <c r="Q51" s="360"/>
      <c r="R51" s="360"/>
      <c r="S51" s="360"/>
      <c r="T51" s="360"/>
      <c r="U51" s="360"/>
    </row>
    <row r="52" spans="2:21">
      <c r="B52" s="138"/>
      <c r="C52" s="138"/>
      <c r="D52" s="138"/>
      <c r="E52" s="138"/>
      <c r="F52" s="138"/>
      <c r="G52" s="138"/>
      <c r="H52" s="138"/>
      <c r="I52" s="138"/>
      <c r="J52" s="138"/>
      <c r="K52" s="138"/>
      <c r="L52" s="138"/>
      <c r="M52" s="138"/>
      <c r="N52" s="138"/>
      <c r="O52" s="138"/>
      <c r="P52" s="138"/>
      <c r="Q52" s="138"/>
      <c r="R52" s="138"/>
      <c r="S52" s="138"/>
      <c r="T52" s="138"/>
      <c r="U52" s="138"/>
    </row>
  </sheetData>
  <sheetProtection sheet="1" selectLockedCells="1"/>
  <mergeCells count="29">
    <mergeCell ref="B29:F29"/>
    <mergeCell ref="B31:F31"/>
    <mergeCell ref="B33:F33"/>
    <mergeCell ref="B20:U20"/>
    <mergeCell ref="B6:U6"/>
    <mergeCell ref="B22:U22"/>
    <mergeCell ref="B24:U24"/>
    <mergeCell ref="B8:U8"/>
    <mergeCell ref="B12:U12"/>
    <mergeCell ref="B26:U26"/>
    <mergeCell ref="B10:U10"/>
    <mergeCell ref="B16:U16"/>
    <mergeCell ref="B27:F27"/>
    <mergeCell ref="B14:U14"/>
    <mergeCell ref="B28:U28"/>
    <mergeCell ref="B23:L23"/>
    <mergeCell ref="B18:U18"/>
    <mergeCell ref="B51:U51"/>
    <mergeCell ref="B49:U49"/>
    <mergeCell ref="B30:U30"/>
    <mergeCell ref="B32:U32"/>
    <mergeCell ref="B34:U34"/>
    <mergeCell ref="B40:U40"/>
    <mergeCell ref="B48:K48"/>
    <mergeCell ref="B46:U47"/>
    <mergeCell ref="B43:H43"/>
    <mergeCell ref="B44:U44"/>
    <mergeCell ref="B42:U42"/>
    <mergeCell ref="B36:G36"/>
  </mergeCells>
  <phoneticPr fontId="1" type="noConversion"/>
  <hyperlinks>
    <hyperlink ref="B18:U18" location="Table2e" display="Table2e"/>
    <hyperlink ref="B26:U26" location="Table5a" display="Table5a"/>
    <hyperlink ref="B30:S30" location="'Table 5c'!A1" display="'Table 5c'!A1"/>
    <hyperlink ref="B8" location="'Table 2'!A1" display="'Table 2'!A1"/>
    <hyperlink ref="B12" location="'Table 2b'!A1" display="'Table 2b'!A1"/>
    <hyperlink ref="B16" location="'Table 2d'!A1" display="'Table 2d'!A1"/>
    <hyperlink ref="B20" location="'Table 3'!A1" display="'Table 3'!A1"/>
    <hyperlink ref="B24" location="'Table 5'!A1" display="'Table 5'!A1"/>
    <hyperlink ref="B28" location="'Table 5b'!A1" display="'Table 5b'!A1"/>
    <hyperlink ref="B32" location="'Table 5d'!A1" display="'Table 5d'!A1"/>
    <hyperlink ref="B34" location="'Table 6'!A1" display="'Table 6'!A1"/>
    <hyperlink ref="B42" location="'Chart 2'!A1" display="'Chart 2'!A1"/>
    <hyperlink ref="B46:S47" location="'Chart 4'!A1" display="'Chart 4'!A1"/>
    <hyperlink ref="B10:U10" location="Table2a" display="Table2a"/>
    <hyperlink ref="B6:U6" location="Table1" display="Table1"/>
    <hyperlink ref="B8:U8" location="Table2" display="Table2"/>
    <hyperlink ref="B12:U12" location="Table2b" display="Table2b"/>
    <hyperlink ref="B16:U16" location="Table2d" display="Table2d"/>
    <hyperlink ref="B20:U20" location="Table3" display="Table3"/>
    <hyperlink ref="B22:U22" location="Table4" display="Table4"/>
    <hyperlink ref="B24:U24" location="Table5" display="Table5"/>
    <hyperlink ref="B28:U28" location="Table5b" display="Table5b"/>
    <hyperlink ref="B30:U30" location="Table5c" display="Table5c"/>
    <hyperlink ref="B32:U32" location="Table5d" display="Table5d"/>
    <hyperlink ref="B34:U34" location="Table6" display="Table6"/>
    <hyperlink ref="B40:U40" location="Chart1" display="Chart1"/>
    <hyperlink ref="B42:U42" location="Chart2" display="Chart2"/>
    <hyperlink ref="B44:U44" location="Chart3" display="Chart3"/>
    <hyperlink ref="B46:U47" location="'Chart 5'!Chart4" display="Chart 5:  Most recent overall effectiveness of schools inspected under section 5 as at 31 December 2011 compared to the most recent overall effectiveness as at 31 August 2010 and 31 August 2009 (provisional)"/>
    <hyperlink ref="B14:U14" location="Table2c" display="Table 2c: Number of secondary schools inspection outcomes for inspections between 1 July 2011 and 30 September 2011 (provisional)"/>
    <hyperlink ref="B38" location="Chart1x" display="Chart 1: Overall effectiveness of maintained schools inspected between 1 September 2005 and 31 December 2011 (provisional)"/>
    <hyperlink ref="B38:T38" location="'Chart 1'!A1" display="Chart 1: Overall effectiveness of maintained schools inspected between 1 September 2005 and 31 December 2011 (provisional)"/>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20.xml><?xml version="1.0" encoding="utf-8"?>
<worksheet xmlns="http://schemas.openxmlformats.org/spreadsheetml/2006/main" xmlns:r="http://schemas.openxmlformats.org/officeDocument/2006/relationships">
  <sheetPr>
    <tabColor rgb="FF800000"/>
  </sheetPr>
  <dimension ref="B1:U36"/>
  <sheetViews>
    <sheetView showRowColHeaders="0" showRuler="0" zoomScaleNormal="100" zoomScaleSheetLayoutView="100" workbookViewId="0">
      <selection activeCell="B2" sqref="B2:J2"/>
    </sheetView>
  </sheetViews>
  <sheetFormatPr defaultRowHeight="12.75"/>
  <cols>
    <col min="1" max="1" width="2.7109375" style="113" customWidth="1"/>
    <col min="2" max="2" width="29.5703125" style="113" customWidth="1"/>
    <col min="3" max="7" width="12.28515625" style="113" customWidth="1"/>
    <col min="8" max="8" width="9.140625" style="113"/>
    <col min="9" max="9" width="17.7109375" style="113" bestFit="1" customWidth="1"/>
    <col min="10" max="10" width="9.140625" style="113"/>
    <col min="11" max="11" width="11.85546875" style="113" customWidth="1"/>
    <col min="12" max="16384" width="9.140625" style="113"/>
  </cols>
  <sheetData>
    <row r="1" spans="2:21">
      <c r="B1" s="230"/>
    </row>
    <row r="2" spans="2:21">
      <c r="B2" s="367" t="s">
        <v>1040</v>
      </c>
      <c r="C2" s="426"/>
      <c r="D2" s="426"/>
      <c r="E2" s="426"/>
      <c r="F2" s="426"/>
      <c r="G2" s="426"/>
      <c r="H2" s="426"/>
      <c r="I2" s="426"/>
      <c r="J2" s="426"/>
      <c r="N2" s="215"/>
      <c r="O2" s="215"/>
      <c r="P2" s="215"/>
      <c r="Q2" s="215"/>
      <c r="R2" s="215"/>
      <c r="S2" s="215"/>
      <c r="T2" s="215"/>
    </row>
    <row r="3" spans="2:21" ht="5.25" customHeight="1">
      <c r="B3" s="92"/>
      <c r="C3" s="73"/>
      <c r="D3" s="73"/>
      <c r="E3" s="73"/>
      <c r="F3" s="73"/>
      <c r="G3" s="73"/>
      <c r="H3" s="70"/>
      <c r="I3" s="70"/>
      <c r="N3" s="215"/>
      <c r="O3" s="215"/>
      <c r="P3" s="215"/>
      <c r="Q3" s="215"/>
      <c r="R3" s="215"/>
      <c r="S3" s="215"/>
      <c r="T3" s="215"/>
    </row>
    <row r="4" spans="2:21">
      <c r="B4" s="78" t="s">
        <v>783</v>
      </c>
      <c r="C4" s="46"/>
      <c r="D4" s="70"/>
      <c r="E4" s="70"/>
      <c r="F4" s="70"/>
      <c r="G4" s="70"/>
      <c r="H4" s="70"/>
      <c r="I4" s="70"/>
      <c r="K4" s="308" t="s">
        <v>784</v>
      </c>
      <c r="L4" s="215"/>
      <c r="M4" s="215"/>
      <c r="N4" s="215"/>
      <c r="O4" s="215"/>
      <c r="P4" s="215"/>
      <c r="Q4" s="116"/>
      <c r="U4" s="116"/>
    </row>
    <row r="5" spans="2:21">
      <c r="B5" s="422" t="s">
        <v>1025</v>
      </c>
      <c r="C5" s="424" t="s">
        <v>397</v>
      </c>
      <c r="D5" s="424"/>
      <c r="E5" s="424"/>
      <c r="F5" s="424"/>
      <c r="G5" s="424"/>
      <c r="H5" s="70"/>
      <c r="I5" s="70"/>
      <c r="J5" s="116"/>
      <c r="K5" s="308"/>
      <c r="L5" s="300" t="s">
        <v>397</v>
      </c>
      <c r="M5" s="300"/>
      <c r="N5" s="300"/>
      <c r="O5" s="300"/>
      <c r="P5" s="300"/>
      <c r="Q5" s="116"/>
      <c r="U5" s="116"/>
    </row>
    <row r="6" spans="2:21">
      <c r="B6" s="423"/>
      <c r="C6" s="84" t="s">
        <v>64</v>
      </c>
      <c r="D6" s="84" t="s">
        <v>65</v>
      </c>
      <c r="E6" s="84" t="s">
        <v>66</v>
      </c>
      <c r="F6" s="84" t="s">
        <v>67</v>
      </c>
      <c r="G6" s="79" t="s">
        <v>69</v>
      </c>
      <c r="H6" s="70"/>
      <c r="I6" s="70"/>
      <c r="J6" s="116"/>
      <c r="K6" s="301" t="s">
        <v>31</v>
      </c>
      <c r="L6" s="302" t="s">
        <v>64</v>
      </c>
      <c r="M6" s="302" t="s">
        <v>65</v>
      </c>
      <c r="N6" s="302" t="s">
        <v>66</v>
      </c>
      <c r="O6" s="302" t="s">
        <v>67</v>
      </c>
      <c r="P6" s="315" t="s">
        <v>69</v>
      </c>
      <c r="Q6" s="116"/>
      <c r="U6" s="116"/>
    </row>
    <row r="7" spans="2:21">
      <c r="B7" s="85" t="s">
        <v>1016</v>
      </c>
      <c r="C7" s="90">
        <f>DataPack!B889</f>
        <v>366</v>
      </c>
      <c r="D7" s="90">
        <f>DataPack!C889</f>
        <v>1048</v>
      </c>
      <c r="E7" s="90">
        <f>DataPack!D889</f>
        <v>683</v>
      </c>
      <c r="F7" s="90">
        <f>DataPack!E889</f>
        <v>128</v>
      </c>
      <c r="G7" s="97">
        <f>DataPack!F889</f>
        <v>2225</v>
      </c>
      <c r="H7" s="70"/>
      <c r="I7" s="70"/>
      <c r="J7" s="116"/>
      <c r="K7" s="309" t="str">
        <f>DataPack!A883 &amp; " (" &amp; TEXT(G13, "##,##") &amp; ")"</f>
        <v>2005/06 (6,128)</v>
      </c>
      <c r="L7" s="310">
        <f>IF(ROUND(100*C13/$G13, 0)=0, #N/A, ROUND(100*C13/$G13, 0))</f>
        <v>11</v>
      </c>
      <c r="M7" s="310">
        <f>IF(ROUND(100*D13/$G13, 0)=0, #N/A, ROUND(100*D13/$G13, 0))</f>
        <v>48</v>
      </c>
      <c r="N7" s="310">
        <f>IF(ROUND(100*E13/$G13, 0)=0, #N/A, ROUND(100*E13/$G13, 0))</f>
        <v>34</v>
      </c>
      <c r="O7" s="310">
        <f>IF(ROUND(100*F13/$G13, 0)=0, #N/A, ROUND(100*F13/$G13, 0))</f>
        <v>8</v>
      </c>
      <c r="P7" s="304">
        <v>100</v>
      </c>
      <c r="Q7" s="116"/>
      <c r="U7" s="116"/>
    </row>
    <row r="8" spans="2:21">
      <c r="B8" s="85" t="s">
        <v>1017</v>
      </c>
      <c r="C8" s="90">
        <f>DataPack!B888</f>
        <v>617</v>
      </c>
      <c r="D8" s="90">
        <f>DataPack!C888</f>
        <v>2622</v>
      </c>
      <c r="E8" s="90">
        <f>DataPack!D888</f>
        <v>2166</v>
      </c>
      <c r="F8" s="90">
        <f>DataPack!E888</f>
        <v>321</v>
      </c>
      <c r="G8" s="97">
        <f>DataPack!F888</f>
        <v>5726</v>
      </c>
      <c r="H8" s="70"/>
      <c r="I8" s="70"/>
      <c r="J8" s="116"/>
      <c r="K8" s="309" t="str">
        <f>DataPack!A884 &amp; " (" &amp; TEXT(G12, "##,##") &amp; ")"</f>
        <v>2006/07 (8,323)</v>
      </c>
      <c r="L8" s="310">
        <f>IF(ROUND(100*C12/$G12, 0)=0, #N/A, ROUND(100*C12/$G12, 0))</f>
        <v>14</v>
      </c>
      <c r="M8" s="310">
        <f>IF(ROUND(100*D12/$G12, 0)=0, #N/A, ROUND(100*D12/$G12, 0))</f>
        <v>47</v>
      </c>
      <c r="N8" s="310">
        <f>IF(ROUND(100*E12/$G12, 0)=0, #N/A, ROUND(100*E12/$G12, 0))</f>
        <v>34</v>
      </c>
      <c r="O8" s="310">
        <f>IF(ROUND(100*F12/$G12, 0)=0, #N/A, ROUND(100*F12/$G12, 0))</f>
        <v>6</v>
      </c>
      <c r="P8" s="304">
        <v>100</v>
      </c>
      <c r="Q8" s="116"/>
      <c r="U8" s="116"/>
    </row>
    <row r="9" spans="2:21" ht="12.75" customHeight="1">
      <c r="B9" s="85" t="s">
        <v>1018</v>
      </c>
      <c r="C9" s="90">
        <f>DataPack!B887</f>
        <v>782</v>
      </c>
      <c r="D9" s="90">
        <f>DataPack!C887</f>
        <v>2631</v>
      </c>
      <c r="E9" s="90">
        <f>DataPack!D887</f>
        <v>2281</v>
      </c>
      <c r="F9" s="90">
        <f>DataPack!E887</f>
        <v>477</v>
      </c>
      <c r="G9" s="97">
        <f>DataPack!F887</f>
        <v>6171</v>
      </c>
      <c r="H9" s="70"/>
      <c r="I9" s="70"/>
      <c r="J9" s="116"/>
      <c r="K9" s="309" t="str">
        <f>DataPack!A885 &amp; " (" &amp; TEXT(G11, "##,##") &amp; ")"</f>
        <v>2007/08 (7,867)</v>
      </c>
      <c r="L9" s="310">
        <f>IF(ROUND(100*C11/$G11, 0)=0, #N/A, ROUND(100*C11/$G11, 0))</f>
        <v>15</v>
      </c>
      <c r="M9" s="310">
        <f>IF(ROUND(100*D11/$G11, 0)=0, #N/A, ROUND(100*D11/$G11, 0))</f>
        <v>49</v>
      </c>
      <c r="N9" s="310">
        <f>IF(ROUND(100*E11/$G11, 0)=0, #N/A, ROUND(100*E11/$G11, 0))</f>
        <v>32</v>
      </c>
      <c r="O9" s="310">
        <f>IF(ROUND(100*F11/$G11, 0)=0, #N/A, ROUND(100*F11/$G11, 0))</f>
        <v>5</v>
      </c>
      <c r="P9" s="304">
        <v>100</v>
      </c>
      <c r="Q9" s="116"/>
      <c r="U9" s="116"/>
    </row>
    <row r="10" spans="2:21">
      <c r="B10" s="85" t="s">
        <v>1019</v>
      </c>
      <c r="C10" s="90">
        <f>DataPack!B886</f>
        <v>1327</v>
      </c>
      <c r="D10" s="90">
        <f>DataPack!C886</f>
        <v>3512</v>
      </c>
      <c r="E10" s="90">
        <f>DataPack!D886</f>
        <v>1955</v>
      </c>
      <c r="F10" s="90">
        <f>DataPack!E886</f>
        <v>271</v>
      </c>
      <c r="G10" s="97">
        <f>DataPack!F886</f>
        <v>7065</v>
      </c>
      <c r="H10" s="70"/>
      <c r="I10" s="70"/>
      <c r="J10" s="116"/>
      <c r="K10" s="309" t="str">
        <f>DataPack!A886 &amp; " (" &amp; TEXT(G10, "##,##") &amp; ")"</f>
        <v>2008/09 (7,065)</v>
      </c>
      <c r="L10" s="310">
        <f>IF(ROUND(100*C10/$G10, 0)=0, #N/A, ROUND(100*C10/$G10, 0))</f>
        <v>19</v>
      </c>
      <c r="M10" s="310">
        <f>IF(ROUND(100*D10/$G10, 0)=0, #N/A, ROUND(100*D10/$G10, 0))</f>
        <v>50</v>
      </c>
      <c r="N10" s="310">
        <f>IF(ROUND(100*E10/$G10, 0)=0, #N/A, ROUND(100*E10/$G10, 0))</f>
        <v>28</v>
      </c>
      <c r="O10" s="310">
        <f>IF(ROUND(100*F10/$G10, 0)=0, #N/A, ROUND(100*F10/$G10, 0))</f>
        <v>4</v>
      </c>
      <c r="P10" s="304">
        <v>100</v>
      </c>
      <c r="Q10" s="116"/>
      <c r="U10" s="116"/>
    </row>
    <row r="11" spans="2:21">
      <c r="B11" s="85" t="s">
        <v>1020</v>
      </c>
      <c r="C11" s="90">
        <f>DataPack!B885</f>
        <v>1146</v>
      </c>
      <c r="D11" s="90">
        <f>DataPack!C885</f>
        <v>3839</v>
      </c>
      <c r="E11" s="90">
        <f>DataPack!D885</f>
        <v>2507</v>
      </c>
      <c r="F11" s="90">
        <f>DataPack!E885</f>
        <v>375</v>
      </c>
      <c r="G11" s="97">
        <f>DataPack!F885</f>
        <v>7867</v>
      </c>
      <c r="H11" s="70"/>
      <c r="I11" s="70"/>
      <c r="J11" s="116"/>
      <c r="K11" s="309" t="str">
        <f>DataPack!A887 &amp; " (" &amp; TEXT(G9, "##,##") &amp; ")"</f>
        <v>2009/10 (6,171)</v>
      </c>
      <c r="L11" s="310">
        <f>IF(ROUND(100*C9/$G9, 0)=0, #N/A, ROUND(100*C9/$G9, 0))</f>
        <v>13</v>
      </c>
      <c r="M11" s="310">
        <f>IF(ROUND(100*D9/$G9, 0)=0, #N/A, ROUND(100*D9/$G9, 0))</f>
        <v>43</v>
      </c>
      <c r="N11" s="310">
        <f>IF(ROUND(100*E9/$G9, 0)=0, #N/A, ROUND(100*E9/$G9, 0))</f>
        <v>37</v>
      </c>
      <c r="O11" s="310">
        <f>IF(ROUND(100*F9/$G9, 0)=0, #N/A, ROUND(100*F9/$G9, 0))</f>
        <v>8</v>
      </c>
      <c r="P11" s="304">
        <v>100</v>
      </c>
      <c r="Q11" s="116"/>
      <c r="U11" s="116"/>
    </row>
    <row r="12" spans="2:21">
      <c r="B12" s="85" t="s">
        <v>1021</v>
      </c>
      <c r="C12" s="90">
        <f>DataPack!B884</f>
        <v>1150</v>
      </c>
      <c r="D12" s="90">
        <f>DataPack!C884</f>
        <v>3899</v>
      </c>
      <c r="E12" s="90">
        <f>DataPack!D884</f>
        <v>2810</v>
      </c>
      <c r="F12" s="90">
        <f>DataPack!E884</f>
        <v>464</v>
      </c>
      <c r="G12" s="97">
        <f>DataPack!F884</f>
        <v>8323</v>
      </c>
      <c r="H12" s="70"/>
      <c r="I12" s="70"/>
      <c r="J12" s="116"/>
      <c r="K12" s="309" t="str">
        <f>DataPack!A888 &amp; " (" &amp; TEXT(G8, "##,##") &amp; ")"</f>
        <v>2010/11 (5,726)</v>
      </c>
      <c r="L12" s="310">
        <f>IF(ROUND(100*C8/$G8, 0)=0, #N/A, ROUND(100*C8/$G8, 0))</f>
        <v>11</v>
      </c>
      <c r="M12" s="310">
        <f>IF(ROUND(100*D8/$G8, 0)=0, #N/A, ROUND(100*D8/$G8, 0))</f>
        <v>46</v>
      </c>
      <c r="N12" s="310">
        <f>IF(ROUND(100*E8/$G8, 0)=0, #N/A, ROUND(100*E8/$G8, 0))</f>
        <v>38</v>
      </c>
      <c r="O12" s="310">
        <f>IF(ROUND(100*F8/$G8, 0)=0, #N/A, ROUND(100*F8/$G8, 0))</f>
        <v>6</v>
      </c>
      <c r="P12" s="304">
        <v>100</v>
      </c>
      <c r="Q12" s="116"/>
      <c r="U12" s="116"/>
    </row>
    <row r="13" spans="2:21">
      <c r="B13" s="86" t="s">
        <v>1022</v>
      </c>
      <c r="C13" s="203">
        <f>DataPack!B883</f>
        <v>648</v>
      </c>
      <c r="D13" s="203">
        <f>DataPack!C883</f>
        <v>2933</v>
      </c>
      <c r="E13" s="203">
        <f>DataPack!D883</f>
        <v>2064</v>
      </c>
      <c r="F13" s="203">
        <f>DataPack!E883</f>
        <v>483</v>
      </c>
      <c r="G13" s="191">
        <f>DataPack!F883</f>
        <v>6128</v>
      </c>
      <c r="H13" s="70"/>
      <c r="I13" s="70"/>
      <c r="J13" s="116"/>
      <c r="K13" s="309" t="str">
        <f>DataPack!A889 &amp; " (" &amp; TEXT(G7, "##,##") &amp; ")"</f>
        <v>1 September 2011 to 31 December 2011 (2,225)</v>
      </c>
      <c r="L13" s="310">
        <f>IF(ROUND(100*C7/$G7, 0)=0, #N/A, ROUND(100*C7/$G7, 0))</f>
        <v>16</v>
      </c>
      <c r="M13" s="310">
        <f>IF(ROUND(100*D7/$G7, 0)=0, #N/A, ROUND(100*D7/$G7, 0))</f>
        <v>47</v>
      </c>
      <c r="N13" s="310">
        <f>IF(ROUND(100*E7/$G7, 0)=0, #N/A, ROUND(100*E7/$G7, 0))</f>
        <v>31</v>
      </c>
      <c r="O13" s="310">
        <f>IF(ROUND(100*F7/$G7, 0)=0, #N/A, ROUND(100*F7/$G7, 0))</f>
        <v>6</v>
      </c>
      <c r="P13" s="304">
        <v>100</v>
      </c>
      <c r="Q13" s="116"/>
      <c r="U13" s="116"/>
    </row>
    <row r="14" spans="2:21">
      <c r="B14" s="70"/>
      <c r="C14" s="70"/>
      <c r="D14" s="70"/>
      <c r="E14" s="70"/>
      <c r="F14" s="425" t="s">
        <v>30</v>
      </c>
      <c r="G14" s="425"/>
      <c r="H14" s="70"/>
      <c r="I14" s="70"/>
      <c r="J14" s="116"/>
      <c r="K14" s="116"/>
      <c r="L14" s="116"/>
      <c r="M14" s="116"/>
      <c r="N14" s="235"/>
      <c r="O14" s="235"/>
      <c r="P14" s="235"/>
      <c r="Q14" s="235"/>
      <c r="R14" s="235"/>
      <c r="S14" s="235"/>
      <c r="T14" s="235"/>
      <c r="U14" s="116"/>
    </row>
    <row r="15" spans="2:21">
      <c r="B15" s="70"/>
      <c r="C15" s="70"/>
      <c r="D15" s="70"/>
      <c r="E15" s="70"/>
      <c r="F15" s="70"/>
      <c r="G15" s="70"/>
      <c r="H15" s="70"/>
      <c r="I15" s="76"/>
      <c r="J15" s="116"/>
      <c r="K15" s="116"/>
      <c r="L15" s="116"/>
      <c r="M15" s="116"/>
      <c r="N15" s="235"/>
      <c r="O15" s="235"/>
      <c r="P15" s="235"/>
      <c r="Q15" s="235"/>
      <c r="R15" s="235"/>
      <c r="S15" s="235"/>
      <c r="T15" s="235"/>
      <c r="U15" s="116"/>
    </row>
    <row r="16" spans="2:21">
      <c r="B16" s="70"/>
      <c r="C16" s="70"/>
      <c r="D16" s="70"/>
      <c r="E16" s="70"/>
      <c r="F16" s="70"/>
      <c r="G16" s="70"/>
      <c r="H16" s="70"/>
      <c r="I16" s="70"/>
      <c r="J16" s="116"/>
      <c r="K16" s="116"/>
      <c r="L16" s="116"/>
      <c r="M16" s="116"/>
      <c r="N16" s="116"/>
      <c r="O16" s="116"/>
      <c r="P16" s="116"/>
      <c r="Q16" s="116"/>
      <c r="R16" s="116"/>
      <c r="S16" s="116"/>
      <c r="T16" s="116"/>
      <c r="U16" s="116"/>
    </row>
    <row r="17" spans="2:17">
      <c r="B17" s="70"/>
      <c r="C17" s="70"/>
      <c r="D17" s="70"/>
      <c r="E17" s="70"/>
      <c r="F17" s="70"/>
      <c r="G17" s="70"/>
      <c r="H17" s="70"/>
      <c r="I17" s="70"/>
      <c r="K17" s="116"/>
      <c r="L17" s="116"/>
      <c r="M17" s="116"/>
      <c r="N17" s="116"/>
      <c r="O17" s="116"/>
      <c r="P17" s="116"/>
      <c r="Q17" s="116"/>
    </row>
    <row r="18" spans="2:17">
      <c r="B18" s="70"/>
      <c r="C18" s="70"/>
      <c r="D18" s="70"/>
      <c r="E18" s="70"/>
      <c r="F18" s="70"/>
      <c r="G18" s="70"/>
      <c r="H18" s="70"/>
      <c r="I18" s="70"/>
      <c r="K18" s="116"/>
      <c r="L18" s="116"/>
      <c r="M18" s="116"/>
      <c r="N18" s="116"/>
      <c r="O18" s="116"/>
      <c r="P18" s="116"/>
      <c r="Q18" s="116"/>
    </row>
    <row r="19" spans="2:17">
      <c r="B19" s="70"/>
      <c r="C19" s="70"/>
      <c r="D19" s="70"/>
      <c r="E19" s="70"/>
      <c r="F19" s="70"/>
      <c r="G19" s="70"/>
      <c r="H19" s="70"/>
      <c r="I19" s="70"/>
      <c r="J19" s="122"/>
    </row>
    <row r="20" spans="2:17">
      <c r="B20" s="70"/>
      <c r="C20" s="70"/>
      <c r="D20" s="70"/>
      <c r="E20" s="70"/>
      <c r="F20" s="70"/>
      <c r="G20" s="70"/>
      <c r="H20" s="70"/>
      <c r="I20" s="70"/>
      <c r="J20" s="123"/>
    </row>
    <row r="21" spans="2:17">
      <c r="B21" s="70"/>
      <c r="C21" s="70"/>
      <c r="D21" s="70"/>
      <c r="E21" s="70"/>
      <c r="F21" s="70"/>
      <c r="G21" s="70"/>
      <c r="H21" s="70"/>
      <c r="I21" s="70"/>
      <c r="J21" s="122"/>
    </row>
    <row r="22" spans="2:17">
      <c r="B22" s="70"/>
      <c r="C22" s="70"/>
      <c r="D22" s="70"/>
      <c r="E22" s="70"/>
      <c r="F22" s="70"/>
      <c r="G22" s="70"/>
      <c r="H22" s="70"/>
      <c r="I22" s="70"/>
      <c r="J22" s="122"/>
    </row>
    <row r="23" spans="2:17">
      <c r="B23" s="70"/>
      <c r="C23" s="70"/>
      <c r="D23" s="70"/>
      <c r="E23" s="70"/>
      <c r="F23" s="70"/>
      <c r="G23" s="70"/>
      <c r="H23" s="70"/>
      <c r="I23" s="70"/>
      <c r="J23" s="124"/>
    </row>
    <row r="24" spans="2:17">
      <c r="B24" s="70"/>
      <c r="C24" s="70"/>
      <c r="D24" s="70"/>
      <c r="E24" s="70"/>
      <c r="F24" s="70"/>
      <c r="G24" s="70"/>
      <c r="H24" s="70"/>
      <c r="I24" s="70"/>
    </row>
    <row r="25" spans="2:17">
      <c r="B25" s="70"/>
      <c r="C25" s="70"/>
      <c r="D25" s="70"/>
      <c r="E25" s="70"/>
      <c r="F25" s="70"/>
      <c r="G25" s="70"/>
      <c r="H25" s="70"/>
      <c r="I25" s="70"/>
    </row>
    <row r="26" spans="2:17">
      <c r="B26" s="70"/>
      <c r="C26" s="70"/>
      <c r="D26" s="70"/>
      <c r="E26" s="70"/>
      <c r="F26" s="70"/>
      <c r="G26" s="70"/>
      <c r="H26" s="70"/>
      <c r="I26" s="70"/>
    </row>
    <row r="27" spans="2:17">
      <c r="B27" s="70"/>
      <c r="C27" s="70"/>
      <c r="D27" s="70"/>
      <c r="E27" s="70"/>
      <c r="F27" s="70"/>
      <c r="G27" s="70"/>
      <c r="H27" s="70"/>
      <c r="I27" s="70"/>
    </row>
    <row r="28" spans="2:17">
      <c r="B28" s="70"/>
      <c r="C28" s="70"/>
      <c r="D28" s="70"/>
      <c r="E28" s="70"/>
      <c r="F28" s="70"/>
      <c r="G28" s="70"/>
      <c r="H28" s="70"/>
      <c r="I28" s="70"/>
    </row>
    <row r="29" spans="2:17">
      <c r="B29" s="70"/>
      <c r="C29" s="70"/>
      <c r="D29" s="70"/>
      <c r="E29" s="70"/>
      <c r="F29" s="70"/>
      <c r="G29" s="70"/>
      <c r="H29" s="70"/>
      <c r="I29" s="70"/>
    </row>
    <row r="30" spans="2:17">
      <c r="B30" s="70"/>
      <c r="C30" s="70"/>
      <c r="D30" s="70"/>
      <c r="E30" s="70"/>
      <c r="F30" s="70"/>
      <c r="G30" s="70"/>
      <c r="H30" s="70"/>
      <c r="I30" s="70"/>
    </row>
    <row r="31" spans="2:17">
      <c r="B31" s="70"/>
      <c r="C31" s="70"/>
      <c r="D31" s="70"/>
      <c r="E31" s="70"/>
      <c r="F31" s="70"/>
      <c r="G31" s="70"/>
      <c r="H31" s="70"/>
      <c r="I31" s="70"/>
    </row>
    <row r="32" spans="2:17">
      <c r="B32" s="70"/>
      <c r="C32" s="70"/>
      <c r="D32" s="70"/>
      <c r="E32" s="70"/>
      <c r="F32" s="70"/>
      <c r="G32" s="70"/>
      <c r="H32" s="70"/>
      <c r="I32" s="70"/>
    </row>
    <row r="33" spans="2:9">
      <c r="B33" s="70"/>
      <c r="C33" s="70"/>
      <c r="D33" s="70"/>
      <c r="E33" s="70"/>
      <c r="F33" s="70"/>
      <c r="G33" s="70"/>
      <c r="H33" s="70"/>
      <c r="I33" s="70"/>
    </row>
    <row r="34" spans="2:9" ht="12.75" customHeight="1">
      <c r="B34" s="78" t="s">
        <v>786</v>
      </c>
      <c r="C34" s="70"/>
      <c r="D34" s="70"/>
      <c r="E34" s="70"/>
      <c r="F34" s="70"/>
      <c r="G34" s="70"/>
      <c r="H34" s="70"/>
      <c r="I34" s="70"/>
    </row>
    <row r="35" spans="2:9">
      <c r="B35" s="78" t="s">
        <v>1071</v>
      </c>
      <c r="C35" s="70"/>
      <c r="D35" s="70"/>
      <c r="E35" s="70"/>
      <c r="F35" s="70"/>
      <c r="G35" s="70"/>
      <c r="H35" s="70"/>
      <c r="I35" s="70"/>
    </row>
    <row r="36" spans="2:9">
      <c r="B36" s="70"/>
      <c r="C36" s="70"/>
      <c r="D36" s="70"/>
      <c r="E36" s="70"/>
      <c r="F36" s="70"/>
      <c r="G36" s="70"/>
      <c r="H36" s="70"/>
      <c r="I36" s="70"/>
    </row>
  </sheetData>
  <sheetProtection sheet="1" selectLockedCells="1"/>
  <mergeCells count="4">
    <mergeCell ref="B5:B6"/>
    <mergeCell ref="C5:G5"/>
    <mergeCell ref="F14:G14"/>
    <mergeCell ref="B2:J2"/>
  </mergeCells>
  <pageMargins left="0.74803149606299213" right="0.74803149606299213" top="0.98425196850393704" bottom="0.98425196850393704" header="0.51181102362204722" footer="0.51181102362204722"/>
  <pageSetup paperSize="9" scale="58" orientation="portrait" r:id="rId1"/>
  <headerFooter alignWithMargins="0"/>
  <colBreaks count="1" manualBreakCount="1">
    <brk id="12" max="1048575" man="1"/>
  </colBreaks>
  <drawing r:id="rId2"/>
</worksheet>
</file>

<file path=xl/worksheets/sheet21.xml><?xml version="1.0" encoding="utf-8"?>
<worksheet xmlns="http://schemas.openxmlformats.org/spreadsheetml/2006/main" xmlns:r="http://schemas.openxmlformats.org/officeDocument/2006/relationships">
  <sheetPr>
    <tabColor indexed="16"/>
  </sheetPr>
  <dimension ref="A1:W35"/>
  <sheetViews>
    <sheetView showRowColHeaders="0" zoomScaleNormal="100" zoomScaleSheetLayoutView="80" workbookViewId="0">
      <selection activeCell="B2" sqref="B2:L2"/>
    </sheetView>
  </sheetViews>
  <sheetFormatPr defaultRowHeight="12.75"/>
  <cols>
    <col min="1" max="1" width="2.7109375" style="70" customWidth="1"/>
    <col min="2" max="2" width="18.140625" style="70" customWidth="1"/>
    <col min="3" max="7" width="12.28515625" style="70" customWidth="1"/>
    <col min="8" max="8" width="9.140625" style="70"/>
    <col min="9" max="9" width="15.85546875" style="70" bestFit="1" customWidth="1"/>
    <col min="10" max="16384" width="9.140625" style="70"/>
  </cols>
  <sheetData>
    <row r="1" spans="1:23">
      <c r="B1" s="232"/>
    </row>
    <row r="2" spans="1:23" ht="12.75" customHeight="1">
      <c r="B2" s="430" t="str">
        <f>"Chart 2: Overall effectiveness of maintained schools inspected "&amp;IF($C$4=Dates!E3,"between "&amp;Dates!E3,IF($C$4=Dates!E3,"in "&amp;Dates!E3,IF($C$4=Dates!E4,"in "&amp;Dates!E4,IF($C$4=Dates!E5,"in "&amp;Dates!E5,IF($C$4=Dates!E6,"in "&amp;Dates!E6,IF($C$4=Dates!E7,"in "&amp;Dates!E7))))))&amp;", by phase (provisional) " &amp; CHAR(185)</f>
        <v>Chart 2: Overall effectiveness of maintained schools inspected between 1 October 2011 and 31 December 2011, by phase (provisional) ¹</v>
      </c>
      <c r="C2" s="426"/>
      <c r="D2" s="426"/>
      <c r="E2" s="426"/>
      <c r="F2" s="426"/>
      <c r="G2" s="426"/>
      <c r="H2" s="426"/>
      <c r="I2" s="426"/>
      <c r="J2" s="426"/>
      <c r="K2" s="426"/>
      <c r="L2" s="426"/>
    </row>
    <row r="3" spans="1:23">
      <c r="B3" s="83"/>
      <c r="L3" s="76"/>
      <c r="M3" s="76"/>
      <c r="N3" s="76"/>
      <c r="O3" s="76"/>
      <c r="P3" s="76"/>
      <c r="Q3" s="76"/>
      <c r="R3" s="76"/>
      <c r="S3" s="76"/>
      <c r="T3" s="76"/>
      <c r="U3" s="76"/>
    </row>
    <row r="4" spans="1:23">
      <c r="B4" s="89" t="s">
        <v>790</v>
      </c>
      <c r="C4" s="427" t="s">
        <v>827</v>
      </c>
      <c r="D4" s="428"/>
      <c r="E4" s="429"/>
      <c r="F4" s="93"/>
      <c r="J4" s="76"/>
      <c r="K4" s="76"/>
      <c r="L4" s="76"/>
      <c r="M4" s="76"/>
      <c r="N4" s="76"/>
      <c r="O4" s="76"/>
      <c r="P4" s="76"/>
      <c r="Q4" s="76"/>
      <c r="R4" s="76"/>
      <c r="S4" s="76"/>
      <c r="T4" s="76"/>
      <c r="U4" s="76"/>
      <c r="V4" s="76"/>
      <c r="W4" s="76"/>
    </row>
    <row r="5" spans="1:23">
      <c r="B5" s="46"/>
      <c r="J5" s="76"/>
      <c r="K5" s="76"/>
      <c r="L5" s="76"/>
      <c r="M5" s="76"/>
      <c r="N5" s="76"/>
      <c r="O5" s="76"/>
      <c r="P5" s="76"/>
      <c r="Q5" s="76"/>
      <c r="R5" s="76"/>
      <c r="S5" s="76"/>
      <c r="T5" s="76"/>
      <c r="U5" s="76"/>
      <c r="V5" s="76"/>
      <c r="W5" s="76"/>
    </row>
    <row r="6" spans="1:23">
      <c r="B6" s="78" t="s">
        <v>783</v>
      </c>
      <c r="J6" s="76"/>
      <c r="K6" s="76"/>
      <c r="L6" s="76"/>
      <c r="M6" s="76"/>
      <c r="N6" s="328"/>
      <c r="O6" s="329" t="s">
        <v>784</v>
      </c>
      <c r="P6" s="330"/>
      <c r="Q6" s="330"/>
      <c r="R6" s="330"/>
      <c r="S6" s="330"/>
      <c r="T6" s="330"/>
      <c r="U6" s="76"/>
      <c r="V6" s="76"/>
      <c r="W6" s="76"/>
    </row>
    <row r="7" spans="1:23">
      <c r="A7" s="331"/>
      <c r="B7" s="422" t="s">
        <v>31</v>
      </c>
      <c r="C7" s="424" t="s">
        <v>397</v>
      </c>
      <c r="D7" s="424"/>
      <c r="E7" s="424"/>
      <c r="F7" s="424"/>
      <c r="G7" s="424"/>
      <c r="J7" s="76"/>
      <c r="K7" s="76"/>
      <c r="L7" s="76"/>
      <c r="M7" s="76"/>
      <c r="N7" s="328"/>
      <c r="O7" s="332"/>
      <c r="P7" s="333" t="s">
        <v>397</v>
      </c>
      <c r="Q7" s="333"/>
      <c r="R7" s="333"/>
      <c r="S7" s="333"/>
      <c r="T7" s="333"/>
      <c r="U7" s="76"/>
      <c r="V7" s="76"/>
      <c r="W7" s="76"/>
    </row>
    <row r="8" spans="1:23">
      <c r="B8" s="423"/>
      <c r="C8" s="84" t="s">
        <v>64</v>
      </c>
      <c r="D8" s="84" t="s">
        <v>65</v>
      </c>
      <c r="E8" s="84" t="s">
        <v>66</v>
      </c>
      <c r="F8" s="84" t="s">
        <v>67</v>
      </c>
      <c r="G8" s="79" t="s">
        <v>69</v>
      </c>
      <c r="J8" s="76"/>
      <c r="K8" s="76"/>
      <c r="L8" s="76"/>
      <c r="M8" s="76"/>
      <c r="N8" s="328"/>
      <c r="O8" s="334" t="s">
        <v>31</v>
      </c>
      <c r="P8" s="335" t="s">
        <v>64</v>
      </c>
      <c r="Q8" s="335" t="s">
        <v>65</v>
      </c>
      <c r="R8" s="335" t="s">
        <v>66</v>
      </c>
      <c r="S8" s="335" t="s">
        <v>67</v>
      </c>
      <c r="T8" s="336" t="s">
        <v>69</v>
      </c>
      <c r="U8" s="76"/>
      <c r="V8" s="76"/>
      <c r="W8" s="76"/>
    </row>
    <row r="9" spans="1:23">
      <c r="B9" s="85" t="s">
        <v>270</v>
      </c>
      <c r="C9" s="90">
        <f>IF($C$4=Dates!$E$3, DataPack!B893, IF($C$4=Dates!$E$4, DataPack!H893, IF($C$4=Dates!$E$5, DataPack!N893, IF($C$4=Dates!$E$6, DataPack!T893))))</f>
        <v>19</v>
      </c>
      <c r="D9" s="90">
        <f>IF($C$4=Dates!$E$3, DataPack!C893, IF($C$4=Dates!$E$4, DataPack!I893, IF($C$4=Dates!$E$5, DataPack!O893, IF($C$4=Dates!$E$6, DataPack!U893))))</f>
        <v>16</v>
      </c>
      <c r="E9" s="90">
        <f>IF($C$4=Dates!$E$3, DataPack!D893, IF($C$4=Dates!$E$4, DataPack!J893, IF($C$4=Dates!$E$5, DataPack!P893, IF($C$4=Dates!$E$6, DataPack!V893))))</f>
        <v>1</v>
      </c>
      <c r="F9" s="90">
        <f>IF($C$4=Dates!$E$3, DataPack!E893, IF($C$4=Dates!$E$4, DataPack!K893, IF($C$4=Dates!$E$5, DataPack!Q893, IF($C$4=Dates!$E$6, DataPack!W893))))</f>
        <v>0</v>
      </c>
      <c r="G9" s="97">
        <f>IF($C$4=Dates!$E$3, DataPack!F893, IF($C$4=Dates!$E$4, DataPack!L893, IF($C$4=Dates!$E$5, DataPack!R893, IF($C$4=Dates!$E$6, DataPack!X893))))</f>
        <v>36</v>
      </c>
      <c r="J9" s="76"/>
      <c r="K9" s="76"/>
      <c r="L9" s="76"/>
      <c r="M9" s="76"/>
      <c r="N9" s="328"/>
      <c r="O9" s="337" t="s">
        <v>1032</v>
      </c>
      <c r="P9" s="338">
        <v>53</v>
      </c>
      <c r="Q9" s="338">
        <v>44</v>
      </c>
      <c r="R9" s="338">
        <v>3</v>
      </c>
      <c r="S9" s="338" t="e">
        <v>#N/A</v>
      </c>
      <c r="T9" s="338">
        <v>100</v>
      </c>
      <c r="U9" s="76"/>
      <c r="V9" s="76"/>
      <c r="W9" s="76"/>
    </row>
    <row r="10" spans="1:23">
      <c r="B10" s="85" t="s">
        <v>271</v>
      </c>
      <c r="C10" s="90">
        <f>IF($C$4=Dates!$E$3, DataPack!B894, IF($C$4=Dates!$E$4, DataPack!H894, IF($C$4=Dates!$E$5, DataPack!N894, IF($C$4=Dates!$E$6, DataPack!T894))))</f>
        <v>196</v>
      </c>
      <c r="D10" s="90">
        <f>IF($C$4=Dates!$E$3, DataPack!C894, IF($C$4=Dates!$E$4, DataPack!I894, IF($C$4=Dates!$E$5, DataPack!O894, IF($C$4=Dates!$E$6, DataPack!U894))))</f>
        <v>605</v>
      </c>
      <c r="E10" s="90">
        <f>IF($C$4=Dates!$E$3, DataPack!D894, IF($C$4=Dates!$E$4, DataPack!J894, IF($C$4=Dates!$E$5, DataPack!P894, IF($C$4=Dates!$E$6, DataPack!V894))))</f>
        <v>406</v>
      </c>
      <c r="F10" s="90">
        <f>IF($C$4=Dates!$E$3, DataPack!E894, IF($C$4=Dates!$E$4, DataPack!K894, IF($C$4=Dates!$E$5, DataPack!Q894, IF($C$4=Dates!$E$6, DataPack!W894))))</f>
        <v>78</v>
      </c>
      <c r="G10" s="97">
        <f>IF($C$4=Dates!$E$3, DataPack!F894, IF($C$4=Dates!$E$4, DataPack!L894, IF($C$4=Dates!$E$5, DataPack!R894, IF($C$4=Dates!$E$6, DataPack!X894))))</f>
        <v>1285</v>
      </c>
      <c r="J10" s="76"/>
      <c r="K10" s="76"/>
      <c r="L10" s="76"/>
      <c r="M10" s="76"/>
      <c r="N10" s="328"/>
      <c r="O10" s="337" t="s">
        <v>1033</v>
      </c>
      <c r="P10" s="338">
        <v>15</v>
      </c>
      <c r="Q10" s="338">
        <v>47</v>
      </c>
      <c r="R10" s="338">
        <v>32</v>
      </c>
      <c r="S10" s="338">
        <v>6</v>
      </c>
      <c r="T10" s="338">
        <v>100</v>
      </c>
      <c r="U10" s="76"/>
      <c r="V10" s="76"/>
      <c r="W10" s="76"/>
    </row>
    <row r="11" spans="1:23" ht="12.75" customHeight="1">
      <c r="B11" s="85" t="s">
        <v>272</v>
      </c>
      <c r="C11" s="90">
        <f>IF($C$4=Dates!$E$3, DataPack!B895, IF($C$4=Dates!$E$4, DataPack!H895, IF($C$4=Dates!$E$5, DataPack!N895, IF($C$4=Dates!$E$6, DataPack!T895))))</f>
        <v>49</v>
      </c>
      <c r="D11" s="90">
        <f>IF($C$4=Dates!$E$3, DataPack!C895, IF($C$4=Dates!$E$4, DataPack!I895, IF($C$4=Dates!$E$5, DataPack!O895, IF($C$4=Dates!$E$6, DataPack!U895))))</f>
        <v>87</v>
      </c>
      <c r="E11" s="90">
        <f>IF($C$4=Dates!$E$3, DataPack!D895, IF($C$4=Dates!$E$4, DataPack!J895, IF($C$4=Dates!$E$5, DataPack!P895, IF($C$4=Dates!$E$6, DataPack!V895))))</f>
        <v>83</v>
      </c>
      <c r="F11" s="90">
        <f>IF($C$4=Dates!$E$3, DataPack!E895, IF($C$4=Dates!$E$4, DataPack!K895, IF($C$4=Dates!$E$5, DataPack!Q895, IF($C$4=Dates!$E$6, DataPack!W895))))</f>
        <v>18</v>
      </c>
      <c r="G11" s="97">
        <f>IF($C$4=Dates!$E$3, DataPack!F895, IF($C$4=Dates!$E$4, DataPack!L895, IF($C$4=Dates!$E$5, DataPack!R895, IF($C$4=Dates!$E$6, DataPack!X895))))</f>
        <v>237</v>
      </c>
      <c r="J11" s="76"/>
      <c r="K11" s="76"/>
      <c r="L11" s="76"/>
      <c r="M11" s="76"/>
      <c r="N11" s="328"/>
      <c r="O11" s="337" t="s">
        <v>1034</v>
      </c>
      <c r="P11" s="338">
        <v>21</v>
      </c>
      <c r="Q11" s="338">
        <v>37</v>
      </c>
      <c r="R11" s="338">
        <v>35</v>
      </c>
      <c r="S11" s="338">
        <v>8</v>
      </c>
      <c r="T11" s="338">
        <v>100</v>
      </c>
      <c r="U11" s="76"/>
      <c r="V11" s="76"/>
      <c r="W11" s="76"/>
    </row>
    <row r="12" spans="1:23" ht="12.75" customHeight="1">
      <c r="B12" s="85" t="s">
        <v>55</v>
      </c>
      <c r="C12" s="90">
        <f>IF($C$4=Dates!$E$3, DataPack!B896, IF($C$4=Dates!$E$4, DataPack!H896, IF($C$4=Dates!$E$5, DataPack!N896, IF($C$4=Dates!$E$6, DataPack!T896))))</f>
        <v>25</v>
      </c>
      <c r="D12" s="90">
        <f>IF($C$4=Dates!$E$3, DataPack!C896, IF($C$4=Dates!$E$4, DataPack!I896, IF($C$4=Dates!$E$5, DataPack!O896, IF($C$4=Dates!$E$6, DataPack!U896))))</f>
        <v>36</v>
      </c>
      <c r="E12" s="90">
        <f>IF($C$4=Dates!$E$3, DataPack!D896, IF($C$4=Dates!$E$4, DataPack!J896, IF($C$4=Dates!$E$5, DataPack!P896, IF($C$4=Dates!$E$6, DataPack!V896))))</f>
        <v>14</v>
      </c>
      <c r="F12" s="90">
        <f>IF($C$4=Dates!$E$3, DataPack!E896, IF($C$4=Dates!$E$4, DataPack!K896, IF($C$4=Dates!$E$5, DataPack!Q896, IF($C$4=Dates!$E$6, DataPack!W896))))</f>
        <v>2</v>
      </c>
      <c r="G12" s="97">
        <f>IF($C$4=Dates!$E$3, DataPack!F896, IF($C$4=Dates!$E$4, DataPack!L896, IF($C$4=Dates!$E$5, DataPack!R896, IF($C$4=Dates!$E$6, DataPack!X896))))</f>
        <v>77</v>
      </c>
      <c r="J12" s="76"/>
      <c r="K12" s="76"/>
      <c r="L12" s="76"/>
      <c r="M12" s="76"/>
      <c r="N12" s="328"/>
      <c r="O12" s="337" t="s">
        <v>1035</v>
      </c>
      <c r="P12" s="338">
        <v>32</v>
      </c>
      <c r="Q12" s="338">
        <v>47</v>
      </c>
      <c r="R12" s="338">
        <v>18</v>
      </c>
      <c r="S12" s="338">
        <v>3</v>
      </c>
      <c r="T12" s="338">
        <v>100</v>
      </c>
      <c r="U12" s="76"/>
      <c r="V12" s="76"/>
      <c r="W12" s="76"/>
    </row>
    <row r="13" spans="1:23" ht="12.75" customHeight="1">
      <c r="B13" s="85" t="s">
        <v>343</v>
      </c>
      <c r="C13" s="90">
        <f>IF($C$4=Dates!$E$3, DataPack!B897, IF($C$4=Dates!$E$4, DataPack!H897, IF($C$4=Dates!$E$5, DataPack!N897, IF($C$4=Dates!$E$6, DataPack!T897))))</f>
        <v>5</v>
      </c>
      <c r="D13" s="90">
        <f>IF($C$4=Dates!$E$3, DataPack!C897, IF($C$4=Dates!$E$4, DataPack!I897, IF($C$4=Dates!$E$5, DataPack!O897, IF($C$4=Dates!$E$6, DataPack!U897))))</f>
        <v>25</v>
      </c>
      <c r="E13" s="90">
        <f>IF($C$4=Dates!$E$3, DataPack!D897, IF($C$4=Dates!$E$4, DataPack!J897, IF($C$4=Dates!$E$5, DataPack!P897, IF($C$4=Dates!$E$6, DataPack!V897))))</f>
        <v>13</v>
      </c>
      <c r="F13" s="90">
        <f>IF($C$4=Dates!$E$3, DataPack!E897, IF($C$4=Dates!$E$4, DataPack!K897, IF($C$4=Dates!$E$5, DataPack!Q897, IF($C$4=Dates!$E$6, DataPack!W897))))</f>
        <v>1</v>
      </c>
      <c r="G13" s="97">
        <f>IF($C$4=Dates!$E$3, DataPack!F897, IF($C$4=Dates!$E$4, DataPack!L897, IF($C$4=Dates!$E$5, DataPack!R897, IF($C$4=Dates!$E$6, DataPack!X897))))</f>
        <v>44</v>
      </c>
      <c r="J13" s="76"/>
      <c r="K13" s="76"/>
      <c r="L13" s="76"/>
      <c r="M13" s="76"/>
      <c r="N13" s="328"/>
      <c r="O13" s="337" t="s">
        <v>1036</v>
      </c>
      <c r="P13" s="338">
        <v>11</v>
      </c>
      <c r="Q13" s="338">
        <v>57</v>
      </c>
      <c r="R13" s="338">
        <v>30</v>
      </c>
      <c r="S13" s="338">
        <v>2</v>
      </c>
      <c r="T13" s="338">
        <v>100</v>
      </c>
      <c r="U13" s="76"/>
      <c r="V13" s="76"/>
      <c r="W13" s="76"/>
    </row>
    <row r="14" spans="1:23" ht="12.75" customHeight="1">
      <c r="B14" s="86" t="s">
        <v>785</v>
      </c>
      <c r="C14" s="191">
        <f>IF($C$4=Dates!$E$3, DataPack!B898, IF($C$4=Dates!$E$4, DataPack!H898, IF($C$4=Dates!$E$5, DataPack!N898, IF($C$4=Dates!$E$6, DataPack!T898))))</f>
        <v>294</v>
      </c>
      <c r="D14" s="191">
        <f>IF($C$4=Dates!$E$3, DataPack!C898, IF($C$4=Dates!$E$4, DataPack!I898, IF($C$4=Dates!$E$5, DataPack!O898, IF($C$4=Dates!$E$6, DataPack!U898))))</f>
        <v>769</v>
      </c>
      <c r="E14" s="191">
        <f>IF($C$4=Dates!$E$3, DataPack!D898, IF($C$4=Dates!$E$4, DataPack!J898, IF($C$4=Dates!$E$5, DataPack!P898, IF($C$4=Dates!$E$6, DataPack!V898))))</f>
        <v>517</v>
      </c>
      <c r="F14" s="191">
        <f>IF($C$4=Dates!$E$3, DataPack!E898, IF($C$4=Dates!$E$4, DataPack!K898, IF($C$4=Dates!$E$5, DataPack!Q898, IF($C$4=Dates!$E$6, DataPack!W898))))</f>
        <v>99</v>
      </c>
      <c r="G14" s="191">
        <f>IF($C$4=Dates!$E$3, DataPack!F898, IF($C$4=Dates!$E$4, DataPack!L898, IF($C$4=Dates!$E$5, DataPack!R898, IF($C$4=Dates!$E$6, DataPack!X898))))</f>
        <v>1679</v>
      </c>
      <c r="J14" s="76"/>
      <c r="K14" s="76"/>
      <c r="L14" s="76"/>
      <c r="M14" s="76"/>
      <c r="N14" s="328"/>
      <c r="O14" s="337" t="s">
        <v>1037</v>
      </c>
      <c r="P14" s="338">
        <v>18</v>
      </c>
      <c r="Q14" s="338">
        <v>46</v>
      </c>
      <c r="R14" s="338">
        <v>31</v>
      </c>
      <c r="S14" s="338">
        <v>6</v>
      </c>
      <c r="T14" s="338">
        <v>100</v>
      </c>
      <c r="U14" s="76"/>
      <c r="V14" s="76"/>
      <c r="W14" s="76"/>
    </row>
    <row r="15" spans="1:23">
      <c r="G15" s="321" t="s">
        <v>30</v>
      </c>
      <c r="H15" s="324"/>
      <c r="J15" s="76"/>
      <c r="K15" s="76"/>
      <c r="L15" s="339"/>
      <c r="M15" s="76"/>
      <c r="N15" s="328"/>
      <c r="O15" s="332"/>
      <c r="P15" s="330"/>
      <c r="Q15" s="330"/>
      <c r="R15" s="330"/>
      <c r="S15" s="330"/>
      <c r="T15" s="330"/>
      <c r="U15" s="76"/>
      <c r="V15" s="76"/>
      <c r="W15" s="76"/>
    </row>
    <row r="16" spans="1:23">
      <c r="J16" s="76"/>
      <c r="K16" s="76"/>
      <c r="L16" s="339"/>
      <c r="M16" s="76"/>
      <c r="N16" s="328"/>
      <c r="O16" s="328"/>
      <c r="P16" s="339"/>
      <c r="Q16" s="339"/>
      <c r="R16" s="339"/>
      <c r="S16" s="339"/>
      <c r="T16" s="339"/>
      <c r="U16" s="76"/>
      <c r="V16" s="76"/>
      <c r="W16" s="76"/>
    </row>
    <row r="17" spans="10:23">
      <c r="J17" s="76"/>
      <c r="K17" s="76"/>
      <c r="L17" s="76"/>
      <c r="M17" s="76"/>
      <c r="N17" s="328"/>
      <c r="O17" s="340"/>
      <c r="P17" s="339"/>
      <c r="Q17" s="339"/>
      <c r="R17" s="339"/>
      <c r="S17" s="339"/>
      <c r="T17" s="339"/>
      <c r="U17" s="76"/>
      <c r="V17" s="76"/>
      <c r="W17" s="76"/>
    </row>
    <row r="18" spans="10:23">
      <c r="J18" s="76"/>
      <c r="K18" s="76"/>
      <c r="L18" s="76"/>
      <c r="M18" s="76"/>
      <c r="N18" s="328"/>
      <c r="O18" s="328"/>
      <c r="P18" s="341"/>
      <c r="Q18" s="341"/>
      <c r="R18" s="341"/>
      <c r="S18" s="341"/>
      <c r="T18" s="341"/>
      <c r="U18" s="76"/>
      <c r="V18" s="76"/>
      <c r="W18" s="76"/>
    </row>
    <row r="19" spans="10:23">
      <c r="J19" s="76"/>
      <c r="K19" s="76"/>
      <c r="L19" s="76"/>
      <c r="M19" s="76"/>
      <c r="N19" s="328"/>
      <c r="O19" s="342"/>
      <c r="P19" s="343"/>
      <c r="Q19" s="343"/>
      <c r="R19" s="343"/>
      <c r="S19" s="343"/>
      <c r="T19" s="344"/>
      <c r="U19" s="76"/>
      <c r="V19" s="76"/>
      <c r="W19" s="76"/>
    </row>
    <row r="20" spans="10:23">
      <c r="J20" s="85"/>
      <c r="K20" s="76"/>
      <c r="L20" s="76"/>
      <c r="M20" s="76"/>
      <c r="N20" s="328"/>
      <c r="O20" s="345"/>
      <c r="P20" s="346"/>
      <c r="Q20" s="346"/>
      <c r="R20" s="346"/>
      <c r="S20" s="346"/>
      <c r="T20" s="347"/>
      <c r="U20" s="76"/>
      <c r="V20" s="76"/>
      <c r="W20" s="76"/>
    </row>
    <row r="21" spans="10:23">
      <c r="J21" s="274"/>
      <c r="K21" s="76"/>
      <c r="L21" s="76"/>
      <c r="M21" s="76"/>
      <c r="N21" s="328"/>
      <c r="O21" s="345"/>
      <c r="P21" s="346"/>
      <c r="Q21" s="346"/>
      <c r="R21" s="346"/>
      <c r="S21" s="346"/>
      <c r="T21" s="347"/>
      <c r="U21" s="76"/>
      <c r="V21" s="76"/>
      <c r="W21" s="76"/>
    </row>
    <row r="22" spans="10:23">
      <c r="J22" s="85"/>
      <c r="K22" s="76"/>
      <c r="L22" s="76"/>
      <c r="M22" s="76"/>
      <c r="N22" s="328"/>
      <c r="O22" s="345"/>
      <c r="P22" s="346"/>
      <c r="Q22" s="346"/>
      <c r="R22" s="346"/>
      <c r="S22" s="346"/>
      <c r="T22" s="347"/>
      <c r="U22" s="76"/>
      <c r="V22" s="76"/>
      <c r="W22" s="76"/>
    </row>
    <row r="23" spans="10:23">
      <c r="J23" s="85"/>
      <c r="K23" s="76"/>
      <c r="L23" s="76"/>
      <c r="M23" s="76"/>
      <c r="N23" s="328"/>
      <c r="O23" s="345"/>
      <c r="P23" s="346"/>
      <c r="Q23" s="346"/>
      <c r="R23" s="346"/>
      <c r="S23" s="346"/>
      <c r="T23" s="347"/>
      <c r="U23" s="76"/>
      <c r="V23" s="76"/>
      <c r="W23" s="76"/>
    </row>
    <row r="24" spans="10:23">
      <c r="J24" s="340"/>
      <c r="K24" s="76"/>
      <c r="L24" s="76"/>
      <c r="M24" s="76"/>
      <c r="N24" s="328"/>
      <c r="O24" s="345"/>
      <c r="P24" s="346"/>
      <c r="Q24" s="346"/>
      <c r="R24" s="346"/>
      <c r="S24" s="346"/>
      <c r="T24" s="347"/>
      <c r="U24" s="76"/>
      <c r="V24" s="76"/>
      <c r="W24" s="76"/>
    </row>
    <row r="25" spans="10:23">
      <c r="J25" s="76"/>
      <c r="K25" s="76"/>
      <c r="L25" s="76"/>
      <c r="M25" s="76"/>
      <c r="N25" s="328"/>
      <c r="O25" s="345"/>
      <c r="P25" s="346"/>
      <c r="Q25" s="346"/>
      <c r="R25" s="346"/>
      <c r="S25" s="346"/>
      <c r="T25" s="347"/>
      <c r="U25" s="76"/>
      <c r="V25" s="76"/>
      <c r="W25" s="76"/>
    </row>
    <row r="26" spans="10:23">
      <c r="J26" s="76"/>
      <c r="K26" s="76"/>
      <c r="L26" s="76"/>
      <c r="M26" s="76"/>
      <c r="N26" s="328"/>
      <c r="O26" s="328"/>
      <c r="P26" s="339"/>
      <c r="Q26" s="339"/>
      <c r="R26" s="339"/>
      <c r="S26" s="339"/>
      <c r="T26" s="339"/>
      <c r="U26" s="76"/>
      <c r="V26" s="76"/>
      <c r="W26" s="76"/>
    </row>
    <row r="27" spans="10:23">
      <c r="J27" s="76"/>
      <c r="K27" s="76"/>
      <c r="L27" s="76"/>
      <c r="M27" s="76"/>
      <c r="N27" s="328"/>
      <c r="O27" s="328"/>
      <c r="P27" s="339"/>
      <c r="Q27" s="339"/>
      <c r="R27" s="339"/>
      <c r="S27" s="339"/>
      <c r="T27" s="339"/>
      <c r="U27" s="76"/>
      <c r="V27" s="76"/>
      <c r="W27" s="76"/>
    </row>
    <row r="28" spans="10:23">
      <c r="J28" s="76"/>
      <c r="K28" s="76"/>
      <c r="L28" s="76"/>
      <c r="M28" s="76"/>
      <c r="N28" s="76"/>
      <c r="O28" s="76"/>
      <c r="P28" s="76"/>
      <c r="Q28" s="76"/>
      <c r="R28" s="76"/>
      <c r="S28" s="76"/>
      <c r="T28" s="76"/>
      <c r="U28" s="76"/>
      <c r="V28" s="76"/>
      <c r="W28" s="76"/>
    </row>
    <row r="29" spans="10:23">
      <c r="L29" s="76"/>
      <c r="M29" s="76"/>
      <c r="N29" s="76"/>
      <c r="O29" s="76"/>
      <c r="P29" s="76"/>
      <c r="Q29" s="76"/>
      <c r="R29" s="76"/>
      <c r="S29" s="76"/>
      <c r="T29" s="76"/>
      <c r="U29" s="76"/>
      <c r="V29" s="76"/>
      <c r="W29" s="76"/>
    </row>
    <row r="30" spans="10:23">
      <c r="L30" s="76"/>
      <c r="M30" s="76"/>
      <c r="N30" s="76"/>
      <c r="O30" s="76"/>
      <c r="P30" s="76"/>
      <c r="Q30" s="76"/>
      <c r="R30" s="76"/>
      <c r="S30" s="76"/>
      <c r="T30" s="76"/>
      <c r="U30" s="76"/>
      <c r="V30" s="76"/>
      <c r="W30" s="76"/>
    </row>
    <row r="31" spans="10:23">
      <c r="N31" s="76"/>
      <c r="O31" s="76"/>
      <c r="P31" s="76"/>
      <c r="Q31" s="76"/>
      <c r="R31" s="76"/>
      <c r="S31" s="76"/>
      <c r="T31" s="76"/>
      <c r="U31" s="76"/>
      <c r="V31" s="76"/>
      <c r="W31" s="76"/>
    </row>
    <row r="32" spans="10:23">
      <c r="N32" s="76"/>
      <c r="O32" s="76"/>
      <c r="P32" s="76"/>
      <c r="Q32" s="76"/>
      <c r="R32" s="76"/>
      <c r="S32" s="76"/>
      <c r="T32" s="76"/>
      <c r="U32" s="76"/>
      <c r="V32" s="76"/>
      <c r="W32" s="76"/>
    </row>
    <row r="33" spans="2:23">
      <c r="N33" s="76"/>
      <c r="O33" s="76"/>
      <c r="P33" s="76"/>
      <c r="Q33" s="76"/>
      <c r="R33" s="76"/>
      <c r="S33" s="76"/>
      <c r="T33" s="76"/>
      <c r="U33" s="76"/>
      <c r="V33" s="76"/>
      <c r="W33" s="76"/>
    </row>
    <row r="34" spans="2:23">
      <c r="N34" s="76"/>
      <c r="O34" s="76"/>
      <c r="P34" s="76"/>
      <c r="Q34" s="76"/>
      <c r="R34" s="76"/>
      <c r="S34" s="76"/>
      <c r="T34" s="76"/>
      <c r="U34" s="76"/>
      <c r="V34" s="76"/>
      <c r="W34" s="76"/>
    </row>
    <row r="35" spans="2:23">
      <c r="B35" s="78" t="s">
        <v>1038</v>
      </c>
      <c r="G35" s="321"/>
      <c r="H35" s="324"/>
    </row>
  </sheetData>
  <sheetProtection sheet="1" selectLockedCells="1"/>
  <mergeCells count="4">
    <mergeCell ref="B7:B8"/>
    <mergeCell ref="C7:G7"/>
    <mergeCell ref="C4:E4"/>
    <mergeCell ref="B2:L2"/>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86" orientation="landscape" r:id="rId1"/>
  <headerFooter alignWithMargins="0"/>
  <colBreaks count="1" manualBreakCount="1">
    <brk id="13" max="1048575" man="1"/>
  </colBreaks>
  <drawing r:id="rId2"/>
</worksheet>
</file>

<file path=xl/worksheets/sheet22.xml><?xml version="1.0" encoding="utf-8"?>
<worksheet xmlns="http://schemas.openxmlformats.org/spreadsheetml/2006/main" xmlns:r="http://schemas.openxmlformats.org/officeDocument/2006/relationships">
  <sheetPr>
    <tabColor indexed="16"/>
  </sheetPr>
  <dimension ref="B1:T37"/>
  <sheetViews>
    <sheetView showRowColHeaders="0" zoomScaleNormal="100" zoomScaleSheetLayoutView="100" workbookViewId="0">
      <selection activeCell="B2" sqref="B2:H2"/>
    </sheetView>
  </sheetViews>
  <sheetFormatPr defaultRowHeight="12.75"/>
  <cols>
    <col min="1" max="1" width="2.7109375" style="113" customWidth="1"/>
    <col min="2" max="2" width="23.85546875" style="113" customWidth="1"/>
    <col min="3" max="3" width="44.7109375" style="113" customWidth="1"/>
    <col min="4" max="8" width="11.7109375" style="113" customWidth="1"/>
    <col min="9" max="10" width="9.140625" style="113"/>
    <col min="11" max="11" width="8.7109375" style="113" bestFit="1" customWidth="1"/>
    <col min="12" max="16384" width="9.140625" style="113"/>
  </cols>
  <sheetData>
    <row r="1" spans="2:20">
      <c r="B1" s="230"/>
    </row>
    <row r="2" spans="2:20" ht="14.25" customHeight="1">
      <c r="B2" s="367" t="str">
        <f>"Chart 3: Key inspections judgements for maintained schools inspected "&amp;IF('Chart 3'!$C$4=Dates!E3,"between "&amp;Dates!E3,IF('Chart 3'!$C$4=Dates!E3,"in "&amp;Dates!E3,IF('Chart 3'!$C$4=Dates!E4,"in "&amp;Dates!E4,IF('Chart 3'!$C$4=Dates!E5,"in "&amp;Dates!E5,IF('Chart 3'!$C$4=Dates!E6,"in "&amp;Dates!E6,IF('Chart 3'!$C$4=Dates!E7,"in "&amp;Dates!E7))))))&amp;" (provisional) " &amp; CHAR(185)</f>
        <v>Chart 3: Key inspections judgements for maintained schools inspected between 1 October 2011 and 31 December 2011 (provisional) ¹</v>
      </c>
      <c r="C2" s="368"/>
      <c r="D2" s="368"/>
      <c r="E2" s="368"/>
      <c r="F2" s="368"/>
      <c r="G2" s="368"/>
      <c r="H2" s="368"/>
      <c r="I2" s="87"/>
      <c r="J2" s="87"/>
      <c r="K2" s="125"/>
    </row>
    <row r="3" spans="2:20" ht="10.5" customHeight="1">
      <c r="B3" s="77"/>
      <c r="C3" s="70"/>
      <c r="D3" s="70"/>
      <c r="E3" s="70"/>
      <c r="F3" s="70"/>
      <c r="G3" s="70"/>
      <c r="H3" s="70"/>
      <c r="I3" s="70"/>
      <c r="J3" s="70"/>
      <c r="K3" s="116"/>
      <c r="L3" s="116"/>
      <c r="M3" s="116"/>
      <c r="N3" s="116"/>
      <c r="O3" s="116"/>
      <c r="P3" s="116"/>
      <c r="Q3" s="116"/>
      <c r="R3" s="116"/>
      <c r="S3" s="116"/>
      <c r="T3" s="116"/>
    </row>
    <row r="4" spans="2:20">
      <c r="B4" s="77" t="s">
        <v>790</v>
      </c>
      <c r="C4" s="152" t="s">
        <v>827</v>
      </c>
      <c r="D4" s="70"/>
      <c r="E4" s="70"/>
      <c r="F4" s="70"/>
      <c r="G4" s="70"/>
      <c r="H4" s="70"/>
      <c r="I4" s="70"/>
      <c r="J4" s="70"/>
      <c r="K4" s="116"/>
      <c r="L4" s="116"/>
      <c r="M4" s="116"/>
      <c r="N4" s="116"/>
      <c r="O4" s="116"/>
      <c r="P4" s="116"/>
      <c r="Q4" s="116"/>
      <c r="R4" s="116"/>
      <c r="S4" s="116"/>
      <c r="T4" s="116"/>
    </row>
    <row r="5" spans="2:20" ht="10.5" customHeight="1">
      <c r="B5" s="46"/>
      <c r="C5" s="70"/>
      <c r="D5" s="70"/>
      <c r="E5" s="70"/>
      <c r="F5" s="70"/>
      <c r="G5" s="70"/>
      <c r="H5" s="70"/>
      <c r="I5" s="70"/>
      <c r="J5" s="70"/>
      <c r="K5" s="116"/>
      <c r="L5" s="116"/>
      <c r="M5" s="116"/>
      <c r="N5" s="116"/>
      <c r="O5" s="116"/>
      <c r="P5" s="116"/>
      <c r="Q5" s="116"/>
      <c r="R5" s="116"/>
      <c r="S5" s="116"/>
      <c r="T5" s="116"/>
    </row>
    <row r="6" spans="2:20">
      <c r="B6" s="78" t="s">
        <v>783</v>
      </c>
      <c r="C6" s="70"/>
      <c r="D6" s="70"/>
      <c r="E6" s="70"/>
      <c r="F6" s="70"/>
      <c r="G6" s="70"/>
      <c r="H6" s="70"/>
      <c r="I6" s="70"/>
      <c r="J6" s="70"/>
      <c r="K6" s="116"/>
      <c r="L6" s="116"/>
      <c r="M6" s="116"/>
      <c r="N6" s="116"/>
      <c r="O6" s="116"/>
      <c r="P6" s="116"/>
      <c r="Q6" s="116"/>
      <c r="R6" s="116"/>
      <c r="S6" s="116"/>
      <c r="T6" s="116"/>
    </row>
    <row r="7" spans="2:20">
      <c r="B7" s="431" t="s">
        <v>787</v>
      </c>
      <c r="C7" s="88"/>
      <c r="D7" s="424" t="s">
        <v>785</v>
      </c>
      <c r="E7" s="424"/>
      <c r="F7" s="424"/>
      <c r="G7" s="424"/>
      <c r="H7" s="424"/>
      <c r="I7" s="70"/>
      <c r="J7" s="70"/>
      <c r="K7" s="124"/>
      <c r="L7" s="235"/>
      <c r="M7" s="116"/>
      <c r="N7" s="116"/>
      <c r="O7" s="116"/>
      <c r="P7" s="116"/>
      <c r="Q7" s="116"/>
      <c r="R7" s="116"/>
      <c r="S7" s="116"/>
      <c r="T7" s="116"/>
    </row>
    <row r="8" spans="2:20">
      <c r="B8" s="432"/>
      <c r="C8" s="75"/>
      <c r="D8" s="84" t="s">
        <v>64</v>
      </c>
      <c r="E8" s="84" t="s">
        <v>65</v>
      </c>
      <c r="F8" s="84" t="s">
        <v>66</v>
      </c>
      <c r="G8" s="84" t="s">
        <v>67</v>
      </c>
      <c r="H8" s="79" t="s">
        <v>69</v>
      </c>
      <c r="I8" s="70"/>
      <c r="J8" s="70"/>
      <c r="K8" s="301" t="s">
        <v>31</v>
      </c>
      <c r="L8" s="302" t="s">
        <v>64</v>
      </c>
      <c r="M8" s="302" t="s">
        <v>65</v>
      </c>
      <c r="N8" s="302" t="s">
        <v>66</v>
      </c>
      <c r="O8" s="302" t="s">
        <v>67</v>
      </c>
      <c r="P8" s="299"/>
      <c r="Q8" s="299"/>
      <c r="R8" s="116"/>
      <c r="S8" s="116"/>
    </row>
    <row r="9" spans="2:20" ht="12.75" customHeight="1">
      <c r="B9" s="436" t="s">
        <v>248</v>
      </c>
      <c r="C9" s="436"/>
      <c r="D9" s="291">
        <f>IF($C$4=Dates!$E$3, DataPack!B902, IF($C$4=Dates!$E$4, DataPack!H902, IF($C$4=Dates!$E$5, DataPack!N902, IF($C$4=Dates!$E$6, DataPack!T902))))</f>
        <v>294</v>
      </c>
      <c r="E9" s="291">
        <f>IF($C$4=Dates!$E$3, DataPack!C902, IF($C$4=Dates!$E$4, DataPack!I902, IF($C$4=Dates!$E$5, DataPack!O902, IF($C$4=Dates!$E$6, DataPack!U902))))</f>
        <v>769</v>
      </c>
      <c r="F9" s="291">
        <f>IF($C$4=Dates!$E$3, DataPack!D902, IF($C$4=Dates!$E$4, DataPack!J902, IF($C$4=Dates!$E$5, DataPack!P902, IF($C$4=Dates!$E$6, DataPack!V902))))</f>
        <v>517</v>
      </c>
      <c r="G9" s="291">
        <f>IF($C$4=Dates!$E$3, DataPack!E902, IF($C$4=Dates!$E$4, DataPack!K902, IF($C$4=Dates!$E$5, DataPack!Q902, IF($C$4=Dates!$E$6, DataPack!W902))))</f>
        <v>99</v>
      </c>
      <c r="H9" s="292">
        <f>IF($C$4=Dates!$E$3, DataPack!F902, IF($C$4=Dates!$E$4, DataPack!L902, IF($C$4=Dates!$E$5, DataPack!R902, IF($C$4=Dates!$E$6, DataPack!X902))))</f>
        <v>1679</v>
      </c>
      <c r="I9" s="70"/>
      <c r="J9" s="70"/>
      <c r="K9" s="305" t="str">
        <f t="shared" ref="K9:K15" si="0">B9&amp;" ("&amp;TEXT(H9,"##,##"&amp;")")</f>
        <v>Overall effectiveness: how good is the school (1,679)</v>
      </c>
      <c r="L9" s="304">
        <f>IF(ROUND(100*D9/$H9,0)=0, 0, ROUND(100*D9/$H9,0))</f>
        <v>18</v>
      </c>
      <c r="M9" s="304">
        <f>IF(ROUND(100*E9/$H9,0)=0, 0, ROUND(100*E9/$H9,0))</f>
        <v>46</v>
      </c>
      <c r="N9" s="304">
        <f>IF(ROUND(100*F9/$H9,0)=0, 0, ROUND(100*F9/$H9,0))</f>
        <v>31</v>
      </c>
      <c r="O9" s="304">
        <f>IF(ROUND(100*G9/$H9,0)=0, 0, ROUND(100*G9/$H9,0))</f>
        <v>6</v>
      </c>
      <c r="P9" s="299"/>
      <c r="Q9" s="299"/>
      <c r="R9" s="116"/>
    </row>
    <row r="10" spans="2:20" ht="12.75" customHeight="1">
      <c r="B10" s="436" t="s">
        <v>42</v>
      </c>
      <c r="C10" s="436"/>
      <c r="D10" s="90">
        <f>IF($C$4=Dates!$E$3, DataPack!B903, IF($C$4=Dates!$E$4, DataPack!H903, IF($C$4=Dates!$E$5, DataPack!N903, IF($C$4=Dates!$E$6, DataPack!T903))))</f>
        <v>260</v>
      </c>
      <c r="E10" s="90">
        <f>IF($C$4=Dates!$E$3, DataPack!C903, IF($C$4=Dates!$E$4, DataPack!I903, IF($C$4=Dates!$E$5, DataPack!O903, IF($C$4=Dates!$E$6, DataPack!U903))))</f>
        <v>807</v>
      </c>
      <c r="F10" s="90">
        <f>IF($C$4=Dates!$E$3, DataPack!D903, IF($C$4=Dates!$E$4, DataPack!J903, IF($C$4=Dates!$E$5, DataPack!P903, IF($C$4=Dates!$E$6, DataPack!V903))))</f>
        <v>518</v>
      </c>
      <c r="G10" s="90">
        <f>IF($C$4=Dates!$E$3, DataPack!E903, IF($C$4=Dates!$E$4, DataPack!K903, IF($C$4=Dates!$E$5, DataPack!Q903, IF($C$4=Dates!$E$6, DataPack!W903))))</f>
        <v>94</v>
      </c>
      <c r="H10" s="97">
        <f>IF($C$4=Dates!$E$3, DataPack!F903, IF($C$4=Dates!$E$4, DataPack!L903, IF($C$4=Dates!$E$5, DataPack!R903, IF($C$4=Dates!$E$6, DataPack!X903))))</f>
        <v>1679</v>
      </c>
      <c r="I10" s="70"/>
      <c r="J10" s="70"/>
      <c r="K10" s="305" t="str">
        <f t="shared" si="0"/>
        <v>Pupils' achievement and the extent to which they enjoy their learning (1,679)</v>
      </c>
      <c r="L10" s="304">
        <f t="shared" ref="L10:L15" si="1">IF(ROUND(100*D10/$H10,0)=0, 0, ROUND(100*D10/$H10,0))</f>
        <v>15</v>
      </c>
      <c r="M10" s="304">
        <f t="shared" ref="M10:M15" si="2">IF(ROUND(100*E10/$H10,0)=0, 0, ROUND(100*E10/$H10,0))</f>
        <v>48</v>
      </c>
      <c r="N10" s="304">
        <f t="shared" ref="N10:N15" si="3">IF(ROUND(100*F10/$H10,0)=0, 0, ROUND(100*F10/$H10,0))</f>
        <v>31</v>
      </c>
      <c r="O10" s="304">
        <f t="shared" ref="O10:O15" si="4">IF(ROUND(100*G10/$H10,0)=0, 0, ROUND(100*G10/$H10,0))</f>
        <v>6</v>
      </c>
      <c r="P10" s="299"/>
      <c r="Q10" s="299"/>
      <c r="R10" s="116"/>
    </row>
    <row r="11" spans="2:20" ht="12.75" customHeight="1">
      <c r="B11" s="436" t="s">
        <v>788</v>
      </c>
      <c r="C11" s="436"/>
      <c r="D11" s="90">
        <f>IF($C$4=Dates!$E$3, DataPack!B904, IF($C$4=Dates!$E$4, DataPack!H904, IF($C$4=Dates!$E$5, DataPack!N904, IF($C$4=Dates!$E$6, DataPack!T904))))</f>
        <v>173</v>
      </c>
      <c r="E11" s="90">
        <f>IF($C$4=Dates!$E$3, DataPack!C904, IF($C$4=Dates!$E$4, DataPack!I904, IF($C$4=Dates!$E$5, DataPack!O904, IF($C$4=Dates!$E$6, DataPack!U904))))</f>
        <v>932</v>
      </c>
      <c r="F11" s="90">
        <f>IF($C$4=Dates!$E$3, DataPack!D904, IF($C$4=Dates!$E$4, DataPack!J904, IF($C$4=Dates!$E$5, DataPack!P904, IF($C$4=Dates!$E$6, DataPack!V904))))</f>
        <v>515</v>
      </c>
      <c r="G11" s="90">
        <f>IF($C$4=Dates!$E$3, DataPack!E904, IF($C$4=Dates!$E$4, DataPack!K904, IF($C$4=Dates!$E$5, DataPack!Q904, IF($C$4=Dates!$E$6, DataPack!W904))))</f>
        <v>59</v>
      </c>
      <c r="H11" s="97">
        <f>IF($C$4=Dates!$E$3, DataPack!F904, IF($C$4=Dates!$E$4, DataPack!L904, IF($C$4=Dates!$E$5, DataPack!R904, IF($C$4=Dates!$E$6, DataPack!X904))))</f>
        <v>1679</v>
      </c>
      <c r="I11" s="70"/>
      <c r="J11" s="70"/>
      <c r="K11" s="305" t="str">
        <f t="shared" si="0"/>
        <v>Quality of teaching (1,679)</v>
      </c>
      <c r="L11" s="304">
        <f t="shared" si="1"/>
        <v>10</v>
      </c>
      <c r="M11" s="304">
        <f t="shared" si="2"/>
        <v>56</v>
      </c>
      <c r="N11" s="304">
        <f t="shared" si="3"/>
        <v>31</v>
      </c>
      <c r="O11" s="304">
        <f t="shared" si="4"/>
        <v>4</v>
      </c>
      <c r="P11" s="299"/>
      <c r="Q11" s="299"/>
      <c r="R11" s="116"/>
    </row>
    <row r="12" spans="2:20" ht="12.75" customHeight="1">
      <c r="B12" s="290" t="s">
        <v>355</v>
      </c>
      <c r="C12" s="290"/>
      <c r="D12" s="90">
        <f>IF($C$4=Dates!$E$3, DataPack!B905, IF($C$4=Dates!$E$4, DataPack!H905, IF($C$4=Dates!$E$5, DataPack!N905, IF($C$4=Dates!$E$6, DataPack!T905))))</f>
        <v>424</v>
      </c>
      <c r="E12" s="90">
        <f>IF($C$4=Dates!$E$3, DataPack!C905, IF($C$4=Dates!$E$4, DataPack!I905, IF($C$4=Dates!$E$5, DataPack!O905, IF($C$4=Dates!$E$6, DataPack!U905))))</f>
        <v>1074</v>
      </c>
      <c r="F12" s="90">
        <f>IF($C$4=Dates!$E$3, DataPack!D905, IF($C$4=Dates!$E$4, DataPack!J905, IF($C$4=Dates!$E$5, DataPack!P905, IF($C$4=Dates!$E$6, DataPack!V905))))</f>
        <v>176</v>
      </c>
      <c r="G12" s="90">
        <f>IF($C$4=Dates!$E$3, DataPack!E905, IF($C$4=Dates!$E$4, DataPack!K905, IF($C$4=Dates!$E$5, DataPack!Q905, IF($C$4=Dates!$E$6, DataPack!W905))))</f>
        <v>5</v>
      </c>
      <c r="H12" s="97">
        <f>IF($C$4=Dates!$E$3, DataPack!F905, IF($C$4=Dates!$E$4, DataPack!L905, IF($C$4=Dates!$E$5, DataPack!R905, IF($C$4=Dates!$E$6, DataPack!X905))))</f>
        <v>1679</v>
      </c>
      <c r="I12" s="70"/>
      <c r="J12" s="70"/>
      <c r="K12" s="305" t="str">
        <f t="shared" si="0"/>
        <v>Pupils' behaviour (1,679)</v>
      </c>
      <c r="L12" s="304">
        <f t="shared" si="1"/>
        <v>25</v>
      </c>
      <c r="M12" s="304">
        <f t="shared" si="2"/>
        <v>64</v>
      </c>
      <c r="N12" s="304">
        <f t="shared" si="3"/>
        <v>10</v>
      </c>
      <c r="O12" s="304">
        <f t="shared" si="4"/>
        <v>0</v>
      </c>
      <c r="P12" s="299"/>
      <c r="Q12" s="299"/>
      <c r="R12" s="116"/>
    </row>
    <row r="13" spans="2:20" ht="12.75" customHeight="1">
      <c r="B13" s="439" t="s">
        <v>8</v>
      </c>
      <c r="C13" s="439"/>
      <c r="D13" s="90">
        <f>IF($C$4=Dates!$E$3, DataPack!B906, IF($C$4=Dates!$E$4, DataPack!H906, IF($C$4=Dates!$E$5, DataPack!N906, IF($C$4=Dates!$E$6, DataPack!T906))))</f>
        <v>320</v>
      </c>
      <c r="E13" s="90">
        <f>IF($C$4=Dates!$E$3, DataPack!C906, IF($C$4=Dates!$E$4, DataPack!I906, IF($C$4=Dates!$E$5, DataPack!O906, IF($C$4=Dates!$E$6, DataPack!U906))))</f>
        <v>870</v>
      </c>
      <c r="F13" s="90">
        <f>IF($C$4=Dates!$E$3, DataPack!D906, IF($C$4=Dates!$E$4, DataPack!J906, IF($C$4=Dates!$E$5, DataPack!P906, IF($C$4=Dates!$E$6, DataPack!V906))))</f>
        <v>429</v>
      </c>
      <c r="G13" s="90">
        <f>IF($C$4=Dates!$E$3, DataPack!E906, IF($C$4=Dates!$E$4, DataPack!K906, IF($C$4=Dates!$E$5, DataPack!Q906, IF($C$4=Dates!$E$6, DataPack!W906))))</f>
        <v>60</v>
      </c>
      <c r="H13" s="97">
        <f>IF($C$4=Dates!$E$3, DataPack!F906, IF($C$4=Dates!$E$4, DataPack!L906, IF($C$4=Dates!$E$5, DataPack!R906, IF($C$4=Dates!$E$6, DataPack!X906))))</f>
        <v>1679</v>
      </c>
      <c r="I13" s="70"/>
      <c r="J13" s="70"/>
      <c r="K13" s="305" t="str">
        <f t="shared" si="0"/>
        <v>The effectiveness of leadership and management in embedding ambition and driving improvement (1,679)</v>
      </c>
      <c r="L13" s="304">
        <f t="shared" si="1"/>
        <v>19</v>
      </c>
      <c r="M13" s="304">
        <f t="shared" si="2"/>
        <v>52</v>
      </c>
      <c r="N13" s="304">
        <f t="shared" si="3"/>
        <v>26</v>
      </c>
      <c r="O13" s="304">
        <f t="shared" si="4"/>
        <v>4</v>
      </c>
      <c r="P13" s="299"/>
      <c r="Q13" s="299"/>
      <c r="R13" s="116"/>
    </row>
    <row r="14" spans="2:20" ht="12.75" customHeight="1">
      <c r="B14" s="438" t="s">
        <v>249</v>
      </c>
      <c r="C14" s="438"/>
      <c r="D14" s="90">
        <f>IF($C$4=Dates!$E$3, DataPack!B907, IF($C$4=Dates!$E$4, DataPack!H907, IF($C$4=Dates!$E$5, DataPack!N907, IF($C$4=Dates!$E$6, DataPack!T907))))</f>
        <v>37</v>
      </c>
      <c r="E14" s="90">
        <f>IF($C$4=Dates!$E$3, DataPack!C907, IF($C$4=Dates!$E$4, DataPack!I907, IF($C$4=Dates!$E$5, DataPack!O907, IF($C$4=Dates!$E$6, DataPack!U907))))</f>
        <v>85</v>
      </c>
      <c r="F14" s="90">
        <f>IF($C$4=Dates!$E$3, DataPack!D907, IF($C$4=Dates!$E$4, DataPack!J907, IF($C$4=Dates!$E$5, DataPack!P907, IF($C$4=Dates!$E$6, DataPack!V907))))</f>
        <v>77</v>
      </c>
      <c r="G14" s="90">
        <f>IF($C$4=Dates!$E$3, DataPack!E907, IF($C$4=Dates!$E$4, DataPack!K907, IF($C$4=Dates!$E$5, DataPack!Q907, IF($C$4=Dates!$E$6, DataPack!W907))))</f>
        <v>5</v>
      </c>
      <c r="H14" s="97">
        <f>IF($C$4=Dates!$E$3, DataPack!F907, IF($C$4=Dates!$E$4, DataPack!L907, IF($C$4=Dates!$E$5, DataPack!R907, IF($C$4=Dates!$E$6, DataPack!X907))))</f>
        <v>204</v>
      </c>
      <c r="I14" s="70"/>
      <c r="J14" s="70"/>
      <c r="K14" s="305" t="str">
        <f t="shared" si="0"/>
        <v>Overall effectiveness of the sixth form (204)</v>
      </c>
      <c r="L14" s="304">
        <f t="shared" si="1"/>
        <v>18</v>
      </c>
      <c r="M14" s="304">
        <f t="shared" si="2"/>
        <v>42</v>
      </c>
      <c r="N14" s="304">
        <f t="shared" si="3"/>
        <v>38</v>
      </c>
      <c r="O14" s="304">
        <f t="shared" si="4"/>
        <v>2</v>
      </c>
      <c r="P14" s="299"/>
      <c r="Q14" s="299"/>
      <c r="R14" s="116"/>
    </row>
    <row r="15" spans="2:20" ht="12.75" customHeight="1">
      <c r="B15" s="434" t="s">
        <v>250</v>
      </c>
      <c r="C15" s="434"/>
      <c r="D15" s="203">
        <f>IF($C$4=Dates!$E$3, DataPack!B908, IF($C$4=Dates!$E$4, DataPack!H908, IF($C$4=Dates!$E$5, DataPack!N908, IF($C$4=Dates!$E$6, DataPack!T908))))</f>
        <v>199</v>
      </c>
      <c r="E15" s="203">
        <f>IF($C$4=Dates!$E$3, DataPack!C908, IF($C$4=Dates!$E$4, DataPack!I908, IF($C$4=Dates!$E$5, DataPack!O908, IF($C$4=Dates!$E$6, DataPack!U908))))</f>
        <v>816</v>
      </c>
      <c r="F15" s="203">
        <f>IF($C$4=Dates!$E$3, DataPack!D908, IF($C$4=Dates!$E$4, DataPack!J908, IF($C$4=Dates!$E$5, DataPack!P908, IF($C$4=Dates!$E$6, DataPack!V908))))</f>
        <v>238</v>
      </c>
      <c r="G15" s="203">
        <f>IF($C$4=Dates!$E$3, DataPack!E908, IF($C$4=Dates!$E$4, DataPack!K908, IF($C$4=Dates!$E$5, DataPack!Q908, IF($C$4=Dates!$E$6, DataPack!W908))))</f>
        <v>7</v>
      </c>
      <c r="H15" s="191">
        <f>IF($C$4=Dates!$E$3, DataPack!F908, IF($C$4=Dates!$E$4, DataPack!L908, IF($C$4=Dates!$E$5, DataPack!R908, IF($C$4=Dates!$E$6, DataPack!X908))))</f>
        <v>1260</v>
      </c>
      <c r="I15" s="70"/>
      <c r="J15" s="212"/>
      <c r="K15" s="305" t="str">
        <f t="shared" si="0"/>
        <v>Overall effectiveness of the Early Years Foundation stage (1,260)</v>
      </c>
      <c r="L15" s="304">
        <f t="shared" si="1"/>
        <v>16</v>
      </c>
      <c r="M15" s="304">
        <f t="shared" si="2"/>
        <v>65</v>
      </c>
      <c r="N15" s="304">
        <f t="shared" si="3"/>
        <v>19</v>
      </c>
      <c r="O15" s="304">
        <f t="shared" si="4"/>
        <v>1</v>
      </c>
      <c r="P15" s="306"/>
      <c r="Q15" s="306"/>
      <c r="R15" s="116"/>
    </row>
    <row r="16" spans="2:20" ht="12" customHeight="1">
      <c r="B16" s="70"/>
      <c r="C16" s="70"/>
      <c r="D16" s="70"/>
      <c r="E16" s="70"/>
      <c r="F16" s="70"/>
      <c r="G16" s="425" t="s">
        <v>30</v>
      </c>
      <c r="H16" s="425"/>
      <c r="I16" s="70"/>
      <c r="J16" s="212"/>
      <c r="K16" s="306"/>
      <c r="L16" s="306"/>
      <c r="M16" s="306"/>
      <c r="N16" s="306"/>
      <c r="O16" s="306"/>
      <c r="P16" s="306"/>
      <c r="Q16" s="306"/>
      <c r="R16" s="295"/>
      <c r="S16" s="295"/>
      <c r="T16" s="116"/>
    </row>
    <row r="17" spans="2:20">
      <c r="B17" s="70"/>
      <c r="C17" s="70"/>
      <c r="D17" s="70"/>
      <c r="E17" s="70"/>
      <c r="F17" s="70"/>
      <c r="G17" s="70"/>
      <c r="H17" s="70"/>
      <c r="I17" s="70"/>
      <c r="J17" s="212"/>
      <c r="K17" s="306"/>
      <c r="L17" s="306"/>
      <c r="M17" s="306"/>
      <c r="N17" s="306"/>
      <c r="O17" s="306"/>
      <c r="P17" s="306"/>
      <c r="Q17" s="306"/>
      <c r="R17" s="295"/>
      <c r="S17" s="295"/>
      <c r="T17" s="116"/>
    </row>
    <row r="18" spans="2:20">
      <c r="B18" s="70"/>
      <c r="C18" s="70"/>
      <c r="D18" s="70"/>
      <c r="E18" s="70"/>
      <c r="F18" s="70"/>
      <c r="G18" s="70"/>
      <c r="H18" s="70"/>
      <c r="I18" s="70"/>
      <c r="J18" s="212"/>
      <c r="K18" s="306"/>
      <c r="L18" s="306"/>
      <c r="M18" s="437"/>
      <c r="N18" s="437"/>
      <c r="O18" s="437"/>
      <c r="P18" s="437"/>
      <c r="Q18" s="437"/>
      <c r="R18" s="295"/>
      <c r="S18" s="295"/>
      <c r="T18" s="116"/>
    </row>
    <row r="19" spans="2:20">
      <c r="B19" s="70"/>
      <c r="C19" s="70"/>
      <c r="D19" s="70"/>
      <c r="E19" s="70"/>
      <c r="F19" s="70"/>
      <c r="G19" s="70"/>
      <c r="H19" s="70"/>
      <c r="I19" s="70"/>
      <c r="J19" s="212"/>
      <c r="K19" s="306"/>
      <c r="L19" s="306"/>
      <c r="M19" s="302" t="s">
        <v>64</v>
      </c>
      <c r="N19" s="302" t="s">
        <v>65</v>
      </c>
      <c r="O19" s="302" t="s">
        <v>66</v>
      </c>
      <c r="P19" s="302" t="s">
        <v>67</v>
      </c>
      <c r="Q19" s="303"/>
      <c r="R19" s="295"/>
      <c r="S19" s="295"/>
      <c r="T19" s="116"/>
    </row>
    <row r="20" spans="2:20">
      <c r="B20" s="70"/>
      <c r="C20" s="70"/>
      <c r="D20" s="70"/>
      <c r="E20" s="70"/>
      <c r="F20" s="70"/>
      <c r="G20" s="70"/>
      <c r="H20" s="70"/>
      <c r="I20" s="70"/>
      <c r="J20" s="212"/>
      <c r="K20" s="435" t="str">
        <f>B9&amp;" ("&amp;TEXT(H9,"##,##"&amp;")")</f>
        <v>Overall effectiveness: how good is the school (1,679)</v>
      </c>
      <c r="L20" s="435"/>
      <c r="M20" s="307">
        <f>D9</f>
        <v>294</v>
      </c>
      <c r="N20" s="307">
        <f>E9</f>
        <v>769</v>
      </c>
      <c r="O20" s="307">
        <f>F9</f>
        <v>517</v>
      </c>
      <c r="P20" s="307">
        <f>G9</f>
        <v>99</v>
      </c>
      <c r="Q20" s="306"/>
      <c r="R20" s="295"/>
      <c r="S20" s="295"/>
      <c r="T20" s="116"/>
    </row>
    <row r="21" spans="2:20" ht="12.75" customHeight="1">
      <c r="B21" s="70"/>
      <c r="C21" s="70"/>
      <c r="D21" s="70"/>
      <c r="E21" s="70"/>
      <c r="F21" s="70"/>
      <c r="G21" s="70"/>
      <c r="H21" s="70"/>
      <c r="I21" s="70"/>
      <c r="J21" s="212"/>
      <c r="K21" s="435" t="str">
        <f t="shared" ref="K21:K26" si="5">B10&amp;" ("&amp;TEXT(H10,"##,##"&amp;")")</f>
        <v>Pupils' achievement and the extent to which they enjoy their learning (1,679)</v>
      </c>
      <c r="L21" s="435"/>
      <c r="M21" s="307">
        <f t="shared" ref="M21:M26" si="6">D10</f>
        <v>260</v>
      </c>
      <c r="N21" s="307">
        <f t="shared" ref="N21:N26" si="7">E10</f>
        <v>807</v>
      </c>
      <c r="O21" s="307">
        <f t="shared" ref="O21:O26" si="8">F10</f>
        <v>518</v>
      </c>
      <c r="P21" s="307">
        <f t="shared" ref="P21:P26" si="9">G10</f>
        <v>94</v>
      </c>
      <c r="Q21" s="306"/>
      <c r="R21" s="295"/>
      <c r="S21" s="295"/>
      <c r="T21" s="116"/>
    </row>
    <row r="22" spans="2:20" ht="12.75" customHeight="1">
      <c r="B22" s="70"/>
      <c r="C22" s="70"/>
      <c r="D22" s="70"/>
      <c r="E22" s="70"/>
      <c r="F22" s="70"/>
      <c r="G22" s="70"/>
      <c r="H22" s="70"/>
      <c r="I22" s="70"/>
      <c r="J22" s="212"/>
      <c r="K22" s="435" t="str">
        <f t="shared" si="5"/>
        <v>Quality of teaching (1,679)</v>
      </c>
      <c r="L22" s="435"/>
      <c r="M22" s="307">
        <f t="shared" si="6"/>
        <v>173</v>
      </c>
      <c r="N22" s="307">
        <f t="shared" si="7"/>
        <v>932</v>
      </c>
      <c r="O22" s="307">
        <f t="shared" si="8"/>
        <v>515</v>
      </c>
      <c r="P22" s="307">
        <f t="shared" si="9"/>
        <v>59</v>
      </c>
      <c r="Q22" s="306"/>
      <c r="R22" s="295"/>
      <c r="S22" s="295"/>
      <c r="T22" s="116"/>
    </row>
    <row r="23" spans="2:20" ht="12.75" customHeight="1">
      <c r="B23" s="70"/>
      <c r="C23" s="70"/>
      <c r="D23" s="70"/>
      <c r="E23" s="70"/>
      <c r="F23" s="70"/>
      <c r="G23" s="70"/>
      <c r="H23" s="70"/>
      <c r="I23" s="70"/>
      <c r="J23" s="212"/>
      <c r="K23" s="435" t="str">
        <f t="shared" si="5"/>
        <v>Pupils' behaviour (1,679)</v>
      </c>
      <c r="L23" s="435"/>
      <c r="M23" s="307">
        <f t="shared" si="6"/>
        <v>424</v>
      </c>
      <c r="N23" s="307">
        <f t="shared" si="7"/>
        <v>1074</v>
      </c>
      <c r="O23" s="307">
        <f t="shared" si="8"/>
        <v>176</v>
      </c>
      <c r="P23" s="307">
        <f t="shared" si="9"/>
        <v>5</v>
      </c>
      <c r="Q23" s="306"/>
      <c r="R23" s="295"/>
      <c r="S23" s="295"/>
      <c r="T23" s="116"/>
    </row>
    <row r="24" spans="2:20" ht="12.75" customHeight="1">
      <c r="B24" s="70"/>
      <c r="C24" s="70"/>
      <c r="D24" s="70"/>
      <c r="E24" s="70"/>
      <c r="F24" s="70"/>
      <c r="G24" s="70"/>
      <c r="H24" s="70"/>
      <c r="I24" s="70"/>
      <c r="J24" s="212"/>
      <c r="K24" s="435" t="str">
        <f t="shared" si="5"/>
        <v>The effectiveness of leadership and management in embedding ambition and driving improvement (1,679)</v>
      </c>
      <c r="L24" s="435"/>
      <c r="M24" s="307">
        <f t="shared" si="6"/>
        <v>320</v>
      </c>
      <c r="N24" s="307">
        <f t="shared" si="7"/>
        <v>870</v>
      </c>
      <c r="O24" s="307">
        <f t="shared" si="8"/>
        <v>429</v>
      </c>
      <c r="P24" s="307">
        <f t="shared" si="9"/>
        <v>60</v>
      </c>
      <c r="Q24" s="306"/>
      <c r="R24" s="295"/>
      <c r="S24" s="295"/>
      <c r="T24" s="116"/>
    </row>
    <row r="25" spans="2:20" ht="12.75" customHeight="1">
      <c r="B25" s="70"/>
      <c r="C25" s="70"/>
      <c r="D25" s="70"/>
      <c r="E25" s="70"/>
      <c r="F25" s="70"/>
      <c r="G25" s="70"/>
      <c r="H25" s="70"/>
      <c r="I25" s="70"/>
      <c r="J25" s="212"/>
      <c r="K25" s="435" t="str">
        <f t="shared" si="5"/>
        <v>Overall effectiveness of the sixth form (204)</v>
      </c>
      <c r="L25" s="435"/>
      <c r="M25" s="306">
        <f t="shared" si="6"/>
        <v>37</v>
      </c>
      <c r="N25" s="306">
        <f t="shared" si="7"/>
        <v>85</v>
      </c>
      <c r="O25" s="306">
        <f t="shared" si="8"/>
        <v>77</v>
      </c>
      <c r="P25" s="306">
        <f t="shared" si="9"/>
        <v>5</v>
      </c>
      <c r="Q25" s="306"/>
      <c r="R25" s="295"/>
      <c r="S25" s="295"/>
      <c r="T25" s="116"/>
    </row>
    <row r="26" spans="2:20" ht="12.75" customHeight="1">
      <c r="B26" s="70"/>
      <c r="C26" s="70"/>
      <c r="D26" s="70"/>
      <c r="E26" s="70"/>
      <c r="F26" s="70"/>
      <c r="G26" s="70"/>
      <c r="H26" s="70"/>
      <c r="I26" s="70"/>
      <c r="J26" s="212"/>
      <c r="K26" s="435" t="str">
        <f t="shared" si="5"/>
        <v>Overall effectiveness of the Early Years Foundation stage (1,260)</v>
      </c>
      <c r="L26" s="435"/>
      <c r="M26" s="306">
        <f t="shared" si="6"/>
        <v>199</v>
      </c>
      <c r="N26" s="306">
        <f t="shared" si="7"/>
        <v>816</v>
      </c>
      <c r="O26" s="306">
        <f t="shared" si="8"/>
        <v>238</v>
      </c>
      <c r="P26" s="306">
        <f t="shared" si="9"/>
        <v>7</v>
      </c>
      <c r="Q26" s="306"/>
      <c r="R26" s="295"/>
      <c r="S26" s="295"/>
      <c r="T26" s="116"/>
    </row>
    <row r="27" spans="2:20">
      <c r="B27" s="70"/>
      <c r="C27" s="70"/>
      <c r="D27" s="70"/>
      <c r="E27" s="70"/>
      <c r="F27" s="70"/>
      <c r="G27" s="70"/>
      <c r="H27" s="70"/>
      <c r="I27" s="70"/>
      <c r="J27" s="212"/>
      <c r="K27" s="433"/>
      <c r="L27" s="433"/>
      <c r="M27" s="295"/>
      <c r="N27" s="295"/>
      <c r="O27" s="295"/>
      <c r="P27" s="295"/>
      <c r="Q27" s="295"/>
      <c r="R27" s="295"/>
      <c r="S27" s="295"/>
      <c r="T27" s="116"/>
    </row>
    <row r="28" spans="2:20">
      <c r="B28" s="70"/>
      <c r="C28" s="70"/>
      <c r="D28" s="70"/>
      <c r="E28" s="70"/>
      <c r="F28" s="70"/>
      <c r="G28" s="70"/>
      <c r="H28" s="70"/>
      <c r="I28" s="70"/>
      <c r="J28" s="212"/>
      <c r="K28" s="295"/>
      <c r="L28" s="295"/>
      <c r="M28" s="295"/>
      <c r="N28" s="295"/>
      <c r="O28" s="295"/>
      <c r="P28" s="295"/>
      <c r="Q28" s="295"/>
      <c r="R28" s="295"/>
      <c r="S28" s="295"/>
      <c r="T28" s="116"/>
    </row>
    <row r="29" spans="2:20">
      <c r="B29" s="70"/>
      <c r="C29" s="70"/>
      <c r="D29" s="70"/>
      <c r="E29" s="70"/>
      <c r="F29" s="70"/>
      <c r="G29" s="70"/>
      <c r="H29" s="70"/>
      <c r="I29" s="70"/>
      <c r="J29" s="212"/>
      <c r="K29" s="295"/>
      <c r="L29" s="295"/>
      <c r="M29" s="295"/>
      <c r="N29" s="295"/>
      <c r="O29" s="295"/>
      <c r="P29" s="295"/>
      <c r="Q29" s="295"/>
      <c r="R29" s="295"/>
      <c r="S29" s="295"/>
      <c r="T29" s="116"/>
    </row>
    <row r="30" spans="2:20">
      <c r="B30" s="70"/>
      <c r="C30" s="70"/>
      <c r="D30" s="70"/>
      <c r="E30" s="70"/>
      <c r="F30" s="70"/>
      <c r="G30" s="70"/>
      <c r="H30" s="70"/>
      <c r="I30" s="70"/>
      <c r="J30" s="212"/>
      <c r="K30" s="295"/>
      <c r="L30" s="295"/>
      <c r="M30" s="295"/>
      <c r="N30" s="295"/>
      <c r="O30" s="295"/>
      <c r="P30" s="295"/>
      <c r="Q30" s="295"/>
      <c r="R30" s="295"/>
      <c r="S30" s="295"/>
      <c r="T30" s="116"/>
    </row>
    <row r="31" spans="2:20">
      <c r="B31" s="70"/>
      <c r="C31" s="70"/>
      <c r="D31" s="70"/>
      <c r="E31" s="70"/>
      <c r="F31" s="70"/>
      <c r="G31" s="70"/>
      <c r="H31" s="70"/>
      <c r="I31" s="70"/>
      <c r="J31" s="212"/>
      <c r="K31" s="211"/>
      <c r="L31" s="211"/>
      <c r="M31" s="211"/>
      <c r="N31" s="211"/>
      <c r="O31" s="211"/>
      <c r="P31" s="211"/>
      <c r="Q31" s="211"/>
      <c r="R31" s="211"/>
      <c r="S31" s="211"/>
    </row>
    <row r="32" spans="2:20">
      <c r="B32" s="70"/>
      <c r="C32" s="70"/>
      <c r="D32" s="70"/>
      <c r="E32" s="70"/>
      <c r="F32" s="70"/>
      <c r="G32" s="70"/>
      <c r="H32" s="70"/>
      <c r="I32" s="70"/>
      <c r="J32" s="212"/>
      <c r="K32" s="211"/>
      <c r="L32" s="211"/>
      <c r="M32" s="211"/>
      <c r="N32" s="211"/>
      <c r="O32" s="211"/>
      <c r="P32" s="211"/>
      <c r="Q32" s="211"/>
      <c r="R32" s="211"/>
      <c r="S32" s="211"/>
    </row>
    <row r="33" spans="2:19">
      <c r="B33" s="70"/>
      <c r="C33" s="70"/>
      <c r="D33" s="70"/>
      <c r="E33" s="70"/>
      <c r="F33" s="70"/>
      <c r="G33" s="70"/>
      <c r="H33" s="70"/>
      <c r="I33" s="70"/>
      <c r="J33" s="212"/>
      <c r="K33" s="211"/>
      <c r="L33" s="211"/>
      <c r="M33" s="211"/>
      <c r="N33" s="211"/>
      <c r="O33" s="211"/>
      <c r="P33" s="211"/>
      <c r="Q33" s="211"/>
      <c r="R33" s="211"/>
      <c r="S33" s="211"/>
    </row>
    <row r="34" spans="2:19">
      <c r="B34" s="70"/>
      <c r="C34" s="70"/>
      <c r="D34" s="70"/>
      <c r="E34" s="70"/>
      <c r="F34" s="70"/>
      <c r="G34" s="70"/>
      <c r="H34" s="70"/>
      <c r="I34" s="70"/>
      <c r="J34" s="212"/>
      <c r="K34" s="211"/>
      <c r="L34" s="211"/>
      <c r="M34" s="211"/>
      <c r="N34" s="211"/>
      <c r="O34" s="211"/>
      <c r="P34" s="211"/>
      <c r="Q34" s="211"/>
      <c r="R34" s="211"/>
      <c r="S34" s="211"/>
    </row>
    <row r="35" spans="2:19">
      <c r="B35" s="70"/>
      <c r="C35" s="70"/>
      <c r="D35" s="70"/>
      <c r="E35" s="70"/>
      <c r="F35" s="70"/>
      <c r="G35" s="70"/>
      <c r="H35" s="70"/>
      <c r="I35" s="70"/>
      <c r="J35" s="212"/>
      <c r="K35" s="211"/>
      <c r="L35" s="211"/>
      <c r="M35" s="211"/>
      <c r="N35" s="211"/>
      <c r="O35" s="211"/>
      <c r="P35" s="211"/>
      <c r="Q35" s="211"/>
      <c r="R35" s="211"/>
      <c r="S35" s="211"/>
    </row>
    <row r="36" spans="2:19">
      <c r="B36" s="78" t="s">
        <v>786</v>
      </c>
      <c r="C36" s="70"/>
      <c r="D36" s="70"/>
      <c r="E36" s="70"/>
      <c r="F36" s="70"/>
      <c r="G36" s="70"/>
      <c r="H36" s="70"/>
      <c r="I36" s="70"/>
      <c r="J36" s="212"/>
      <c r="K36" s="211"/>
      <c r="L36" s="211"/>
      <c r="M36" s="211"/>
      <c r="N36" s="211"/>
      <c r="O36" s="211"/>
      <c r="P36" s="211"/>
      <c r="Q36" s="211"/>
      <c r="R36" s="211"/>
      <c r="S36" s="211"/>
    </row>
    <row r="37" spans="2:19">
      <c r="B37" s="70"/>
      <c r="C37" s="70"/>
      <c r="D37" s="70"/>
      <c r="E37" s="70"/>
      <c r="F37" s="70"/>
      <c r="G37" s="70"/>
      <c r="H37" s="70"/>
      <c r="I37" s="70"/>
      <c r="J37" s="212"/>
      <c r="K37" s="211"/>
      <c r="L37" s="211"/>
      <c r="M37" s="211"/>
      <c r="N37" s="211"/>
      <c r="O37" s="211"/>
      <c r="P37" s="211"/>
      <c r="Q37" s="211"/>
      <c r="R37" s="211"/>
      <c r="S37" s="211"/>
    </row>
  </sheetData>
  <sheetProtection sheet="1" selectLockedCells="1"/>
  <mergeCells count="19">
    <mergeCell ref="M18:Q18"/>
    <mergeCell ref="K24:L24"/>
    <mergeCell ref="B14:C14"/>
    <mergeCell ref="K25:L25"/>
    <mergeCell ref="B9:C9"/>
    <mergeCell ref="K20:L20"/>
    <mergeCell ref="K22:L22"/>
    <mergeCell ref="K23:L23"/>
    <mergeCell ref="B13:C13"/>
    <mergeCell ref="B2:H2"/>
    <mergeCell ref="B7:B8"/>
    <mergeCell ref="D7:H7"/>
    <mergeCell ref="K27:L27"/>
    <mergeCell ref="B15:C15"/>
    <mergeCell ref="K26:L26"/>
    <mergeCell ref="G16:H16"/>
    <mergeCell ref="B10:C10"/>
    <mergeCell ref="K21:L21"/>
    <mergeCell ref="B11:C11"/>
  </mergeCells>
  <phoneticPr fontId="0" type="noConversion"/>
  <dataValidations count="1">
    <dataValidation type="list" allowBlank="1" showInputMessage="1" showErrorMessage="1" sqref="C4">
      <formula1>Date</formula1>
    </dataValidation>
  </dataValidations>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sheetPr>
    <tabColor indexed="16"/>
  </sheetPr>
  <dimension ref="B1:U36"/>
  <sheetViews>
    <sheetView showRowColHeaders="0" showRuler="0" zoomScaleNormal="100" workbookViewId="0">
      <selection activeCell="B2" sqref="B2:I3"/>
    </sheetView>
  </sheetViews>
  <sheetFormatPr defaultRowHeight="12.75"/>
  <cols>
    <col min="1" max="1" width="2.7109375" style="113" customWidth="1"/>
    <col min="2" max="2" width="19.28515625" style="113" customWidth="1"/>
    <col min="3" max="7" width="12.28515625" style="113" customWidth="1"/>
    <col min="8" max="8" width="9.140625" style="113"/>
    <col min="9" max="9" width="17.7109375" style="113" bestFit="1" customWidth="1"/>
    <col min="10" max="10" width="9.140625" style="113"/>
    <col min="11" max="11" width="11.85546875" style="113" customWidth="1"/>
    <col min="12" max="16384" width="9.140625" style="113"/>
  </cols>
  <sheetData>
    <row r="1" spans="2:21">
      <c r="B1" s="230"/>
    </row>
    <row r="2" spans="2:21">
      <c r="B2" s="440" t="str">
        <f>"Chart 4: Most recent overall effectiveness of maintained schools inspected at 31 December 2011 (provisional) " &amp; CHAR(185) &amp; " " &amp; CHAR(178)&amp; " " &amp; CHAR(179)</f>
        <v>Chart 4: Most recent overall effectiveness of maintained schools inspected at 31 December 2011 (provisional) ¹ ² ³</v>
      </c>
      <c r="C2" s="441"/>
      <c r="D2" s="441"/>
      <c r="E2" s="441"/>
      <c r="F2" s="441"/>
      <c r="G2" s="441"/>
      <c r="H2" s="441"/>
      <c r="I2" s="441"/>
      <c r="N2" s="215"/>
      <c r="O2" s="215"/>
      <c r="P2" s="215"/>
      <c r="Q2" s="215"/>
      <c r="R2" s="215"/>
      <c r="S2" s="215"/>
      <c r="T2" s="215"/>
    </row>
    <row r="3" spans="2:21" ht="5.25" customHeight="1">
      <c r="B3" s="441"/>
      <c r="C3" s="441"/>
      <c r="D3" s="441"/>
      <c r="E3" s="441"/>
      <c r="F3" s="441"/>
      <c r="G3" s="441"/>
      <c r="H3" s="441"/>
      <c r="I3" s="441"/>
      <c r="N3" s="215"/>
      <c r="O3" s="215"/>
      <c r="P3" s="215"/>
      <c r="Q3" s="215"/>
      <c r="R3" s="215"/>
      <c r="S3" s="215"/>
      <c r="T3" s="215"/>
    </row>
    <row r="4" spans="2:21">
      <c r="B4" s="78" t="s">
        <v>783</v>
      </c>
      <c r="C4" s="46"/>
      <c r="D4" s="70"/>
      <c r="E4" s="70"/>
      <c r="F4" s="70"/>
      <c r="G4" s="70"/>
      <c r="H4" s="70"/>
      <c r="I4" s="70"/>
      <c r="K4" s="308" t="s">
        <v>784</v>
      </c>
      <c r="L4" s="215"/>
      <c r="M4" s="215"/>
      <c r="N4" s="215"/>
      <c r="O4" s="215"/>
      <c r="P4" s="215"/>
      <c r="U4" s="116"/>
    </row>
    <row r="5" spans="2:21">
      <c r="B5" s="422" t="s">
        <v>31</v>
      </c>
      <c r="C5" s="424" t="s">
        <v>397</v>
      </c>
      <c r="D5" s="424"/>
      <c r="E5" s="424"/>
      <c r="F5" s="424"/>
      <c r="G5" s="424"/>
      <c r="H5" s="70"/>
      <c r="I5" s="70"/>
      <c r="K5" s="308"/>
      <c r="L5" s="300" t="s">
        <v>397</v>
      </c>
      <c r="M5" s="300"/>
      <c r="N5" s="300"/>
      <c r="O5" s="300"/>
      <c r="P5" s="300"/>
      <c r="U5" s="116"/>
    </row>
    <row r="6" spans="2:21">
      <c r="B6" s="423"/>
      <c r="C6" s="84" t="s">
        <v>64</v>
      </c>
      <c r="D6" s="84" t="s">
        <v>65</v>
      </c>
      <c r="E6" s="84" t="s">
        <v>66</v>
      </c>
      <c r="F6" s="84" t="s">
        <v>67</v>
      </c>
      <c r="G6" s="79" t="s">
        <v>69</v>
      </c>
      <c r="H6" s="70"/>
      <c r="I6" s="70"/>
      <c r="K6" s="301" t="s">
        <v>31</v>
      </c>
      <c r="L6" s="302" t="s">
        <v>64</v>
      </c>
      <c r="M6" s="302" t="s">
        <v>65</v>
      </c>
      <c r="N6" s="302" t="s">
        <v>66</v>
      </c>
      <c r="O6" s="302" t="s">
        <v>67</v>
      </c>
      <c r="P6" s="303" t="s">
        <v>69</v>
      </c>
      <c r="U6" s="116"/>
    </row>
    <row r="7" spans="2:21">
      <c r="B7" s="85" t="s">
        <v>270</v>
      </c>
      <c r="C7" s="90">
        <f>DataPack!B912</f>
        <v>230</v>
      </c>
      <c r="D7" s="90">
        <f>DataPack!C912</f>
        <v>174</v>
      </c>
      <c r="E7" s="90">
        <f>DataPack!D912</f>
        <v>16</v>
      </c>
      <c r="F7" s="90">
        <f>DataPack!E912</f>
        <v>2</v>
      </c>
      <c r="G7" s="97">
        <f t="shared" ref="G7:G12" si="0">SUM(C7:F7)</f>
        <v>422</v>
      </c>
      <c r="H7" s="70"/>
      <c r="I7" s="70"/>
      <c r="K7" s="309" t="str">
        <f>DataPack!A912</f>
        <v>Nursery (422)</v>
      </c>
      <c r="L7" s="310">
        <f t="shared" ref="L7:N12" si="1">IF(ROUND(100*C7/$G7, 0)=0, #N/A, ROUND(100*C7/$G7, 0))</f>
        <v>55</v>
      </c>
      <c r="M7" s="310">
        <f t="shared" si="1"/>
        <v>41</v>
      </c>
      <c r="N7" s="310">
        <f t="shared" si="1"/>
        <v>4</v>
      </c>
      <c r="O7" s="310"/>
      <c r="P7" s="304">
        <v>100</v>
      </c>
      <c r="U7" s="116"/>
    </row>
    <row r="8" spans="2:21">
      <c r="B8" s="85" t="s">
        <v>271</v>
      </c>
      <c r="C8" s="90">
        <f>DataPack!B913</f>
        <v>3016</v>
      </c>
      <c r="D8" s="90">
        <f>DataPack!C913</f>
        <v>8545</v>
      </c>
      <c r="E8" s="90">
        <f>DataPack!D913</f>
        <v>4825</v>
      </c>
      <c r="F8" s="90">
        <f>DataPack!E913</f>
        <v>330</v>
      </c>
      <c r="G8" s="97">
        <f t="shared" si="0"/>
        <v>16716</v>
      </c>
      <c r="H8" s="70"/>
      <c r="I8" s="70"/>
      <c r="K8" s="309" t="str">
        <f>DataPack!A913</f>
        <v>Primary (16,716)</v>
      </c>
      <c r="L8" s="310">
        <f t="shared" si="1"/>
        <v>18</v>
      </c>
      <c r="M8" s="310">
        <f t="shared" si="1"/>
        <v>51</v>
      </c>
      <c r="N8" s="310">
        <f t="shared" si="1"/>
        <v>29</v>
      </c>
      <c r="O8" s="310">
        <f>IF(ROUND(100*F8/$G8, 0)=0, #N/A, ROUND(100*F8/$G8, 0))</f>
        <v>2</v>
      </c>
      <c r="P8" s="304">
        <v>100</v>
      </c>
      <c r="U8" s="116"/>
    </row>
    <row r="9" spans="2:21" ht="12.75" customHeight="1">
      <c r="B9" s="85" t="s">
        <v>272</v>
      </c>
      <c r="C9" s="90">
        <f>DataPack!B914</f>
        <v>811</v>
      </c>
      <c r="D9" s="90">
        <f>DataPack!C914</f>
        <v>1264</v>
      </c>
      <c r="E9" s="90">
        <f>DataPack!D914</f>
        <v>912</v>
      </c>
      <c r="F9" s="90">
        <f>DataPack!E914</f>
        <v>82</v>
      </c>
      <c r="G9" s="97">
        <f t="shared" si="0"/>
        <v>3069</v>
      </c>
      <c r="H9" s="70"/>
      <c r="I9" s="70"/>
      <c r="K9" s="309" t="str">
        <f>DataPack!A914</f>
        <v>Secondary (3,069)</v>
      </c>
      <c r="L9" s="310">
        <f t="shared" si="1"/>
        <v>26</v>
      </c>
      <c r="M9" s="310">
        <f t="shared" si="1"/>
        <v>41</v>
      </c>
      <c r="N9" s="310">
        <f t="shared" si="1"/>
        <v>30</v>
      </c>
      <c r="O9" s="310">
        <f>IF(ROUND(100*F9/$G9, 0)=0, #N/A, ROUND(100*F9/$G9, 0))</f>
        <v>3</v>
      </c>
      <c r="P9" s="304">
        <v>100</v>
      </c>
      <c r="U9" s="116"/>
    </row>
    <row r="10" spans="2:21">
      <c r="B10" s="85" t="s">
        <v>273</v>
      </c>
      <c r="C10" s="90">
        <f>DataPack!B915</f>
        <v>399</v>
      </c>
      <c r="D10" s="90">
        <f>DataPack!C915</f>
        <v>454</v>
      </c>
      <c r="E10" s="90">
        <f>DataPack!D915</f>
        <v>168</v>
      </c>
      <c r="F10" s="90">
        <f>DataPack!E915</f>
        <v>16</v>
      </c>
      <c r="G10" s="97">
        <f t="shared" si="0"/>
        <v>1037</v>
      </c>
      <c r="H10" s="70"/>
      <c r="I10" s="70"/>
      <c r="K10" s="309" t="str">
        <f>DataPack!A915</f>
        <v>Special (1,037)</v>
      </c>
      <c r="L10" s="310">
        <f t="shared" si="1"/>
        <v>38</v>
      </c>
      <c r="M10" s="310">
        <f t="shared" si="1"/>
        <v>44</v>
      </c>
      <c r="N10" s="310">
        <f t="shared" si="1"/>
        <v>16</v>
      </c>
      <c r="O10" s="310">
        <f>IF(ROUND(100*F10/$G10, 0)=0, #N/A, ROUND(100*F10/$G10, 0))</f>
        <v>2</v>
      </c>
      <c r="P10" s="304">
        <v>100</v>
      </c>
      <c r="U10" s="116"/>
    </row>
    <row r="11" spans="2:21">
      <c r="B11" s="85" t="s">
        <v>343</v>
      </c>
      <c r="C11" s="90">
        <f>DataPack!B916</f>
        <v>75</v>
      </c>
      <c r="D11" s="90">
        <f>DataPack!C916</f>
        <v>196</v>
      </c>
      <c r="E11" s="90">
        <f>DataPack!D916</f>
        <v>106</v>
      </c>
      <c r="F11" s="90">
        <f>DataPack!E916</f>
        <v>10</v>
      </c>
      <c r="G11" s="97">
        <f t="shared" si="0"/>
        <v>387</v>
      </c>
      <c r="H11" s="70"/>
      <c r="I11" s="70"/>
      <c r="K11" s="309" t="str">
        <f>DataPack!A916</f>
        <v>Pupil referral unit (387)</v>
      </c>
      <c r="L11" s="310">
        <f t="shared" si="1"/>
        <v>19</v>
      </c>
      <c r="M11" s="310">
        <f t="shared" si="1"/>
        <v>51</v>
      </c>
      <c r="N11" s="310">
        <f t="shared" si="1"/>
        <v>27</v>
      </c>
      <c r="O11" s="310">
        <f>IF(ROUND(100*F11/$G11, 0)=0, #N/A, ROUND(100*F11/$G11, 0))</f>
        <v>3</v>
      </c>
      <c r="P11" s="304">
        <v>100</v>
      </c>
      <c r="U11" s="116"/>
    </row>
    <row r="12" spans="2:21">
      <c r="B12" s="86" t="s">
        <v>785</v>
      </c>
      <c r="C12" s="191">
        <f>DataPack!B917</f>
        <v>4531</v>
      </c>
      <c r="D12" s="191">
        <f>DataPack!C917</f>
        <v>10633</v>
      </c>
      <c r="E12" s="191">
        <f>DataPack!D917</f>
        <v>6027</v>
      </c>
      <c r="F12" s="191">
        <f>DataPack!E917</f>
        <v>440</v>
      </c>
      <c r="G12" s="191">
        <f t="shared" si="0"/>
        <v>21631</v>
      </c>
      <c r="H12" s="70"/>
      <c r="I12" s="70"/>
      <c r="K12" s="309" t="str">
        <f>DataPack!A917</f>
        <v>All schools (21,631)</v>
      </c>
      <c r="L12" s="310">
        <f t="shared" si="1"/>
        <v>21</v>
      </c>
      <c r="M12" s="310">
        <f t="shared" si="1"/>
        <v>49</v>
      </c>
      <c r="N12" s="310">
        <f t="shared" si="1"/>
        <v>28</v>
      </c>
      <c r="O12" s="310">
        <f>IF(ROUND(100*F12/$G12, 0)=0, #N/A, ROUND(100*F12/$G12, 0))</f>
        <v>2</v>
      </c>
      <c r="P12" s="304">
        <v>100</v>
      </c>
      <c r="U12" s="116"/>
    </row>
    <row r="13" spans="2:21">
      <c r="B13" s="70"/>
      <c r="C13" s="70"/>
      <c r="D13" s="70"/>
      <c r="E13" s="70"/>
      <c r="F13" s="425" t="s">
        <v>30</v>
      </c>
      <c r="G13" s="425"/>
      <c r="H13" s="70"/>
      <c r="I13" s="70"/>
      <c r="L13" s="214"/>
      <c r="M13" s="214"/>
      <c r="N13" s="235"/>
      <c r="O13" s="235"/>
      <c r="P13" s="235"/>
      <c r="Q13" s="235"/>
      <c r="R13" s="235"/>
      <c r="S13" s="235"/>
      <c r="T13" s="235"/>
      <c r="U13" s="116"/>
    </row>
    <row r="14" spans="2:21">
      <c r="B14" s="70"/>
      <c r="C14" s="70"/>
      <c r="D14" s="70"/>
      <c r="E14" s="70"/>
      <c r="F14" s="70"/>
      <c r="G14" s="70"/>
      <c r="H14" s="70"/>
      <c r="I14" s="76"/>
      <c r="J14" s="116"/>
      <c r="K14" s="116"/>
      <c r="L14" s="214"/>
      <c r="M14" s="214"/>
      <c r="N14" s="235"/>
      <c r="O14" s="235"/>
      <c r="P14" s="235"/>
      <c r="Q14" s="235"/>
      <c r="R14" s="235"/>
      <c r="S14" s="235"/>
      <c r="T14" s="235"/>
      <c r="U14" s="116"/>
    </row>
    <row r="15" spans="2:21">
      <c r="B15" s="70"/>
      <c r="C15" s="70"/>
      <c r="D15" s="70"/>
      <c r="E15" s="70"/>
      <c r="F15" s="70"/>
      <c r="G15" s="70"/>
      <c r="H15" s="70"/>
      <c r="I15" s="70"/>
      <c r="L15" s="214"/>
      <c r="M15" s="214"/>
      <c r="N15" s="116"/>
      <c r="O15" s="116"/>
      <c r="P15" s="116"/>
      <c r="Q15" s="116"/>
      <c r="R15" s="116"/>
      <c r="S15" s="116"/>
      <c r="T15" s="116"/>
      <c r="U15" s="116"/>
    </row>
    <row r="16" spans="2:21">
      <c r="B16" s="70"/>
      <c r="C16" s="70"/>
      <c r="D16" s="70"/>
      <c r="E16" s="70"/>
      <c r="F16" s="70"/>
      <c r="G16" s="70"/>
      <c r="H16" s="70"/>
      <c r="I16" s="70"/>
    </row>
    <row r="17" spans="2:10">
      <c r="B17" s="70"/>
      <c r="C17" s="70"/>
      <c r="D17" s="70"/>
      <c r="E17" s="70"/>
      <c r="F17" s="70"/>
      <c r="G17" s="70"/>
      <c r="H17" s="70"/>
      <c r="I17" s="70"/>
    </row>
    <row r="18" spans="2:10">
      <c r="B18" s="70"/>
      <c r="C18" s="70"/>
      <c r="D18" s="70"/>
      <c r="E18" s="70"/>
      <c r="F18" s="70"/>
      <c r="G18" s="70"/>
      <c r="H18" s="70"/>
      <c r="I18" s="70"/>
      <c r="J18" s="122"/>
    </row>
    <row r="19" spans="2:10">
      <c r="B19" s="70"/>
      <c r="C19" s="70"/>
      <c r="D19" s="70"/>
      <c r="E19" s="70"/>
      <c r="F19" s="70"/>
      <c r="G19" s="70"/>
      <c r="H19" s="70"/>
      <c r="I19" s="70"/>
      <c r="J19" s="123"/>
    </row>
    <row r="20" spans="2:10">
      <c r="B20" s="70"/>
      <c r="C20" s="70"/>
      <c r="D20" s="70"/>
      <c r="E20" s="70"/>
      <c r="F20" s="70"/>
      <c r="G20" s="70"/>
      <c r="H20" s="70"/>
      <c r="I20" s="70"/>
      <c r="J20" s="122"/>
    </row>
    <row r="21" spans="2:10">
      <c r="B21" s="70"/>
      <c r="C21" s="70"/>
      <c r="D21" s="70"/>
      <c r="E21" s="70"/>
      <c r="F21" s="70"/>
      <c r="G21" s="70"/>
      <c r="H21" s="70"/>
      <c r="I21" s="70"/>
      <c r="J21" s="122"/>
    </row>
    <row r="22" spans="2:10">
      <c r="B22" s="70"/>
      <c r="C22" s="70"/>
      <c r="D22" s="70"/>
      <c r="E22" s="70"/>
      <c r="F22" s="70"/>
      <c r="G22" s="70"/>
      <c r="H22" s="70"/>
      <c r="I22" s="70"/>
      <c r="J22" s="124"/>
    </row>
    <row r="23" spans="2:10">
      <c r="B23" s="70"/>
      <c r="C23" s="70"/>
      <c r="D23" s="70"/>
      <c r="E23" s="70"/>
      <c r="F23" s="70"/>
      <c r="G23" s="70"/>
      <c r="H23" s="70"/>
      <c r="I23" s="70"/>
    </row>
    <row r="24" spans="2:10">
      <c r="B24" s="70"/>
      <c r="C24" s="70"/>
      <c r="D24" s="70"/>
      <c r="E24" s="70"/>
      <c r="F24" s="70"/>
      <c r="G24" s="70"/>
      <c r="H24" s="70"/>
      <c r="I24" s="70"/>
    </row>
    <row r="25" spans="2:10">
      <c r="B25" s="70"/>
      <c r="C25" s="70"/>
      <c r="D25" s="70"/>
      <c r="E25" s="70"/>
      <c r="F25" s="70"/>
      <c r="G25" s="70"/>
      <c r="H25" s="70"/>
      <c r="I25" s="70"/>
    </row>
    <row r="26" spans="2:10">
      <c r="B26" s="70"/>
      <c r="C26" s="70"/>
      <c r="D26" s="70"/>
      <c r="E26" s="70"/>
      <c r="F26" s="70"/>
      <c r="G26" s="70"/>
      <c r="H26" s="70"/>
      <c r="I26" s="70"/>
    </row>
    <row r="27" spans="2:10">
      <c r="B27" s="70"/>
      <c r="C27" s="70"/>
      <c r="D27" s="70"/>
      <c r="E27" s="70"/>
      <c r="F27" s="70"/>
      <c r="G27" s="70"/>
      <c r="H27" s="70"/>
      <c r="I27" s="70"/>
    </row>
    <row r="28" spans="2:10">
      <c r="B28" s="70"/>
      <c r="C28" s="70"/>
      <c r="D28" s="70"/>
      <c r="E28" s="70"/>
      <c r="F28" s="70"/>
      <c r="G28" s="70"/>
      <c r="H28" s="70"/>
      <c r="I28" s="70"/>
    </row>
    <row r="29" spans="2:10">
      <c r="B29" s="70"/>
      <c r="C29" s="70"/>
      <c r="D29" s="70"/>
      <c r="E29" s="70"/>
      <c r="F29" s="70"/>
      <c r="G29" s="70"/>
      <c r="H29" s="70"/>
      <c r="I29" s="70"/>
    </row>
    <row r="30" spans="2:10">
      <c r="B30" s="70"/>
      <c r="C30" s="70"/>
      <c r="D30" s="70"/>
      <c r="E30" s="70"/>
      <c r="F30" s="70"/>
      <c r="G30" s="70"/>
      <c r="H30" s="70"/>
      <c r="I30" s="70"/>
    </row>
    <row r="31" spans="2:10">
      <c r="B31" s="70"/>
      <c r="C31" s="70"/>
      <c r="D31" s="70"/>
      <c r="E31" s="70"/>
      <c r="F31" s="70"/>
      <c r="G31" s="70"/>
      <c r="H31" s="70"/>
      <c r="I31" s="70"/>
    </row>
    <row r="32" spans="2:10">
      <c r="B32" s="70"/>
      <c r="C32" s="70"/>
      <c r="D32" s="70"/>
      <c r="E32" s="70"/>
      <c r="F32" s="70"/>
      <c r="G32" s="70"/>
      <c r="H32" s="70"/>
      <c r="I32" s="70"/>
    </row>
    <row r="33" spans="2:9" ht="12.75" customHeight="1">
      <c r="B33" s="78" t="s">
        <v>786</v>
      </c>
      <c r="C33" s="70"/>
      <c r="D33" s="70"/>
      <c r="E33" s="70"/>
      <c r="F33" s="70"/>
      <c r="G33" s="70"/>
      <c r="H33" s="70"/>
      <c r="I33" s="70"/>
    </row>
    <row r="34" spans="2:9">
      <c r="B34" s="78" t="s">
        <v>1071</v>
      </c>
      <c r="C34" s="70"/>
      <c r="D34" s="70"/>
      <c r="E34" s="70"/>
      <c r="F34" s="70"/>
      <c r="G34" s="70"/>
      <c r="H34" s="70"/>
      <c r="I34" s="70"/>
    </row>
    <row r="35" spans="2:9">
      <c r="B35" s="36" t="s">
        <v>799</v>
      </c>
      <c r="C35" s="70"/>
      <c r="D35" s="70"/>
      <c r="E35" s="70"/>
      <c r="F35" s="70"/>
      <c r="G35" s="70"/>
      <c r="H35" s="70"/>
      <c r="I35" s="70"/>
    </row>
    <row r="36" spans="2:9">
      <c r="B36" s="70"/>
      <c r="C36" s="70"/>
      <c r="D36" s="70"/>
      <c r="E36" s="70"/>
      <c r="F36" s="70"/>
      <c r="G36" s="70"/>
      <c r="H36" s="70"/>
      <c r="I36" s="70"/>
    </row>
  </sheetData>
  <sheetProtection sheet="1" selectLockedCells="1"/>
  <mergeCells count="4">
    <mergeCell ref="B5:B6"/>
    <mergeCell ref="C5:G5"/>
    <mergeCell ref="F13:G13"/>
    <mergeCell ref="B2:I3"/>
  </mergeCells>
  <phoneticPr fontId="0" type="noConversion"/>
  <pageMargins left="0.74803149606299213" right="0.74803149606299213" top="0.98425196850393704" bottom="0.98425196850393704"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sheetPr>
    <tabColor rgb="FF800000"/>
  </sheetPr>
  <dimension ref="A1:R49"/>
  <sheetViews>
    <sheetView showGridLines="0" showRowColHeaders="0" zoomScale="85" zoomScaleNormal="85" workbookViewId="0">
      <selection activeCell="B2" sqref="B2:K2"/>
    </sheetView>
  </sheetViews>
  <sheetFormatPr defaultRowHeight="10.5"/>
  <cols>
    <col min="1" max="1" width="2.7109375" style="126" customWidth="1"/>
    <col min="2" max="2" width="24.7109375" style="126" customWidth="1"/>
    <col min="3" max="13" width="9.140625" style="126"/>
    <col min="14" max="14" width="18.28515625" style="126" bestFit="1" customWidth="1"/>
    <col min="15" max="16384" width="9.140625" style="126"/>
  </cols>
  <sheetData>
    <row r="1" spans="2:18" ht="12.75">
      <c r="B1" s="229"/>
    </row>
    <row r="2" spans="2:18" ht="31.5" customHeight="1">
      <c r="B2" s="365" t="s">
        <v>1075</v>
      </c>
      <c r="C2" s="365"/>
      <c r="D2" s="365"/>
      <c r="E2" s="365"/>
      <c r="F2" s="365"/>
      <c r="G2" s="365"/>
      <c r="H2" s="365"/>
      <c r="I2" s="365"/>
      <c r="J2" s="365"/>
      <c r="K2" s="365"/>
      <c r="L2" s="201"/>
    </row>
    <row r="3" spans="2:18" ht="6" customHeight="1">
      <c r="B3" s="83"/>
      <c r="C3" s="70"/>
      <c r="D3" s="70"/>
      <c r="E3" s="70"/>
      <c r="F3" s="70"/>
      <c r="G3" s="70"/>
      <c r="H3" s="70"/>
      <c r="I3" s="131"/>
      <c r="J3" s="131"/>
      <c r="K3" s="131"/>
      <c r="L3" s="131"/>
    </row>
    <row r="4" spans="2:18" ht="12.75">
      <c r="B4" s="78" t="s">
        <v>783</v>
      </c>
      <c r="C4" s="46"/>
      <c r="D4" s="70"/>
      <c r="E4" s="70"/>
      <c r="F4" s="70"/>
      <c r="G4" s="70"/>
      <c r="H4" s="70"/>
      <c r="I4" s="131"/>
      <c r="J4" s="131"/>
      <c r="K4" s="131"/>
      <c r="L4" s="131"/>
    </row>
    <row r="5" spans="2:18" ht="12.75">
      <c r="B5" s="422" t="s">
        <v>7</v>
      </c>
      <c r="C5" s="424" t="s">
        <v>397</v>
      </c>
      <c r="D5" s="424"/>
      <c r="E5" s="424"/>
      <c r="F5" s="424"/>
      <c r="G5" s="424"/>
      <c r="H5" s="70"/>
      <c r="I5" s="131"/>
      <c r="J5" s="131"/>
      <c r="K5" s="131"/>
      <c r="L5" s="131"/>
      <c r="M5" s="127"/>
    </row>
    <row r="6" spans="2:18" ht="12.75">
      <c r="B6" s="423"/>
      <c r="C6" s="91" t="s">
        <v>64</v>
      </c>
      <c r="D6" s="91" t="s">
        <v>65</v>
      </c>
      <c r="E6" s="91" t="s">
        <v>66</v>
      </c>
      <c r="F6" s="91" t="s">
        <v>67</v>
      </c>
      <c r="G6" s="79" t="s">
        <v>69</v>
      </c>
      <c r="H6" s="70"/>
      <c r="I6" s="97"/>
      <c r="J6" s="97"/>
      <c r="K6" s="97"/>
      <c r="L6" s="97"/>
      <c r="M6" s="206"/>
      <c r="N6" s="97"/>
    </row>
    <row r="7" spans="2:18" ht="12.75">
      <c r="B7" s="213" t="s">
        <v>1073</v>
      </c>
      <c r="C7" s="90">
        <f>DataPack!B921</f>
        <v>4531</v>
      </c>
      <c r="D7" s="204">
        <f>DataPack!C921</f>
        <v>10633</v>
      </c>
      <c r="E7" s="204">
        <f>DataPack!D921</f>
        <v>6027</v>
      </c>
      <c r="F7" s="204">
        <f>DataPack!E921</f>
        <v>440</v>
      </c>
      <c r="G7" s="205">
        <f>DataPack!F921</f>
        <v>21631</v>
      </c>
      <c r="H7" s="70"/>
      <c r="I7" s="131"/>
      <c r="J7" s="131"/>
      <c r="K7" s="131"/>
      <c r="L7" s="131"/>
      <c r="M7" s="127"/>
      <c r="N7" s="293"/>
      <c r="O7" s="293" t="s">
        <v>64</v>
      </c>
      <c r="P7" s="293" t="s">
        <v>65</v>
      </c>
      <c r="Q7" s="293" t="s">
        <v>66</v>
      </c>
      <c r="R7" s="293" t="s">
        <v>67</v>
      </c>
    </row>
    <row r="8" spans="2:18" ht="12.75">
      <c r="B8" s="213" t="s">
        <v>1074</v>
      </c>
      <c r="C8" s="90">
        <f>DataPack!B922</f>
        <v>4282</v>
      </c>
      <c r="D8" s="204">
        <f>DataPack!C922</f>
        <v>10901</v>
      </c>
      <c r="E8" s="204">
        <f>DataPack!D922</f>
        <v>6207</v>
      </c>
      <c r="F8" s="204">
        <f>DataPack!E922</f>
        <v>455</v>
      </c>
      <c r="G8" s="205">
        <f>DataPack!F922</f>
        <v>21845</v>
      </c>
      <c r="H8" s="70"/>
      <c r="I8" s="131"/>
      <c r="J8" s="131"/>
      <c r="K8" s="131"/>
      <c r="L8" s="131"/>
      <c r="M8" s="127"/>
      <c r="N8" s="293" t="str">
        <f>"at 31 Aug 2009"&amp; " (" &amp; TEXT(G10, "#,##")&amp;")"</f>
        <v>at 31 Aug 2009 (22,171)</v>
      </c>
      <c r="O8" s="294">
        <f>IF(ROUND(100*C10/$G10, 0)=0, #N/A, ROUND(100*C10/$G10, 0))</f>
        <v>16</v>
      </c>
      <c r="P8" s="294">
        <f>IF(ROUND(100*D10/$G10, 0)=0, #N/A, ROUND(100*D10/$G10, 0))</f>
        <v>50</v>
      </c>
      <c r="Q8" s="294">
        <f>IF(ROUND(100*E10/$G10, 0)=0, #N/A, ROUND(100*E10/$G10, 0))</f>
        <v>32</v>
      </c>
      <c r="R8" s="294">
        <f>IF(ROUND(100*F10/$G10, 0)=0, #N/A, ROUND(100*F10/$G10, 0))</f>
        <v>2</v>
      </c>
    </row>
    <row r="9" spans="2:18" ht="12.75">
      <c r="B9" s="207">
        <v>40421</v>
      </c>
      <c r="C9" s="90">
        <f>DataPack!B923</f>
        <v>3863</v>
      </c>
      <c r="D9" s="90">
        <f>DataPack!C923</f>
        <v>11034</v>
      </c>
      <c r="E9" s="90">
        <f>DataPack!D923</f>
        <v>6538</v>
      </c>
      <c r="F9" s="90">
        <f>DataPack!E923</f>
        <v>573</v>
      </c>
      <c r="G9" s="97">
        <f>DataPack!F923</f>
        <v>22008</v>
      </c>
      <c r="H9" s="70"/>
      <c r="I9" s="131"/>
      <c r="J9" s="131"/>
      <c r="K9" s="131"/>
      <c r="L9" s="131"/>
      <c r="M9" s="127"/>
      <c r="N9" s="293" t="str">
        <f>"at 31 Aug 2010"&amp; " (" &amp; TEXT(G9, "#,##")&amp;")"</f>
        <v>at 31 Aug 2010 (22,008)</v>
      </c>
      <c r="O9" s="294">
        <f>IF(ROUND(100*C9/$G9, 0)=0, #N/A, ROUND(100*C9/$G9, 0))</f>
        <v>18</v>
      </c>
      <c r="P9" s="294">
        <f>IF(ROUND(100*D9/$G9, 0)=0, #N/A, ROUND(100*D9/$G9, 0))</f>
        <v>50</v>
      </c>
      <c r="Q9" s="294">
        <f>IF(ROUND(100*E9/$G9, 0)=0, #N/A, ROUND(100*E9/$G9, 0))</f>
        <v>30</v>
      </c>
      <c r="R9" s="294">
        <f>IF(ROUND(100*F9/$G9, 0)=0, #N/A, ROUND(100*F9/$G9, 0))</f>
        <v>3</v>
      </c>
    </row>
    <row r="10" spans="2:18" ht="12.75">
      <c r="B10" s="208">
        <v>40056</v>
      </c>
      <c r="C10" s="203">
        <f>DataPack!B924</f>
        <v>3593</v>
      </c>
      <c r="D10" s="203">
        <f>DataPack!C924</f>
        <v>11143</v>
      </c>
      <c r="E10" s="203">
        <f>DataPack!D924</f>
        <v>7058</v>
      </c>
      <c r="F10" s="203">
        <f>DataPack!E924</f>
        <v>377</v>
      </c>
      <c r="G10" s="191">
        <f>DataPack!F924</f>
        <v>22171</v>
      </c>
      <c r="H10" s="70"/>
      <c r="I10" s="131"/>
      <c r="J10" s="131"/>
      <c r="K10" s="131"/>
      <c r="L10" s="131"/>
      <c r="M10" s="127"/>
      <c r="N10" s="293" t="str">
        <f>"at 31 Aug 2011"&amp; " (" &amp; TEXT(G8, "#,##")&amp;")"</f>
        <v>at 31 Aug 2011 (21,845)</v>
      </c>
      <c r="O10" s="294">
        <f>IF(ROUND(100*C8/$G8, 0)=0, #N/A, ROUND(100*C8/$G8, 0))</f>
        <v>20</v>
      </c>
      <c r="P10" s="294">
        <f>IF(ROUND(100*D8/$G8, 0)=0, #N/A, ROUND(100*D8/$G8, 0))</f>
        <v>50</v>
      </c>
      <c r="Q10" s="294">
        <f>IF(ROUND(100*E8/$G8, 0)=0, #N/A, ROUND(100*E8/$G8, 0))</f>
        <v>28</v>
      </c>
      <c r="R10" s="294">
        <f>IF(ROUND(100*F8/$G8, 0)=0, #N/A, ROUND(100*F8/$G8, 0))</f>
        <v>2</v>
      </c>
    </row>
    <row r="11" spans="2:18" ht="12.75">
      <c r="B11" s="70"/>
      <c r="C11" s="70"/>
      <c r="D11" s="70"/>
      <c r="E11" s="442" t="s">
        <v>30</v>
      </c>
      <c r="F11" s="442"/>
      <c r="G11" s="443"/>
      <c r="H11" s="131"/>
      <c r="I11" s="131"/>
      <c r="J11" s="131"/>
      <c r="K11" s="131"/>
      <c r="L11" s="131"/>
      <c r="M11" s="127"/>
      <c r="N11" s="293" t="str">
        <f>"at 31 Dec 2011"&amp; " (" &amp; TEXT(G7, "#,##")&amp;")"</f>
        <v>at 31 Dec 2011 (21,631)</v>
      </c>
      <c r="O11" s="294">
        <f>IF(ROUND(100*C7/$G7, 0)=0, #N/A, ROUND(100*C7/$G7, 0))</f>
        <v>21</v>
      </c>
      <c r="P11" s="294">
        <f>IF(ROUND(100*D7/$G7, 0)=0, #N/A, ROUND(100*D7/$G7, 0))</f>
        <v>49</v>
      </c>
      <c r="Q11" s="294">
        <f>IF(ROUND(100*E7/$G7, 0)=0, #N/A, ROUND(100*E7/$G7, 0))</f>
        <v>28</v>
      </c>
      <c r="R11" s="294">
        <f>IF(ROUND(100*F7/$G7, 0)=0, #N/A, ROUND(100*F7/$G7, 0))</f>
        <v>2</v>
      </c>
    </row>
    <row r="12" spans="2:18" ht="12.75">
      <c r="B12" s="131"/>
      <c r="C12" s="131"/>
      <c r="D12" s="131"/>
      <c r="E12" s="131"/>
      <c r="F12" s="131"/>
      <c r="G12" s="131"/>
      <c r="H12" s="70"/>
      <c r="I12" s="131"/>
      <c r="J12" s="131"/>
      <c r="K12" s="131"/>
      <c r="L12" s="131"/>
      <c r="M12" s="127"/>
    </row>
    <row r="13" spans="2:18" ht="12.75">
      <c r="B13" s="131"/>
      <c r="C13" s="131"/>
      <c r="D13" s="131"/>
      <c r="E13" s="131"/>
      <c r="F13" s="131"/>
      <c r="G13" s="131"/>
      <c r="H13" s="70"/>
      <c r="I13" s="131"/>
      <c r="J13" s="131"/>
      <c r="K13" s="131"/>
      <c r="L13" s="131"/>
      <c r="M13" s="127"/>
    </row>
    <row r="14" spans="2:18" ht="12.75">
      <c r="B14" s="131"/>
      <c r="C14" s="131"/>
      <c r="D14" s="131"/>
      <c r="E14" s="131"/>
      <c r="F14" s="131"/>
      <c r="G14" s="131"/>
      <c r="H14" s="70"/>
      <c r="I14" s="131"/>
      <c r="J14" s="131"/>
      <c r="K14" s="131"/>
      <c r="L14" s="131"/>
      <c r="M14" s="127"/>
    </row>
    <row r="15" spans="2:18">
      <c r="B15" s="131"/>
      <c r="C15" s="131"/>
      <c r="D15" s="131"/>
      <c r="E15" s="131"/>
      <c r="F15" s="131"/>
      <c r="G15" s="131"/>
      <c r="H15" s="131"/>
      <c r="I15" s="131"/>
      <c r="J15" s="131"/>
      <c r="K15" s="131"/>
      <c r="L15" s="131"/>
      <c r="M15" s="127"/>
    </row>
    <row r="16" spans="2:18">
      <c r="B16" s="131"/>
      <c r="C16" s="131"/>
      <c r="D16" s="131"/>
      <c r="E16" s="131"/>
      <c r="F16" s="131"/>
      <c r="G16" s="131"/>
      <c r="H16" s="131"/>
      <c r="I16" s="131"/>
      <c r="J16" s="131"/>
      <c r="K16" s="131"/>
      <c r="L16" s="131"/>
      <c r="M16" s="127"/>
    </row>
    <row r="17" spans="2:12">
      <c r="B17" s="131"/>
      <c r="C17" s="131"/>
      <c r="D17" s="131"/>
      <c r="E17" s="131"/>
      <c r="F17" s="131"/>
      <c r="G17" s="131"/>
      <c r="H17" s="131"/>
      <c r="I17" s="131"/>
      <c r="J17" s="131"/>
      <c r="K17" s="131"/>
      <c r="L17" s="131"/>
    </row>
    <row r="18" spans="2:12">
      <c r="B18" s="132"/>
      <c r="C18" s="131"/>
      <c r="D18" s="131"/>
      <c r="E18" s="131"/>
      <c r="F18" s="131"/>
      <c r="G18" s="131"/>
      <c r="H18" s="131"/>
      <c r="I18" s="131"/>
      <c r="J18" s="131"/>
      <c r="K18" s="131"/>
      <c r="L18" s="131"/>
    </row>
    <row r="19" spans="2:12">
      <c r="B19" s="131"/>
      <c r="C19" s="131"/>
      <c r="D19" s="131"/>
      <c r="E19" s="131"/>
      <c r="F19" s="131"/>
      <c r="G19" s="131"/>
      <c r="H19" s="131"/>
      <c r="I19" s="131"/>
      <c r="J19" s="131"/>
      <c r="K19" s="131"/>
      <c r="L19" s="131"/>
    </row>
    <row r="20" spans="2:12">
      <c r="B20" s="131"/>
      <c r="C20" s="131"/>
      <c r="D20" s="131"/>
      <c r="E20" s="131"/>
      <c r="F20" s="131"/>
      <c r="G20" s="131"/>
      <c r="H20" s="131"/>
      <c r="I20" s="131"/>
      <c r="J20" s="131"/>
      <c r="K20" s="131"/>
      <c r="L20" s="131"/>
    </row>
    <row r="21" spans="2:12">
      <c r="B21" s="131"/>
      <c r="C21" s="131"/>
      <c r="D21" s="131"/>
      <c r="E21" s="131"/>
      <c r="F21" s="131"/>
      <c r="G21" s="131"/>
      <c r="H21" s="131"/>
      <c r="I21" s="131"/>
      <c r="J21" s="131"/>
      <c r="K21" s="131"/>
      <c r="L21" s="131"/>
    </row>
    <row r="22" spans="2:12">
      <c r="B22" s="131"/>
      <c r="C22" s="131"/>
      <c r="D22" s="131"/>
      <c r="E22" s="131"/>
      <c r="F22" s="131"/>
      <c r="G22" s="131"/>
      <c r="H22" s="131"/>
      <c r="I22" s="131"/>
      <c r="J22" s="131"/>
      <c r="K22" s="131"/>
      <c r="L22" s="131"/>
    </row>
    <row r="23" spans="2:12">
      <c r="B23" s="131"/>
      <c r="C23" s="131"/>
      <c r="D23" s="131"/>
      <c r="E23" s="131"/>
      <c r="F23" s="131"/>
      <c r="G23" s="131"/>
      <c r="H23" s="131"/>
      <c r="I23" s="131"/>
      <c r="J23" s="131"/>
      <c r="K23" s="131"/>
      <c r="L23" s="131"/>
    </row>
    <row r="24" spans="2:12">
      <c r="B24" s="131"/>
      <c r="C24" s="131"/>
      <c r="D24" s="131"/>
      <c r="E24" s="131"/>
      <c r="F24" s="131"/>
      <c r="G24" s="131"/>
      <c r="H24" s="131"/>
      <c r="I24" s="131"/>
      <c r="J24" s="131"/>
      <c r="K24" s="131"/>
      <c r="L24" s="131"/>
    </row>
    <row r="25" spans="2:12">
      <c r="B25" s="131"/>
      <c r="C25" s="131"/>
      <c r="D25" s="131"/>
      <c r="E25" s="131"/>
      <c r="F25" s="131"/>
      <c r="G25" s="131"/>
      <c r="H25" s="131"/>
      <c r="I25" s="131"/>
      <c r="J25" s="131"/>
      <c r="K25" s="131"/>
      <c r="L25" s="131"/>
    </row>
    <row r="26" spans="2:12">
      <c r="B26" s="131"/>
      <c r="C26" s="131"/>
      <c r="D26" s="131"/>
      <c r="E26" s="131"/>
      <c r="F26" s="131"/>
      <c r="G26" s="131"/>
      <c r="H26" s="131"/>
      <c r="I26" s="131"/>
      <c r="J26" s="131"/>
      <c r="K26" s="131"/>
      <c r="L26" s="131"/>
    </row>
    <row r="27" spans="2:12">
      <c r="B27" s="131"/>
      <c r="C27" s="131"/>
      <c r="D27" s="131"/>
      <c r="E27" s="131"/>
      <c r="F27" s="131"/>
      <c r="G27" s="131"/>
      <c r="H27" s="131"/>
      <c r="I27" s="131"/>
      <c r="J27" s="131"/>
      <c r="K27" s="131"/>
      <c r="L27" s="131"/>
    </row>
    <row r="28" spans="2:12">
      <c r="B28" s="131"/>
      <c r="C28" s="131"/>
      <c r="D28" s="131"/>
      <c r="E28" s="131"/>
      <c r="F28" s="131"/>
      <c r="G28" s="131"/>
      <c r="H28" s="131"/>
      <c r="I28" s="131"/>
      <c r="J28" s="131"/>
      <c r="K28" s="131"/>
      <c r="L28" s="131"/>
    </row>
    <row r="29" spans="2:12">
      <c r="B29" s="131"/>
      <c r="C29" s="131"/>
      <c r="D29" s="131"/>
      <c r="E29" s="131"/>
      <c r="F29" s="131"/>
      <c r="G29" s="131"/>
      <c r="H29" s="131"/>
      <c r="I29" s="131"/>
      <c r="J29" s="131"/>
      <c r="K29" s="131"/>
      <c r="L29" s="131"/>
    </row>
    <row r="30" spans="2:12">
      <c r="B30" s="131"/>
      <c r="C30" s="131"/>
      <c r="D30" s="131"/>
      <c r="E30" s="131"/>
      <c r="F30" s="131"/>
      <c r="G30" s="131"/>
      <c r="H30" s="131"/>
      <c r="I30" s="131"/>
      <c r="J30" s="131"/>
      <c r="K30" s="131"/>
      <c r="L30" s="131"/>
    </row>
    <row r="31" spans="2:12">
      <c r="B31" s="131"/>
      <c r="C31" s="131"/>
      <c r="D31" s="131"/>
      <c r="E31" s="131"/>
      <c r="F31" s="131"/>
      <c r="G31" s="131"/>
      <c r="H31" s="131"/>
      <c r="I31" s="131"/>
      <c r="J31" s="131"/>
      <c r="K31" s="131"/>
      <c r="L31" s="131"/>
    </row>
    <row r="32" spans="2:12">
      <c r="B32" s="131"/>
      <c r="C32" s="131"/>
      <c r="D32" s="131"/>
      <c r="E32" s="131"/>
      <c r="F32" s="131"/>
      <c r="G32" s="131"/>
      <c r="H32" s="131"/>
      <c r="I32" s="131"/>
      <c r="J32" s="131"/>
      <c r="K32" s="131"/>
      <c r="L32" s="131"/>
    </row>
    <row r="33" spans="1:13">
      <c r="B33" s="131"/>
      <c r="C33" s="131"/>
      <c r="D33" s="131"/>
      <c r="E33" s="131"/>
      <c r="F33" s="131"/>
      <c r="G33" s="131"/>
      <c r="H33" s="131"/>
      <c r="I33" s="131"/>
      <c r="J33" s="131"/>
      <c r="K33" s="131"/>
      <c r="L33" s="131"/>
    </row>
    <row r="34" spans="1:13">
      <c r="B34" s="131"/>
      <c r="C34" s="131"/>
      <c r="D34" s="131"/>
      <c r="E34" s="131"/>
      <c r="F34" s="131"/>
      <c r="G34" s="131"/>
      <c r="H34" s="131"/>
      <c r="I34" s="131"/>
      <c r="J34" s="131"/>
      <c r="K34" s="131"/>
      <c r="L34" s="131"/>
    </row>
    <row r="35" spans="1:13">
      <c r="B35" s="131"/>
      <c r="C35" s="131"/>
      <c r="D35" s="131"/>
      <c r="E35" s="131"/>
      <c r="F35" s="131"/>
      <c r="G35" s="131"/>
      <c r="H35" s="131"/>
      <c r="I35" s="131"/>
      <c r="J35" s="131"/>
      <c r="K35" s="131"/>
      <c r="L35" s="131"/>
    </row>
    <row r="36" spans="1:13">
      <c r="B36" s="131"/>
      <c r="C36" s="131"/>
      <c r="D36" s="131"/>
      <c r="E36" s="131"/>
      <c r="F36" s="131"/>
      <c r="G36" s="131"/>
      <c r="H36" s="131"/>
      <c r="I36" s="131"/>
      <c r="J36" s="131"/>
      <c r="K36" s="131"/>
      <c r="L36" s="131"/>
    </row>
    <row r="37" spans="1:13">
      <c r="B37" s="131"/>
      <c r="C37" s="131"/>
      <c r="D37" s="131"/>
      <c r="E37" s="131"/>
      <c r="F37" s="131"/>
      <c r="G37" s="131"/>
      <c r="H37" s="131"/>
      <c r="I37" s="131"/>
      <c r="J37" s="131"/>
      <c r="K37" s="131"/>
      <c r="L37" s="131"/>
    </row>
    <row r="38" spans="1:13">
      <c r="B38" s="131"/>
      <c r="C38" s="131"/>
      <c r="D38" s="131"/>
      <c r="E38" s="131"/>
      <c r="F38" s="131"/>
      <c r="G38" s="131"/>
      <c r="H38" s="131"/>
      <c r="I38" s="131"/>
      <c r="J38" s="131"/>
      <c r="K38" s="131"/>
      <c r="L38" s="131"/>
      <c r="M38" s="131"/>
    </row>
    <row r="39" spans="1:13">
      <c r="A39" s="128"/>
      <c r="B39" s="131" t="s">
        <v>789</v>
      </c>
      <c r="C39" s="131"/>
      <c r="D39" s="131"/>
      <c r="E39" s="131"/>
      <c r="F39" s="131"/>
      <c r="G39" s="131"/>
      <c r="H39" s="131"/>
      <c r="I39" s="131"/>
      <c r="J39" s="131"/>
      <c r="K39" s="131"/>
      <c r="L39" s="131"/>
      <c r="M39" s="131"/>
    </row>
    <row r="40" spans="1:13">
      <c r="A40" s="128"/>
      <c r="B40" s="78" t="s">
        <v>798</v>
      </c>
      <c r="C40" s="131"/>
      <c r="D40" s="131"/>
      <c r="E40" s="131"/>
      <c r="F40" s="131"/>
      <c r="G40" s="131"/>
      <c r="H40" s="131"/>
      <c r="I40" s="131"/>
      <c r="J40" s="131"/>
      <c r="K40" s="131"/>
      <c r="L40" s="131"/>
      <c r="M40" s="131"/>
    </row>
    <row r="41" spans="1:13">
      <c r="B41" s="89" t="s">
        <v>1059</v>
      </c>
      <c r="C41" s="131"/>
      <c r="D41" s="131"/>
      <c r="E41" s="131"/>
      <c r="F41" s="131"/>
      <c r="G41" s="131"/>
      <c r="H41" s="131"/>
      <c r="I41" s="131"/>
      <c r="J41" s="131"/>
      <c r="K41" s="131"/>
      <c r="L41" s="131"/>
      <c r="M41" s="131"/>
    </row>
    <row r="42" spans="1:13">
      <c r="B42" s="444" t="s">
        <v>1077</v>
      </c>
      <c r="C42" s="444"/>
      <c r="D42" s="444"/>
      <c r="E42" s="444"/>
      <c r="F42" s="444"/>
      <c r="G42" s="444"/>
      <c r="H42" s="444"/>
      <c r="I42" s="444"/>
      <c r="J42" s="444"/>
      <c r="K42" s="444"/>
      <c r="L42" s="131"/>
      <c r="M42" s="131"/>
    </row>
    <row r="43" spans="1:13">
      <c r="B43" s="444"/>
      <c r="C43" s="444"/>
      <c r="D43" s="444"/>
      <c r="E43" s="444"/>
      <c r="F43" s="444"/>
      <c r="G43" s="444"/>
      <c r="H43" s="444"/>
      <c r="I43" s="444"/>
      <c r="J43" s="444"/>
      <c r="K43" s="444"/>
      <c r="L43" s="131"/>
      <c r="M43" s="131"/>
    </row>
    <row r="44" spans="1:13">
      <c r="B44" s="209" t="s">
        <v>1076</v>
      </c>
      <c r="C44" s="356"/>
      <c r="D44" s="356"/>
      <c r="E44" s="356"/>
      <c r="F44" s="356"/>
      <c r="G44" s="356"/>
      <c r="H44" s="356"/>
      <c r="I44" s="356"/>
      <c r="J44" s="356"/>
      <c r="K44" s="356"/>
      <c r="L44" s="131"/>
      <c r="M44" s="131"/>
    </row>
    <row r="45" spans="1:13">
      <c r="B45" s="131"/>
      <c r="C45" s="131"/>
      <c r="D45" s="131"/>
      <c r="E45" s="131"/>
      <c r="F45" s="131"/>
      <c r="G45" s="131"/>
      <c r="H45" s="131"/>
      <c r="I45" s="131"/>
      <c r="J45" s="131"/>
      <c r="K45" s="131"/>
      <c r="L45" s="131"/>
      <c r="M45" s="131"/>
    </row>
    <row r="46" spans="1:13" ht="12.75">
      <c r="F46" s="129"/>
      <c r="G46" s="130"/>
    </row>
    <row r="49" spans="8:8" ht="12.75" customHeight="1">
      <c r="H49" s="130"/>
    </row>
  </sheetData>
  <sheetProtection sheet="1" selectLockedCells="1"/>
  <mergeCells count="5">
    <mergeCell ref="B2:K2"/>
    <mergeCell ref="B5:B6"/>
    <mergeCell ref="C5:G5"/>
    <mergeCell ref="E11:G11"/>
    <mergeCell ref="B42:K43"/>
  </mergeCells>
  <phoneticPr fontId="0" type="noConversion"/>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6"/>
  <dimension ref="A1:CF924"/>
  <sheetViews>
    <sheetView topLeftCell="A205" zoomScale="70" zoomScaleNormal="70" workbookViewId="0">
      <selection activeCell="D216" sqref="D216"/>
    </sheetView>
  </sheetViews>
  <sheetFormatPr defaultRowHeight="12.75"/>
  <cols>
    <col min="1" max="1" width="9" style="39" customWidth="1"/>
    <col min="2" max="2" width="14.28515625" style="39" customWidth="1"/>
    <col min="3" max="4" width="9.140625" style="39"/>
    <col min="5" max="5" width="10.42578125" style="39" bestFit="1" customWidth="1"/>
    <col min="6" max="9" width="9.140625" style="39"/>
    <col min="10" max="10" width="10.42578125" style="39" bestFit="1" customWidth="1"/>
    <col min="11" max="11" width="11.42578125" style="39" customWidth="1"/>
    <col min="12" max="14" width="9.140625" style="39"/>
    <col min="15" max="15" width="10.42578125" style="39" bestFit="1" customWidth="1"/>
    <col min="16" max="20" width="9.140625" style="39"/>
    <col min="21" max="21" width="10.42578125" style="39" bestFit="1" customWidth="1"/>
    <col min="22" max="25" width="9.140625" style="39"/>
    <col min="26" max="26" width="10.42578125" style="39" bestFit="1" customWidth="1"/>
    <col min="27" max="30" width="9.140625" style="39"/>
    <col min="31" max="31" width="10.42578125" style="39" bestFit="1" customWidth="1"/>
    <col min="32" max="37" width="9.140625" style="39"/>
    <col min="38" max="38" width="10.42578125" style="39" bestFit="1" customWidth="1"/>
    <col min="39" max="41" width="9.140625" style="39"/>
    <col min="42" max="42" width="10.42578125" style="39" bestFit="1" customWidth="1"/>
    <col min="43" max="47" width="9.140625" style="39"/>
    <col min="48" max="48" width="10.42578125" style="39" bestFit="1" customWidth="1"/>
    <col min="49" max="52" width="9.140625" style="39"/>
    <col min="53" max="53" width="10.42578125" style="39" bestFit="1" customWidth="1"/>
    <col min="54" max="54" width="10.42578125" style="233" bestFit="1" customWidth="1"/>
    <col min="55" max="57" width="9.140625" style="39"/>
    <col min="58" max="58" width="10.42578125" style="39" bestFit="1" customWidth="1"/>
    <col min="59" max="59" width="9.140625" style="39"/>
    <col min="60" max="60" width="10.42578125" style="39" bestFit="1" customWidth="1"/>
    <col min="61" max="62" width="9.140625" style="39"/>
    <col min="63" max="63" width="10.42578125" style="39" bestFit="1" customWidth="1"/>
    <col min="64" max="72" width="9.140625" style="39"/>
    <col min="73" max="73" width="10.42578125" style="39" bestFit="1" customWidth="1"/>
    <col min="74" max="16384" width="9.140625" style="39"/>
  </cols>
  <sheetData>
    <row r="1" spans="1:40">
      <c r="A1" s="53"/>
      <c r="B1" s="53" t="s">
        <v>24</v>
      </c>
      <c r="C1" s="54" t="s">
        <v>24</v>
      </c>
      <c r="D1" s="54"/>
      <c r="E1" s="54"/>
      <c r="F1" s="54"/>
      <c r="G1" s="54"/>
      <c r="H1" s="53"/>
      <c r="I1" s="54" t="s">
        <v>831</v>
      </c>
      <c r="J1" s="54"/>
      <c r="K1" s="54"/>
      <c r="L1" s="54"/>
      <c r="M1" s="54"/>
      <c r="N1" s="53"/>
      <c r="O1" s="54"/>
      <c r="P1" s="54" t="s">
        <v>832</v>
      </c>
      <c r="Q1" s="54"/>
      <c r="R1" s="54"/>
      <c r="S1" s="54"/>
      <c r="T1" s="53"/>
      <c r="U1" s="54"/>
      <c r="V1" s="54"/>
      <c r="W1" s="54" t="s">
        <v>833</v>
      </c>
      <c r="X1" s="54"/>
      <c r="Y1" s="54"/>
      <c r="Z1" s="53"/>
      <c r="AA1" s="54"/>
      <c r="AB1" s="54"/>
      <c r="AC1" s="54"/>
      <c r="AD1" s="54"/>
      <c r="AE1" s="54"/>
    </row>
    <row r="2" spans="1:40">
      <c r="A2" s="54"/>
      <c r="B2" s="53" t="s">
        <v>69</v>
      </c>
      <c r="C2" s="53" t="s">
        <v>270</v>
      </c>
      <c r="D2" s="53" t="s">
        <v>271</v>
      </c>
      <c r="E2" s="53" t="s">
        <v>272</v>
      </c>
      <c r="F2" s="53" t="s">
        <v>273</v>
      </c>
      <c r="G2" s="53" t="s">
        <v>19</v>
      </c>
      <c r="H2" s="53"/>
      <c r="I2" s="53" t="s">
        <v>69</v>
      </c>
      <c r="J2" s="53" t="s">
        <v>270</v>
      </c>
      <c r="K2" s="53" t="s">
        <v>271</v>
      </c>
      <c r="L2" s="53" t="s">
        <v>272</v>
      </c>
      <c r="M2" s="53" t="s">
        <v>273</v>
      </c>
      <c r="N2" s="53" t="s">
        <v>19</v>
      </c>
      <c r="O2" s="53"/>
      <c r="P2" s="53" t="s">
        <v>69</v>
      </c>
      <c r="Q2" s="53" t="s">
        <v>270</v>
      </c>
      <c r="R2" s="53" t="s">
        <v>271</v>
      </c>
      <c r="S2" s="53" t="s">
        <v>272</v>
      </c>
      <c r="T2" s="53" t="s">
        <v>273</v>
      </c>
      <c r="U2" s="53" t="s">
        <v>19</v>
      </c>
      <c r="V2" s="53"/>
      <c r="W2" s="53" t="s">
        <v>69</v>
      </c>
      <c r="X2" s="53" t="s">
        <v>270</v>
      </c>
      <c r="Y2" s="53" t="s">
        <v>271</v>
      </c>
      <c r="Z2" s="53" t="s">
        <v>272</v>
      </c>
      <c r="AA2" s="53" t="s">
        <v>273</v>
      </c>
      <c r="AB2" s="53" t="s">
        <v>19</v>
      </c>
      <c r="AC2" s="53"/>
      <c r="AD2" s="53"/>
      <c r="AE2" s="53"/>
    </row>
    <row r="3" spans="1:40">
      <c r="A3" s="54" t="s">
        <v>340</v>
      </c>
      <c r="B3" s="54">
        <v>1623</v>
      </c>
      <c r="C3" s="54">
        <v>35</v>
      </c>
      <c r="D3" s="54">
        <v>1240</v>
      </c>
      <c r="E3" s="54">
        <v>229</v>
      </c>
      <c r="F3" s="54">
        <v>76</v>
      </c>
      <c r="G3" s="54">
        <v>43</v>
      </c>
      <c r="H3" s="54" t="s">
        <v>340</v>
      </c>
      <c r="I3" s="54">
        <v>532</v>
      </c>
      <c r="J3" s="54">
        <v>11</v>
      </c>
      <c r="K3" s="54">
        <v>398</v>
      </c>
      <c r="L3" s="54">
        <v>80</v>
      </c>
      <c r="M3" s="54">
        <v>29</v>
      </c>
      <c r="N3" s="54">
        <v>14</v>
      </c>
      <c r="O3" s="54" t="s">
        <v>340</v>
      </c>
      <c r="P3" s="54">
        <v>813</v>
      </c>
      <c r="Q3" s="54">
        <v>19</v>
      </c>
      <c r="R3" s="54">
        <v>632</v>
      </c>
      <c r="S3" s="54">
        <v>104</v>
      </c>
      <c r="T3" s="54">
        <v>37</v>
      </c>
      <c r="U3" s="54">
        <v>21</v>
      </c>
      <c r="V3" s="54" t="s">
        <v>340</v>
      </c>
      <c r="W3" s="54">
        <v>278</v>
      </c>
      <c r="X3" s="54">
        <v>5</v>
      </c>
      <c r="Y3" s="54">
        <v>210</v>
      </c>
      <c r="Z3" s="54">
        <v>45</v>
      </c>
      <c r="AA3" s="54">
        <v>10</v>
      </c>
      <c r="AB3" s="54">
        <v>8</v>
      </c>
      <c r="AC3" s="54"/>
      <c r="AD3" s="54"/>
      <c r="AE3" s="54"/>
    </row>
    <row r="4" spans="1:40">
      <c r="A4" s="54" t="s">
        <v>341</v>
      </c>
      <c r="B4" s="54">
        <v>56</v>
      </c>
      <c r="C4" s="54">
        <v>1</v>
      </c>
      <c r="D4" s="54">
        <v>45</v>
      </c>
      <c r="E4" s="54">
        <v>8</v>
      </c>
      <c r="F4" s="54">
        <v>1</v>
      </c>
      <c r="G4" s="54">
        <v>1</v>
      </c>
      <c r="H4" s="54" t="s">
        <v>341</v>
      </c>
      <c r="I4" s="54">
        <v>7</v>
      </c>
      <c r="J4" s="54">
        <v>0</v>
      </c>
      <c r="K4" s="54">
        <v>6</v>
      </c>
      <c r="L4" s="54">
        <v>1</v>
      </c>
      <c r="M4" s="54">
        <v>0</v>
      </c>
      <c r="N4" s="54">
        <v>0</v>
      </c>
      <c r="O4" s="54" t="s">
        <v>341</v>
      </c>
      <c r="P4" s="54">
        <v>38</v>
      </c>
      <c r="Q4" s="54">
        <v>1</v>
      </c>
      <c r="R4" s="54">
        <v>33</v>
      </c>
      <c r="S4" s="54">
        <v>3</v>
      </c>
      <c r="T4" s="54">
        <v>1</v>
      </c>
      <c r="U4" s="54">
        <v>0</v>
      </c>
      <c r="V4" s="54" t="s">
        <v>341</v>
      </c>
      <c r="W4" s="54">
        <v>11</v>
      </c>
      <c r="X4" s="54">
        <v>0</v>
      </c>
      <c r="Y4" s="54">
        <v>6</v>
      </c>
      <c r="Z4" s="54">
        <v>4</v>
      </c>
      <c r="AA4" s="54">
        <v>0</v>
      </c>
      <c r="AB4" s="54">
        <v>1</v>
      </c>
      <c r="AC4" s="54"/>
      <c r="AD4" s="54"/>
      <c r="AE4" s="54"/>
    </row>
    <row r="5" spans="1:40">
      <c r="A5" s="54" t="s">
        <v>336</v>
      </c>
      <c r="B5" s="54">
        <v>171</v>
      </c>
      <c r="C5" s="54">
        <v>1</v>
      </c>
      <c r="D5" s="54">
        <v>133</v>
      </c>
      <c r="E5" s="54">
        <v>25</v>
      </c>
      <c r="F5" s="54">
        <v>9</v>
      </c>
      <c r="G5" s="54">
        <v>3</v>
      </c>
      <c r="H5" s="54" t="s">
        <v>336</v>
      </c>
      <c r="I5" s="54">
        <v>47</v>
      </c>
      <c r="J5" s="54">
        <v>1</v>
      </c>
      <c r="K5" s="54">
        <v>39</v>
      </c>
      <c r="L5" s="54">
        <v>5</v>
      </c>
      <c r="M5" s="54">
        <v>0</v>
      </c>
      <c r="N5" s="54">
        <v>2</v>
      </c>
      <c r="O5" s="54" t="s">
        <v>336</v>
      </c>
      <c r="P5" s="54">
        <v>88</v>
      </c>
      <c r="Q5" s="54">
        <v>0</v>
      </c>
      <c r="R5" s="54">
        <v>65</v>
      </c>
      <c r="S5" s="54">
        <v>15</v>
      </c>
      <c r="T5" s="54">
        <v>7</v>
      </c>
      <c r="U5" s="54">
        <v>1</v>
      </c>
      <c r="V5" s="54" t="s">
        <v>336</v>
      </c>
      <c r="W5" s="54">
        <v>36</v>
      </c>
      <c r="X5" s="54">
        <v>0</v>
      </c>
      <c r="Y5" s="54">
        <v>29</v>
      </c>
      <c r="Z5" s="54">
        <v>5</v>
      </c>
      <c r="AA5" s="54">
        <v>2</v>
      </c>
      <c r="AB5" s="54">
        <v>0</v>
      </c>
      <c r="AC5" s="54"/>
      <c r="AD5" s="54"/>
      <c r="AE5" s="54"/>
    </row>
    <row r="6" spans="1:40">
      <c r="A6" s="54" t="s">
        <v>337</v>
      </c>
      <c r="B6" s="54">
        <v>32</v>
      </c>
      <c r="C6" s="54">
        <v>0</v>
      </c>
      <c r="D6" s="54">
        <v>22</v>
      </c>
      <c r="E6" s="54">
        <v>8</v>
      </c>
      <c r="F6" s="54">
        <v>2</v>
      </c>
      <c r="G6" s="54">
        <v>0</v>
      </c>
      <c r="H6" s="54" t="s">
        <v>337</v>
      </c>
      <c r="I6" s="54">
        <v>8</v>
      </c>
      <c r="J6" s="54">
        <v>0</v>
      </c>
      <c r="K6" s="54">
        <v>6</v>
      </c>
      <c r="L6" s="54">
        <v>1</v>
      </c>
      <c r="M6" s="54">
        <v>1</v>
      </c>
      <c r="N6" s="54">
        <v>0</v>
      </c>
      <c r="O6" s="54" t="s">
        <v>337</v>
      </c>
      <c r="P6" s="54">
        <v>18</v>
      </c>
      <c r="Q6" s="54">
        <v>0</v>
      </c>
      <c r="R6" s="54">
        <v>12</v>
      </c>
      <c r="S6" s="54">
        <v>5</v>
      </c>
      <c r="T6" s="54">
        <v>1</v>
      </c>
      <c r="U6" s="54">
        <v>0</v>
      </c>
      <c r="V6" s="54" t="s">
        <v>337</v>
      </c>
      <c r="W6" s="54">
        <v>6</v>
      </c>
      <c r="X6" s="54">
        <v>0</v>
      </c>
      <c r="Y6" s="54">
        <v>4</v>
      </c>
      <c r="Z6" s="54">
        <v>2</v>
      </c>
      <c r="AA6" s="54">
        <v>0</v>
      </c>
      <c r="AB6" s="54">
        <v>0</v>
      </c>
      <c r="AC6" s="54"/>
      <c r="AD6" s="54"/>
      <c r="AE6" s="54"/>
    </row>
    <row r="7" spans="1:40">
      <c r="A7" s="54" t="s">
        <v>338</v>
      </c>
      <c r="B7" s="54">
        <v>207</v>
      </c>
      <c r="C7" s="54">
        <v>0</v>
      </c>
      <c r="D7" s="54">
        <v>150</v>
      </c>
      <c r="E7" s="54">
        <v>49</v>
      </c>
      <c r="F7" s="54">
        <v>6</v>
      </c>
      <c r="G7" s="54">
        <v>2</v>
      </c>
      <c r="H7" s="54" t="s">
        <v>338</v>
      </c>
      <c r="I7" s="54">
        <v>51</v>
      </c>
      <c r="J7" s="54">
        <v>0</v>
      </c>
      <c r="K7" s="54">
        <v>38</v>
      </c>
      <c r="L7" s="54">
        <v>11</v>
      </c>
      <c r="M7" s="54">
        <v>1</v>
      </c>
      <c r="N7" s="54">
        <v>1</v>
      </c>
      <c r="O7" s="54" t="s">
        <v>338</v>
      </c>
      <c r="P7" s="54">
        <v>96</v>
      </c>
      <c r="Q7" s="54">
        <v>0</v>
      </c>
      <c r="R7" s="54">
        <v>66</v>
      </c>
      <c r="S7" s="54">
        <v>25</v>
      </c>
      <c r="T7" s="54">
        <v>4</v>
      </c>
      <c r="U7" s="54">
        <v>1</v>
      </c>
      <c r="V7" s="54" t="s">
        <v>338</v>
      </c>
      <c r="W7" s="54">
        <v>60</v>
      </c>
      <c r="X7" s="54">
        <v>0</v>
      </c>
      <c r="Y7" s="54">
        <v>46</v>
      </c>
      <c r="Z7" s="54">
        <v>13</v>
      </c>
      <c r="AA7" s="54">
        <v>1</v>
      </c>
      <c r="AB7" s="54">
        <v>0</v>
      </c>
      <c r="AC7" s="54"/>
      <c r="AD7" s="54"/>
      <c r="AE7" s="54"/>
    </row>
    <row r="8" spans="1:40">
      <c r="A8" s="54" t="s">
        <v>339</v>
      </c>
      <c r="B8" s="54">
        <v>19</v>
      </c>
      <c r="C8" s="54">
        <v>0</v>
      </c>
      <c r="D8" s="54">
        <v>0</v>
      </c>
      <c r="E8" s="54">
        <v>19</v>
      </c>
      <c r="F8" s="54">
        <v>0</v>
      </c>
      <c r="G8" s="54">
        <v>0</v>
      </c>
      <c r="H8" s="54" t="s">
        <v>339</v>
      </c>
      <c r="I8" s="54">
        <v>6</v>
      </c>
      <c r="J8" s="54">
        <v>0</v>
      </c>
      <c r="K8" s="54">
        <v>0</v>
      </c>
      <c r="L8" s="54">
        <v>6</v>
      </c>
      <c r="M8" s="54">
        <v>0</v>
      </c>
      <c r="N8" s="54">
        <v>0</v>
      </c>
      <c r="O8" s="54" t="s">
        <v>339</v>
      </c>
      <c r="P8" s="54">
        <v>10</v>
      </c>
      <c r="Q8" s="54">
        <v>0</v>
      </c>
      <c r="R8" s="54">
        <v>0</v>
      </c>
      <c r="S8" s="54">
        <v>10</v>
      </c>
      <c r="T8" s="54">
        <v>0</v>
      </c>
      <c r="U8" s="54">
        <v>0</v>
      </c>
      <c r="V8" s="54" t="s">
        <v>339</v>
      </c>
      <c r="W8" s="54">
        <v>3</v>
      </c>
      <c r="X8" s="54">
        <v>0</v>
      </c>
      <c r="Y8" s="54">
        <v>0</v>
      </c>
      <c r="Z8" s="54">
        <v>3</v>
      </c>
      <c r="AA8" s="54">
        <v>0</v>
      </c>
      <c r="AB8" s="54">
        <v>0</v>
      </c>
      <c r="AC8" s="54"/>
      <c r="AD8" s="54"/>
      <c r="AE8" s="54"/>
    </row>
    <row r="9" spans="1:40">
      <c r="A9" s="54" t="s">
        <v>344</v>
      </c>
      <c r="B9" s="54">
        <v>0</v>
      </c>
      <c r="C9" s="54">
        <v>0</v>
      </c>
      <c r="D9" s="54">
        <v>0</v>
      </c>
      <c r="E9" s="54">
        <v>0</v>
      </c>
      <c r="F9" s="54">
        <v>0</v>
      </c>
      <c r="G9" s="54">
        <v>0</v>
      </c>
      <c r="H9" s="54" t="s">
        <v>344</v>
      </c>
      <c r="I9" s="54">
        <v>0</v>
      </c>
      <c r="J9" s="54">
        <v>0</v>
      </c>
      <c r="K9" s="54">
        <v>0</v>
      </c>
      <c r="L9" s="54">
        <v>0</v>
      </c>
      <c r="M9" s="54">
        <v>0</v>
      </c>
      <c r="N9" s="54">
        <v>0</v>
      </c>
      <c r="O9" s="54" t="s">
        <v>344</v>
      </c>
      <c r="P9" s="54">
        <v>0</v>
      </c>
      <c r="Q9" s="54">
        <v>0</v>
      </c>
      <c r="R9" s="54">
        <v>0</v>
      </c>
      <c r="S9" s="54">
        <v>0</v>
      </c>
      <c r="T9" s="54">
        <v>0</v>
      </c>
      <c r="U9" s="54">
        <v>0</v>
      </c>
      <c r="V9" s="54" t="s">
        <v>344</v>
      </c>
      <c r="W9" s="54">
        <v>0</v>
      </c>
      <c r="X9" s="54">
        <v>0</v>
      </c>
      <c r="Y9" s="54">
        <v>0</v>
      </c>
      <c r="Z9" s="54">
        <v>0</v>
      </c>
      <c r="AA9" s="54">
        <v>0</v>
      </c>
      <c r="AB9" s="54">
        <v>0</v>
      </c>
      <c r="AC9" s="54"/>
      <c r="AD9" s="54"/>
      <c r="AE9" s="54"/>
    </row>
    <row r="11" spans="1:40">
      <c r="A11" s="39" t="s">
        <v>25</v>
      </c>
    </row>
    <row r="12" spans="1:40">
      <c r="A12" s="64" t="s">
        <v>24</v>
      </c>
      <c r="B12" s="64" t="s">
        <v>348</v>
      </c>
      <c r="C12" s="64" t="s">
        <v>64</v>
      </c>
      <c r="D12" s="64" t="s">
        <v>379</v>
      </c>
      <c r="E12" s="64" t="s">
        <v>65</v>
      </c>
      <c r="F12" s="64" t="s">
        <v>380</v>
      </c>
      <c r="G12" s="64" t="s">
        <v>66</v>
      </c>
      <c r="H12" s="64" t="s">
        <v>381</v>
      </c>
      <c r="I12" s="64" t="s">
        <v>67</v>
      </c>
      <c r="J12" s="64" t="s">
        <v>382</v>
      </c>
      <c r="K12" s="64" t="s">
        <v>831</v>
      </c>
      <c r="L12" s="64" t="s">
        <v>348</v>
      </c>
      <c r="M12" s="64" t="s">
        <v>64</v>
      </c>
      <c r="N12" s="64" t="s">
        <v>379</v>
      </c>
      <c r="O12" s="64" t="s">
        <v>65</v>
      </c>
      <c r="P12" s="64" t="s">
        <v>380</v>
      </c>
      <c r="Q12" s="64" t="s">
        <v>66</v>
      </c>
      <c r="R12" s="64" t="s">
        <v>381</v>
      </c>
      <c r="S12" s="64" t="s">
        <v>67</v>
      </c>
      <c r="T12" s="64" t="s">
        <v>382</v>
      </c>
      <c r="U12" s="64" t="s">
        <v>832</v>
      </c>
      <c r="V12" s="64" t="s">
        <v>348</v>
      </c>
      <c r="W12" s="64" t="s">
        <v>64</v>
      </c>
      <c r="X12" s="64" t="s">
        <v>379</v>
      </c>
      <c r="Y12" s="64" t="s">
        <v>65</v>
      </c>
      <c r="Z12" s="64" t="s">
        <v>380</v>
      </c>
      <c r="AA12" s="64" t="s">
        <v>66</v>
      </c>
      <c r="AB12" s="64" t="s">
        <v>381</v>
      </c>
      <c r="AC12" s="64" t="s">
        <v>67</v>
      </c>
      <c r="AD12" s="64" t="s">
        <v>382</v>
      </c>
      <c r="AE12" s="64" t="s">
        <v>833</v>
      </c>
      <c r="AF12" s="64" t="s">
        <v>348</v>
      </c>
      <c r="AG12" s="64" t="s">
        <v>64</v>
      </c>
      <c r="AH12" s="64" t="s">
        <v>379</v>
      </c>
      <c r="AI12" s="64" t="s">
        <v>65</v>
      </c>
      <c r="AJ12" s="64" t="s">
        <v>380</v>
      </c>
      <c r="AK12" s="64" t="s">
        <v>66</v>
      </c>
      <c r="AL12" s="64" t="s">
        <v>381</v>
      </c>
      <c r="AM12" s="64" t="s">
        <v>67</v>
      </c>
      <c r="AN12" s="64" t="s">
        <v>382</v>
      </c>
    </row>
    <row r="13" spans="1:40">
      <c r="A13" s="64" t="s">
        <v>248</v>
      </c>
      <c r="B13" s="64">
        <v>1679</v>
      </c>
      <c r="C13" s="64">
        <v>294</v>
      </c>
      <c r="D13" s="64">
        <v>18</v>
      </c>
      <c r="E13" s="64">
        <v>769</v>
      </c>
      <c r="F13" s="64">
        <v>46</v>
      </c>
      <c r="G13" s="64">
        <v>517</v>
      </c>
      <c r="H13" s="64">
        <v>31</v>
      </c>
      <c r="I13" s="64">
        <v>99</v>
      </c>
      <c r="J13" s="64">
        <v>6</v>
      </c>
      <c r="K13" s="64" t="s">
        <v>248</v>
      </c>
      <c r="L13" s="64">
        <v>539</v>
      </c>
      <c r="M13" s="64">
        <v>95</v>
      </c>
      <c r="N13" s="64">
        <v>18</v>
      </c>
      <c r="O13" s="64">
        <v>230</v>
      </c>
      <c r="P13" s="64">
        <v>43</v>
      </c>
      <c r="Q13" s="64">
        <v>178</v>
      </c>
      <c r="R13" s="64">
        <v>33</v>
      </c>
      <c r="S13" s="64">
        <v>36</v>
      </c>
      <c r="T13" s="64">
        <v>7</v>
      </c>
      <c r="U13" s="64" t="s">
        <v>248</v>
      </c>
      <c r="V13" s="64">
        <v>851</v>
      </c>
      <c r="W13" s="64">
        <v>146</v>
      </c>
      <c r="X13" s="64">
        <v>17</v>
      </c>
      <c r="Y13" s="64">
        <v>406</v>
      </c>
      <c r="Z13" s="64">
        <v>48</v>
      </c>
      <c r="AA13" s="64">
        <v>252</v>
      </c>
      <c r="AB13" s="64">
        <v>30</v>
      </c>
      <c r="AC13" s="64">
        <v>47</v>
      </c>
      <c r="AD13" s="64">
        <v>6</v>
      </c>
      <c r="AE13" s="64" t="s">
        <v>248</v>
      </c>
      <c r="AF13" s="64">
        <v>289</v>
      </c>
      <c r="AG13" s="64">
        <v>53</v>
      </c>
      <c r="AH13" s="64">
        <v>18</v>
      </c>
      <c r="AI13" s="64">
        <v>133</v>
      </c>
      <c r="AJ13" s="64">
        <v>46</v>
      </c>
      <c r="AK13" s="64">
        <v>87</v>
      </c>
      <c r="AL13" s="64">
        <v>30</v>
      </c>
      <c r="AM13" s="64">
        <v>16</v>
      </c>
      <c r="AN13" s="64">
        <v>6</v>
      </c>
    </row>
    <row r="14" spans="1:40">
      <c r="A14" s="64" t="s">
        <v>349</v>
      </c>
      <c r="B14" s="64">
        <v>1679</v>
      </c>
      <c r="C14" s="64">
        <v>344</v>
      </c>
      <c r="D14" s="64">
        <v>20</v>
      </c>
      <c r="E14" s="64">
        <v>723</v>
      </c>
      <c r="F14" s="64">
        <v>43</v>
      </c>
      <c r="G14" s="64">
        <v>519</v>
      </c>
      <c r="H14" s="64">
        <v>31</v>
      </c>
      <c r="I14" s="64">
        <v>93</v>
      </c>
      <c r="J14" s="64">
        <v>6</v>
      </c>
      <c r="K14" s="64" t="s">
        <v>349</v>
      </c>
      <c r="L14" s="64">
        <v>539</v>
      </c>
      <c r="M14" s="64">
        <v>107</v>
      </c>
      <c r="N14" s="64">
        <v>20</v>
      </c>
      <c r="O14" s="64">
        <v>219</v>
      </c>
      <c r="P14" s="64">
        <v>41</v>
      </c>
      <c r="Q14" s="64">
        <v>180</v>
      </c>
      <c r="R14" s="64">
        <v>33</v>
      </c>
      <c r="S14" s="64">
        <v>33</v>
      </c>
      <c r="T14" s="64">
        <v>6</v>
      </c>
      <c r="U14" s="64" t="s">
        <v>349</v>
      </c>
      <c r="V14" s="64">
        <v>851</v>
      </c>
      <c r="W14" s="64">
        <v>171</v>
      </c>
      <c r="X14" s="64">
        <v>20</v>
      </c>
      <c r="Y14" s="64">
        <v>384</v>
      </c>
      <c r="Z14" s="64">
        <v>45</v>
      </c>
      <c r="AA14" s="64">
        <v>252</v>
      </c>
      <c r="AB14" s="64">
        <v>30</v>
      </c>
      <c r="AC14" s="64">
        <v>44</v>
      </c>
      <c r="AD14" s="64">
        <v>5</v>
      </c>
      <c r="AE14" s="64" t="s">
        <v>349</v>
      </c>
      <c r="AF14" s="64">
        <v>289</v>
      </c>
      <c r="AG14" s="64">
        <v>66</v>
      </c>
      <c r="AH14" s="64">
        <v>23</v>
      </c>
      <c r="AI14" s="64">
        <v>120</v>
      </c>
      <c r="AJ14" s="64">
        <v>42</v>
      </c>
      <c r="AK14" s="64">
        <v>87</v>
      </c>
      <c r="AL14" s="64">
        <v>30</v>
      </c>
      <c r="AM14" s="64">
        <v>16</v>
      </c>
      <c r="AN14" s="64">
        <v>6</v>
      </c>
    </row>
    <row r="15" spans="1:40">
      <c r="A15" s="64" t="s">
        <v>350</v>
      </c>
      <c r="B15" s="64">
        <v>1679</v>
      </c>
      <c r="C15" s="64">
        <v>279</v>
      </c>
      <c r="D15" s="64">
        <v>17</v>
      </c>
      <c r="E15" s="64">
        <v>894</v>
      </c>
      <c r="F15" s="64">
        <v>53</v>
      </c>
      <c r="G15" s="64">
        <v>448</v>
      </c>
      <c r="H15" s="64">
        <v>27</v>
      </c>
      <c r="I15" s="64">
        <v>58</v>
      </c>
      <c r="J15" s="64">
        <v>3</v>
      </c>
      <c r="K15" s="64" t="s">
        <v>350</v>
      </c>
      <c r="L15" s="64">
        <v>539</v>
      </c>
      <c r="M15" s="64">
        <v>91</v>
      </c>
      <c r="N15" s="64">
        <v>17</v>
      </c>
      <c r="O15" s="64">
        <v>273</v>
      </c>
      <c r="P15" s="64">
        <v>51</v>
      </c>
      <c r="Q15" s="64">
        <v>157</v>
      </c>
      <c r="R15" s="64">
        <v>29</v>
      </c>
      <c r="S15" s="64">
        <v>18</v>
      </c>
      <c r="T15" s="64">
        <v>3</v>
      </c>
      <c r="U15" s="64" t="s">
        <v>350</v>
      </c>
      <c r="V15" s="64">
        <v>851</v>
      </c>
      <c r="W15" s="64">
        <v>142</v>
      </c>
      <c r="X15" s="64">
        <v>17</v>
      </c>
      <c r="Y15" s="64">
        <v>462</v>
      </c>
      <c r="Z15" s="64">
        <v>54</v>
      </c>
      <c r="AA15" s="64">
        <v>218</v>
      </c>
      <c r="AB15" s="64">
        <v>26</v>
      </c>
      <c r="AC15" s="64">
        <v>29</v>
      </c>
      <c r="AD15" s="64">
        <v>3</v>
      </c>
      <c r="AE15" s="64" t="s">
        <v>350</v>
      </c>
      <c r="AF15" s="64">
        <v>289</v>
      </c>
      <c r="AG15" s="64">
        <v>46</v>
      </c>
      <c r="AH15" s="64">
        <v>16</v>
      </c>
      <c r="AI15" s="64">
        <v>159</v>
      </c>
      <c r="AJ15" s="64">
        <v>55</v>
      </c>
      <c r="AK15" s="64">
        <v>73</v>
      </c>
      <c r="AL15" s="64">
        <v>25</v>
      </c>
      <c r="AM15" s="64">
        <v>11</v>
      </c>
      <c r="AN15" s="64">
        <v>4</v>
      </c>
    </row>
    <row r="16" spans="1:40">
      <c r="A16" s="64" t="s">
        <v>42</v>
      </c>
      <c r="B16" s="64">
        <v>1679</v>
      </c>
      <c r="C16" s="64">
        <v>260</v>
      </c>
      <c r="D16" s="64">
        <v>15</v>
      </c>
      <c r="E16" s="64">
        <v>807</v>
      </c>
      <c r="F16" s="64">
        <v>48</v>
      </c>
      <c r="G16" s="64">
        <v>518</v>
      </c>
      <c r="H16" s="64">
        <v>31</v>
      </c>
      <c r="I16" s="64">
        <v>94</v>
      </c>
      <c r="J16" s="64">
        <v>6</v>
      </c>
      <c r="K16" s="64" t="s">
        <v>42</v>
      </c>
      <c r="L16" s="64">
        <v>539</v>
      </c>
      <c r="M16" s="64">
        <v>78</v>
      </c>
      <c r="N16" s="64">
        <v>14</v>
      </c>
      <c r="O16" s="64">
        <v>248</v>
      </c>
      <c r="P16" s="64">
        <v>46</v>
      </c>
      <c r="Q16" s="64">
        <v>179</v>
      </c>
      <c r="R16" s="64">
        <v>33</v>
      </c>
      <c r="S16" s="64">
        <v>34</v>
      </c>
      <c r="T16" s="64">
        <v>6</v>
      </c>
      <c r="U16" s="64" t="s">
        <v>42</v>
      </c>
      <c r="V16" s="64">
        <v>851</v>
      </c>
      <c r="W16" s="64">
        <v>131</v>
      </c>
      <c r="X16" s="64">
        <v>15</v>
      </c>
      <c r="Y16" s="64">
        <v>424</v>
      </c>
      <c r="Z16" s="64">
        <v>50</v>
      </c>
      <c r="AA16" s="64">
        <v>252</v>
      </c>
      <c r="AB16" s="64">
        <v>30</v>
      </c>
      <c r="AC16" s="64">
        <v>44</v>
      </c>
      <c r="AD16" s="64">
        <v>5</v>
      </c>
      <c r="AE16" s="64" t="s">
        <v>42</v>
      </c>
      <c r="AF16" s="64">
        <v>289</v>
      </c>
      <c r="AG16" s="64">
        <v>51</v>
      </c>
      <c r="AH16" s="64">
        <v>18</v>
      </c>
      <c r="AI16" s="64">
        <v>135</v>
      </c>
      <c r="AJ16" s="64">
        <v>47</v>
      </c>
      <c r="AK16" s="64">
        <v>87</v>
      </c>
      <c r="AL16" s="64">
        <v>30</v>
      </c>
      <c r="AM16" s="64">
        <v>16</v>
      </c>
      <c r="AN16" s="64">
        <v>6</v>
      </c>
    </row>
    <row r="17" spans="1:40">
      <c r="A17" s="64" t="s">
        <v>351</v>
      </c>
      <c r="B17" s="64">
        <v>1622</v>
      </c>
      <c r="C17" s="64">
        <v>200</v>
      </c>
      <c r="D17" s="64">
        <v>12</v>
      </c>
      <c r="E17" s="64">
        <v>428</v>
      </c>
      <c r="F17" s="64">
        <v>26</v>
      </c>
      <c r="G17" s="64">
        <v>809</v>
      </c>
      <c r="H17" s="64">
        <v>50</v>
      </c>
      <c r="I17" s="64">
        <v>185</v>
      </c>
      <c r="J17" s="64">
        <v>11</v>
      </c>
      <c r="K17" s="64" t="s">
        <v>351</v>
      </c>
      <c r="L17" s="64">
        <v>516</v>
      </c>
      <c r="M17" s="64">
        <v>59</v>
      </c>
      <c r="N17" s="64">
        <v>11</v>
      </c>
      <c r="O17" s="64">
        <v>134</v>
      </c>
      <c r="P17" s="64">
        <v>26</v>
      </c>
      <c r="Q17" s="64">
        <v>264</v>
      </c>
      <c r="R17" s="64">
        <v>51</v>
      </c>
      <c r="S17" s="64">
        <v>59</v>
      </c>
      <c r="T17" s="64">
        <v>11</v>
      </c>
      <c r="U17" s="64" t="s">
        <v>351</v>
      </c>
      <c r="V17" s="64">
        <v>823</v>
      </c>
      <c r="W17" s="64">
        <v>98</v>
      </c>
      <c r="X17" s="64">
        <v>12</v>
      </c>
      <c r="Y17" s="64">
        <v>220</v>
      </c>
      <c r="Z17" s="64">
        <v>27</v>
      </c>
      <c r="AA17" s="64">
        <v>410</v>
      </c>
      <c r="AB17" s="64">
        <v>50</v>
      </c>
      <c r="AC17" s="64">
        <v>95</v>
      </c>
      <c r="AD17" s="64">
        <v>12</v>
      </c>
      <c r="AE17" s="64" t="s">
        <v>351</v>
      </c>
      <c r="AF17" s="64">
        <v>283</v>
      </c>
      <c r="AG17" s="64">
        <v>43</v>
      </c>
      <c r="AH17" s="64">
        <v>15</v>
      </c>
      <c r="AI17" s="64">
        <v>74</v>
      </c>
      <c r="AJ17" s="64">
        <v>26</v>
      </c>
      <c r="AK17" s="64">
        <v>135</v>
      </c>
      <c r="AL17" s="64">
        <v>48</v>
      </c>
      <c r="AM17" s="64">
        <v>31</v>
      </c>
      <c r="AN17" s="64">
        <v>11</v>
      </c>
    </row>
    <row r="18" spans="1:40">
      <c r="A18" s="64" t="s">
        <v>352</v>
      </c>
      <c r="B18" s="64">
        <v>1679</v>
      </c>
      <c r="C18" s="64">
        <v>192</v>
      </c>
      <c r="D18" s="64">
        <v>11</v>
      </c>
      <c r="E18" s="64">
        <v>887</v>
      </c>
      <c r="F18" s="64">
        <v>53</v>
      </c>
      <c r="G18" s="64">
        <v>522</v>
      </c>
      <c r="H18" s="64">
        <v>31</v>
      </c>
      <c r="I18" s="64">
        <v>78</v>
      </c>
      <c r="J18" s="64">
        <v>5</v>
      </c>
      <c r="K18" s="64" t="s">
        <v>352</v>
      </c>
      <c r="L18" s="64">
        <v>539</v>
      </c>
      <c r="M18" s="64">
        <v>60</v>
      </c>
      <c r="N18" s="64">
        <v>11</v>
      </c>
      <c r="O18" s="64">
        <v>269</v>
      </c>
      <c r="P18" s="64">
        <v>50</v>
      </c>
      <c r="Q18" s="64">
        <v>185</v>
      </c>
      <c r="R18" s="64">
        <v>34</v>
      </c>
      <c r="S18" s="64">
        <v>25</v>
      </c>
      <c r="T18" s="64">
        <v>5</v>
      </c>
      <c r="U18" s="64" t="s">
        <v>352</v>
      </c>
      <c r="V18" s="64">
        <v>851</v>
      </c>
      <c r="W18" s="64">
        <v>95</v>
      </c>
      <c r="X18" s="64">
        <v>11</v>
      </c>
      <c r="Y18" s="64">
        <v>468</v>
      </c>
      <c r="Z18" s="64">
        <v>55</v>
      </c>
      <c r="AA18" s="64">
        <v>250</v>
      </c>
      <c r="AB18" s="64">
        <v>29</v>
      </c>
      <c r="AC18" s="64">
        <v>38</v>
      </c>
      <c r="AD18" s="64">
        <v>4</v>
      </c>
      <c r="AE18" s="64" t="s">
        <v>352</v>
      </c>
      <c r="AF18" s="64">
        <v>289</v>
      </c>
      <c r="AG18" s="64">
        <v>37</v>
      </c>
      <c r="AH18" s="64">
        <v>13</v>
      </c>
      <c r="AI18" s="64">
        <v>150</v>
      </c>
      <c r="AJ18" s="64">
        <v>52</v>
      </c>
      <c r="AK18" s="64">
        <v>87</v>
      </c>
      <c r="AL18" s="64">
        <v>30</v>
      </c>
      <c r="AM18" s="64">
        <v>15</v>
      </c>
      <c r="AN18" s="64">
        <v>5</v>
      </c>
    </row>
    <row r="19" spans="1:40">
      <c r="A19" s="64" t="s">
        <v>353</v>
      </c>
      <c r="B19" s="64">
        <v>1679</v>
      </c>
      <c r="C19" s="64">
        <v>227</v>
      </c>
      <c r="D19" s="64">
        <v>14</v>
      </c>
      <c r="E19" s="64">
        <v>898</v>
      </c>
      <c r="F19" s="64">
        <v>53</v>
      </c>
      <c r="G19" s="64">
        <v>489</v>
      </c>
      <c r="H19" s="64">
        <v>29</v>
      </c>
      <c r="I19" s="64">
        <v>65</v>
      </c>
      <c r="J19" s="64">
        <v>4</v>
      </c>
      <c r="K19" s="64" t="s">
        <v>353</v>
      </c>
      <c r="L19" s="64">
        <v>539</v>
      </c>
      <c r="M19" s="64">
        <v>70</v>
      </c>
      <c r="N19" s="64">
        <v>13</v>
      </c>
      <c r="O19" s="64">
        <v>280</v>
      </c>
      <c r="P19" s="64">
        <v>52</v>
      </c>
      <c r="Q19" s="64">
        <v>171</v>
      </c>
      <c r="R19" s="64">
        <v>32</v>
      </c>
      <c r="S19" s="64">
        <v>18</v>
      </c>
      <c r="T19" s="64">
        <v>3</v>
      </c>
      <c r="U19" s="64" t="s">
        <v>353</v>
      </c>
      <c r="V19" s="64">
        <v>851</v>
      </c>
      <c r="W19" s="64">
        <v>114</v>
      </c>
      <c r="X19" s="64">
        <v>13</v>
      </c>
      <c r="Y19" s="64">
        <v>464</v>
      </c>
      <c r="Z19" s="64">
        <v>55</v>
      </c>
      <c r="AA19" s="64">
        <v>238</v>
      </c>
      <c r="AB19" s="64">
        <v>28</v>
      </c>
      <c r="AC19" s="64">
        <v>35</v>
      </c>
      <c r="AD19" s="64">
        <v>4</v>
      </c>
      <c r="AE19" s="64" t="s">
        <v>353</v>
      </c>
      <c r="AF19" s="64">
        <v>289</v>
      </c>
      <c r="AG19" s="64">
        <v>43</v>
      </c>
      <c r="AH19" s="64">
        <v>15</v>
      </c>
      <c r="AI19" s="64">
        <v>154</v>
      </c>
      <c r="AJ19" s="64">
        <v>53</v>
      </c>
      <c r="AK19" s="64">
        <v>80</v>
      </c>
      <c r="AL19" s="64">
        <v>28</v>
      </c>
      <c r="AM19" s="64">
        <v>12</v>
      </c>
      <c r="AN19" s="64">
        <v>4</v>
      </c>
    </row>
    <row r="20" spans="1:40">
      <c r="A20" s="64" t="s">
        <v>354</v>
      </c>
      <c r="B20" s="64">
        <v>1679</v>
      </c>
      <c r="C20" s="64">
        <v>635</v>
      </c>
      <c r="D20" s="64">
        <v>38</v>
      </c>
      <c r="E20" s="64">
        <v>967</v>
      </c>
      <c r="F20" s="64">
        <v>58</v>
      </c>
      <c r="G20" s="64">
        <v>74</v>
      </c>
      <c r="H20" s="64">
        <v>4</v>
      </c>
      <c r="I20" s="64">
        <v>3</v>
      </c>
      <c r="J20" s="64">
        <v>0</v>
      </c>
      <c r="K20" s="64" t="s">
        <v>354</v>
      </c>
      <c r="L20" s="64">
        <v>539</v>
      </c>
      <c r="M20" s="64">
        <v>197</v>
      </c>
      <c r="N20" s="64">
        <v>37</v>
      </c>
      <c r="O20" s="64">
        <v>323</v>
      </c>
      <c r="P20" s="64">
        <v>60</v>
      </c>
      <c r="Q20" s="64">
        <v>19</v>
      </c>
      <c r="R20" s="64">
        <v>4</v>
      </c>
      <c r="S20" s="64">
        <v>0</v>
      </c>
      <c r="T20" s="64">
        <v>0</v>
      </c>
      <c r="U20" s="64" t="s">
        <v>354</v>
      </c>
      <c r="V20" s="64">
        <v>851</v>
      </c>
      <c r="W20" s="64">
        <v>316</v>
      </c>
      <c r="X20" s="64">
        <v>37</v>
      </c>
      <c r="Y20" s="64">
        <v>492</v>
      </c>
      <c r="Z20" s="64">
        <v>58</v>
      </c>
      <c r="AA20" s="64">
        <v>41</v>
      </c>
      <c r="AB20" s="64">
        <v>5</v>
      </c>
      <c r="AC20" s="64">
        <v>2</v>
      </c>
      <c r="AD20" s="64">
        <v>0</v>
      </c>
      <c r="AE20" s="64" t="s">
        <v>354</v>
      </c>
      <c r="AF20" s="64">
        <v>289</v>
      </c>
      <c r="AG20" s="64">
        <v>122</v>
      </c>
      <c r="AH20" s="64">
        <v>42</v>
      </c>
      <c r="AI20" s="64">
        <v>152</v>
      </c>
      <c r="AJ20" s="64">
        <v>53</v>
      </c>
      <c r="AK20" s="64">
        <v>14</v>
      </c>
      <c r="AL20" s="64">
        <v>5</v>
      </c>
      <c r="AM20" s="64">
        <v>1</v>
      </c>
      <c r="AN20" s="64">
        <v>0</v>
      </c>
    </row>
    <row r="21" spans="1:40">
      <c r="A21" s="64" t="s">
        <v>355</v>
      </c>
      <c r="B21" s="64">
        <v>1679</v>
      </c>
      <c r="C21" s="64">
        <v>424</v>
      </c>
      <c r="D21" s="64">
        <v>25</v>
      </c>
      <c r="E21" s="64">
        <v>1074</v>
      </c>
      <c r="F21" s="64">
        <v>64</v>
      </c>
      <c r="G21" s="64">
        <v>176</v>
      </c>
      <c r="H21" s="64">
        <v>10</v>
      </c>
      <c r="I21" s="64">
        <v>5</v>
      </c>
      <c r="J21" s="64">
        <v>0</v>
      </c>
      <c r="K21" s="64" t="s">
        <v>355</v>
      </c>
      <c r="L21" s="64">
        <v>539</v>
      </c>
      <c r="M21" s="64">
        <v>134</v>
      </c>
      <c r="N21" s="64">
        <v>25</v>
      </c>
      <c r="O21" s="64">
        <v>345</v>
      </c>
      <c r="P21" s="64">
        <v>64</v>
      </c>
      <c r="Q21" s="64">
        <v>58</v>
      </c>
      <c r="R21" s="64">
        <v>11</v>
      </c>
      <c r="S21" s="64">
        <v>2</v>
      </c>
      <c r="T21" s="64">
        <v>0</v>
      </c>
      <c r="U21" s="64" t="s">
        <v>355</v>
      </c>
      <c r="V21" s="64">
        <v>851</v>
      </c>
      <c r="W21" s="64">
        <v>212</v>
      </c>
      <c r="X21" s="64">
        <v>25</v>
      </c>
      <c r="Y21" s="64">
        <v>546</v>
      </c>
      <c r="Z21" s="64">
        <v>64</v>
      </c>
      <c r="AA21" s="64">
        <v>93</v>
      </c>
      <c r="AB21" s="64">
        <v>11</v>
      </c>
      <c r="AC21" s="64">
        <v>0</v>
      </c>
      <c r="AD21" s="64">
        <v>0</v>
      </c>
      <c r="AE21" s="64" t="s">
        <v>355</v>
      </c>
      <c r="AF21" s="64">
        <v>289</v>
      </c>
      <c r="AG21" s="64">
        <v>78</v>
      </c>
      <c r="AH21" s="64">
        <v>27</v>
      </c>
      <c r="AI21" s="64">
        <v>183</v>
      </c>
      <c r="AJ21" s="64">
        <v>63</v>
      </c>
      <c r="AK21" s="64">
        <v>25</v>
      </c>
      <c r="AL21" s="64">
        <v>9</v>
      </c>
      <c r="AM21" s="64">
        <v>3</v>
      </c>
      <c r="AN21" s="64">
        <v>1</v>
      </c>
    </row>
    <row r="22" spans="1:40">
      <c r="A22" s="64" t="s">
        <v>356</v>
      </c>
      <c r="B22" s="64">
        <v>1679</v>
      </c>
      <c r="C22" s="64">
        <v>470</v>
      </c>
      <c r="D22" s="64">
        <v>28</v>
      </c>
      <c r="E22" s="64">
        <v>1073</v>
      </c>
      <c r="F22" s="64">
        <v>64</v>
      </c>
      <c r="G22" s="64">
        <v>136</v>
      </c>
      <c r="H22" s="64">
        <v>8</v>
      </c>
      <c r="I22" s="64">
        <v>0</v>
      </c>
      <c r="J22" s="64">
        <v>0</v>
      </c>
      <c r="K22" s="64" t="s">
        <v>356</v>
      </c>
      <c r="L22" s="64">
        <v>539</v>
      </c>
      <c r="M22" s="64">
        <v>148</v>
      </c>
      <c r="N22" s="64">
        <v>27</v>
      </c>
      <c r="O22" s="64">
        <v>351</v>
      </c>
      <c r="P22" s="64">
        <v>65</v>
      </c>
      <c r="Q22" s="64">
        <v>40</v>
      </c>
      <c r="R22" s="64">
        <v>7</v>
      </c>
      <c r="S22" s="64">
        <v>0</v>
      </c>
      <c r="T22" s="64">
        <v>0</v>
      </c>
      <c r="U22" s="64" t="s">
        <v>356</v>
      </c>
      <c r="V22" s="64">
        <v>851</v>
      </c>
      <c r="W22" s="64">
        <v>236</v>
      </c>
      <c r="X22" s="64">
        <v>28</v>
      </c>
      <c r="Y22" s="64">
        <v>543</v>
      </c>
      <c r="Z22" s="64">
        <v>64</v>
      </c>
      <c r="AA22" s="64">
        <v>72</v>
      </c>
      <c r="AB22" s="64">
        <v>8</v>
      </c>
      <c r="AC22" s="64">
        <v>0</v>
      </c>
      <c r="AD22" s="64">
        <v>0</v>
      </c>
      <c r="AE22" s="64" t="s">
        <v>356</v>
      </c>
      <c r="AF22" s="64">
        <v>289</v>
      </c>
      <c r="AG22" s="64">
        <v>86</v>
      </c>
      <c r="AH22" s="64">
        <v>30</v>
      </c>
      <c r="AI22" s="64">
        <v>179</v>
      </c>
      <c r="AJ22" s="64">
        <v>62</v>
      </c>
      <c r="AK22" s="64">
        <v>24</v>
      </c>
      <c r="AL22" s="64">
        <v>8</v>
      </c>
      <c r="AM22" s="64">
        <v>0</v>
      </c>
      <c r="AN22" s="64">
        <v>0</v>
      </c>
    </row>
    <row r="23" spans="1:40">
      <c r="A23" s="64" t="s">
        <v>357</v>
      </c>
      <c r="B23" s="64">
        <v>1679</v>
      </c>
      <c r="C23" s="64">
        <v>471</v>
      </c>
      <c r="D23" s="64">
        <v>28</v>
      </c>
      <c r="E23" s="64">
        <v>969</v>
      </c>
      <c r="F23" s="64">
        <v>58</v>
      </c>
      <c r="G23" s="64">
        <v>238</v>
      </c>
      <c r="H23" s="64">
        <v>14</v>
      </c>
      <c r="I23" s="64">
        <v>1</v>
      </c>
      <c r="J23" s="64">
        <v>0</v>
      </c>
      <c r="K23" s="64" t="s">
        <v>357</v>
      </c>
      <c r="L23" s="64">
        <v>539</v>
      </c>
      <c r="M23" s="64">
        <v>147</v>
      </c>
      <c r="N23" s="64">
        <v>27</v>
      </c>
      <c r="O23" s="64">
        <v>324</v>
      </c>
      <c r="P23" s="64">
        <v>60</v>
      </c>
      <c r="Q23" s="64">
        <v>67</v>
      </c>
      <c r="R23" s="64">
        <v>12</v>
      </c>
      <c r="S23" s="64">
        <v>1</v>
      </c>
      <c r="T23" s="64">
        <v>0</v>
      </c>
      <c r="U23" s="64" t="s">
        <v>357</v>
      </c>
      <c r="V23" s="64">
        <v>851</v>
      </c>
      <c r="W23" s="64">
        <v>236</v>
      </c>
      <c r="X23" s="64">
        <v>28</v>
      </c>
      <c r="Y23" s="64">
        <v>489</v>
      </c>
      <c r="Z23" s="64">
        <v>57</v>
      </c>
      <c r="AA23" s="64">
        <v>126</v>
      </c>
      <c r="AB23" s="64">
        <v>15</v>
      </c>
      <c r="AC23" s="64">
        <v>0</v>
      </c>
      <c r="AD23" s="64">
        <v>0</v>
      </c>
      <c r="AE23" s="64" t="s">
        <v>357</v>
      </c>
      <c r="AF23" s="64">
        <v>289</v>
      </c>
      <c r="AG23" s="64">
        <v>88</v>
      </c>
      <c r="AH23" s="64">
        <v>30</v>
      </c>
      <c r="AI23" s="64">
        <v>156</v>
      </c>
      <c r="AJ23" s="64">
        <v>54</v>
      </c>
      <c r="AK23" s="64">
        <v>45</v>
      </c>
      <c r="AL23" s="64">
        <v>16</v>
      </c>
      <c r="AM23" s="64">
        <v>0</v>
      </c>
      <c r="AN23" s="64">
        <v>0</v>
      </c>
    </row>
    <row r="24" spans="1:40">
      <c r="A24" s="64" t="s">
        <v>358</v>
      </c>
      <c r="B24" s="64">
        <v>1679</v>
      </c>
      <c r="C24" s="64">
        <v>257</v>
      </c>
      <c r="D24" s="64">
        <v>15</v>
      </c>
      <c r="E24" s="64">
        <v>739</v>
      </c>
      <c r="F24" s="64">
        <v>44</v>
      </c>
      <c r="G24" s="64">
        <v>610</v>
      </c>
      <c r="H24" s="64">
        <v>36</v>
      </c>
      <c r="I24" s="64">
        <v>73</v>
      </c>
      <c r="J24" s="64">
        <v>4</v>
      </c>
      <c r="K24" s="64" t="s">
        <v>358</v>
      </c>
      <c r="L24" s="64">
        <v>539</v>
      </c>
      <c r="M24" s="64">
        <v>78</v>
      </c>
      <c r="N24" s="64">
        <v>14</v>
      </c>
      <c r="O24" s="64">
        <v>240</v>
      </c>
      <c r="P24" s="64">
        <v>45</v>
      </c>
      <c r="Q24" s="64">
        <v>199</v>
      </c>
      <c r="R24" s="64">
        <v>37</v>
      </c>
      <c r="S24" s="64">
        <v>22</v>
      </c>
      <c r="T24" s="64">
        <v>4</v>
      </c>
      <c r="U24" s="64" t="s">
        <v>358</v>
      </c>
      <c r="V24" s="64">
        <v>851</v>
      </c>
      <c r="W24" s="64">
        <v>123</v>
      </c>
      <c r="X24" s="64">
        <v>14</v>
      </c>
      <c r="Y24" s="64">
        <v>379</v>
      </c>
      <c r="Z24" s="64">
        <v>45</v>
      </c>
      <c r="AA24" s="64">
        <v>313</v>
      </c>
      <c r="AB24" s="64">
        <v>37</v>
      </c>
      <c r="AC24" s="64">
        <v>36</v>
      </c>
      <c r="AD24" s="64">
        <v>4</v>
      </c>
      <c r="AE24" s="64" t="s">
        <v>358</v>
      </c>
      <c r="AF24" s="64">
        <v>289</v>
      </c>
      <c r="AG24" s="64">
        <v>56</v>
      </c>
      <c r="AH24" s="64">
        <v>19</v>
      </c>
      <c r="AI24" s="64">
        <v>120</v>
      </c>
      <c r="AJ24" s="64">
        <v>42</v>
      </c>
      <c r="AK24" s="64">
        <v>98</v>
      </c>
      <c r="AL24" s="64">
        <v>34</v>
      </c>
      <c r="AM24" s="64">
        <v>15</v>
      </c>
      <c r="AN24" s="64">
        <v>5</v>
      </c>
    </row>
    <row r="25" spans="1:40">
      <c r="A25" s="64" t="s">
        <v>359</v>
      </c>
      <c r="B25" s="64">
        <v>1679</v>
      </c>
      <c r="C25" s="64">
        <v>414</v>
      </c>
      <c r="D25" s="64">
        <v>25</v>
      </c>
      <c r="E25" s="64">
        <v>659</v>
      </c>
      <c r="F25" s="64">
        <v>39</v>
      </c>
      <c r="G25" s="64">
        <v>536</v>
      </c>
      <c r="H25" s="64">
        <v>32</v>
      </c>
      <c r="I25" s="64">
        <v>70</v>
      </c>
      <c r="J25" s="64">
        <v>4</v>
      </c>
      <c r="K25" s="64" t="s">
        <v>359</v>
      </c>
      <c r="L25" s="64">
        <v>539</v>
      </c>
      <c r="M25" s="64">
        <v>125</v>
      </c>
      <c r="N25" s="64">
        <v>23</v>
      </c>
      <c r="O25" s="64">
        <v>201</v>
      </c>
      <c r="P25" s="64">
        <v>37</v>
      </c>
      <c r="Q25" s="64">
        <v>186</v>
      </c>
      <c r="R25" s="64">
        <v>35</v>
      </c>
      <c r="S25" s="64">
        <v>27</v>
      </c>
      <c r="T25" s="64">
        <v>5</v>
      </c>
      <c r="U25" s="64" t="s">
        <v>359</v>
      </c>
      <c r="V25" s="64">
        <v>851</v>
      </c>
      <c r="W25" s="64">
        <v>206</v>
      </c>
      <c r="X25" s="64">
        <v>24</v>
      </c>
      <c r="Y25" s="64">
        <v>352</v>
      </c>
      <c r="Z25" s="64">
        <v>41</v>
      </c>
      <c r="AA25" s="64">
        <v>262</v>
      </c>
      <c r="AB25" s="64">
        <v>31</v>
      </c>
      <c r="AC25" s="64">
        <v>31</v>
      </c>
      <c r="AD25" s="64">
        <v>4</v>
      </c>
      <c r="AE25" s="64" t="s">
        <v>359</v>
      </c>
      <c r="AF25" s="64">
        <v>289</v>
      </c>
      <c r="AG25" s="64">
        <v>83</v>
      </c>
      <c r="AH25" s="64">
        <v>29</v>
      </c>
      <c r="AI25" s="64">
        <v>106</v>
      </c>
      <c r="AJ25" s="64">
        <v>37</v>
      </c>
      <c r="AK25" s="64">
        <v>88</v>
      </c>
      <c r="AL25" s="64">
        <v>30</v>
      </c>
      <c r="AM25" s="64">
        <v>12</v>
      </c>
      <c r="AN25" s="64">
        <v>4</v>
      </c>
    </row>
    <row r="26" spans="1:40">
      <c r="A26" s="64" t="s">
        <v>360</v>
      </c>
      <c r="B26" s="64">
        <v>1679</v>
      </c>
      <c r="C26" s="64">
        <v>441</v>
      </c>
      <c r="D26" s="64">
        <v>26</v>
      </c>
      <c r="E26" s="64">
        <v>1000</v>
      </c>
      <c r="F26" s="64">
        <v>60</v>
      </c>
      <c r="G26" s="64">
        <v>236</v>
      </c>
      <c r="H26" s="64">
        <v>14</v>
      </c>
      <c r="I26" s="64">
        <v>2</v>
      </c>
      <c r="J26" s="64">
        <v>0</v>
      </c>
      <c r="K26" s="64" t="s">
        <v>360</v>
      </c>
      <c r="L26" s="64">
        <v>539</v>
      </c>
      <c r="M26" s="64">
        <v>145</v>
      </c>
      <c r="N26" s="64">
        <v>27</v>
      </c>
      <c r="O26" s="64">
        <v>317</v>
      </c>
      <c r="P26" s="64">
        <v>59</v>
      </c>
      <c r="Q26" s="64">
        <v>77</v>
      </c>
      <c r="R26" s="64">
        <v>14</v>
      </c>
      <c r="S26" s="64">
        <v>0</v>
      </c>
      <c r="T26" s="64">
        <v>0</v>
      </c>
      <c r="U26" s="64" t="s">
        <v>360</v>
      </c>
      <c r="V26" s="64">
        <v>851</v>
      </c>
      <c r="W26" s="64">
        <v>215</v>
      </c>
      <c r="X26" s="64">
        <v>25</v>
      </c>
      <c r="Y26" s="64">
        <v>518</v>
      </c>
      <c r="Z26" s="64">
        <v>61</v>
      </c>
      <c r="AA26" s="64">
        <v>117</v>
      </c>
      <c r="AB26" s="64">
        <v>14</v>
      </c>
      <c r="AC26" s="64">
        <v>1</v>
      </c>
      <c r="AD26" s="64">
        <v>0</v>
      </c>
      <c r="AE26" s="64" t="s">
        <v>360</v>
      </c>
      <c r="AF26" s="64">
        <v>289</v>
      </c>
      <c r="AG26" s="64">
        <v>81</v>
      </c>
      <c r="AH26" s="64">
        <v>28</v>
      </c>
      <c r="AI26" s="64">
        <v>165</v>
      </c>
      <c r="AJ26" s="64">
        <v>57</v>
      </c>
      <c r="AK26" s="64">
        <v>42</v>
      </c>
      <c r="AL26" s="64">
        <v>15</v>
      </c>
      <c r="AM26" s="64">
        <v>1</v>
      </c>
      <c r="AN26" s="64">
        <v>0</v>
      </c>
    </row>
    <row r="27" spans="1:40">
      <c r="A27" s="64" t="s">
        <v>361</v>
      </c>
      <c r="B27" s="64">
        <v>1679</v>
      </c>
      <c r="C27" s="64">
        <v>173</v>
      </c>
      <c r="D27" s="64">
        <v>10</v>
      </c>
      <c r="E27" s="64">
        <v>932</v>
      </c>
      <c r="F27" s="64">
        <v>56</v>
      </c>
      <c r="G27" s="64">
        <v>515</v>
      </c>
      <c r="H27" s="64">
        <v>31</v>
      </c>
      <c r="I27" s="64">
        <v>59</v>
      </c>
      <c r="J27" s="64">
        <v>4</v>
      </c>
      <c r="K27" s="64" t="s">
        <v>361</v>
      </c>
      <c r="L27" s="64">
        <v>539</v>
      </c>
      <c r="M27" s="64">
        <v>53</v>
      </c>
      <c r="N27" s="64">
        <v>10</v>
      </c>
      <c r="O27" s="64">
        <v>283</v>
      </c>
      <c r="P27" s="64">
        <v>53</v>
      </c>
      <c r="Q27" s="64">
        <v>184</v>
      </c>
      <c r="R27" s="64">
        <v>34</v>
      </c>
      <c r="S27" s="64">
        <v>19</v>
      </c>
      <c r="T27" s="64">
        <v>4</v>
      </c>
      <c r="U27" s="64" t="s">
        <v>361</v>
      </c>
      <c r="V27" s="64">
        <v>851</v>
      </c>
      <c r="W27" s="64">
        <v>86</v>
      </c>
      <c r="X27" s="64">
        <v>10</v>
      </c>
      <c r="Y27" s="64">
        <v>488</v>
      </c>
      <c r="Z27" s="64">
        <v>57</v>
      </c>
      <c r="AA27" s="64">
        <v>250</v>
      </c>
      <c r="AB27" s="64">
        <v>29</v>
      </c>
      <c r="AC27" s="64">
        <v>27</v>
      </c>
      <c r="AD27" s="64">
        <v>3</v>
      </c>
      <c r="AE27" s="64" t="s">
        <v>361</v>
      </c>
      <c r="AF27" s="64">
        <v>289</v>
      </c>
      <c r="AG27" s="64">
        <v>34</v>
      </c>
      <c r="AH27" s="64">
        <v>12</v>
      </c>
      <c r="AI27" s="64">
        <v>161</v>
      </c>
      <c r="AJ27" s="64">
        <v>56</v>
      </c>
      <c r="AK27" s="64">
        <v>81</v>
      </c>
      <c r="AL27" s="64">
        <v>28</v>
      </c>
      <c r="AM27" s="64">
        <v>13</v>
      </c>
      <c r="AN27" s="64">
        <v>4</v>
      </c>
    </row>
    <row r="28" spans="1:40">
      <c r="A28" s="64" t="s">
        <v>362</v>
      </c>
      <c r="B28" s="64">
        <v>1679</v>
      </c>
      <c r="C28" s="64">
        <v>174</v>
      </c>
      <c r="D28" s="64">
        <v>10</v>
      </c>
      <c r="E28" s="64">
        <v>860</v>
      </c>
      <c r="F28" s="64">
        <v>51</v>
      </c>
      <c r="G28" s="64">
        <v>582</v>
      </c>
      <c r="H28" s="64">
        <v>35</v>
      </c>
      <c r="I28" s="64">
        <v>63</v>
      </c>
      <c r="J28" s="64">
        <v>4</v>
      </c>
      <c r="K28" s="64" t="s">
        <v>362</v>
      </c>
      <c r="L28" s="64">
        <v>539</v>
      </c>
      <c r="M28" s="64">
        <v>53</v>
      </c>
      <c r="N28" s="64">
        <v>10</v>
      </c>
      <c r="O28" s="64">
        <v>258</v>
      </c>
      <c r="P28" s="64">
        <v>48</v>
      </c>
      <c r="Q28" s="64">
        <v>209</v>
      </c>
      <c r="R28" s="64">
        <v>39</v>
      </c>
      <c r="S28" s="64">
        <v>19</v>
      </c>
      <c r="T28" s="64">
        <v>4</v>
      </c>
      <c r="U28" s="64" t="s">
        <v>362</v>
      </c>
      <c r="V28" s="64">
        <v>851</v>
      </c>
      <c r="W28" s="64">
        <v>87</v>
      </c>
      <c r="X28" s="64">
        <v>10</v>
      </c>
      <c r="Y28" s="64">
        <v>451</v>
      </c>
      <c r="Z28" s="64">
        <v>53</v>
      </c>
      <c r="AA28" s="64">
        <v>282</v>
      </c>
      <c r="AB28" s="64">
        <v>33</v>
      </c>
      <c r="AC28" s="64">
        <v>31</v>
      </c>
      <c r="AD28" s="64">
        <v>4</v>
      </c>
      <c r="AE28" s="64" t="s">
        <v>362</v>
      </c>
      <c r="AF28" s="64">
        <v>289</v>
      </c>
      <c r="AG28" s="64">
        <v>34</v>
      </c>
      <c r="AH28" s="64">
        <v>12</v>
      </c>
      <c r="AI28" s="64">
        <v>151</v>
      </c>
      <c r="AJ28" s="64">
        <v>52</v>
      </c>
      <c r="AK28" s="64">
        <v>91</v>
      </c>
      <c r="AL28" s="64">
        <v>31</v>
      </c>
      <c r="AM28" s="64">
        <v>13</v>
      </c>
      <c r="AN28" s="64">
        <v>4</v>
      </c>
    </row>
    <row r="29" spans="1:40">
      <c r="A29" s="64" t="s">
        <v>363</v>
      </c>
      <c r="B29" s="64">
        <v>1679</v>
      </c>
      <c r="C29" s="64">
        <v>307</v>
      </c>
      <c r="D29" s="64">
        <v>18</v>
      </c>
      <c r="E29" s="64">
        <v>908</v>
      </c>
      <c r="F29" s="64">
        <v>54</v>
      </c>
      <c r="G29" s="64">
        <v>426</v>
      </c>
      <c r="H29" s="64">
        <v>25</v>
      </c>
      <c r="I29" s="64">
        <v>38</v>
      </c>
      <c r="J29" s="64">
        <v>2</v>
      </c>
      <c r="K29" s="64" t="s">
        <v>363</v>
      </c>
      <c r="L29" s="64">
        <v>539</v>
      </c>
      <c r="M29" s="64">
        <v>96</v>
      </c>
      <c r="N29" s="64">
        <v>18</v>
      </c>
      <c r="O29" s="64">
        <v>295</v>
      </c>
      <c r="P29" s="64">
        <v>55</v>
      </c>
      <c r="Q29" s="64">
        <v>136</v>
      </c>
      <c r="R29" s="64">
        <v>25</v>
      </c>
      <c r="S29" s="64">
        <v>12</v>
      </c>
      <c r="T29" s="64">
        <v>2</v>
      </c>
      <c r="U29" s="64" t="s">
        <v>363</v>
      </c>
      <c r="V29" s="64">
        <v>851</v>
      </c>
      <c r="W29" s="64">
        <v>156</v>
      </c>
      <c r="X29" s="64">
        <v>18</v>
      </c>
      <c r="Y29" s="64">
        <v>458</v>
      </c>
      <c r="Z29" s="64">
        <v>54</v>
      </c>
      <c r="AA29" s="64">
        <v>219</v>
      </c>
      <c r="AB29" s="64">
        <v>26</v>
      </c>
      <c r="AC29" s="64">
        <v>18</v>
      </c>
      <c r="AD29" s="64">
        <v>2</v>
      </c>
      <c r="AE29" s="64" t="s">
        <v>363</v>
      </c>
      <c r="AF29" s="64">
        <v>289</v>
      </c>
      <c r="AG29" s="64">
        <v>55</v>
      </c>
      <c r="AH29" s="64">
        <v>19</v>
      </c>
      <c r="AI29" s="64">
        <v>155</v>
      </c>
      <c r="AJ29" s="64">
        <v>54</v>
      </c>
      <c r="AK29" s="64">
        <v>71</v>
      </c>
      <c r="AL29" s="64">
        <v>25</v>
      </c>
      <c r="AM29" s="64">
        <v>8</v>
      </c>
      <c r="AN29" s="64">
        <v>3</v>
      </c>
    </row>
    <row r="30" spans="1:40">
      <c r="A30" s="64" t="s">
        <v>364</v>
      </c>
      <c r="B30" s="64">
        <v>1679</v>
      </c>
      <c r="C30" s="64">
        <v>693</v>
      </c>
      <c r="D30" s="64">
        <v>41</v>
      </c>
      <c r="E30" s="64">
        <v>829</v>
      </c>
      <c r="F30" s="64">
        <v>49</v>
      </c>
      <c r="G30" s="64">
        <v>141</v>
      </c>
      <c r="H30" s="64">
        <v>8</v>
      </c>
      <c r="I30" s="64">
        <v>16</v>
      </c>
      <c r="J30" s="64">
        <v>1</v>
      </c>
      <c r="K30" s="64" t="s">
        <v>364</v>
      </c>
      <c r="L30" s="64">
        <v>539</v>
      </c>
      <c r="M30" s="64">
        <v>214</v>
      </c>
      <c r="N30" s="64">
        <v>40</v>
      </c>
      <c r="O30" s="64">
        <v>272</v>
      </c>
      <c r="P30" s="64">
        <v>50</v>
      </c>
      <c r="Q30" s="64">
        <v>48</v>
      </c>
      <c r="R30" s="64">
        <v>9</v>
      </c>
      <c r="S30" s="64">
        <v>5</v>
      </c>
      <c r="T30" s="64">
        <v>1</v>
      </c>
      <c r="U30" s="64" t="s">
        <v>364</v>
      </c>
      <c r="V30" s="64">
        <v>851</v>
      </c>
      <c r="W30" s="64">
        <v>349</v>
      </c>
      <c r="X30" s="64">
        <v>41</v>
      </c>
      <c r="Y30" s="64">
        <v>422</v>
      </c>
      <c r="Z30" s="64">
        <v>50</v>
      </c>
      <c r="AA30" s="64">
        <v>72</v>
      </c>
      <c r="AB30" s="64">
        <v>8</v>
      </c>
      <c r="AC30" s="64">
        <v>8</v>
      </c>
      <c r="AD30" s="64">
        <v>1</v>
      </c>
      <c r="AE30" s="64" t="s">
        <v>364</v>
      </c>
      <c r="AF30" s="64">
        <v>289</v>
      </c>
      <c r="AG30" s="64">
        <v>130</v>
      </c>
      <c r="AH30" s="64">
        <v>45</v>
      </c>
      <c r="AI30" s="64">
        <v>135</v>
      </c>
      <c r="AJ30" s="64">
        <v>47</v>
      </c>
      <c r="AK30" s="64">
        <v>21</v>
      </c>
      <c r="AL30" s="64">
        <v>7</v>
      </c>
      <c r="AM30" s="64">
        <v>3</v>
      </c>
      <c r="AN30" s="64">
        <v>1</v>
      </c>
    </row>
    <row r="31" spans="1:40">
      <c r="A31" s="64" t="s">
        <v>8</v>
      </c>
      <c r="B31" s="64">
        <v>1679</v>
      </c>
      <c r="C31" s="64">
        <v>320</v>
      </c>
      <c r="D31" s="64">
        <v>19</v>
      </c>
      <c r="E31" s="64">
        <v>870</v>
      </c>
      <c r="F31" s="64">
        <v>52</v>
      </c>
      <c r="G31" s="64">
        <v>429</v>
      </c>
      <c r="H31" s="64">
        <v>26</v>
      </c>
      <c r="I31" s="64">
        <v>60</v>
      </c>
      <c r="J31" s="64">
        <v>4</v>
      </c>
      <c r="K31" s="64" t="s">
        <v>8</v>
      </c>
      <c r="L31" s="64">
        <v>539</v>
      </c>
      <c r="M31" s="64">
        <v>99</v>
      </c>
      <c r="N31" s="64">
        <v>18</v>
      </c>
      <c r="O31" s="64">
        <v>269</v>
      </c>
      <c r="P31" s="64">
        <v>50</v>
      </c>
      <c r="Q31" s="64">
        <v>152</v>
      </c>
      <c r="R31" s="64">
        <v>28</v>
      </c>
      <c r="S31" s="64">
        <v>19</v>
      </c>
      <c r="T31" s="64">
        <v>4</v>
      </c>
      <c r="U31" s="64" t="s">
        <v>8</v>
      </c>
      <c r="V31" s="64">
        <v>851</v>
      </c>
      <c r="W31" s="64">
        <v>167</v>
      </c>
      <c r="X31" s="64">
        <v>20</v>
      </c>
      <c r="Y31" s="64">
        <v>448</v>
      </c>
      <c r="Z31" s="64">
        <v>53</v>
      </c>
      <c r="AA31" s="64">
        <v>206</v>
      </c>
      <c r="AB31" s="64">
        <v>24</v>
      </c>
      <c r="AC31" s="64">
        <v>30</v>
      </c>
      <c r="AD31" s="64">
        <v>4</v>
      </c>
      <c r="AE31" s="64" t="s">
        <v>8</v>
      </c>
      <c r="AF31" s="64">
        <v>289</v>
      </c>
      <c r="AG31" s="64">
        <v>54</v>
      </c>
      <c r="AH31" s="64">
        <v>19</v>
      </c>
      <c r="AI31" s="64">
        <v>153</v>
      </c>
      <c r="AJ31" s="64">
        <v>53</v>
      </c>
      <c r="AK31" s="64">
        <v>71</v>
      </c>
      <c r="AL31" s="64">
        <v>25</v>
      </c>
      <c r="AM31" s="64">
        <v>11</v>
      </c>
      <c r="AN31" s="64">
        <v>4</v>
      </c>
    </row>
    <row r="32" spans="1:40">
      <c r="A32" s="64" t="s">
        <v>365</v>
      </c>
      <c r="B32" s="64">
        <v>1679</v>
      </c>
      <c r="C32" s="64">
        <v>253</v>
      </c>
      <c r="D32" s="64">
        <v>15</v>
      </c>
      <c r="E32" s="64">
        <v>923</v>
      </c>
      <c r="F32" s="64">
        <v>55</v>
      </c>
      <c r="G32" s="64">
        <v>441</v>
      </c>
      <c r="H32" s="64">
        <v>26</v>
      </c>
      <c r="I32" s="64">
        <v>62</v>
      </c>
      <c r="J32" s="64">
        <v>4</v>
      </c>
      <c r="K32" s="64" t="s">
        <v>365</v>
      </c>
      <c r="L32" s="64">
        <v>539</v>
      </c>
      <c r="M32" s="64">
        <v>82</v>
      </c>
      <c r="N32" s="64">
        <v>15</v>
      </c>
      <c r="O32" s="64">
        <v>284</v>
      </c>
      <c r="P32" s="64">
        <v>53</v>
      </c>
      <c r="Q32" s="64">
        <v>154</v>
      </c>
      <c r="R32" s="64">
        <v>29</v>
      </c>
      <c r="S32" s="64">
        <v>19</v>
      </c>
      <c r="T32" s="64">
        <v>4</v>
      </c>
      <c r="U32" s="64" t="s">
        <v>365</v>
      </c>
      <c r="V32" s="64">
        <v>851</v>
      </c>
      <c r="W32" s="64">
        <v>126</v>
      </c>
      <c r="X32" s="64">
        <v>15</v>
      </c>
      <c r="Y32" s="64">
        <v>479</v>
      </c>
      <c r="Z32" s="64">
        <v>56</v>
      </c>
      <c r="AA32" s="64">
        <v>214</v>
      </c>
      <c r="AB32" s="64">
        <v>25</v>
      </c>
      <c r="AC32" s="64">
        <v>32</v>
      </c>
      <c r="AD32" s="64">
        <v>4</v>
      </c>
      <c r="AE32" s="64" t="s">
        <v>365</v>
      </c>
      <c r="AF32" s="64">
        <v>289</v>
      </c>
      <c r="AG32" s="64">
        <v>45</v>
      </c>
      <c r="AH32" s="64">
        <v>16</v>
      </c>
      <c r="AI32" s="64">
        <v>160</v>
      </c>
      <c r="AJ32" s="64">
        <v>55</v>
      </c>
      <c r="AK32" s="64">
        <v>73</v>
      </c>
      <c r="AL32" s="64">
        <v>25</v>
      </c>
      <c r="AM32" s="64">
        <v>11</v>
      </c>
      <c r="AN32" s="64">
        <v>4</v>
      </c>
    </row>
    <row r="33" spans="1:40">
      <c r="A33" s="64" t="s">
        <v>366</v>
      </c>
      <c r="B33" s="64">
        <v>1679</v>
      </c>
      <c r="C33" s="64">
        <v>215</v>
      </c>
      <c r="D33" s="64">
        <v>13</v>
      </c>
      <c r="E33" s="64">
        <v>882</v>
      </c>
      <c r="F33" s="64">
        <v>53</v>
      </c>
      <c r="G33" s="64">
        <v>520</v>
      </c>
      <c r="H33" s="64">
        <v>31</v>
      </c>
      <c r="I33" s="64">
        <v>62</v>
      </c>
      <c r="J33" s="64">
        <v>4</v>
      </c>
      <c r="K33" s="64" t="s">
        <v>366</v>
      </c>
      <c r="L33" s="64">
        <v>539</v>
      </c>
      <c r="M33" s="64">
        <v>67</v>
      </c>
      <c r="N33" s="64">
        <v>12</v>
      </c>
      <c r="O33" s="64">
        <v>272</v>
      </c>
      <c r="P33" s="64">
        <v>50</v>
      </c>
      <c r="Q33" s="64">
        <v>180</v>
      </c>
      <c r="R33" s="64">
        <v>33</v>
      </c>
      <c r="S33" s="64">
        <v>20</v>
      </c>
      <c r="T33" s="64">
        <v>4</v>
      </c>
      <c r="U33" s="64" t="s">
        <v>366</v>
      </c>
      <c r="V33" s="64">
        <v>851</v>
      </c>
      <c r="W33" s="64">
        <v>112</v>
      </c>
      <c r="X33" s="64">
        <v>13</v>
      </c>
      <c r="Y33" s="64">
        <v>450</v>
      </c>
      <c r="Z33" s="64">
        <v>53</v>
      </c>
      <c r="AA33" s="64">
        <v>257</v>
      </c>
      <c r="AB33" s="64">
        <v>30</v>
      </c>
      <c r="AC33" s="64">
        <v>32</v>
      </c>
      <c r="AD33" s="64">
        <v>4</v>
      </c>
      <c r="AE33" s="64" t="s">
        <v>366</v>
      </c>
      <c r="AF33" s="64">
        <v>289</v>
      </c>
      <c r="AG33" s="64">
        <v>36</v>
      </c>
      <c r="AH33" s="64">
        <v>12</v>
      </c>
      <c r="AI33" s="64">
        <v>160</v>
      </c>
      <c r="AJ33" s="64">
        <v>55</v>
      </c>
      <c r="AK33" s="64">
        <v>83</v>
      </c>
      <c r="AL33" s="64">
        <v>29</v>
      </c>
      <c r="AM33" s="64">
        <v>10</v>
      </c>
      <c r="AN33" s="64">
        <v>3</v>
      </c>
    </row>
    <row r="34" spans="1:40">
      <c r="A34" s="64" t="s">
        <v>367</v>
      </c>
      <c r="B34" s="64">
        <v>1679</v>
      </c>
      <c r="C34" s="64">
        <v>456</v>
      </c>
      <c r="D34" s="64">
        <v>27</v>
      </c>
      <c r="E34" s="64">
        <v>965</v>
      </c>
      <c r="F34" s="64">
        <v>57</v>
      </c>
      <c r="G34" s="64">
        <v>255</v>
      </c>
      <c r="H34" s="64">
        <v>15</v>
      </c>
      <c r="I34" s="64">
        <v>3</v>
      </c>
      <c r="J34" s="64">
        <v>0</v>
      </c>
      <c r="K34" s="64" t="s">
        <v>367</v>
      </c>
      <c r="L34" s="64">
        <v>539</v>
      </c>
      <c r="M34" s="64">
        <v>134</v>
      </c>
      <c r="N34" s="64">
        <v>25</v>
      </c>
      <c r="O34" s="64">
        <v>313</v>
      </c>
      <c r="P34" s="64">
        <v>58</v>
      </c>
      <c r="Q34" s="64">
        <v>92</v>
      </c>
      <c r="R34" s="64">
        <v>17</v>
      </c>
      <c r="S34" s="64">
        <v>0</v>
      </c>
      <c r="T34" s="64">
        <v>0</v>
      </c>
      <c r="U34" s="64" t="s">
        <v>367</v>
      </c>
      <c r="V34" s="64">
        <v>851</v>
      </c>
      <c r="W34" s="64">
        <v>224</v>
      </c>
      <c r="X34" s="64">
        <v>26</v>
      </c>
      <c r="Y34" s="64">
        <v>510</v>
      </c>
      <c r="Z34" s="64">
        <v>60</v>
      </c>
      <c r="AA34" s="64">
        <v>114</v>
      </c>
      <c r="AB34" s="64">
        <v>13</v>
      </c>
      <c r="AC34" s="64">
        <v>3</v>
      </c>
      <c r="AD34" s="64">
        <v>0</v>
      </c>
      <c r="AE34" s="64" t="s">
        <v>367</v>
      </c>
      <c r="AF34" s="64">
        <v>289</v>
      </c>
      <c r="AG34" s="64">
        <v>98</v>
      </c>
      <c r="AH34" s="64">
        <v>34</v>
      </c>
      <c r="AI34" s="64">
        <v>142</v>
      </c>
      <c r="AJ34" s="64">
        <v>49</v>
      </c>
      <c r="AK34" s="64">
        <v>49</v>
      </c>
      <c r="AL34" s="64">
        <v>17</v>
      </c>
      <c r="AM34" s="64">
        <v>0</v>
      </c>
      <c r="AN34" s="64">
        <v>0</v>
      </c>
    </row>
    <row r="35" spans="1:40">
      <c r="A35" s="64" t="s">
        <v>368</v>
      </c>
      <c r="B35" s="64">
        <v>1679</v>
      </c>
      <c r="C35" s="64">
        <v>498</v>
      </c>
      <c r="D35" s="64">
        <v>30</v>
      </c>
      <c r="E35" s="64">
        <v>907</v>
      </c>
      <c r="F35" s="64">
        <v>54</v>
      </c>
      <c r="G35" s="64">
        <v>243</v>
      </c>
      <c r="H35" s="64">
        <v>14</v>
      </c>
      <c r="I35" s="64">
        <v>31</v>
      </c>
      <c r="J35" s="64">
        <v>2</v>
      </c>
      <c r="K35" s="64" t="s">
        <v>368</v>
      </c>
      <c r="L35" s="64">
        <v>539</v>
      </c>
      <c r="M35" s="64">
        <v>153</v>
      </c>
      <c r="N35" s="64">
        <v>28</v>
      </c>
      <c r="O35" s="64">
        <v>298</v>
      </c>
      <c r="P35" s="64">
        <v>55</v>
      </c>
      <c r="Q35" s="64">
        <v>78</v>
      </c>
      <c r="R35" s="64">
        <v>14</v>
      </c>
      <c r="S35" s="64">
        <v>10</v>
      </c>
      <c r="T35" s="64">
        <v>2</v>
      </c>
      <c r="U35" s="64" t="s">
        <v>368</v>
      </c>
      <c r="V35" s="64">
        <v>851</v>
      </c>
      <c r="W35" s="64">
        <v>250</v>
      </c>
      <c r="X35" s="64">
        <v>29</v>
      </c>
      <c r="Y35" s="64">
        <v>463</v>
      </c>
      <c r="Z35" s="64">
        <v>54</v>
      </c>
      <c r="AA35" s="64">
        <v>124</v>
      </c>
      <c r="AB35" s="64">
        <v>15</v>
      </c>
      <c r="AC35" s="64">
        <v>14</v>
      </c>
      <c r="AD35" s="64">
        <v>2</v>
      </c>
      <c r="AE35" s="64" t="s">
        <v>368</v>
      </c>
      <c r="AF35" s="64">
        <v>289</v>
      </c>
      <c r="AG35" s="64">
        <v>95</v>
      </c>
      <c r="AH35" s="64">
        <v>33</v>
      </c>
      <c r="AI35" s="64">
        <v>146</v>
      </c>
      <c r="AJ35" s="64">
        <v>51</v>
      </c>
      <c r="AK35" s="64">
        <v>41</v>
      </c>
      <c r="AL35" s="64">
        <v>14</v>
      </c>
      <c r="AM35" s="64">
        <v>7</v>
      </c>
      <c r="AN35" s="64">
        <v>2</v>
      </c>
    </row>
    <row r="36" spans="1:40">
      <c r="A36" s="64" t="s">
        <v>369</v>
      </c>
      <c r="B36" s="64">
        <v>1679</v>
      </c>
      <c r="C36" s="64">
        <v>321</v>
      </c>
      <c r="D36" s="64">
        <v>19</v>
      </c>
      <c r="E36" s="64">
        <v>832</v>
      </c>
      <c r="F36" s="64">
        <v>50</v>
      </c>
      <c r="G36" s="64">
        <v>459</v>
      </c>
      <c r="H36" s="64">
        <v>27</v>
      </c>
      <c r="I36" s="64">
        <v>67</v>
      </c>
      <c r="J36" s="64">
        <v>4</v>
      </c>
      <c r="K36" s="64" t="s">
        <v>369</v>
      </c>
      <c r="L36" s="64">
        <v>539</v>
      </c>
      <c r="M36" s="64">
        <v>101</v>
      </c>
      <c r="N36" s="64">
        <v>19</v>
      </c>
      <c r="O36" s="64">
        <v>255</v>
      </c>
      <c r="P36" s="64">
        <v>47</v>
      </c>
      <c r="Q36" s="64">
        <v>166</v>
      </c>
      <c r="R36" s="64">
        <v>31</v>
      </c>
      <c r="S36" s="64">
        <v>17</v>
      </c>
      <c r="T36" s="64">
        <v>3</v>
      </c>
      <c r="U36" s="64" t="s">
        <v>369</v>
      </c>
      <c r="V36" s="64">
        <v>851</v>
      </c>
      <c r="W36" s="64">
        <v>163</v>
      </c>
      <c r="X36" s="64">
        <v>19</v>
      </c>
      <c r="Y36" s="64">
        <v>429</v>
      </c>
      <c r="Z36" s="64">
        <v>50</v>
      </c>
      <c r="AA36" s="64">
        <v>223</v>
      </c>
      <c r="AB36" s="64">
        <v>26</v>
      </c>
      <c r="AC36" s="64">
        <v>36</v>
      </c>
      <c r="AD36" s="64">
        <v>4</v>
      </c>
      <c r="AE36" s="64" t="s">
        <v>369</v>
      </c>
      <c r="AF36" s="64">
        <v>289</v>
      </c>
      <c r="AG36" s="64">
        <v>57</v>
      </c>
      <c r="AH36" s="64">
        <v>20</v>
      </c>
      <c r="AI36" s="64">
        <v>148</v>
      </c>
      <c r="AJ36" s="64">
        <v>51</v>
      </c>
      <c r="AK36" s="64">
        <v>70</v>
      </c>
      <c r="AL36" s="64">
        <v>24</v>
      </c>
      <c r="AM36" s="64">
        <v>14</v>
      </c>
      <c r="AN36" s="64">
        <v>5</v>
      </c>
    </row>
    <row r="37" spans="1:40">
      <c r="A37" s="64" t="s">
        <v>370</v>
      </c>
      <c r="B37" s="64">
        <v>1679</v>
      </c>
      <c r="C37" s="64">
        <v>311</v>
      </c>
      <c r="D37" s="64">
        <v>19</v>
      </c>
      <c r="E37" s="64">
        <v>1055</v>
      </c>
      <c r="F37" s="64">
        <v>63</v>
      </c>
      <c r="G37" s="64">
        <v>302</v>
      </c>
      <c r="H37" s="64">
        <v>18</v>
      </c>
      <c r="I37" s="64">
        <v>11</v>
      </c>
      <c r="J37" s="64">
        <v>1</v>
      </c>
      <c r="K37" s="64" t="s">
        <v>370</v>
      </c>
      <c r="L37" s="64">
        <v>539</v>
      </c>
      <c r="M37" s="64">
        <v>99</v>
      </c>
      <c r="N37" s="64">
        <v>18</v>
      </c>
      <c r="O37" s="64">
        <v>335</v>
      </c>
      <c r="P37" s="64">
        <v>62</v>
      </c>
      <c r="Q37" s="64">
        <v>101</v>
      </c>
      <c r="R37" s="64">
        <v>19</v>
      </c>
      <c r="S37" s="64">
        <v>4</v>
      </c>
      <c r="T37" s="64">
        <v>1</v>
      </c>
      <c r="U37" s="64" t="s">
        <v>370</v>
      </c>
      <c r="V37" s="64">
        <v>851</v>
      </c>
      <c r="W37" s="64">
        <v>158</v>
      </c>
      <c r="X37" s="64">
        <v>19</v>
      </c>
      <c r="Y37" s="64">
        <v>538</v>
      </c>
      <c r="Z37" s="64">
        <v>63</v>
      </c>
      <c r="AA37" s="64">
        <v>149</v>
      </c>
      <c r="AB37" s="64">
        <v>18</v>
      </c>
      <c r="AC37" s="64">
        <v>6</v>
      </c>
      <c r="AD37" s="64">
        <v>1</v>
      </c>
      <c r="AE37" s="64" t="s">
        <v>370</v>
      </c>
      <c r="AF37" s="64">
        <v>289</v>
      </c>
      <c r="AG37" s="64">
        <v>54</v>
      </c>
      <c r="AH37" s="64">
        <v>19</v>
      </c>
      <c r="AI37" s="64">
        <v>182</v>
      </c>
      <c r="AJ37" s="64">
        <v>63</v>
      </c>
      <c r="AK37" s="64">
        <v>52</v>
      </c>
      <c r="AL37" s="64">
        <v>18</v>
      </c>
      <c r="AM37" s="64">
        <v>1</v>
      </c>
      <c r="AN37" s="64">
        <v>0</v>
      </c>
    </row>
    <row r="38" spans="1:40">
      <c r="A38" s="64" t="s">
        <v>371</v>
      </c>
      <c r="B38" s="64">
        <v>1679</v>
      </c>
      <c r="C38" s="64">
        <v>237</v>
      </c>
      <c r="D38" s="64">
        <v>14</v>
      </c>
      <c r="E38" s="64">
        <v>885</v>
      </c>
      <c r="F38" s="64">
        <v>53</v>
      </c>
      <c r="G38" s="64">
        <v>547</v>
      </c>
      <c r="H38" s="64">
        <v>33</v>
      </c>
      <c r="I38" s="64">
        <v>10</v>
      </c>
      <c r="J38" s="64">
        <v>1</v>
      </c>
      <c r="K38" s="64" t="s">
        <v>371</v>
      </c>
      <c r="L38" s="64">
        <v>539</v>
      </c>
      <c r="M38" s="64">
        <v>84</v>
      </c>
      <c r="N38" s="64">
        <v>16</v>
      </c>
      <c r="O38" s="64">
        <v>279</v>
      </c>
      <c r="P38" s="64">
        <v>52</v>
      </c>
      <c r="Q38" s="64">
        <v>172</v>
      </c>
      <c r="R38" s="64">
        <v>32</v>
      </c>
      <c r="S38" s="64">
        <v>4</v>
      </c>
      <c r="T38" s="64">
        <v>1</v>
      </c>
      <c r="U38" s="64" t="s">
        <v>371</v>
      </c>
      <c r="V38" s="64">
        <v>851</v>
      </c>
      <c r="W38" s="64">
        <v>106</v>
      </c>
      <c r="X38" s="64">
        <v>12</v>
      </c>
      <c r="Y38" s="64">
        <v>458</v>
      </c>
      <c r="Z38" s="64">
        <v>54</v>
      </c>
      <c r="AA38" s="64">
        <v>282</v>
      </c>
      <c r="AB38" s="64">
        <v>33</v>
      </c>
      <c r="AC38" s="64">
        <v>5</v>
      </c>
      <c r="AD38" s="64">
        <v>1</v>
      </c>
      <c r="AE38" s="64" t="s">
        <v>371</v>
      </c>
      <c r="AF38" s="64">
        <v>289</v>
      </c>
      <c r="AG38" s="64">
        <v>47</v>
      </c>
      <c r="AH38" s="64">
        <v>16</v>
      </c>
      <c r="AI38" s="64">
        <v>148</v>
      </c>
      <c r="AJ38" s="64">
        <v>51</v>
      </c>
      <c r="AK38" s="64">
        <v>93</v>
      </c>
      <c r="AL38" s="64">
        <v>32</v>
      </c>
      <c r="AM38" s="64">
        <v>1</v>
      </c>
      <c r="AN38" s="64">
        <v>0</v>
      </c>
    </row>
    <row r="39" spans="1:40">
      <c r="A39" s="64" t="s">
        <v>372</v>
      </c>
      <c r="B39" s="64">
        <v>1679</v>
      </c>
      <c r="C39" s="64">
        <v>330</v>
      </c>
      <c r="D39" s="64">
        <v>20</v>
      </c>
      <c r="E39" s="64">
        <v>735</v>
      </c>
      <c r="F39" s="64">
        <v>44</v>
      </c>
      <c r="G39" s="64">
        <v>521</v>
      </c>
      <c r="H39" s="64">
        <v>31</v>
      </c>
      <c r="I39" s="64">
        <v>93</v>
      </c>
      <c r="J39" s="64">
        <v>6</v>
      </c>
      <c r="K39" s="64" t="s">
        <v>372</v>
      </c>
      <c r="L39" s="64">
        <v>539</v>
      </c>
      <c r="M39" s="64">
        <v>102</v>
      </c>
      <c r="N39" s="64">
        <v>19</v>
      </c>
      <c r="O39" s="64">
        <v>224</v>
      </c>
      <c r="P39" s="64">
        <v>42</v>
      </c>
      <c r="Q39" s="64">
        <v>180</v>
      </c>
      <c r="R39" s="64">
        <v>33</v>
      </c>
      <c r="S39" s="64">
        <v>33</v>
      </c>
      <c r="T39" s="64">
        <v>6</v>
      </c>
      <c r="U39" s="64" t="s">
        <v>372</v>
      </c>
      <c r="V39" s="64">
        <v>851</v>
      </c>
      <c r="W39" s="64">
        <v>165</v>
      </c>
      <c r="X39" s="64">
        <v>19</v>
      </c>
      <c r="Y39" s="64">
        <v>388</v>
      </c>
      <c r="Z39" s="64">
        <v>46</v>
      </c>
      <c r="AA39" s="64">
        <v>254</v>
      </c>
      <c r="AB39" s="64">
        <v>30</v>
      </c>
      <c r="AC39" s="64">
        <v>44</v>
      </c>
      <c r="AD39" s="64">
        <v>5</v>
      </c>
      <c r="AE39" s="64" t="s">
        <v>372</v>
      </c>
      <c r="AF39" s="64">
        <v>289</v>
      </c>
      <c r="AG39" s="64">
        <v>63</v>
      </c>
      <c r="AH39" s="64">
        <v>22</v>
      </c>
      <c r="AI39" s="64">
        <v>123</v>
      </c>
      <c r="AJ39" s="64">
        <v>43</v>
      </c>
      <c r="AK39" s="64">
        <v>87</v>
      </c>
      <c r="AL39" s="64">
        <v>30</v>
      </c>
      <c r="AM39" s="64">
        <v>16</v>
      </c>
      <c r="AN39" s="64">
        <v>6</v>
      </c>
    </row>
    <row r="40" spans="1:40">
      <c r="A40" s="64" t="s">
        <v>250</v>
      </c>
      <c r="B40" s="64">
        <v>1260</v>
      </c>
      <c r="C40" s="64">
        <v>199</v>
      </c>
      <c r="D40" s="64">
        <v>16</v>
      </c>
      <c r="E40" s="64">
        <v>816</v>
      </c>
      <c r="F40" s="64">
        <v>65</v>
      </c>
      <c r="G40" s="64">
        <v>238</v>
      </c>
      <c r="H40" s="64">
        <v>19</v>
      </c>
      <c r="I40" s="64">
        <v>7</v>
      </c>
      <c r="J40" s="64">
        <v>1</v>
      </c>
      <c r="K40" s="64" t="s">
        <v>250</v>
      </c>
      <c r="L40" s="64">
        <v>398</v>
      </c>
      <c r="M40" s="64">
        <v>63</v>
      </c>
      <c r="N40" s="64">
        <v>16</v>
      </c>
      <c r="O40" s="64">
        <v>250</v>
      </c>
      <c r="P40" s="64">
        <v>63</v>
      </c>
      <c r="Q40" s="64">
        <v>81</v>
      </c>
      <c r="R40" s="64">
        <v>20</v>
      </c>
      <c r="S40" s="64">
        <v>4</v>
      </c>
      <c r="T40" s="64">
        <v>1</v>
      </c>
      <c r="U40" s="64" t="s">
        <v>250</v>
      </c>
      <c r="V40" s="64">
        <v>649</v>
      </c>
      <c r="W40" s="64">
        <v>106</v>
      </c>
      <c r="X40" s="64">
        <v>16</v>
      </c>
      <c r="Y40" s="64">
        <v>422</v>
      </c>
      <c r="Z40" s="64">
        <v>65</v>
      </c>
      <c r="AA40" s="64">
        <v>119</v>
      </c>
      <c r="AB40" s="64">
        <v>18</v>
      </c>
      <c r="AC40" s="64">
        <v>2</v>
      </c>
      <c r="AD40" s="64">
        <v>0</v>
      </c>
      <c r="AE40" s="64" t="s">
        <v>250</v>
      </c>
      <c r="AF40" s="64">
        <v>213</v>
      </c>
      <c r="AG40" s="64">
        <v>30</v>
      </c>
      <c r="AH40" s="64">
        <v>14</v>
      </c>
      <c r="AI40" s="64">
        <v>144</v>
      </c>
      <c r="AJ40" s="64">
        <v>68</v>
      </c>
      <c r="AK40" s="64">
        <v>38</v>
      </c>
      <c r="AL40" s="64">
        <v>18</v>
      </c>
      <c r="AM40" s="64">
        <v>1</v>
      </c>
      <c r="AN40" s="64">
        <v>0</v>
      </c>
    </row>
    <row r="41" spans="1:40">
      <c r="A41" s="64" t="s">
        <v>373</v>
      </c>
      <c r="B41" s="64">
        <v>1260</v>
      </c>
      <c r="C41" s="64">
        <v>199</v>
      </c>
      <c r="D41" s="64">
        <v>16</v>
      </c>
      <c r="E41" s="64">
        <v>827</v>
      </c>
      <c r="F41" s="64">
        <v>66</v>
      </c>
      <c r="G41" s="64">
        <v>227</v>
      </c>
      <c r="H41" s="64">
        <v>18</v>
      </c>
      <c r="I41" s="64">
        <v>7</v>
      </c>
      <c r="J41" s="64">
        <v>1</v>
      </c>
      <c r="K41" s="64" t="s">
        <v>373</v>
      </c>
      <c r="L41" s="64">
        <v>398</v>
      </c>
      <c r="M41" s="64">
        <v>63</v>
      </c>
      <c r="N41" s="64">
        <v>16</v>
      </c>
      <c r="O41" s="64">
        <v>253</v>
      </c>
      <c r="P41" s="64">
        <v>64</v>
      </c>
      <c r="Q41" s="64">
        <v>78</v>
      </c>
      <c r="R41" s="64">
        <v>20</v>
      </c>
      <c r="S41" s="64">
        <v>4</v>
      </c>
      <c r="T41" s="64">
        <v>1</v>
      </c>
      <c r="U41" s="64" t="s">
        <v>373</v>
      </c>
      <c r="V41" s="64">
        <v>649</v>
      </c>
      <c r="W41" s="64">
        <v>106</v>
      </c>
      <c r="X41" s="64">
        <v>16</v>
      </c>
      <c r="Y41" s="64">
        <v>429</v>
      </c>
      <c r="Z41" s="64">
        <v>66</v>
      </c>
      <c r="AA41" s="64">
        <v>112</v>
      </c>
      <c r="AB41" s="64">
        <v>17</v>
      </c>
      <c r="AC41" s="64">
        <v>2</v>
      </c>
      <c r="AD41" s="64">
        <v>0</v>
      </c>
      <c r="AE41" s="64" t="s">
        <v>373</v>
      </c>
      <c r="AF41" s="64">
        <v>213</v>
      </c>
      <c r="AG41" s="64">
        <v>30</v>
      </c>
      <c r="AH41" s="64">
        <v>14</v>
      </c>
      <c r="AI41" s="64">
        <v>145</v>
      </c>
      <c r="AJ41" s="64">
        <v>68</v>
      </c>
      <c r="AK41" s="64">
        <v>37</v>
      </c>
      <c r="AL41" s="64">
        <v>17</v>
      </c>
      <c r="AM41" s="64">
        <v>1</v>
      </c>
      <c r="AN41" s="64">
        <v>0</v>
      </c>
    </row>
    <row r="42" spans="1:40">
      <c r="A42" s="64" t="s">
        <v>374</v>
      </c>
      <c r="B42" s="64">
        <v>1260</v>
      </c>
      <c r="C42" s="64">
        <v>199</v>
      </c>
      <c r="D42" s="64">
        <v>16</v>
      </c>
      <c r="E42" s="64">
        <v>824</v>
      </c>
      <c r="F42" s="64">
        <v>65</v>
      </c>
      <c r="G42" s="64">
        <v>230</v>
      </c>
      <c r="H42" s="64">
        <v>18</v>
      </c>
      <c r="I42" s="64">
        <v>7</v>
      </c>
      <c r="J42" s="64">
        <v>1</v>
      </c>
      <c r="K42" s="64" t="s">
        <v>374</v>
      </c>
      <c r="L42" s="64">
        <v>398</v>
      </c>
      <c r="M42" s="64">
        <v>63</v>
      </c>
      <c r="N42" s="64">
        <v>16</v>
      </c>
      <c r="O42" s="64">
        <v>251</v>
      </c>
      <c r="P42" s="64">
        <v>63</v>
      </c>
      <c r="Q42" s="64">
        <v>80</v>
      </c>
      <c r="R42" s="64">
        <v>20</v>
      </c>
      <c r="S42" s="64">
        <v>4</v>
      </c>
      <c r="T42" s="64">
        <v>1</v>
      </c>
      <c r="U42" s="64" t="s">
        <v>374</v>
      </c>
      <c r="V42" s="64">
        <v>649</v>
      </c>
      <c r="W42" s="64">
        <v>107</v>
      </c>
      <c r="X42" s="64">
        <v>16</v>
      </c>
      <c r="Y42" s="64">
        <v>427</v>
      </c>
      <c r="Z42" s="64">
        <v>66</v>
      </c>
      <c r="AA42" s="64">
        <v>113</v>
      </c>
      <c r="AB42" s="64">
        <v>17</v>
      </c>
      <c r="AC42" s="64">
        <v>2</v>
      </c>
      <c r="AD42" s="64">
        <v>0</v>
      </c>
      <c r="AE42" s="64" t="s">
        <v>374</v>
      </c>
      <c r="AF42" s="64">
        <v>213</v>
      </c>
      <c r="AG42" s="64">
        <v>29</v>
      </c>
      <c r="AH42" s="64">
        <v>14</v>
      </c>
      <c r="AI42" s="64">
        <v>146</v>
      </c>
      <c r="AJ42" s="64">
        <v>69</v>
      </c>
      <c r="AK42" s="64">
        <v>37</v>
      </c>
      <c r="AL42" s="64">
        <v>17</v>
      </c>
      <c r="AM42" s="64">
        <v>1</v>
      </c>
      <c r="AN42" s="64">
        <v>0</v>
      </c>
    </row>
    <row r="43" spans="1:40">
      <c r="A43" s="64" t="s">
        <v>375</v>
      </c>
      <c r="B43" s="64">
        <v>1260</v>
      </c>
      <c r="C43" s="64">
        <v>213</v>
      </c>
      <c r="D43" s="64">
        <v>17</v>
      </c>
      <c r="E43" s="64">
        <v>817</v>
      </c>
      <c r="F43" s="64">
        <v>65</v>
      </c>
      <c r="G43" s="64">
        <v>224</v>
      </c>
      <c r="H43" s="64">
        <v>18</v>
      </c>
      <c r="I43" s="64">
        <v>6</v>
      </c>
      <c r="J43" s="64">
        <v>0</v>
      </c>
      <c r="K43" s="64" t="s">
        <v>375</v>
      </c>
      <c r="L43" s="64">
        <v>398</v>
      </c>
      <c r="M43" s="64">
        <v>66</v>
      </c>
      <c r="N43" s="64">
        <v>17</v>
      </c>
      <c r="O43" s="64">
        <v>252</v>
      </c>
      <c r="P43" s="64">
        <v>63</v>
      </c>
      <c r="Q43" s="64">
        <v>77</v>
      </c>
      <c r="R43" s="64">
        <v>19</v>
      </c>
      <c r="S43" s="64">
        <v>3</v>
      </c>
      <c r="T43" s="64">
        <v>1</v>
      </c>
      <c r="U43" s="64" t="s">
        <v>375</v>
      </c>
      <c r="V43" s="64">
        <v>649</v>
      </c>
      <c r="W43" s="64">
        <v>114</v>
      </c>
      <c r="X43" s="64">
        <v>18</v>
      </c>
      <c r="Y43" s="64">
        <v>421</v>
      </c>
      <c r="Z43" s="64">
        <v>65</v>
      </c>
      <c r="AA43" s="64">
        <v>112</v>
      </c>
      <c r="AB43" s="64">
        <v>17</v>
      </c>
      <c r="AC43" s="64">
        <v>2</v>
      </c>
      <c r="AD43" s="64">
        <v>0</v>
      </c>
      <c r="AE43" s="64" t="s">
        <v>375</v>
      </c>
      <c r="AF43" s="64">
        <v>213</v>
      </c>
      <c r="AG43" s="64">
        <v>33</v>
      </c>
      <c r="AH43" s="64">
        <v>15</v>
      </c>
      <c r="AI43" s="64">
        <v>144</v>
      </c>
      <c r="AJ43" s="64">
        <v>68</v>
      </c>
      <c r="AK43" s="64">
        <v>35</v>
      </c>
      <c r="AL43" s="64">
        <v>16</v>
      </c>
      <c r="AM43" s="64">
        <v>1</v>
      </c>
      <c r="AN43" s="64">
        <v>0</v>
      </c>
    </row>
    <row r="44" spans="1:40">
      <c r="A44" s="64" t="s">
        <v>249</v>
      </c>
      <c r="B44" s="64">
        <v>204</v>
      </c>
      <c r="C44" s="64">
        <v>37</v>
      </c>
      <c r="D44" s="64">
        <v>18</v>
      </c>
      <c r="E44" s="64">
        <v>85</v>
      </c>
      <c r="F44" s="64">
        <v>42</v>
      </c>
      <c r="G44" s="64">
        <v>77</v>
      </c>
      <c r="H44" s="64">
        <v>38</v>
      </c>
      <c r="I44" s="64">
        <v>5</v>
      </c>
      <c r="J44" s="64">
        <v>2</v>
      </c>
      <c r="K44" s="64" t="s">
        <v>249</v>
      </c>
      <c r="L44" s="64">
        <v>75</v>
      </c>
      <c r="M44" s="64">
        <v>8</v>
      </c>
      <c r="N44" s="64">
        <v>11</v>
      </c>
      <c r="O44" s="64">
        <v>27</v>
      </c>
      <c r="P44" s="64">
        <v>36</v>
      </c>
      <c r="Q44" s="64">
        <v>36</v>
      </c>
      <c r="R44" s="64">
        <v>48</v>
      </c>
      <c r="S44" s="64">
        <v>4</v>
      </c>
      <c r="T44" s="64">
        <v>5</v>
      </c>
      <c r="U44" s="64" t="s">
        <v>249</v>
      </c>
      <c r="V44" s="64">
        <v>94</v>
      </c>
      <c r="W44" s="64">
        <v>22</v>
      </c>
      <c r="X44" s="64">
        <v>23</v>
      </c>
      <c r="Y44" s="64">
        <v>46</v>
      </c>
      <c r="Z44" s="64">
        <v>49</v>
      </c>
      <c r="AA44" s="64">
        <v>25</v>
      </c>
      <c r="AB44" s="64">
        <v>27</v>
      </c>
      <c r="AC44" s="64">
        <v>1</v>
      </c>
      <c r="AD44" s="64">
        <v>1</v>
      </c>
      <c r="AE44" s="64" t="s">
        <v>249</v>
      </c>
      <c r="AF44" s="64">
        <v>35</v>
      </c>
      <c r="AG44" s="64">
        <v>7</v>
      </c>
      <c r="AH44" s="64">
        <v>20</v>
      </c>
      <c r="AI44" s="64">
        <v>12</v>
      </c>
      <c r="AJ44" s="64">
        <v>34</v>
      </c>
      <c r="AK44" s="64">
        <v>16</v>
      </c>
      <c r="AL44" s="64">
        <v>46</v>
      </c>
      <c r="AM44" s="64">
        <v>0</v>
      </c>
      <c r="AN44" s="64">
        <v>0</v>
      </c>
    </row>
    <row r="45" spans="1:40">
      <c r="A45" s="64" t="s">
        <v>376</v>
      </c>
      <c r="B45" s="64">
        <v>204</v>
      </c>
      <c r="C45" s="64">
        <v>37</v>
      </c>
      <c r="D45" s="64">
        <v>18</v>
      </c>
      <c r="E45" s="64">
        <v>84</v>
      </c>
      <c r="F45" s="64">
        <v>41</v>
      </c>
      <c r="G45" s="64">
        <v>78</v>
      </c>
      <c r="H45" s="64">
        <v>38</v>
      </c>
      <c r="I45" s="64">
        <v>5</v>
      </c>
      <c r="J45" s="64">
        <v>2</v>
      </c>
      <c r="K45" s="64" t="s">
        <v>376</v>
      </c>
      <c r="L45" s="64">
        <v>75</v>
      </c>
      <c r="M45" s="64">
        <v>8</v>
      </c>
      <c r="N45" s="64">
        <v>11</v>
      </c>
      <c r="O45" s="64">
        <v>27</v>
      </c>
      <c r="P45" s="64">
        <v>36</v>
      </c>
      <c r="Q45" s="64">
        <v>36</v>
      </c>
      <c r="R45" s="64">
        <v>48</v>
      </c>
      <c r="S45" s="64">
        <v>4</v>
      </c>
      <c r="T45" s="64">
        <v>5</v>
      </c>
      <c r="U45" s="64" t="s">
        <v>376</v>
      </c>
      <c r="V45" s="64">
        <v>94</v>
      </c>
      <c r="W45" s="64">
        <v>22</v>
      </c>
      <c r="X45" s="64">
        <v>23</v>
      </c>
      <c r="Y45" s="64">
        <v>45</v>
      </c>
      <c r="Z45" s="64">
        <v>48</v>
      </c>
      <c r="AA45" s="64">
        <v>26</v>
      </c>
      <c r="AB45" s="64">
        <v>28</v>
      </c>
      <c r="AC45" s="64">
        <v>1</v>
      </c>
      <c r="AD45" s="64">
        <v>1</v>
      </c>
      <c r="AE45" s="64" t="s">
        <v>376</v>
      </c>
      <c r="AF45" s="64">
        <v>35</v>
      </c>
      <c r="AG45" s="64">
        <v>7</v>
      </c>
      <c r="AH45" s="64">
        <v>20</v>
      </c>
      <c r="AI45" s="64">
        <v>12</v>
      </c>
      <c r="AJ45" s="64">
        <v>34</v>
      </c>
      <c r="AK45" s="64">
        <v>16</v>
      </c>
      <c r="AL45" s="64">
        <v>46</v>
      </c>
      <c r="AM45" s="64">
        <v>0</v>
      </c>
      <c r="AN45" s="64">
        <v>0</v>
      </c>
    </row>
    <row r="46" spans="1:40">
      <c r="A46" s="64" t="s">
        <v>377</v>
      </c>
      <c r="B46" s="64">
        <v>204</v>
      </c>
      <c r="C46" s="64">
        <v>40</v>
      </c>
      <c r="D46" s="64">
        <v>20</v>
      </c>
      <c r="E46" s="64">
        <v>93</v>
      </c>
      <c r="F46" s="64">
        <v>46</v>
      </c>
      <c r="G46" s="64">
        <v>66</v>
      </c>
      <c r="H46" s="64">
        <v>32</v>
      </c>
      <c r="I46" s="64">
        <v>5</v>
      </c>
      <c r="J46" s="64">
        <v>2</v>
      </c>
      <c r="K46" s="64" t="s">
        <v>377</v>
      </c>
      <c r="L46" s="64">
        <v>75</v>
      </c>
      <c r="M46" s="64">
        <v>10</v>
      </c>
      <c r="N46" s="64">
        <v>13</v>
      </c>
      <c r="O46" s="64">
        <v>29</v>
      </c>
      <c r="P46" s="64">
        <v>39</v>
      </c>
      <c r="Q46" s="64">
        <v>32</v>
      </c>
      <c r="R46" s="64">
        <v>43</v>
      </c>
      <c r="S46" s="64">
        <v>4</v>
      </c>
      <c r="T46" s="64">
        <v>5</v>
      </c>
      <c r="U46" s="64" t="s">
        <v>377</v>
      </c>
      <c r="V46" s="64">
        <v>94</v>
      </c>
      <c r="W46" s="64">
        <v>23</v>
      </c>
      <c r="X46" s="64">
        <v>24</v>
      </c>
      <c r="Y46" s="64">
        <v>49</v>
      </c>
      <c r="Z46" s="64">
        <v>52</v>
      </c>
      <c r="AA46" s="64">
        <v>21</v>
      </c>
      <c r="AB46" s="64">
        <v>22</v>
      </c>
      <c r="AC46" s="64">
        <v>1</v>
      </c>
      <c r="AD46" s="64">
        <v>1</v>
      </c>
      <c r="AE46" s="64" t="s">
        <v>377</v>
      </c>
      <c r="AF46" s="64">
        <v>35</v>
      </c>
      <c r="AG46" s="64">
        <v>7</v>
      </c>
      <c r="AH46" s="64">
        <v>20</v>
      </c>
      <c r="AI46" s="64">
        <v>15</v>
      </c>
      <c r="AJ46" s="64">
        <v>43</v>
      </c>
      <c r="AK46" s="64">
        <v>13</v>
      </c>
      <c r="AL46" s="64">
        <v>37</v>
      </c>
      <c r="AM46" s="64">
        <v>0</v>
      </c>
      <c r="AN46" s="64">
        <v>0</v>
      </c>
    </row>
    <row r="47" spans="1:40">
      <c r="A47" s="64" t="s">
        <v>378</v>
      </c>
      <c r="B47" s="64">
        <v>204</v>
      </c>
      <c r="C47" s="64">
        <v>47</v>
      </c>
      <c r="D47" s="64">
        <v>23</v>
      </c>
      <c r="E47" s="64">
        <v>93</v>
      </c>
      <c r="F47" s="64">
        <v>46</v>
      </c>
      <c r="G47" s="64">
        <v>60</v>
      </c>
      <c r="H47" s="64">
        <v>29</v>
      </c>
      <c r="I47" s="64">
        <v>4</v>
      </c>
      <c r="J47" s="64">
        <v>2</v>
      </c>
      <c r="K47" s="64" t="s">
        <v>378</v>
      </c>
      <c r="L47" s="64">
        <v>75</v>
      </c>
      <c r="M47" s="64">
        <v>13</v>
      </c>
      <c r="N47" s="64">
        <v>17</v>
      </c>
      <c r="O47" s="64">
        <v>29</v>
      </c>
      <c r="P47" s="64">
        <v>39</v>
      </c>
      <c r="Q47" s="64">
        <v>30</v>
      </c>
      <c r="R47" s="64">
        <v>40</v>
      </c>
      <c r="S47" s="64">
        <v>3</v>
      </c>
      <c r="T47" s="64">
        <v>4</v>
      </c>
      <c r="U47" s="64" t="s">
        <v>378</v>
      </c>
      <c r="V47" s="64">
        <v>94</v>
      </c>
      <c r="W47" s="64">
        <v>26</v>
      </c>
      <c r="X47" s="64">
        <v>28</v>
      </c>
      <c r="Y47" s="64">
        <v>44</v>
      </c>
      <c r="Z47" s="64">
        <v>47</v>
      </c>
      <c r="AA47" s="64">
        <v>23</v>
      </c>
      <c r="AB47" s="64">
        <v>24</v>
      </c>
      <c r="AC47" s="64">
        <v>1</v>
      </c>
      <c r="AD47" s="64">
        <v>1</v>
      </c>
      <c r="AE47" s="64" t="s">
        <v>378</v>
      </c>
      <c r="AF47" s="64">
        <v>35</v>
      </c>
      <c r="AG47" s="64">
        <v>8</v>
      </c>
      <c r="AH47" s="64">
        <v>23</v>
      </c>
      <c r="AI47" s="64">
        <v>20</v>
      </c>
      <c r="AJ47" s="64">
        <v>57</v>
      </c>
      <c r="AK47" s="64">
        <v>7</v>
      </c>
      <c r="AL47" s="64">
        <v>20</v>
      </c>
      <c r="AM47" s="64">
        <v>0</v>
      </c>
      <c r="AN47" s="64">
        <v>0</v>
      </c>
    </row>
    <row r="48" spans="1:40">
      <c r="A48" s="64" t="s">
        <v>969</v>
      </c>
      <c r="B48" s="64">
        <v>8</v>
      </c>
      <c r="C48" s="64">
        <v>3</v>
      </c>
      <c r="D48" s="350" t="s">
        <v>1041</v>
      </c>
      <c r="E48" s="64">
        <v>3</v>
      </c>
      <c r="F48" s="350" t="s">
        <v>1041</v>
      </c>
      <c r="G48" s="64">
        <v>1</v>
      </c>
      <c r="H48" s="350" t="s">
        <v>1041</v>
      </c>
      <c r="I48" s="64">
        <v>1</v>
      </c>
      <c r="J48" s="350" t="s">
        <v>1041</v>
      </c>
      <c r="K48" s="64" t="s">
        <v>969</v>
      </c>
      <c r="L48" s="64">
        <v>4</v>
      </c>
      <c r="M48" s="350" t="s">
        <v>1041</v>
      </c>
      <c r="N48" s="64">
        <v>50</v>
      </c>
      <c r="O48" s="350" t="s">
        <v>1041</v>
      </c>
      <c r="P48" s="64">
        <v>25</v>
      </c>
      <c r="Q48" s="350" t="s">
        <v>1041</v>
      </c>
      <c r="R48" s="64">
        <v>0</v>
      </c>
      <c r="S48" s="350" t="s">
        <v>1041</v>
      </c>
      <c r="T48" s="64">
        <v>25</v>
      </c>
      <c r="U48" s="64" t="s">
        <v>969</v>
      </c>
      <c r="V48" s="64">
        <v>3</v>
      </c>
      <c r="W48" s="64">
        <v>0</v>
      </c>
      <c r="X48" s="350" t="s">
        <v>1041</v>
      </c>
      <c r="Y48" s="64">
        <v>2</v>
      </c>
      <c r="Z48" s="350" t="s">
        <v>1041</v>
      </c>
      <c r="AA48" s="64">
        <v>1</v>
      </c>
      <c r="AB48" s="350" t="s">
        <v>1041</v>
      </c>
      <c r="AC48" s="64">
        <v>0</v>
      </c>
      <c r="AD48" s="350" t="s">
        <v>1041</v>
      </c>
      <c r="AE48" s="64" t="s">
        <v>969</v>
      </c>
      <c r="AF48" s="64">
        <v>1</v>
      </c>
      <c r="AG48" s="64">
        <v>1</v>
      </c>
      <c r="AH48" s="350" t="s">
        <v>1041</v>
      </c>
      <c r="AI48" s="64">
        <v>0</v>
      </c>
      <c r="AJ48" s="350" t="s">
        <v>1041</v>
      </c>
      <c r="AK48" s="64">
        <v>0</v>
      </c>
      <c r="AL48" s="350" t="s">
        <v>1041</v>
      </c>
      <c r="AM48" s="64">
        <v>0</v>
      </c>
      <c r="AN48" s="350" t="s">
        <v>1041</v>
      </c>
    </row>
    <row r="49" spans="1:40">
      <c r="A49" s="64" t="s">
        <v>970</v>
      </c>
      <c r="B49" s="64">
        <v>8</v>
      </c>
      <c r="C49" s="64">
        <v>3</v>
      </c>
      <c r="D49" s="350" t="s">
        <v>1041</v>
      </c>
      <c r="E49" s="64">
        <v>5</v>
      </c>
      <c r="F49" s="350" t="s">
        <v>1041</v>
      </c>
      <c r="G49" s="64">
        <v>0</v>
      </c>
      <c r="H49" s="350" t="s">
        <v>1041</v>
      </c>
      <c r="I49" s="64">
        <v>0</v>
      </c>
      <c r="J49" s="350" t="s">
        <v>1041</v>
      </c>
      <c r="K49" s="64" t="s">
        <v>970</v>
      </c>
      <c r="L49" s="64">
        <v>4</v>
      </c>
      <c r="M49" s="350" t="s">
        <v>1041</v>
      </c>
      <c r="N49" s="64">
        <v>50</v>
      </c>
      <c r="O49" s="350" t="s">
        <v>1041</v>
      </c>
      <c r="P49" s="64">
        <v>50</v>
      </c>
      <c r="Q49" s="350" t="s">
        <v>1041</v>
      </c>
      <c r="R49" s="64">
        <v>0</v>
      </c>
      <c r="S49" s="350" t="s">
        <v>1041</v>
      </c>
      <c r="T49" s="64">
        <v>0</v>
      </c>
      <c r="U49" s="64" t="s">
        <v>970</v>
      </c>
      <c r="V49" s="64">
        <v>3</v>
      </c>
      <c r="W49" s="64">
        <v>0</v>
      </c>
      <c r="X49" s="350" t="s">
        <v>1041</v>
      </c>
      <c r="Y49" s="64">
        <v>3</v>
      </c>
      <c r="Z49" s="350" t="s">
        <v>1041</v>
      </c>
      <c r="AA49" s="64">
        <v>0</v>
      </c>
      <c r="AB49" s="350" t="s">
        <v>1041</v>
      </c>
      <c r="AC49" s="64">
        <v>0</v>
      </c>
      <c r="AD49" s="350" t="s">
        <v>1041</v>
      </c>
      <c r="AE49" s="64" t="s">
        <v>970</v>
      </c>
      <c r="AF49" s="64">
        <v>1</v>
      </c>
      <c r="AG49" s="64">
        <v>1</v>
      </c>
      <c r="AH49" s="350" t="s">
        <v>1041</v>
      </c>
      <c r="AI49" s="64">
        <v>0</v>
      </c>
      <c r="AJ49" s="350" t="s">
        <v>1041</v>
      </c>
      <c r="AK49" s="64">
        <v>0</v>
      </c>
      <c r="AL49" s="350" t="s">
        <v>1041</v>
      </c>
      <c r="AM49" s="64">
        <v>0</v>
      </c>
      <c r="AN49" s="350" t="s">
        <v>1041</v>
      </c>
    </row>
    <row r="50" spans="1:40">
      <c r="A50" s="64" t="s">
        <v>971</v>
      </c>
      <c r="B50" s="64">
        <v>8</v>
      </c>
      <c r="C50" s="64">
        <v>2</v>
      </c>
      <c r="D50" s="350" t="s">
        <v>1041</v>
      </c>
      <c r="E50" s="64">
        <v>4</v>
      </c>
      <c r="F50" s="350" t="s">
        <v>1041</v>
      </c>
      <c r="G50" s="64">
        <v>2</v>
      </c>
      <c r="H50" s="350" t="s">
        <v>1041</v>
      </c>
      <c r="I50" s="64">
        <v>0</v>
      </c>
      <c r="J50" s="350" t="s">
        <v>1041</v>
      </c>
      <c r="K50" s="64" t="s">
        <v>971</v>
      </c>
      <c r="L50" s="64">
        <v>4</v>
      </c>
      <c r="M50" s="350" t="s">
        <v>1041</v>
      </c>
      <c r="N50" s="64">
        <v>25</v>
      </c>
      <c r="O50" s="350" t="s">
        <v>1041</v>
      </c>
      <c r="P50" s="64">
        <v>50</v>
      </c>
      <c r="Q50" s="350" t="s">
        <v>1041</v>
      </c>
      <c r="R50" s="64">
        <v>25</v>
      </c>
      <c r="S50" s="350" t="s">
        <v>1041</v>
      </c>
      <c r="T50" s="64">
        <v>0</v>
      </c>
      <c r="U50" s="64" t="s">
        <v>971</v>
      </c>
      <c r="V50" s="64">
        <v>3</v>
      </c>
      <c r="W50" s="64">
        <v>0</v>
      </c>
      <c r="X50" s="350" t="s">
        <v>1041</v>
      </c>
      <c r="Y50" s="64">
        <v>2</v>
      </c>
      <c r="Z50" s="350" t="s">
        <v>1041</v>
      </c>
      <c r="AA50" s="64">
        <v>1</v>
      </c>
      <c r="AB50" s="350" t="s">
        <v>1041</v>
      </c>
      <c r="AC50" s="64">
        <v>0</v>
      </c>
      <c r="AD50" s="350" t="s">
        <v>1041</v>
      </c>
      <c r="AE50" s="64" t="s">
        <v>971</v>
      </c>
      <c r="AF50" s="64">
        <v>1</v>
      </c>
      <c r="AG50" s="64">
        <v>1</v>
      </c>
      <c r="AH50" s="350" t="s">
        <v>1041</v>
      </c>
      <c r="AI50" s="64">
        <v>0</v>
      </c>
      <c r="AJ50" s="350" t="s">
        <v>1041</v>
      </c>
      <c r="AK50" s="64">
        <v>0</v>
      </c>
      <c r="AL50" s="350" t="s">
        <v>1041</v>
      </c>
      <c r="AM50" s="64">
        <v>0</v>
      </c>
      <c r="AN50" s="350" t="s">
        <v>1041</v>
      </c>
    </row>
    <row r="51" spans="1:40">
      <c r="A51" s="64" t="s">
        <v>972</v>
      </c>
      <c r="B51" s="64">
        <v>8</v>
      </c>
      <c r="C51" s="64">
        <v>3</v>
      </c>
      <c r="D51" s="350" t="s">
        <v>1041</v>
      </c>
      <c r="E51" s="64">
        <v>3</v>
      </c>
      <c r="F51" s="350" t="s">
        <v>1041</v>
      </c>
      <c r="G51" s="64">
        <v>1</v>
      </c>
      <c r="H51" s="350" t="s">
        <v>1041</v>
      </c>
      <c r="I51" s="64">
        <v>1</v>
      </c>
      <c r="J51" s="350" t="s">
        <v>1041</v>
      </c>
      <c r="K51" s="64" t="s">
        <v>972</v>
      </c>
      <c r="L51" s="64">
        <v>4</v>
      </c>
      <c r="M51" s="350" t="s">
        <v>1041</v>
      </c>
      <c r="N51" s="64">
        <v>50</v>
      </c>
      <c r="O51" s="350" t="s">
        <v>1041</v>
      </c>
      <c r="P51" s="64">
        <v>25</v>
      </c>
      <c r="Q51" s="350" t="s">
        <v>1041</v>
      </c>
      <c r="R51" s="64">
        <v>0</v>
      </c>
      <c r="S51" s="350" t="s">
        <v>1041</v>
      </c>
      <c r="T51" s="64">
        <v>25</v>
      </c>
      <c r="U51" s="64" t="s">
        <v>972</v>
      </c>
      <c r="V51" s="64">
        <v>3</v>
      </c>
      <c r="W51" s="64">
        <v>0</v>
      </c>
      <c r="X51" s="350" t="s">
        <v>1041</v>
      </c>
      <c r="Y51" s="64">
        <v>2</v>
      </c>
      <c r="Z51" s="350" t="s">
        <v>1041</v>
      </c>
      <c r="AA51" s="64">
        <v>1</v>
      </c>
      <c r="AB51" s="350" t="s">
        <v>1041</v>
      </c>
      <c r="AC51" s="64">
        <v>0</v>
      </c>
      <c r="AD51" s="350" t="s">
        <v>1041</v>
      </c>
      <c r="AE51" s="64" t="s">
        <v>972</v>
      </c>
      <c r="AF51" s="64">
        <v>1</v>
      </c>
      <c r="AG51" s="64">
        <v>1</v>
      </c>
      <c r="AH51" s="350" t="s">
        <v>1041</v>
      </c>
      <c r="AI51" s="64">
        <v>0</v>
      </c>
      <c r="AJ51" s="350" t="s">
        <v>1041</v>
      </c>
      <c r="AK51" s="64">
        <v>0</v>
      </c>
      <c r="AL51" s="350" t="s">
        <v>1041</v>
      </c>
      <c r="AM51" s="64">
        <v>0</v>
      </c>
      <c r="AN51" s="350" t="s">
        <v>1041</v>
      </c>
    </row>
    <row r="52" spans="1:40">
      <c r="A52" s="64" t="s">
        <v>973</v>
      </c>
      <c r="B52" s="64">
        <v>8</v>
      </c>
      <c r="C52" s="64">
        <v>2</v>
      </c>
      <c r="D52" s="350" t="s">
        <v>1041</v>
      </c>
      <c r="E52" s="64">
        <v>4</v>
      </c>
      <c r="F52" s="350" t="s">
        <v>1041</v>
      </c>
      <c r="G52" s="64">
        <v>1</v>
      </c>
      <c r="H52" s="350" t="s">
        <v>1041</v>
      </c>
      <c r="I52" s="64">
        <v>1</v>
      </c>
      <c r="J52" s="350" t="s">
        <v>1041</v>
      </c>
      <c r="K52" s="64" t="s">
        <v>973</v>
      </c>
      <c r="L52" s="64">
        <v>4</v>
      </c>
      <c r="M52" s="350" t="s">
        <v>1041</v>
      </c>
      <c r="N52" s="64">
        <v>50</v>
      </c>
      <c r="O52" s="350" t="s">
        <v>1041</v>
      </c>
      <c r="P52" s="64">
        <v>25</v>
      </c>
      <c r="Q52" s="350" t="s">
        <v>1041</v>
      </c>
      <c r="R52" s="64">
        <v>0</v>
      </c>
      <c r="S52" s="350" t="s">
        <v>1041</v>
      </c>
      <c r="T52" s="64">
        <v>25</v>
      </c>
      <c r="U52" s="64" t="s">
        <v>973</v>
      </c>
      <c r="V52" s="64">
        <v>3</v>
      </c>
      <c r="W52" s="64">
        <v>0</v>
      </c>
      <c r="X52" s="350" t="s">
        <v>1041</v>
      </c>
      <c r="Y52" s="64">
        <v>2</v>
      </c>
      <c r="Z52" s="350" t="s">
        <v>1041</v>
      </c>
      <c r="AA52" s="64">
        <v>1</v>
      </c>
      <c r="AB52" s="350" t="s">
        <v>1041</v>
      </c>
      <c r="AC52" s="64">
        <v>0</v>
      </c>
      <c r="AD52" s="350" t="s">
        <v>1041</v>
      </c>
      <c r="AE52" s="64" t="s">
        <v>973</v>
      </c>
      <c r="AF52" s="64">
        <v>1</v>
      </c>
      <c r="AG52" s="64">
        <v>0</v>
      </c>
      <c r="AH52" s="350" t="s">
        <v>1041</v>
      </c>
      <c r="AI52" s="64">
        <v>1</v>
      </c>
      <c r="AJ52" s="350" t="s">
        <v>1041</v>
      </c>
      <c r="AK52" s="64">
        <v>0</v>
      </c>
      <c r="AL52" s="350" t="s">
        <v>1041</v>
      </c>
      <c r="AM52" s="64">
        <v>0</v>
      </c>
      <c r="AN52" s="350" t="s">
        <v>1041</v>
      </c>
    </row>
    <row r="53" spans="1:40">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row>
    <row r="54" spans="1:40">
      <c r="A54" s="64" t="s">
        <v>24</v>
      </c>
      <c r="B54" s="64" t="s">
        <v>270</v>
      </c>
      <c r="C54" s="64" t="s">
        <v>64</v>
      </c>
      <c r="D54" s="64" t="s">
        <v>379</v>
      </c>
      <c r="E54" s="64" t="s">
        <v>65</v>
      </c>
      <c r="F54" s="64" t="s">
        <v>380</v>
      </c>
      <c r="G54" s="64" t="s">
        <v>66</v>
      </c>
      <c r="H54" s="64" t="s">
        <v>381</v>
      </c>
      <c r="I54" s="64" t="s">
        <v>67</v>
      </c>
      <c r="J54" s="64" t="s">
        <v>382</v>
      </c>
      <c r="K54" s="64" t="s">
        <v>831</v>
      </c>
      <c r="L54" s="64" t="s">
        <v>270</v>
      </c>
      <c r="M54" s="64" t="s">
        <v>64</v>
      </c>
      <c r="N54" s="64" t="s">
        <v>379</v>
      </c>
      <c r="O54" s="64" t="s">
        <v>65</v>
      </c>
      <c r="P54" s="64" t="s">
        <v>380</v>
      </c>
      <c r="Q54" s="64" t="s">
        <v>66</v>
      </c>
      <c r="R54" s="64" t="s">
        <v>381</v>
      </c>
      <c r="S54" s="64" t="s">
        <v>67</v>
      </c>
      <c r="T54" s="64" t="s">
        <v>382</v>
      </c>
      <c r="U54" s="64" t="s">
        <v>832</v>
      </c>
      <c r="V54" s="64" t="s">
        <v>270</v>
      </c>
      <c r="W54" s="64" t="s">
        <v>64</v>
      </c>
      <c r="X54" s="64" t="s">
        <v>379</v>
      </c>
      <c r="Y54" s="64" t="s">
        <v>65</v>
      </c>
      <c r="Z54" s="64" t="s">
        <v>380</v>
      </c>
      <c r="AA54" s="64" t="s">
        <v>66</v>
      </c>
      <c r="AB54" s="64" t="s">
        <v>381</v>
      </c>
      <c r="AC54" s="64" t="s">
        <v>67</v>
      </c>
      <c r="AD54" s="64" t="s">
        <v>382</v>
      </c>
      <c r="AE54" s="64" t="s">
        <v>833</v>
      </c>
      <c r="AF54" s="64" t="s">
        <v>270</v>
      </c>
      <c r="AG54" s="64" t="s">
        <v>64</v>
      </c>
      <c r="AH54" s="64" t="s">
        <v>379</v>
      </c>
      <c r="AI54" s="64" t="s">
        <v>65</v>
      </c>
      <c r="AJ54" s="64" t="s">
        <v>380</v>
      </c>
      <c r="AK54" s="64" t="s">
        <v>66</v>
      </c>
      <c r="AL54" s="64" t="s">
        <v>381</v>
      </c>
      <c r="AM54" s="64" t="s">
        <v>67</v>
      </c>
      <c r="AN54" s="64" t="s">
        <v>382</v>
      </c>
    </row>
    <row r="55" spans="1:40">
      <c r="A55" s="64" t="s">
        <v>248</v>
      </c>
      <c r="B55" s="64">
        <v>36</v>
      </c>
      <c r="C55" s="64">
        <v>19</v>
      </c>
      <c r="D55" s="64">
        <v>53</v>
      </c>
      <c r="E55" s="64">
        <v>16</v>
      </c>
      <c r="F55" s="64">
        <v>44</v>
      </c>
      <c r="G55" s="64">
        <v>1</v>
      </c>
      <c r="H55" s="64">
        <v>3</v>
      </c>
      <c r="I55" s="64">
        <v>0</v>
      </c>
      <c r="J55" s="64">
        <v>0</v>
      </c>
      <c r="K55" s="64" t="s">
        <v>248</v>
      </c>
      <c r="L55" s="64">
        <v>11</v>
      </c>
      <c r="M55" s="64">
        <v>5</v>
      </c>
      <c r="N55" s="64">
        <v>45</v>
      </c>
      <c r="O55" s="64">
        <v>6</v>
      </c>
      <c r="P55" s="64">
        <v>55</v>
      </c>
      <c r="Q55" s="64">
        <v>0</v>
      </c>
      <c r="R55" s="64">
        <v>0</v>
      </c>
      <c r="S55" s="64">
        <v>0</v>
      </c>
      <c r="T55" s="64">
        <v>0</v>
      </c>
      <c r="U55" s="64" t="s">
        <v>248</v>
      </c>
      <c r="V55" s="64">
        <v>20</v>
      </c>
      <c r="W55" s="64">
        <v>13</v>
      </c>
      <c r="X55" s="64">
        <v>65</v>
      </c>
      <c r="Y55" s="64">
        <v>6</v>
      </c>
      <c r="Z55" s="64">
        <v>30</v>
      </c>
      <c r="AA55" s="64">
        <v>1</v>
      </c>
      <c r="AB55" s="64">
        <v>5</v>
      </c>
      <c r="AC55" s="64">
        <v>0</v>
      </c>
      <c r="AD55" s="64">
        <v>0</v>
      </c>
      <c r="AE55" s="64" t="s">
        <v>248</v>
      </c>
      <c r="AF55" s="64">
        <v>5</v>
      </c>
      <c r="AG55" s="64">
        <v>1</v>
      </c>
      <c r="AH55" s="64">
        <v>20</v>
      </c>
      <c r="AI55" s="64">
        <v>4</v>
      </c>
      <c r="AJ55" s="64">
        <v>80</v>
      </c>
      <c r="AK55" s="64">
        <v>0</v>
      </c>
      <c r="AL55" s="64">
        <v>0</v>
      </c>
      <c r="AM55" s="64">
        <v>0</v>
      </c>
      <c r="AN55" s="64">
        <v>0</v>
      </c>
    </row>
    <row r="56" spans="1:40">
      <c r="A56" s="64" t="s">
        <v>349</v>
      </c>
      <c r="B56" s="64">
        <v>36</v>
      </c>
      <c r="C56" s="64">
        <v>19</v>
      </c>
      <c r="D56" s="64">
        <v>53</v>
      </c>
      <c r="E56" s="64">
        <v>16</v>
      </c>
      <c r="F56" s="64">
        <v>44</v>
      </c>
      <c r="G56" s="64">
        <v>1</v>
      </c>
      <c r="H56" s="64">
        <v>3</v>
      </c>
      <c r="I56" s="64">
        <v>0</v>
      </c>
      <c r="J56" s="64">
        <v>0</v>
      </c>
      <c r="K56" s="64" t="s">
        <v>349</v>
      </c>
      <c r="L56" s="64">
        <v>11</v>
      </c>
      <c r="M56" s="64">
        <v>5</v>
      </c>
      <c r="N56" s="64">
        <v>45</v>
      </c>
      <c r="O56" s="64">
        <v>6</v>
      </c>
      <c r="P56" s="64">
        <v>55</v>
      </c>
      <c r="Q56" s="64">
        <v>0</v>
      </c>
      <c r="R56" s="64">
        <v>0</v>
      </c>
      <c r="S56" s="64">
        <v>0</v>
      </c>
      <c r="T56" s="64">
        <v>0</v>
      </c>
      <c r="U56" s="64" t="s">
        <v>349</v>
      </c>
      <c r="V56" s="64">
        <v>20</v>
      </c>
      <c r="W56" s="64">
        <v>13</v>
      </c>
      <c r="X56" s="64">
        <v>65</v>
      </c>
      <c r="Y56" s="64">
        <v>6</v>
      </c>
      <c r="Z56" s="64">
        <v>30</v>
      </c>
      <c r="AA56" s="64">
        <v>1</v>
      </c>
      <c r="AB56" s="64">
        <v>5</v>
      </c>
      <c r="AC56" s="64">
        <v>0</v>
      </c>
      <c r="AD56" s="64">
        <v>0</v>
      </c>
      <c r="AE56" s="64" t="s">
        <v>349</v>
      </c>
      <c r="AF56" s="64">
        <v>5</v>
      </c>
      <c r="AG56" s="64">
        <v>1</v>
      </c>
      <c r="AH56" s="64">
        <v>20</v>
      </c>
      <c r="AI56" s="64">
        <v>4</v>
      </c>
      <c r="AJ56" s="64">
        <v>80</v>
      </c>
      <c r="AK56" s="64">
        <v>0</v>
      </c>
      <c r="AL56" s="64">
        <v>0</v>
      </c>
      <c r="AM56" s="64">
        <v>0</v>
      </c>
      <c r="AN56" s="64">
        <v>0</v>
      </c>
    </row>
    <row r="57" spans="1:40">
      <c r="A57" s="64" t="s">
        <v>350</v>
      </c>
      <c r="B57" s="64">
        <v>36</v>
      </c>
      <c r="C57" s="64">
        <v>19</v>
      </c>
      <c r="D57" s="64">
        <v>53</v>
      </c>
      <c r="E57" s="64">
        <v>15</v>
      </c>
      <c r="F57" s="64">
        <v>42</v>
      </c>
      <c r="G57" s="64">
        <v>2</v>
      </c>
      <c r="H57" s="64">
        <v>6</v>
      </c>
      <c r="I57" s="64">
        <v>0</v>
      </c>
      <c r="J57" s="64">
        <v>0</v>
      </c>
      <c r="K57" s="64" t="s">
        <v>350</v>
      </c>
      <c r="L57" s="64">
        <v>11</v>
      </c>
      <c r="M57" s="64">
        <v>5</v>
      </c>
      <c r="N57" s="64">
        <v>45</v>
      </c>
      <c r="O57" s="64">
        <v>5</v>
      </c>
      <c r="P57" s="64">
        <v>45</v>
      </c>
      <c r="Q57" s="64">
        <v>1</v>
      </c>
      <c r="R57" s="64">
        <v>9</v>
      </c>
      <c r="S57" s="64">
        <v>0</v>
      </c>
      <c r="T57" s="64">
        <v>0</v>
      </c>
      <c r="U57" s="64" t="s">
        <v>350</v>
      </c>
      <c r="V57" s="64">
        <v>20</v>
      </c>
      <c r="W57" s="64">
        <v>13</v>
      </c>
      <c r="X57" s="64">
        <v>65</v>
      </c>
      <c r="Y57" s="64">
        <v>6</v>
      </c>
      <c r="Z57" s="64">
        <v>30</v>
      </c>
      <c r="AA57" s="64">
        <v>1</v>
      </c>
      <c r="AB57" s="64">
        <v>5</v>
      </c>
      <c r="AC57" s="64">
        <v>0</v>
      </c>
      <c r="AD57" s="64">
        <v>0</v>
      </c>
      <c r="AE57" s="64" t="s">
        <v>350</v>
      </c>
      <c r="AF57" s="64">
        <v>5</v>
      </c>
      <c r="AG57" s="64">
        <v>1</v>
      </c>
      <c r="AH57" s="64">
        <v>20</v>
      </c>
      <c r="AI57" s="64">
        <v>4</v>
      </c>
      <c r="AJ57" s="64">
        <v>80</v>
      </c>
      <c r="AK57" s="64">
        <v>0</v>
      </c>
      <c r="AL57" s="64">
        <v>0</v>
      </c>
      <c r="AM57" s="64">
        <v>0</v>
      </c>
      <c r="AN57" s="64">
        <v>0</v>
      </c>
    </row>
    <row r="58" spans="1:40">
      <c r="A58" s="64" t="s">
        <v>42</v>
      </c>
      <c r="B58" s="64">
        <v>36</v>
      </c>
      <c r="C58" s="64">
        <v>15</v>
      </c>
      <c r="D58" s="64">
        <v>42</v>
      </c>
      <c r="E58" s="64">
        <v>20</v>
      </c>
      <c r="F58" s="64">
        <v>56</v>
      </c>
      <c r="G58" s="64">
        <v>1</v>
      </c>
      <c r="H58" s="64">
        <v>3</v>
      </c>
      <c r="I58" s="64">
        <v>0</v>
      </c>
      <c r="J58" s="64">
        <v>0</v>
      </c>
      <c r="K58" s="64" t="s">
        <v>42</v>
      </c>
      <c r="L58" s="64">
        <v>11</v>
      </c>
      <c r="M58" s="64">
        <v>3</v>
      </c>
      <c r="N58" s="64">
        <v>27</v>
      </c>
      <c r="O58" s="64">
        <v>8</v>
      </c>
      <c r="P58" s="64">
        <v>73</v>
      </c>
      <c r="Q58" s="64">
        <v>0</v>
      </c>
      <c r="R58" s="64">
        <v>0</v>
      </c>
      <c r="S58" s="64">
        <v>0</v>
      </c>
      <c r="T58" s="64">
        <v>0</v>
      </c>
      <c r="U58" s="64" t="s">
        <v>42</v>
      </c>
      <c r="V58" s="64">
        <v>20</v>
      </c>
      <c r="W58" s="64">
        <v>11</v>
      </c>
      <c r="X58" s="64">
        <v>55</v>
      </c>
      <c r="Y58" s="64">
        <v>8</v>
      </c>
      <c r="Z58" s="64">
        <v>40</v>
      </c>
      <c r="AA58" s="64">
        <v>1</v>
      </c>
      <c r="AB58" s="64">
        <v>5</v>
      </c>
      <c r="AC58" s="64">
        <v>0</v>
      </c>
      <c r="AD58" s="64">
        <v>0</v>
      </c>
      <c r="AE58" s="64" t="s">
        <v>42</v>
      </c>
      <c r="AF58" s="64">
        <v>5</v>
      </c>
      <c r="AG58" s="64">
        <v>1</v>
      </c>
      <c r="AH58" s="64">
        <v>20</v>
      </c>
      <c r="AI58" s="64">
        <v>4</v>
      </c>
      <c r="AJ58" s="64">
        <v>80</v>
      </c>
      <c r="AK58" s="64">
        <v>0</v>
      </c>
      <c r="AL58" s="64">
        <v>0</v>
      </c>
      <c r="AM58" s="64">
        <v>0</v>
      </c>
      <c r="AN58" s="64">
        <v>0</v>
      </c>
    </row>
    <row r="59" spans="1:40">
      <c r="A59" s="64" t="s">
        <v>351</v>
      </c>
      <c r="B59" s="64">
        <v>36</v>
      </c>
      <c r="C59" s="64">
        <v>3</v>
      </c>
      <c r="D59" s="64">
        <v>8</v>
      </c>
      <c r="E59" s="64">
        <v>15</v>
      </c>
      <c r="F59" s="64">
        <v>42</v>
      </c>
      <c r="G59" s="64">
        <v>18</v>
      </c>
      <c r="H59" s="64">
        <v>50</v>
      </c>
      <c r="I59" s="64">
        <v>0</v>
      </c>
      <c r="J59" s="64">
        <v>0</v>
      </c>
      <c r="K59" s="64" t="s">
        <v>351</v>
      </c>
      <c r="L59" s="64">
        <v>11</v>
      </c>
      <c r="M59" s="64">
        <v>0</v>
      </c>
      <c r="N59" s="64">
        <v>0</v>
      </c>
      <c r="O59" s="64">
        <v>3</v>
      </c>
      <c r="P59" s="64">
        <v>27</v>
      </c>
      <c r="Q59" s="64">
        <v>8</v>
      </c>
      <c r="R59" s="64">
        <v>73</v>
      </c>
      <c r="S59" s="64">
        <v>0</v>
      </c>
      <c r="T59" s="64">
        <v>0</v>
      </c>
      <c r="U59" s="64" t="s">
        <v>351</v>
      </c>
      <c r="V59" s="64">
        <v>20</v>
      </c>
      <c r="W59" s="64">
        <v>3</v>
      </c>
      <c r="X59" s="64">
        <v>15</v>
      </c>
      <c r="Y59" s="64">
        <v>9</v>
      </c>
      <c r="Z59" s="64">
        <v>45</v>
      </c>
      <c r="AA59" s="64">
        <v>8</v>
      </c>
      <c r="AB59" s="64">
        <v>40</v>
      </c>
      <c r="AC59" s="64">
        <v>0</v>
      </c>
      <c r="AD59" s="64">
        <v>0</v>
      </c>
      <c r="AE59" s="64" t="s">
        <v>351</v>
      </c>
      <c r="AF59" s="64">
        <v>5</v>
      </c>
      <c r="AG59" s="64">
        <v>0</v>
      </c>
      <c r="AH59" s="64">
        <v>0</v>
      </c>
      <c r="AI59" s="64">
        <v>3</v>
      </c>
      <c r="AJ59" s="64">
        <v>60</v>
      </c>
      <c r="AK59" s="64">
        <v>2</v>
      </c>
      <c r="AL59" s="64">
        <v>40</v>
      </c>
      <c r="AM59" s="64">
        <v>0</v>
      </c>
      <c r="AN59" s="64">
        <v>0</v>
      </c>
    </row>
    <row r="60" spans="1:40">
      <c r="A60" s="64" t="s">
        <v>352</v>
      </c>
      <c r="B60" s="64">
        <v>36</v>
      </c>
      <c r="C60" s="64">
        <v>18</v>
      </c>
      <c r="D60" s="64">
        <v>50</v>
      </c>
      <c r="E60" s="64">
        <v>17</v>
      </c>
      <c r="F60" s="64">
        <v>47</v>
      </c>
      <c r="G60" s="64">
        <v>1</v>
      </c>
      <c r="H60" s="64">
        <v>3</v>
      </c>
      <c r="I60" s="64">
        <v>0</v>
      </c>
      <c r="J60" s="64">
        <v>0</v>
      </c>
      <c r="K60" s="64" t="s">
        <v>352</v>
      </c>
      <c r="L60" s="64">
        <v>11</v>
      </c>
      <c r="M60" s="64">
        <v>4</v>
      </c>
      <c r="N60" s="64">
        <v>36</v>
      </c>
      <c r="O60" s="64">
        <v>7</v>
      </c>
      <c r="P60" s="64">
        <v>64</v>
      </c>
      <c r="Q60" s="64">
        <v>0</v>
      </c>
      <c r="R60" s="64">
        <v>0</v>
      </c>
      <c r="S60" s="64">
        <v>0</v>
      </c>
      <c r="T60" s="64">
        <v>0</v>
      </c>
      <c r="U60" s="64" t="s">
        <v>352</v>
      </c>
      <c r="V60" s="64">
        <v>20</v>
      </c>
      <c r="W60" s="64">
        <v>13</v>
      </c>
      <c r="X60" s="64">
        <v>65</v>
      </c>
      <c r="Y60" s="64">
        <v>6</v>
      </c>
      <c r="Z60" s="64">
        <v>30</v>
      </c>
      <c r="AA60" s="64">
        <v>1</v>
      </c>
      <c r="AB60" s="64">
        <v>5</v>
      </c>
      <c r="AC60" s="64">
        <v>0</v>
      </c>
      <c r="AD60" s="64">
        <v>0</v>
      </c>
      <c r="AE60" s="64" t="s">
        <v>352</v>
      </c>
      <c r="AF60" s="64">
        <v>5</v>
      </c>
      <c r="AG60" s="64">
        <v>1</v>
      </c>
      <c r="AH60" s="64">
        <v>20</v>
      </c>
      <c r="AI60" s="64">
        <v>4</v>
      </c>
      <c r="AJ60" s="64">
        <v>80</v>
      </c>
      <c r="AK60" s="64">
        <v>0</v>
      </c>
      <c r="AL60" s="64">
        <v>0</v>
      </c>
      <c r="AM60" s="64">
        <v>0</v>
      </c>
      <c r="AN60" s="64">
        <v>0</v>
      </c>
    </row>
    <row r="61" spans="1:40">
      <c r="A61" s="64" t="s">
        <v>353</v>
      </c>
      <c r="B61" s="64">
        <v>36</v>
      </c>
      <c r="C61" s="64">
        <v>18</v>
      </c>
      <c r="D61" s="64">
        <v>50</v>
      </c>
      <c r="E61" s="64">
        <v>17</v>
      </c>
      <c r="F61" s="64">
        <v>47</v>
      </c>
      <c r="G61" s="64">
        <v>1</v>
      </c>
      <c r="H61" s="64">
        <v>3</v>
      </c>
      <c r="I61" s="64">
        <v>0</v>
      </c>
      <c r="J61" s="64">
        <v>0</v>
      </c>
      <c r="K61" s="64" t="s">
        <v>353</v>
      </c>
      <c r="L61" s="64">
        <v>11</v>
      </c>
      <c r="M61" s="64">
        <v>5</v>
      </c>
      <c r="N61" s="64">
        <v>45</v>
      </c>
      <c r="O61" s="64">
        <v>6</v>
      </c>
      <c r="P61" s="64">
        <v>55</v>
      </c>
      <c r="Q61" s="64">
        <v>0</v>
      </c>
      <c r="R61" s="64">
        <v>0</v>
      </c>
      <c r="S61" s="64">
        <v>0</v>
      </c>
      <c r="T61" s="64">
        <v>0</v>
      </c>
      <c r="U61" s="64" t="s">
        <v>353</v>
      </c>
      <c r="V61" s="64">
        <v>20</v>
      </c>
      <c r="W61" s="64">
        <v>12</v>
      </c>
      <c r="X61" s="64">
        <v>60</v>
      </c>
      <c r="Y61" s="64">
        <v>7</v>
      </c>
      <c r="Z61" s="64">
        <v>35</v>
      </c>
      <c r="AA61" s="64">
        <v>1</v>
      </c>
      <c r="AB61" s="64">
        <v>5</v>
      </c>
      <c r="AC61" s="64">
        <v>0</v>
      </c>
      <c r="AD61" s="64">
        <v>0</v>
      </c>
      <c r="AE61" s="64" t="s">
        <v>353</v>
      </c>
      <c r="AF61" s="64">
        <v>5</v>
      </c>
      <c r="AG61" s="64">
        <v>1</v>
      </c>
      <c r="AH61" s="64">
        <v>20</v>
      </c>
      <c r="AI61" s="64">
        <v>4</v>
      </c>
      <c r="AJ61" s="64">
        <v>80</v>
      </c>
      <c r="AK61" s="64">
        <v>0</v>
      </c>
      <c r="AL61" s="64">
        <v>0</v>
      </c>
      <c r="AM61" s="64">
        <v>0</v>
      </c>
      <c r="AN61" s="64">
        <v>0</v>
      </c>
    </row>
    <row r="62" spans="1:40">
      <c r="A62" s="64" t="s">
        <v>354</v>
      </c>
      <c r="B62" s="64">
        <v>36</v>
      </c>
      <c r="C62" s="64">
        <v>26</v>
      </c>
      <c r="D62" s="64">
        <v>72</v>
      </c>
      <c r="E62" s="64">
        <v>10</v>
      </c>
      <c r="F62" s="64">
        <v>28</v>
      </c>
      <c r="G62" s="64">
        <v>0</v>
      </c>
      <c r="H62" s="64">
        <v>0</v>
      </c>
      <c r="I62" s="64">
        <v>0</v>
      </c>
      <c r="J62" s="64">
        <v>0</v>
      </c>
      <c r="K62" s="64" t="s">
        <v>354</v>
      </c>
      <c r="L62" s="64">
        <v>11</v>
      </c>
      <c r="M62" s="64">
        <v>8</v>
      </c>
      <c r="N62" s="64">
        <v>73</v>
      </c>
      <c r="O62" s="64">
        <v>3</v>
      </c>
      <c r="P62" s="64">
        <v>27</v>
      </c>
      <c r="Q62" s="64">
        <v>0</v>
      </c>
      <c r="R62" s="64">
        <v>0</v>
      </c>
      <c r="S62" s="64">
        <v>0</v>
      </c>
      <c r="T62" s="64">
        <v>0</v>
      </c>
      <c r="U62" s="64" t="s">
        <v>354</v>
      </c>
      <c r="V62" s="64">
        <v>20</v>
      </c>
      <c r="W62" s="64">
        <v>15</v>
      </c>
      <c r="X62" s="64">
        <v>75</v>
      </c>
      <c r="Y62" s="64">
        <v>5</v>
      </c>
      <c r="Z62" s="64">
        <v>25</v>
      </c>
      <c r="AA62" s="64">
        <v>0</v>
      </c>
      <c r="AB62" s="64">
        <v>0</v>
      </c>
      <c r="AC62" s="64">
        <v>0</v>
      </c>
      <c r="AD62" s="64">
        <v>0</v>
      </c>
      <c r="AE62" s="64" t="s">
        <v>354</v>
      </c>
      <c r="AF62" s="64">
        <v>5</v>
      </c>
      <c r="AG62" s="64">
        <v>3</v>
      </c>
      <c r="AH62" s="64">
        <v>60</v>
      </c>
      <c r="AI62" s="64">
        <v>2</v>
      </c>
      <c r="AJ62" s="64">
        <v>40</v>
      </c>
      <c r="AK62" s="64">
        <v>0</v>
      </c>
      <c r="AL62" s="64">
        <v>0</v>
      </c>
      <c r="AM62" s="64">
        <v>0</v>
      </c>
      <c r="AN62" s="64">
        <v>0</v>
      </c>
    </row>
    <row r="63" spans="1:40">
      <c r="A63" s="64" t="s">
        <v>355</v>
      </c>
      <c r="B63" s="64">
        <v>36</v>
      </c>
      <c r="C63" s="64">
        <v>24</v>
      </c>
      <c r="D63" s="64">
        <v>67</v>
      </c>
      <c r="E63" s="64">
        <v>12</v>
      </c>
      <c r="F63" s="64">
        <v>33</v>
      </c>
      <c r="G63" s="64">
        <v>0</v>
      </c>
      <c r="H63" s="64">
        <v>0</v>
      </c>
      <c r="I63" s="64">
        <v>0</v>
      </c>
      <c r="J63" s="64">
        <v>0</v>
      </c>
      <c r="K63" s="64" t="s">
        <v>355</v>
      </c>
      <c r="L63" s="64">
        <v>11</v>
      </c>
      <c r="M63" s="64">
        <v>8</v>
      </c>
      <c r="N63" s="64">
        <v>73</v>
      </c>
      <c r="O63" s="64">
        <v>3</v>
      </c>
      <c r="P63" s="64">
        <v>27</v>
      </c>
      <c r="Q63" s="64">
        <v>0</v>
      </c>
      <c r="R63" s="64">
        <v>0</v>
      </c>
      <c r="S63" s="64">
        <v>0</v>
      </c>
      <c r="T63" s="64">
        <v>0</v>
      </c>
      <c r="U63" s="64" t="s">
        <v>355</v>
      </c>
      <c r="V63" s="64">
        <v>20</v>
      </c>
      <c r="W63" s="64">
        <v>15</v>
      </c>
      <c r="X63" s="64">
        <v>75</v>
      </c>
      <c r="Y63" s="64">
        <v>5</v>
      </c>
      <c r="Z63" s="64">
        <v>25</v>
      </c>
      <c r="AA63" s="64">
        <v>0</v>
      </c>
      <c r="AB63" s="64">
        <v>0</v>
      </c>
      <c r="AC63" s="64">
        <v>0</v>
      </c>
      <c r="AD63" s="64">
        <v>0</v>
      </c>
      <c r="AE63" s="64" t="s">
        <v>355</v>
      </c>
      <c r="AF63" s="64">
        <v>5</v>
      </c>
      <c r="AG63" s="64">
        <v>1</v>
      </c>
      <c r="AH63" s="64">
        <v>20</v>
      </c>
      <c r="AI63" s="64">
        <v>4</v>
      </c>
      <c r="AJ63" s="64">
        <v>80</v>
      </c>
      <c r="AK63" s="64">
        <v>0</v>
      </c>
      <c r="AL63" s="64">
        <v>0</v>
      </c>
      <c r="AM63" s="64">
        <v>0</v>
      </c>
      <c r="AN63" s="64">
        <v>0</v>
      </c>
    </row>
    <row r="64" spans="1:40">
      <c r="A64" s="64" t="s">
        <v>356</v>
      </c>
      <c r="B64" s="64">
        <v>36</v>
      </c>
      <c r="C64" s="64">
        <v>21</v>
      </c>
      <c r="D64" s="64">
        <v>58</v>
      </c>
      <c r="E64" s="64">
        <v>15</v>
      </c>
      <c r="F64" s="64">
        <v>42</v>
      </c>
      <c r="G64" s="64">
        <v>0</v>
      </c>
      <c r="H64" s="64">
        <v>0</v>
      </c>
      <c r="I64" s="64">
        <v>0</v>
      </c>
      <c r="J64" s="64">
        <v>0</v>
      </c>
      <c r="K64" s="64" t="s">
        <v>356</v>
      </c>
      <c r="L64" s="64">
        <v>11</v>
      </c>
      <c r="M64" s="64">
        <v>5</v>
      </c>
      <c r="N64" s="64">
        <v>45</v>
      </c>
      <c r="O64" s="64">
        <v>6</v>
      </c>
      <c r="P64" s="64">
        <v>55</v>
      </c>
      <c r="Q64" s="64">
        <v>0</v>
      </c>
      <c r="R64" s="64">
        <v>0</v>
      </c>
      <c r="S64" s="64">
        <v>0</v>
      </c>
      <c r="T64" s="64">
        <v>0</v>
      </c>
      <c r="U64" s="64" t="s">
        <v>356</v>
      </c>
      <c r="V64" s="64">
        <v>20</v>
      </c>
      <c r="W64" s="64">
        <v>14</v>
      </c>
      <c r="X64" s="64">
        <v>70</v>
      </c>
      <c r="Y64" s="64">
        <v>6</v>
      </c>
      <c r="Z64" s="64">
        <v>30</v>
      </c>
      <c r="AA64" s="64">
        <v>0</v>
      </c>
      <c r="AB64" s="64">
        <v>0</v>
      </c>
      <c r="AC64" s="64">
        <v>0</v>
      </c>
      <c r="AD64" s="64">
        <v>0</v>
      </c>
      <c r="AE64" s="64" t="s">
        <v>356</v>
      </c>
      <c r="AF64" s="64">
        <v>5</v>
      </c>
      <c r="AG64" s="64">
        <v>2</v>
      </c>
      <c r="AH64" s="64">
        <v>40</v>
      </c>
      <c r="AI64" s="64">
        <v>3</v>
      </c>
      <c r="AJ64" s="64">
        <v>60</v>
      </c>
      <c r="AK64" s="64">
        <v>0</v>
      </c>
      <c r="AL64" s="64">
        <v>0</v>
      </c>
      <c r="AM64" s="64">
        <v>0</v>
      </c>
      <c r="AN64" s="64">
        <v>0</v>
      </c>
    </row>
    <row r="65" spans="1:40">
      <c r="A65" s="64" t="s">
        <v>357</v>
      </c>
      <c r="B65" s="64">
        <v>36</v>
      </c>
      <c r="C65" s="64">
        <v>20</v>
      </c>
      <c r="D65" s="64">
        <v>56</v>
      </c>
      <c r="E65" s="64">
        <v>15</v>
      </c>
      <c r="F65" s="64">
        <v>42</v>
      </c>
      <c r="G65" s="64">
        <v>1</v>
      </c>
      <c r="H65" s="64">
        <v>3</v>
      </c>
      <c r="I65" s="64">
        <v>0</v>
      </c>
      <c r="J65" s="64">
        <v>0</v>
      </c>
      <c r="K65" s="64" t="s">
        <v>357</v>
      </c>
      <c r="L65" s="64">
        <v>11</v>
      </c>
      <c r="M65" s="64">
        <v>6</v>
      </c>
      <c r="N65" s="64">
        <v>55</v>
      </c>
      <c r="O65" s="64">
        <v>5</v>
      </c>
      <c r="P65" s="64">
        <v>45</v>
      </c>
      <c r="Q65" s="64">
        <v>0</v>
      </c>
      <c r="R65" s="64">
        <v>0</v>
      </c>
      <c r="S65" s="64">
        <v>0</v>
      </c>
      <c r="T65" s="64">
        <v>0</v>
      </c>
      <c r="U65" s="64" t="s">
        <v>357</v>
      </c>
      <c r="V65" s="64">
        <v>20</v>
      </c>
      <c r="W65" s="64">
        <v>11</v>
      </c>
      <c r="X65" s="64">
        <v>55</v>
      </c>
      <c r="Y65" s="64">
        <v>8</v>
      </c>
      <c r="Z65" s="64">
        <v>40</v>
      </c>
      <c r="AA65" s="64">
        <v>1</v>
      </c>
      <c r="AB65" s="64">
        <v>5</v>
      </c>
      <c r="AC65" s="64">
        <v>0</v>
      </c>
      <c r="AD65" s="64">
        <v>0</v>
      </c>
      <c r="AE65" s="64" t="s">
        <v>357</v>
      </c>
      <c r="AF65" s="64">
        <v>5</v>
      </c>
      <c r="AG65" s="64">
        <v>3</v>
      </c>
      <c r="AH65" s="64">
        <v>60</v>
      </c>
      <c r="AI65" s="64">
        <v>2</v>
      </c>
      <c r="AJ65" s="64">
        <v>40</v>
      </c>
      <c r="AK65" s="64">
        <v>0</v>
      </c>
      <c r="AL65" s="64">
        <v>0</v>
      </c>
      <c r="AM65" s="64">
        <v>0</v>
      </c>
      <c r="AN65" s="64">
        <v>0</v>
      </c>
    </row>
    <row r="66" spans="1:40">
      <c r="A66" s="64" t="s">
        <v>358</v>
      </c>
      <c r="B66" s="64">
        <v>36</v>
      </c>
      <c r="C66" s="64">
        <v>16</v>
      </c>
      <c r="D66" s="64">
        <v>44</v>
      </c>
      <c r="E66" s="64">
        <v>17</v>
      </c>
      <c r="F66" s="64">
        <v>47</v>
      </c>
      <c r="G66" s="64">
        <v>3</v>
      </c>
      <c r="H66" s="64">
        <v>8</v>
      </c>
      <c r="I66" s="64">
        <v>0</v>
      </c>
      <c r="J66" s="64">
        <v>0</v>
      </c>
      <c r="K66" s="64" t="s">
        <v>358</v>
      </c>
      <c r="L66" s="64">
        <v>11</v>
      </c>
      <c r="M66" s="64">
        <v>3</v>
      </c>
      <c r="N66" s="64">
        <v>27</v>
      </c>
      <c r="O66" s="64">
        <v>7</v>
      </c>
      <c r="P66" s="64">
        <v>64</v>
      </c>
      <c r="Q66" s="64">
        <v>1</v>
      </c>
      <c r="R66" s="64">
        <v>9</v>
      </c>
      <c r="S66" s="64">
        <v>0</v>
      </c>
      <c r="T66" s="64">
        <v>0</v>
      </c>
      <c r="U66" s="64" t="s">
        <v>358</v>
      </c>
      <c r="V66" s="64">
        <v>20</v>
      </c>
      <c r="W66" s="64">
        <v>11</v>
      </c>
      <c r="X66" s="64">
        <v>55</v>
      </c>
      <c r="Y66" s="64">
        <v>8</v>
      </c>
      <c r="Z66" s="64">
        <v>40</v>
      </c>
      <c r="AA66" s="64">
        <v>1</v>
      </c>
      <c r="AB66" s="64">
        <v>5</v>
      </c>
      <c r="AC66" s="64">
        <v>0</v>
      </c>
      <c r="AD66" s="64">
        <v>0</v>
      </c>
      <c r="AE66" s="64" t="s">
        <v>358</v>
      </c>
      <c r="AF66" s="64">
        <v>5</v>
      </c>
      <c r="AG66" s="64">
        <v>2</v>
      </c>
      <c r="AH66" s="64">
        <v>40</v>
      </c>
      <c r="AI66" s="64">
        <v>2</v>
      </c>
      <c r="AJ66" s="64">
        <v>40</v>
      </c>
      <c r="AK66" s="64">
        <v>1</v>
      </c>
      <c r="AL66" s="64">
        <v>20</v>
      </c>
      <c r="AM66" s="64">
        <v>0</v>
      </c>
      <c r="AN66" s="64">
        <v>0</v>
      </c>
    </row>
    <row r="67" spans="1:40">
      <c r="A67" s="64" t="s">
        <v>359</v>
      </c>
      <c r="B67" s="64">
        <v>36</v>
      </c>
      <c r="C67" s="64">
        <v>2</v>
      </c>
      <c r="D67" s="64">
        <v>6</v>
      </c>
      <c r="E67" s="64">
        <v>28</v>
      </c>
      <c r="F67" s="64">
        <v>78</v>
      </c>
      <c r="G67" s="64">
        <v>6</v>
      </c>
      <c r="H67" s="64">
        <v>17</v>
      </c>
      <c r="I67" s="64">
        <v>0</v>
      </c>
      <c r="J67" s="64">
        <v>0</v>
      </c>
      <c r="K67" s="64" t="s">
        <v>359</v>
      </c>
      <c r="L67" s="64">
        <v>11</v>
      </c>
      <c r="M67" s="64">
        <v>1</v>
      </c>
      <c r="N67" s="64">
        <v>9</v>
      </c>
      <c r="O67" s="64">
        <v>8</v>
      </c>
      <c r="P67" s="64">
        <v>73</v>
      </c>
      <c r="Q67" s="64">
        <v>2</v>
      </c>
      <c r="R67" s="64">
        <v>18</v>
      </c>
      <c r="S67" s="64">
        <v>0</v>
      </c>
      <c r="T67" s="64">
        <v>0</v>
      </c>
      <c r="U67" s="64" t="s">
        <v>359</v>
      </c>
      <c r="V67" s="64">
        <v>20</v>
      </c>
      <c r="W67" s="64">
        <v>1</v>
      </c>
      <c r="X67" s="64">
        <v>5</v>
      </c>
      <c r="Y67" s="64">
        <v>17</v>
      </c>
      <c r="Z67" s="64">
        <v>85</v>
      </c>
      <c r="AA67" s="64">
        <v>2</v>
      </c>
      <c r="AB67" s="64">
        <v>10</v>
      </c>
      <c r="AC67" s="64">
        <v>0</v>
      </c>
      <c r="AD67" s="64">
        <v>0</v>
      </c>
      <c r="AE67" s="64" t="s">
        <v>359</v>
      </c>
      <c r="AF67" s="64">
        <v>5</v>
      </c>
      <c r="AG67" s="64">
        <v>0</v>
      </c>
      <c r="AH67" s="64">
        <v>0</v>
      </c>
      <c r="AI67" s="64">
        <v>3</v>
      </c>
      <c r="AJ67" s="64">
        <v>60</v>
      </c>
      <c r="AK67" s="64">
        <v>2</v>
      </c>
      <c r="AL67" s="64">
        <v>40</v>
      </c>
      <c r="AM67" s="64">
        <v>0</v>
      </c>
      <c r="AN67" s="64">
        <v>0</v>
      </c>
    </row>
    <row r="68" spans="1:40">
      <c r="A68" s="64" t="s">
        <v>360</v>
      </c>
      <c r="B68" s="64">
        <v>36</v>
      </c>
      <c r="C68" s="64">
        <v>23</v>
      </c>
      <c r="D68" s="64">
        <v>64</v>
      </c>
      <c r="E68" s="64">
        <v>12</v>
      </c>
      <c r="F68" s="64">
        <v>33</v>
      </c>
      <c r="G68" s="64">
        <v>1</v>
      </c>
      <c r="H68" s="64">
        <v>3</v>
      </c>
      <c r="I68" s="64">
        <v>0</v>
      </c>
      <c r="J68" s="64">
        <v>0</v>
      </c>
      <c r="K68" s="64" t="s">
        <v>360</v>
      </c>
      <c r="L68" s="64">
        <v>11</v>
      </c>
      <c r="M68" s="64">
        <v>6</v>
      </c>
      <c r="N68" s="64">
        <v>55</v>
      </c>
      <c r="O68" s="64">
        <v>5</v>
      </c>
      <c r="P68" s="64">
        <v>45</v>
      </c>
      <c r="Q68" s="64">
        <v>0</v>
      </c>
      <c r="R68" s="64">
        <v>0</v>
      </c>
      <c r="S68" s="64">
        <v>0</v>
      </c>
      <c r="T68" s="64">
        <v>0</v>
      </c>
      <c r="U68" s="64" t="s">
        <v>360</v>
      </c>
      <c r="V68" s="64">
        <v>20</v>
      </c>
      <c r="W68" s="64">
        <v>13</v>
      </c>
      <c r="X68" s="64">
        <v>65</v>
      </c>
      <c r="Y68" s="64">
        <v>6</v>
      </c>
      <c r="Z68" s="64">
        <v>30</v>
      </c>
      <c r="AA68" s="64">
        <v>1</v>
      </c>
      <c r="AB68" s="64">
        <v>5</v>
      </c>
      <c r="AC68" s="64">
        <v>0</v>
      </c>
      <c r="AD68" s="64">
        <v>0</v>
      </c>
      <c r="AE68" s="64" t="s">
        <v>360</v>
      </c>
      <c r="AF68" s="64">
        <v>5</v>
      </c>
      <c r="AG68" s="64">
        <v>4</v>
      </c>
      <c r="AH68" s="64">
        <v>80</v>
      </c>
      <c r="AI68" s="64">
        <v>1</v>
      </c>
      <c r="AJ68" s="64">
        <v>20</v>
      </c>
      <c r="AK68" s="64">
        <v>0</v>
      </c>
      <c r="AL68" s="64">
        <v>0</v>
      </c>
      <c r="AM68" s="64">
        <v>0</v>
      </c>
      <c r="AN68" s="64">
        <v>0</v>
      </c>
    </row>
    <row r="69" spans="1:40">
      <c r="A69" s="64" t="s">
        <v>361</v>
      </c>
      <c r="B69" s="64">
        <v>36</v>
      </c>
      <c r="C69" s="64">
        <v>18</v>
      </c>
      <c r="D69" s="64">
        <v>50</v>
      </c>
      <c r="E69" s="64">
        <v>17</v>
      </c>
      <c r="F69" s="64">
        <v>47</v>
      </c>
      <c r="G69" s="64">
        <v>1</v>
      </c>
      <c r="H69" s="64">
        <v>3</v>
      </c>
      <c r="I69" s="64">
        <v>0</v>
      </c>
      <c r="J69" s="64">
        <v>0</v>
      </c>
      <c r="K69" s="64" t="s">
        <v>361</v>
      </c>
      <c r="L69" s="64">
        <v>11</v>
      </c>
      <c r="M69" s="64">
        <v>4</v>
      </c>
      <c r="N69" s="64">
        <v>36</v>
      </c>
      <c r="O69" s="64">
        <v>7</v>
      </c>
      <c r="P69" s="64">
        <v>64</v>
      </c>
      <c r="Q69" s="64">
        <v>0</v>
      </c>
      <c r="R69" s="64">
        <v>0</v>
      </c>
      <c r="S69" s="64">
        <v>0</v>
      </c>
      <c r="T69" s="64">
        <v>0</v>
      </c>
      <c r="U69" s="64" t="s">
        <v>361</v>
      </c>
      <c r="V69" s="64">
        <v>20</v>
      </c>
      <c r="W69" s="64">
        <v>13</v>
      </c>
      <c r="X69" s="64">
        <v>65</v>
      </c>
      <c r="Y69" s="64">
        <v>6</v>
      </c>
      <c r="Z69" s="64">
        <v>30</v>
      </c>
      <c r="AA69" s="64">
        <v>1</v>
      </c>
      <c r="AB69" s="64">
        <v>5</v>
      </c>
      <c r="AC69" s="64">
        <v>0</v>
      </c>
      <c r="AD69" s="64">
        <v>0</v>
      </c>
      <c r="AE69" s="64" t="s">
        <v>361</v>
      </c>
      <c r="AF69" s="64">
        <v>5</v>
      </c>
      <c r="AG69" s="64">
        <v>1</v>
      </c>
      <c r="AH69" s="64">
        <v>20</v>
      </c>
      <c r="AI69" s="64">
        <v>4</v>
      </c>
      <c r="AJ69" s="64">
        <v>80</v>
      </c>
      <c r="AK69" s="64">
        <v>0</v>
      </c>
      <c r="AL69" s="64">
        <v>0</v>
      </c>
      <c r="AM69" s="64">
        <v>0</v>
      </c>
      <c r="AN69" s="64">
        <v>0</v>
      </c>
    </row>
    <row r="70" spans="1:40">
      <c r="A70" s="64" t="s">
        <v>362</v>
      </c>
      <c r="B70" s="64">
        <v>36</v>
      </c>
      <c r="C70" s="64">
        <v>17</v>
      </c>
      <c r="D70" s="64">
        <v>47</v>
      </c>
      <c r="E70" s="64">
        <v>18</v>
      </c>
      <c r="F70" s="64">
        <v>50</v>
      </c>
      <c r="G70" s="64">
        <v>1</v>
      </c>
      <c r="H70" s="64">
        <v>3</v>
      </c>
      <c r="I70" s="64">
        <v>0</v>
      </c>
      <c r="J70" s="64">
        <v>0</v>
      </c>
      <c r="K70" s="64" t="s">
        <v>362</v>
      </c>
      <c r="L70" s="64">
        <v>11</v>
      </c>
      <c r="M70" s="64">
        <v>4</v>
      </c>
      <c r="N70" s="64">
        <v>36</v>
      </c>
      <c r="O70" s="64">
        <v>6</v>
      </c>
      <c r="P70" s="64">
        <v>55</v>
      </c>
      <c r="Q70" s="64">
        <v>1</v>
      </c>
      <c r="R70" s="64">
        <v>9</v>
      </c>
      <c r="S70" s="64">
        <v>0</v>
      </c>
      <c r="T70" s="64">
        <v>0</v>
      </c>
      <c r="U70" s="64" t="s">
        <v>362</v>
      </c>
      <c r="V70" s="64">
        <v>20</v>
      </c>
      <c r="W70" s="64">
        <v>11</v>
      </c>
      <c r="X70" s="64">
        <v>55</v>
      </c>
      <c r="Y70" s="64">
        <v>9</v>
      </c>
      <c r="Z70" s="64">
        <v>45</v>
      </c>
      <c r="AA70" s="64">
        <v>0</v>
      </c>
      <c r="AB70" s="64">
        <v>0</v>
      </c>
      <c r="AC70" s="64">
        <v>0</v>
      </c>
      <c r="AD70" s="64">
        <v>0</v>
      </c>
      <c r="AE70" s="64" t="s">
        <v>362</v>
      </c>
      <c r="AF70" s="64">
        <v>5</v>
      </c>
      <c r="AG70" s="64">
        <v>2</v>
      </c>
      <c r="AH70" s="64">
        <v>40</v>
      </c>
      <c r="AI70" s="64">
        <v>3</v>
      </c>
      <c r="AJ70" s="64">
        <v>60</v>
      </c>
      <c r="AK70" s="64">
        <v>0</v>
      </c>
      <c r="AL70" s="64">
        <v>0</v>
      </c>
      <c r="AM70" s="64">
        <v>0</v>
      </c>
      <c r="AN70" s="64">
        <v>0</v>
      </c>
    </row>
    <row r="71" spans="1:40">
      <c r="A71" s="64" t="s">
        <v>363</v>
      </c>
      <c r="B71" s="64">
        <v>36</v>
      </c>
      <c r="C71" s="64">
        <v>20</v>
      </c>
      <c r="D71" s="64">
        <v>56</v>
      </c>
      <c r="E71" s="64">
        <v>16</v>
      </c>
      <c r="F71" s="64">
        <v>44</v>
      </c>
      <c r="G71" s="64">
        <v>0</v>
      </c>
      <c r="H71" s="64">
        <v>0</v>
      </c>
      <c r="I71" s="64">
        <v>0</v>
      </c>
      <c r="J71" s="64">
        <v>0</v>
      </c>
      <c r="K71" s="64" t="s">
        <v>363</v>
      </c>
      <c r="L71" s="64">
        <v>11</v>
      </c>
      <c r="M71" s="64">
        <v>6</v>
      </c>
      <c r="N71" s="64">
        <v>55</v>
      </c>
      <c r="O71" s="64">
        <v>5</v>
      </c>
      <c r="P71" s="64">
        <v>45</v>
      </c>
      <c r="Q71" s="64">
        <v>0</v>
      </c>
      <c r="R71" s="64">
        <v>0</v>
      </c>
      <c r="S71" s="64">
        <v>0</v>
      </c>
      <c r="T71" s="64">
        <v>0</v>
      </c>
      <c r="U71" s="64" t="s">
        <v>363</v>
      </c>
      <c r="V71" s="64">
        <v>20</v>
      </c>
      <c r="W71" s="64">
        <v>13</v>
      </c>
      <c r="X71" s="64">
        <v>65</v>
      </c>
      <c r="Y71" s="64">
        <v>7</v>
      </c>
      <c r="Z71" s="64">
        <v>35</v>
      </c>
      <c r="AA71" s="64">
        <v>0</v>
      </c>
      <c r="AB71" s="64">
        <v>0</v>
      </c>
      <c r="AC71" s="64">
        <v>0</v>
      </c>
      <c r="AD71" s="64">
        <v>0</v>
      </c>
      <c r="AE71" s="64" t="s">
        <v>363</v>
      </c>
      <c r="AF71" s="64">
        <v>5</v>
      </c>
      <c r="AG71" s="64">
        <v>1</v>
      </c>
      <c r="AH71" s="64">
        <v>20</v>
      </c>
      <c r="AI71" s="64">
        <v>4</v>
      </c>
      <c r="AJ71" s="64">
        <v>80</v>
      </c>
      <c r="AK71" s="64">
        <v>0</v>
      </c>
      <c r="AL71" s="64">
        <v>0</v>
      </c>
      <c r="AM71" s="64">
        <v>0</v>
      </c>
      <c r="AN71" s="64">
        <v>0</v>
      </c>
    </row>
    <row r="72" spans="1:40">
      <c r="A72" s="64" t="s">
        <v>364</v>
      </c>
      <c r="B72" s="64">
        <v>36</v>
      </c>
      <c r="C72" s="64">
        <v>32</v>
      </c>
      <c r="D72" s="64">
        <v>89</v>
      </c>
      <c r="E72" s="64">
        <v>4</v>
      </c>
      <c r="F72" s="64">
        <v>11</v>
      </c>
      <c r="G72" s="64">
        <v>0</v>
      </c>
      <c r="H72" s="64">
        <v>0</v>
      </c>
      <c r="I72" s="64">
        <v>0</v>
      </c>
      <c r="J72" s="64">
        <v>0</v>
      </c>
      <c r="K72" s="64" t="s">
        <v>364</v>
      </c>
      <c r="L72" s="64">
        <v>11</v>
      </c>
      <c r="M72" s="64">
        <v>10</v>
      </c>
      <c r="N72" s="64">
        <v>91</v>
      </c>
      <c r="O72" s="64">
        <v>1</v>
      </c>
      <c r="P72" s="64">
        <v>9</v>
      </c>
      <c r="Q72" s="64">
        <v>0</v>
      </c>
      <c r="R72" s="64">
        <v>0</v>
      </c>
      <c r="S72" s="64">
        <v>0</v>
      </c>
      <c r="T72" s="64">
        <v>0</v>
      </c>
      <c r="U72" s="64" t="s">
        <v>364</v>
      </c>
      <c r="V72" s="64">
        <v>20</v>
      </c>
      <c r="W72" s="64">
        <v>19</v>
      </c>
      <c r="X72" s="64">
        <v>95</v>
      </c>
      <c r="Y72" s="64">
        <v>1</v>
      </c>
      <c r="Z72" s="64">
        <v>5</v>
      </c>
      <c r="AA72" s="64">
        <v>0</v>
      </c>
      <c r="AB72" s="64">
        <v>0</v>
      </c>
      <c r="AC72" s="64">
        <v>0</v>
      </c>
      <c r="AD72" s="64">
        <v>0</v>
      </c>
      <c r="AE72" s="64" t="s">
        <v>364</v>
      </c>
      <c r="AF72" s="64">
        <v>5</v>
      </c>
      <c r="AG72" s="64">
        <v>3</v>
      </c>
      <c r="AH72" s="64">
        <v>60</v>
      </c>
      <c r="AI72" s="64">
        <v>2</v>
      </c>
      <c r="AJ72" s="64">
        <v>40</v>
      </c>
      <c r="AK72" s="64">
        <v>0</v>
      </c>
      <c r="AL72" s="64">
        <v>0</v>
      </c>
      <c r="AM72" s="64">
        <v>0</v>
      </c>
      <c r="AN72" s="64">
        <v>0</v>
      </c>
    </row>
    <row r="73" spans="1:40">
      <c r="A73" s="64" t="s">
        <v>8</v>
      </c>
      <c r="B73" s="64">
        <v>36</v>
      </c>
      <c r="C73" s="64">
        <v>20</v>
      </c>
      <c r="D73" s="64">
        <v>56</v>
      </c>
      <c r="E73" s="64">
        <v>14</v>
      </c>
      <c r="F73" s="64">
        <v>39</v>
      </c>
      <c r="G73" s="64">
        <v>2</v>
      </c>
      <c r="H73" s="64">
        <v>6</v>
      </c>
      <c r="I73" s="64">
        <v>0</v>
      </c>
      <c r="J73" s="64">
        <v>0</v>
      </c>
      <c r="K73" s="64" t="s">
        <v>8</v>
      </c>
      <c r="L73" s="64">
        <v>11</v>
      </c>
      <c r="M73" s="64">
        <v>5</v>
      </c>
      <c r="N73" s="64">
        <v>45</v>
      </c>
      <c r="O73" s="64">
        <v>5</v>
      </c>
      <c r="P73" s="64">
        <v>45</v>
      </c>
      <c r="Q73" s="64">
        <v>1</v>
      </c>
      <c r="R73" s="64">
        <v>9</v>
      </c>
      <c r="S73" s="64">
        <v>0</v>
      </c>
      <c r="T73" s="64">
        <v>0</v>
      </c>
      <c r="U73" s="64" t="s">
        <v>8</v>
      </c>
      <c r="V73" s="64">
        <v>20</v>
      </c>
      <c r="W73" s="64">
        <v>13</v>
      </c>
      <c r="X73" s="64">
        <v>65</v>
      </c>
      <c r="Y73" s="64">
        <v>6</v>
      </c>
      <c r="Z73" s="64">
        <v>30</v>
      </c>
      <c r="AA73" s="64">
        <v>1</v>
      </c>
      <c r="AB73" s="64">
        <v>5</v>
      </c>
      <c r="AC73" s="64">
        <v>0</v>
      </c>
      <c r="AD73" s="64">
        <v>0</v>
      </c>
      <c r="AE73" s="64" t="s">
        <v>8</v>
      </c>
      <c r="AF73" s="64">
        <v>5</v>
      </c>
      <c r="AG73" s="64">
        <v>2</v>
      </c>
      <c r="AH73" s="64">
        <v>40</v>
      </c>
      <c r="AI73" s="64">
        <v>3</v>
      </c>
      <c r="AJ73" s="64">
        <v>60</v>
      </c>
      <c r="AK73" s="64">
        <v>0</v>
      </c>
      <c r="AL73" s="64">
        <v>0</v>
      </c>
      <c r="AM73" s="64">
        <v>0</v>
      </c>
      <c r="AN73" s="64">
        <v>0</v>
      </c>
    </row>
    <row r="74" spans="1:40">
      <c r="A74" s="64" t="s">
        <v>365</v>
      </c>
      <c r="B74" s="64">
        <v>36</v>
      </c>
      <c r="C74" s="64">
        <v>18</v>
      </c>
      <c r="D74" s="64">
        <v>50</v>
      </c>
      <c r="E74" s="64">
        <v>17</v>
      </c>
      <c r="F74" s="64">
        <v>47</v>
      </c>
      <c r="G74" s="64">
        <v>1</v>
      </c>
      <c r="H74" s="64">
        <v>3</v>
      </c>
      <c r="I74" s="64">
        <v>0</v>
      </c>
      <c r="J74" s="64">
        <v>0</v>
      </c>
      <c r="K74" s="64" t="s">
        <v>365</v>
      </c>
      <c r="L74" s="64">
        <v>11</v>
      </c>
      <c r="M74" s="64">
        <v>5</v>
      </c>
      <c r="N74" s="64">
        <v>45</v>
      </c>
      <c r="O74" s="64">
        <v>6</v>
      </c>
      <c r="P74" s="64">
        <v>55</v>
      </c>
      <c r="Q74" s="64">
        <v>0</v>
      </c>
      <c r="R74" s="64">
        <v>0</v>
      </c>
      <c r="S74" s="64">
        <v>0</v>
      </c>
      <c r="T74" s="64">
        <v>0</v>
      </c>
      <c r="U74" s="64" t="s">
        <v>365</v>
      </c>
      <c r="V74" s="64">
        <v>20</v>
      </c>
      <c r="W74" s="64">
        <v>11</v>
      </c>
      <c r="X74" s="64">
        <v>55</v>
      </c>
      <c r="Y74" s="64">
        <v>8</v>
      </c>
      <c r="Z74" s="64">
        <v>40</v>
      </c>
      <c r="AA74" s="64">
        <v>1</v>
      </c>
      <c r="AB74" s="64">
        <v>5</v>
      </c>
      <c r="AC74" s="64">
        <v>0</v>
      </c>
      <c r="AD74" s="64">
        <v>0</v>
      </c>
      <c r="AE74" s="64" t="s">
        <v>365</v>
      </c>
      <c r="AF74" s="64">
        <v>5</v>
      </c>
      <c r="AG74" s="64">
        <v>2</v>
      </c>
      <c r="AH74" s="64">
        <v>40</v>
      </c>
      <c r="AI74" s="64">
        <v>3</v>
      </c>
      <c r="AJ74" s="64">
        <v>60</v>
      </c>
      <c r="AK74" s="64">
        <v>0</v>
      </c>
      <c r="AL74" s="64">
        <v>0</v>
      </c>
      <c r="AM74" s="64">
        <v>0</v>
      </c>
      <c r="AN74" s="64">
        <v>0</v>
      </c>
    </row>
    <row r="75" spans="1:40">
      <c r="A75" s="64" t="s">
        <v>366</v>
      </c>
      <c r="B75" s="64">
        <v>36</v>
      </c>
      <c r="C75" s="64">
        <v>11</v>
      </c>
      <c r="D75" s="64">
        <v>31</v>
      </c>
      <c r="E75" s="64">
        <v>22</v>
      </c>
      <c r="F75" s="64">
        <v>61</v>
      </c>
      <c r="G75" s="64">
        <v>3</v>
      </c>
      <c r="H75" s="64">
        <v>8</v>
      </c>
      <c r="I75" s="64">
        <v>0</v>
      </c>
      <c r="J75" s="64">
        <v>0</v>
      </c>
      <c r="K75" s="64" t="s">
        <v>366</v>
      </c>
      <c r="L75" s="64">
        <v>11</v>
      </c>
      <c r="M75" s="64">
        <v>2</v>
      </c>
      <c r="N75" s="64">
        <v>18</v>
      </c>
      <c r="O75" s="64">
        <v>8</v>
      </c>
      <c r="P75" s="64">
        <v>73</v>
      </c>
      <c r="Q75" s="64">
        <v>1</v>
      </c>
      <c r="R75" s="64">
        <v>9</v>
      </c>
      <c r="S75" s="64">
        <v>0</v>
      </c>
      <c r="T75" s="64">
        <v>0</v>
      </c>
      <c r="U75" s="64" t="s">
        <v>366</v>
      </c>
      <c r="V75" s="64">
        <v>20</v>
      </c>
      <c r="W75" s="64">
        <v>8</v>
      </c>
      <c r="X75" s="64">
        <v>40</v>
      </c>
      <c r="Y75" s="64">
        <v>10</v>
      </c>
      <c r="Z75" s="64">
        <v>50</v>
      </c>
      <c r="AA75" s="64">
        <v>2</v>
      </c>
      <c r="AB75" s="64">
        <v>10</v>
      </c>
      <c r="AC75" s="64">
        <v>0</v>
      </c>
      <c r="AD75" s="64">
        <v>0</v>
      </c>
      <c r="AE75" s="64" t="s">
        <v>366</v>
      </c>
      <c r="AF75" s="64">
        <v>5</v>
      </c>
      <c r="AG75" s="64">
        <v>1</v>
      </c>
      <c r="AH75" s="64">
        <v>20</v>
      </c>
      <c r="AI75" s="64">
        <v>4</v>
      </c>
      <c r="AJ75" s="64">
        <v>80</v>
      </c>
      <c r="AK75" s="64">
        <v>0</v>
      </c>
      <c r="AL75" s="64">
        <v>0</v>
      </c>
      <c r="AM75" s="64">
        <v>0</v>
      </c>
      <c r="AN75" s="64">
        <v>0</v>
      </c>
    </row>
    <row r="76" spans="1:40">
      <c r="A76" s="64" t="s">
        <v>367</v>
      </c>
      <c r="B76" s="64">
        <v>36</v>
      </c>
      <c r="C76" s="64">
        <v>28</v>
      </c>
      <c r="D76" s="64">
        <v>78</v>
      </c>
      <c r="E76" s="64">
        <v>8</v>
      </c>
      <c r="F76" s="64">
        <v>22</v>
      </c>
      <c r="G76" s="64">
        <v>0</v>
      </c>
      <c r="H76" s="64">
        <v>0</v>
      </c>
      <c r="I76" s="64">
        <v>0</v>
      </c>
      <c r="J76" s="64">
        <v>0</v>
      </c>
      <c r="K76" s="64" t="s">
        <v>367</v>
      </c>
      <c r="L76" s="64">
        <v>11</v>
      </c>
      <c r="M76" s="64">
        <v>8</v>
      </c>
      <c r="N76" s="64">
        <v>73</v>
      </c>
      <c r="O76" s="64">
        <v>3</v>
      </c>
      <c r="P76" s="64">
        <v>27</v>
      </c>
      <c r="Q76" s="64">
        <v>0</v>
      </c>
      <c r="R76" s="64">
        <v>0</v>
      </c>
      <c r="S76" s="64">
        <v>0</v>
      </c>
      <c r="T76" s="64">
        <v>0</v>
      </c>
      <c r="U76" s="64" t="s">
        <v>367</v>
      </c>
      <c r="V76" s="64">
        <v>20</v>
      </c>
      <c r="W76" s="64">
        <v>15</v>
      </c>
      <c r="X76" s="64">
        <v>75</v>
      </c>
      <c r="Y76" s="64">
        <v>5</v>
      </c>
      <c r="Z76" s="64">
        <v>25</v>
      </c>
      <c r="AA76" s="64">
        <v>0</v>
      </c>
      <c r="AB76" s="64">
        <v>0</v>
      </c>
      <c r="AC76" s="64">
        <v>0</v>
      </c>
      <c r="AD76" s="64">
        <v>0</v>
      </c>
      <c r="AE76" s="64" t="s">
        <v>367</v>
      </c>
      <c r="AF76" s="64">
        <v>5</v>
      </c>
      <c r="AG76" s="64">
        <v>5</v>
      </c>
      <c r="AH76" s="64">
        <v>100</v>
      </c>
      <c r="AI76" s="64">
        <v>0</v>
      </c>
      <c r="AJ76" s="64">
        <v>0</v>
      </c>
      <c r="AK76" s="64">
        <v>0</v>
      </c>
      <c r="AL76" s="64">
        <v>0</v>
      </c>
      <c r="AM76" s="64">
        <v>0</v>
      </c>
      <c r="AN76" s="64">
        <v>0</v>
      </c>
    </row>
    <row r="77" spans="1:40">
      <c r="A77" s="64" t="s">
        <v>368</v>
      </c>
      <c r="B77" s="64">
        <v>36</v>
      </c>
      <c r="C77" s="64">
        <v>25</v>
      </c>
      <c r="D77" s="64">
        <v>69</v>
      </c>
      <c r="E77" s="64">
        <v>11</v>
      </c>
      <c r="F77" s="64">
        <v>31</v>
      </c>
      <c r="G77" s="64">
        <v>0</v>
      </c>
      <c r="H77" s="64">
        <v>0</v>
      </c>
      <c r="I77" s="64">
        <v>0</v>
      </c>
      <c r="J77" s="64">
        <v>0</v>
      </c>
      <c r="K77" s="64" t="s">
        <v>368</v>
      </c>
      <c r="L77" s="64">
        <v>11</v>
      </c>
      <c r="M77" s="64">
        <v>6</v>
      </c>
      <c r="N77" s="64">
        <v>55</v>
      </c>
      <c r="O77" s="64">
        <v>5</v>
      </c>
      <c r="P77" s="64">
        <v>45</v>
      </c>
      <c r="Q77" s="64">
        <v>0</v>
      </c>
      <c r="R77" s="64">
        <v>0</v>
      </c>
      <c r="S77" s="64">
        <v>0</v>
      </c>
      <c r="T77" s="64">
        <v>0</v>
      </c>
      <c r="U77" s="64" t="s">
        <v>368</v>
      </c>
      <c r="V77" s="64">
        <v>20</v>
      </c>
      <c r="W77" s="64">
        <v>15</v>
      </c>
      <c r="X77" s="64">
        <v>75</v>
      </c>
      <c r="Y77" s="64">
        <v>5</v>
      </c>
      <c r="Z77" s="64">
        <v>25</v>
      </c>
      <c r="AA77" s="64">
        <v>0</v>
      </c>
      <c r="AB77" s="64">
        <v>0</v>
      </c>
      <c r="AC77" s="64">
        <v>0</v>
      </c>
      <c r="AD77" s="64">
        <v>0</v>
      </c>
      <c r="AE77" s="64" t="s">
        <v>368</v>
      </c>
      <c r="AF77" s="64">
        <v>5</v>
      </c>
      <c r="AG77" s="64">
        <v>4</v>
      </c>
      <c r="AH77" s="64">
        <v>80</v>
      </c>
      <c r="AI77" s="64">
        <v>1</v>
      </c>
      <c r="AJ77" s="64">
        <v>20</v>
      </c>
      <c r="AK77" s="64">
        <v>0</v>
      </c>
      <c r="AL77" s="64">
        <v>0</v>
      </c>
      <c r="AM77" s="64">
        <v>0</v>
      </c>
      <c r="AN77" s="64">
        <v>0</v>
      </c>
    </row>
    <row r="78" spans="1:40">
      <c r="A78" s="64" t="s">
        <v>369</v>
      </c>
      <c r="B78" s="64">
        <v>36</v>
      </c>
      <c r="C78" s="64">
        <v>21</v>
      </c>
      <c r="D78" s="64">
        <v>58</v>
      </c>
      <c r="E78" s="64">
        <v>14</v>
      </c>
      <c r="F78" s="64">
        <v>39</v>
      </c>
      <c r="G78" s="64">
        <v>1</v>
      </c>
      <c r="H78" s="64">
        <v>3</v>
      </c>
      <c r="I78" s="64">
        <v>0</v>
      </c>
      <c r="J78" s="64">
        <v>0</v>
      </c>
      <c r="K78" s="64" t="s">
        <v>369</v>
      </c>
      <c r="L78" s="64">
        <v>11</v>
      </c>
      <c r="M78" s="64">
        <v>6</v>
      </c>
      <c r="N78" s="64">
        <v>55</v>
      </c>
      <c r="O78" s="64">
        <v>5</v>
      </c>
      <c r="P78" s="64">
        <v>45</v>
      </c>
      <c r="Q78" s="64">
        <v>0</v>
      </c>
      <c r="R78" s="64">
        <v>0</v>
      </c>
      <c r="S78" s="64">
        <v>0</v>
      </c>
      <c r="T78" s="64">
        <v>0</v>
      </c>
      <c r="U78" s="64" t="s">
        <v>369</v>
      </c>
      <c r="V78" s="64">
        <v>20</v>
      </c>
      <c r="W78" s="64">
        <v>13</v>
      </c>
      <c r="X78" s="64">
        <v>65</v>
      </c>
      <c r="Y78" s="64">
        <v>6</v>
      </c>
      <c r="Z78" s="64">
        <v>30</v>
      </c>
      <c r="AA78" s="64">
        <v>1</v>
      </c>
      <c r="AB78" s="64">
        <v>5</v>
      </c>
      <c r="AC78" s="64">
        <v>0</v>
      </c>
      <c r="AD78" s="64">
        <v>0</v>
      </c>
      <c r="AE78" s="64" t="s">
        <v>369</v>
      </c>
      <c r="AF78" s="64">
        <v>5</v>
      </c>
      <c r="AG78" s="64">
        <v>2</v>
      </c>
      <c r="AH78" s="64">
        <v>40</v>
      </c>
      <c r="AI78" s="64">
        <v>3</v>
      </c>
      <c r="AJ78" s="64">
        <v>60</v>
      </c>
      <c r="AK78" s="64">
        <v>0</v>
      </c>
      <c r="AL78" s="64">
        <v>0</v>
      </c>
      <c r="AM78" s="64">
        <v>0</v>
      </c>
      <c r="AN78" s="64">
        <v>0</v>
      </c>
    </row>
    <row r="79" spans="1:40">
      <c r="A79" s="64" t="s">
        <v>370</v>
      </c>
      <c r="B79" s="64">
        <v>36</v>
      </c>
      <c r="C79" s="64">
        <v>16</v>
      </c>
      <c r="D79" s="64">
        <v>44</v>
      </c>
      <c r="E79" s="64">
        <v>18</v>
      </c>
      <c r="F79" s="64">
        <v>50</v>
      </c>
      <c r="G79" s="64">
        <v>2</v>
      </c>
      <c r="H79" s="64">
        <v>6</v>
      </c>
      <c r="I79" s="64">
        <v>0</v>
      </c>
      <c r="J79" s="64">
        <v>0</v>
      </c>
      <c r="K79" s="64" t="s">
        <v>370</v>
      </c>
      <c r="L79" s="64">
        <v>11</v>
      </c>
      <c r="M79" s="64">
        <v>5</v>
      </c>
      <c r="N79" s="64">
        <v>45</v>
      </c>
      <c r="O79" s="64">
        <v>5</v>
      </c>
      <c r="P79" s="64">
        <v>45</v>
      </c>
      <c r="Q79" s="64">
        <v>1</v>
      </c>
      <c r="R79" s="64">
        <v>9</v>
      </c>
      <c r="S79" s="64">
        <v>0</v>
      </c>
      <c r="T79" s="64">
        <v>0</v>
      </c>
      <c r="U79" s="64" t="s">
        <v>370</v>
      </c>
      <c r="V79" s="64">
        <v>20</v>
      </c>
      <c r="W79" s="64">
        <v>10</v>
      </c>
      <c r="X79" s="64">
        <v>50</v>
      </c>
      <c r="Y79" s="64">
        <v>9</v>
      </c>
      <c r="Z79" s="64">
        <v>45</v>
      </c>
      <c r="AA79" s="64">
        <v>1</v>
      </c>
      <c r="AB79" s="64">
        <v>5</v>
      </c>
      <c r="AC79" s="64">
        <v>0</v>
      </c>
      <c r="AD79" s="64">
        <v>0</v>
      </c>
      <c r="AE79" s="64" t="s">
        <v>370</v>
      </c>
      <c r="AF79" s="64">
        <v>5</v>
      </c>
      <c r="AG79" s="64">
        <v>1</v>
      </c>
      <c r="AH79" s="64">
        <v>20</v>
      </c>
      <c r="AI79" s="64">
        <v>4</v>
      </c>
      <c r="AJ79" s="64">
        <v>80</v>
      </c>
      <c r="AK79" s="64">
        <v>0</v>
      </c>
      <c r="AL79" s="64">
        <v>0</v>
      </c>
      <c r="AM79" s="64">
        <v>0</v>
      </c>
      <c r="AN79" s="64">
        <v>0</v>
      </c>
    </row>
    <row r="80" spans="1:40">
      <c r="A80" s="64" t="s">
        <v>371</v>
      </c>
      <c r="B80" s="64">
        <v>36</v>
      </c>
      <c r="C80" s="64">
        <v>15</v>
      </c>
      <c r="D80" s="64">
        <v>42</v>
      </c>
      <c r="E80" s="64">
        <v>18</v>
      </c>
      <c r="F80" s="64">
        <v>50</v>
      </c>
      <c r="G80" s="64">
        <v>3</v>
      </c>
      <c r="H80" s="64">
        <v>8</v>
      </c>
      <c r="I80" s="64">
        <v>0</v>
      </c>
      <c r="J80" s="64">
        <v>0</v>
      </c>
      <c r="K80" s="64" t="s">
        <v>371</v>
      </c>
      <c r="L80" s="64">
        <v>11</v>
      </c>
      <c r="M80" s="64">
        <v>3</v>
      </c>
      <c r="N80" s="64">
        <v>27</v>
      </c>
      <c r="O80" s="64">
        <v>7</v>
      </c>
      <c r="P80" s="64">
        <v>64</v>
      </c>
      <c r="Q80" s="64">
        <v>1</v>
      </c>
      <c r="R80" s="64">
        <v>9</v>
      </c>
      <c r="S80" s="64">
        <v>0</v>
      </c>
      <c r="T80" s="64">
        <v>0</v>
      </c>
      <c r="U80" s="64" t="s">
        <v>371</v>
      </c>
      <c r="V80" s="64">
        <v>20</v>
      </c>
      <c r="W80" s="64">
        <v>11</v>
      </c>
      <c r="X80" s="64">
        <v>55</v>
      </c>
      <c r="Y80" s="64">
        <v>7</v>
      </c>
      <c r="Z80" s="64">
        <v>35</v>
      </c>
      <c r="AA80" s="64">
        <v>2</v>
      </c>
      <c r="AB80" s="64">
        <v>10</v>
      </c>
      <c r="AC80" s="64">
        <v>0</v>
      </c>
      <c r="AD80" s="64">
        <v>0</v>
      </c>
      <c r="AE80" s="64" t="s">
        <v>371</v>
      </c>
      <c r="AF80" s="64">
        <v>5</v>
      </c>
      <c r="AG80" s="64">
        <v>1</v>
      </c>
      <c r="AH80" s="64">
        <v>20</v>
      </c>
      <c r="AI80" s="64">
        <v>4</v>
      </c>
      <c r="AJ80" s="64">
        <v>80</v>
      </c>
      <c r="AK80" s="64">
        <v>0</v>
      </c>
      <c r="AL80" s="64">
        <v>0</v>
      </c>
      <c r="AM80" s="64">
        <v>0</v>
      </c>
      <c r="AN80" s="64">
        <v>0</v>
      </c>
    </row>
    <row r="81" spans="1:40">
      <c r="A81" s="64" t="s">
        <v>372</v>
      </c>
      <c r="B81" s="64">
        <v>36</v>
      </c>
      <c r="C81" s="64">
        <v>18</v>
      </c>
      <c r="D81" s="64">
        <v>50</v>
      </c>
      <c r="E81" s="64">
        <v>17</v>
      </c>
      <c r="F81" s="64">
        <v>47</v>
      </c>
      <c r="G81" s="64">
        <v>1</v>
      </c>
      <c r="H81" s="64">
        <v>3</v>
      </c>
      <c r="I81" s="64">
        <v>0</v>
      </c>
      <c r="J81" s="64">
        <v>0</v>
      </c>
      <c r="K81" s="64" t="s">
        <v>372</v>
      </c>
      <c r="L81" s="64">
        <v>11</v>
      </c>
      <c r="M81" s="64">
        <v>5</v>
      </c>
      <c r="N81" s="64">
        <v>45</v>
      </c>
      <c r="O81" s="64">
        <v>6</v>
      </c>
      <c r="P81" s="64">
        <v>55</v>
      </c>
      <c r="Q81" s="64">
        <v>0</v>
      </c>
      <c r="R81" s="64">
        <v>0</v>
      </c>
      <c r="S81" s="64">
        <v>0</v>
      </c>
      <c r="T81" s="64">
        <v>0</v>
      </c>
      <c r="U81" s="64" t="s">
        <v>372</v>
      </c>
      <c r="V81" s="64">
        <v>20</v>
      </c>
      <c r="W81" s="64">
        <v>12</v>
      </c>
      <c r="X81" s="64">
        <v>60</v>
      </c>
      <c r="Y81" s="64">
        <v>7</v>
      </c>
      <c r="Z81" s="64">
        <v>35</v>
      </c>
      <c r="AA81" s="64">
        <v>1</v>
      </c>
      <c r="AB81" s="64">
        <v>5</v>
      </c>
      <c r="AC81" s="64">
        <v>0</v>
      </c>
      <c r="AD81" s="64">
        <v>0</v>
      </c>
      <c r="AE81" s="64" t="s">
        <v>372</v>
      </c>
      <c r="AF81" s="64">
        <v>5</v>
      </c>
      <c r="AG81" s="64">
        <v>1</v>
      </c>
      <c r="AH81" s="64">
        <v>20</v>
      </c>
      <c r="AI81" s="64">
        <v>4</v>
      </c>
      <c r="AJ81" s="64">
        <v>80</v>
      </c>
      <c r="AK81" s="64">
        <v>0</v>
      </c>
      <c r="AL81" s="64">
        <v>0</v>
      </c>
      <c r="AM81" s="64">
        <v>0</v>
      </c>
      <c r="AN81" s="64">
        <v>0</v>
      </c>
    </row>
    <row r="82" spans="1:40">
      <c r="A82" s="64" t="s">
        <v>250</v>
      </c>
      <c r="B82" s="64">
        <v>36</v>
      </c>
      <c r="C82" s="64">
        <v>19</v>
      </c>
      <c r="D82" s="64">
        <v>53</v>
      </c>
      <c r="E82" s="64">
        <v>16</v>
      </c>
      <c r="F82" s="64">
        <v>44</v>
      </c>
      <c r="G82" s="64">
        <v>1</v>
      </c>
      <c r="H82" s="64">
        <v>3</v>
      </c>
      <c r="I82" s="64">
        <v>0</v>
      </c>
      <c r="J82" s="64">
        <v>0</v>
      </c>
      <c r="K82" s="64" t="s">
        <v>250</v>
      </c>
      <c r="L82" s="64">
        <v>11</v>
      </c>
      <c r="M82" s="64">
        <v>5</v>
      </c>
      <c r="N82" s="64">
        <v>45</v>
      </c>
      <c r="O82" s="64">
        <v>6</v>
      </c>
      <c r="P82" s="64">
        <v>55</v>
      </c>
      <c r="Q82" s="64">
        <v>0</v>
      </c>
      <c r="R82" s="64">
        <v>0</v>
      </c>
      <c r="S82" s="64">
        <v>0</v>
      </c>
      <c r="T82" s="64">
        <v>0</v>
      </c>
      <c r="U82" s="64" t="s">
        <v>250</v>
      </c>
      <c r="V82" s="64">
        <v>20</v>
      </c>
      <c r="W82" s="64">
        <v>13</v>
      </c>
      <c r="X82" s="64">
        <v>65</v>
      </c>
      <c r="Y82" s="64">
        <v>6</v>
      </c>
      <c r="Z82" s="64">
        <v>30</v>
      </c>
      <c r="AA82" s="64">
        <v>1</v>
      </c>
      <c r="AB82" s="64">
        <v>5</v>
      </c>
      <c r="AC82" s="64">
        <v>0</v>
      </c>
      <c r="AD82" s="64">
        <v>0</v>
      </c>
      <c r="AE82" s="64" t="s">
        <v>250</v>
      </c>
      <c r="AF82" s="64">
        <v>5</v>
      </c>
      <c r="AG82" s="64">
        <v>1</v>
      </c>
      <c r="AH82" s="64">
        <v>20</v>
      </c>
      <c r="AI82" s="64">
        <v>4</v>
      </c>
      <c r="AJ82" s="64">
        <v>80</v>
      </c>
      <c r="AK82" s="64">
        <v>0</v>
      </c>
      <c r="AL82" s="64">
        <v>0</v>
      </c>
      <c r="AM82" s="64">
        <v>0</v>
      </c>
      <c r="AN82" s="64">
        <v>0</v>
      </c>
    </row>
    <row r="83" spans="1:40">
      <c r="A83" s="64" t="s">
        <v>373</v>
      </c>
      <c r="B83" s="64">
        <v>36</v>
      </c>
      <c r="C83" s="64">
        <v>19</v>
      </c>
      <c r="D83" s="64">
        <v>53</v>
      </c>
      <c r="E83" s="64">
        <v>16</v>
      </c>
      <c r="F83" s="64">
        <v>44</v>
      </c>
      <c r="G83" s="64">
        <v>1</v>
      </c>
      <c r="H83" s="64">
        <v>3</v>
      </c>
      <c r="I83" s="64">
        <v>0</v>
      </c>
      <c r="J83" s="64">
        <v>0</v>
      </c>
      <c r="K83" s="64" t="s">
        <v>373</v>
      </c>
      <c r="L83" s="64">
        <v>11</v>
      </c>
      <c r="M83" s="64">
        <v>5</v>
      </c>
      <c r="N83" s="64">
        <v>45</v>
      </c>
      <c r="O83" s="64">
        <v>6</v>
      </c>
      <c r="P83" s="64">
        <v>55</v>
      </c>
      <c r="Q83" s="64">
        <v>0</v>
      </c>
      <c r="R83" s="64">
        <v>0</v>
      </c>
      <c r="S83" s="64">
        <v>0</v>
      </c>
      <c r="T83" s="64">
        <v>0</v>
      </c>
      <c r="U83" s="64" t="s">
        <v>373</v>
      </c>
      <c r="V83" s="64">
        <v>20</v>
      </c>
      <c r="W83" s="64">
        <v>13</v>
      </c>
      <c r="X83" s="64">
        <v>65</v>
      </c>
      <c r="Y83" s="64">
        <v>6</v>
      </c>
      <c r="Z83" s="64">
        <v>30</v>
      </c>
      <c r="AA83" s="64">
        <v>1</v>
      </c>
      <c r="AB83" s="64">
        <v>5</v>
      </c>
      <c r="AC83" s="64">
        <v>0</v>
      </c>
      <c r="AD83" s="64">
        <v>0</v>
      </c>
      <c r="AE83" s="64" t="s">
        <v>373</v>
      </c>
      <c r="AF83" s="64">
        <v>5</v>
      </c>
      <c r="AG83" s="64">
        <v>1</v>
      </c>
      <c r="AH83" s="64">
        <v>20</v>
      </c>
      <c r="AI83" s="64">
        <v>4</v>
      </c>
      <c r="AJ83" s="64">
        <v>80</v>
      </c>
      <c r="AK83" s="64">
        <v>0</v>
      </c>
      <c r="AL83" s="64">
        <v>0</v>
      </c>
      <c r="AM83" s="64">
        <v>0</v>
      </c>
      <c r="AN83" s="64">
        <v>0</v>
      </c>
    </row>
    <row r="84" spans="1:40">
      <c r="A84" s="64" t="s">
        <v>374</v>
      </c>
      <c r="B84" s="64">
        <v>36</v>
      </c>
      <c r="C84" s="64">
        <v>19</v>
      </c>
      <c r="D84" s="64">
        <v>53</v>
      </c>
      <c r="E84" s="64">
        <v>16</v>
      </c>
      <c r="F84" s="64">
        <v>44</v>
      </c>
      <c r="G84" s="64">
        <v>1</v>
      </c>
      <c r="H84" s="64">
        <v>3</v>
      </c>
      <c r="I84" s="64">
        <v>0</v>
      </c>
      <c r="J84" s="64">
        <v>0</v>
      </c>
      <c r="K84" s="64" t="s">
        <v>374</v>
      </c>
      <c r="L84" s="64">
        <v>11</v>
      </c>
      <c r="M84" s="64">
        <v>5</v>
      </c>
      <c r="N84" s="64">
        <v>45</v>
      </c>
      <c r="O84" s="64">
        <v>6</v>
      </c>
      <c r="P84" s="64">
        <v>55</v>
      </c>
      <c r="Q84" s="64">
        <v>0</v>
      </c>
      <c r="R84" s="64">
        <v>0</v>
      </c>
      <c r="S84" s="64">
        <v>0</v>
      </c>
      <c r="T84" s="64">
        <v>0</v>
      </c>
      <c r="U84" s="64" t="s">
        <v>374</v>
      </c>
      <c r="V84" s="64">
        <v>20</v>
      </c>
      <c r="W84" s="64">
        <v>13</v>
      </c>
      <c r="X84" s="64">
        <v>65</v>
      </c>
      <c r="Y84" s="64">
        <v>6</v>
      </c>
      <c r="Z84" s="64">
        <v>30</v>
      </c>
      <c r="AA84" s="64">
        <v>1</v>
      </c>
      <c r="AB84" s="64">
        <v>5</v>
      </c>
      <c r="AC84" s="64">
        <v>0</v>
      </c>
      <c r="AD84" s="64">
        <v>0</v>
      </c>
      <c r="AE84" s="64" t="s">
        <v>374</v>
      </c>
      <c r="AF84" s="64">
        <v>5</v>
      </c>
      <c r="AG84" s="64">
        <v>1</v>
      </c>
      <c r="AH84" s="64">
        <v>20</v>
      </c>
      <c r="AI84" s="64">
        <v>4</v>
      </c>
      <c r="AJ84" s="64">
        <v>80</v>
      </c>
      <c r="AK84" s="64">
        <v>0</v>
      </c>
      <c r="AL84" s="64">
        <v>0</v>
      </c>
      <c r="AM84" s="64">
        <v>0</v>
      </c>
      <c r="AN84" s="64">
        <v>0</v>
      </c>
    </row>
    <row r="85" spans="1:40">
      <c r="A85" s="64" t="s">
        <v>375</v>
      </c>
      <c r="B85" s="64">
        <v>36</v>
      </c>
      <c r="C85" s="64">
        <v>20</v>
      </c>
      <c r="D85" s="64">
        <v>56</v>
      </c>
      <c r="E85" s="64">
        <v>14</v>
      </c>
      <c r="F85" s="64">
        <v>39</v>
      </c>
      <c r="G85" s="64">
        <v>2</v>
      </c>
      <c r="H85" s="64">
        <v>6</v>
      </c>
      <c r="I85" s="64">
        <v>0</v>
      </c>
      <c r="J85" s="64">
        <v>0</v>
      </c>
      <c r="K85" s="64" t="s">
        <v>375</v>
      </c>
      <c r="L85" s="64">
        <v>11</v>
      </c>
      <c r="M85" s="64">
        <v>5</v>
      </c>
      <c r="N85" s="64">
        <v>45</v>
      </c>
      <c r="O85" s="64">
        <v>5</v>
      </c>
      <c r="P85" s="64">
        <v>45</v>
      </c>
      <c r="Q85" s="64">
        <v>1</v>
      </c>
      <c r="R85" s="64">
        <v>9</v>
      </c>
      <c r="S85" s="64">
        <v>0</v>
      </c>
      <c r="T85" s="64">
        <v>0</v>
      </c>
      <c r="U85" s="64" t="s">
        <v>375</v>
      </c>
      <c r="V85" s="64">
        <v>20</v>
      </c>
      <c r="W85" s="64">
        <v>14</v>
      </c>
      <c r="X85" s="64">
        <v>70</v>
      </c>
      <c r="Y85" s="64">
        <v>5</v>
      </c>
      <c r="Z85" s="64">
        <v>25</v>
      </c>
      <c r="AA85" s="64">
        <v>1</v>
      </c>
      <c r="AB85" s="64">
        <v>5</v>
      </c>
      <c r="AC85" s="64">
        <v>0</v>
      </c>
      <c r="AD85" s="64">
        <v>0</v>
      </c>
      <c r="AE85" s="64" t="s">
        <v>375</v>
      </c>
      <c r="AF85" s="64">
        <v>5</v>
      </c>
      <c r="AG85" s="64">
        <v>1</v>
      </c>
      <c r="AH85" s="64">
        <v>20</v>
      </c>
      <c r="AI85" s="64">
        <v>4</v>
      </c>
      <c r="AJ85" s="64">
        <v>80</v>
      </c>
      <c r="AK85" s="64">
        <v>0</v>
      </c>
      <c r="AL85" s="64">
        <v>0</v>
      </c>
      <c r="AM85" s="64">
        <v>0</v>
      </c>
      <c r="AN85" s="64">
        <v>0</v>
      </c>
    </row>
    <row r="86" spans="1:40">
      <c r="A86" s="64" t="s">
        <v>249</v>
      </c>
      <c r="B86" s="64">
        <v>0</v>
      </c>
      <c r="C86" s="64">
        <v>0</v>
      </c>
      <c r="D86" s="64" t="e">
        <v>#DIV/0!</v>
      </c>
      <c r="E86" s="64">
        <v>0</v>
      </c>
      <c r="F86" s="64" t="e">
        <v>#DIV/0!</v>
      </c>
      <c r="G86" s="64">
        <v>0</v>
      </c>
      <c r="H86" s="64" t="e">
        <v>#DIV/0!</v>
      </c>
      <c r="I86" s="64">
        <v>0</v>
      </c>
      <c r="J86" s="64" t="e">
        <v>#DIV/0!</v>
      </c>
      <c r="K86" s="64" t="s">
        <v>249</v>
      </c>
      <c r="L86" s="64">
        <v>0</v>
      </c>
      <c r="M86" s="64">
        <v>0</v>
      </c>
      <c r="N86" s="64" t="e">
        <v>#DIV/0!</v>
      </c>
      <c r="O86" s="64">
        <v>0</v>
      </c>
      <c r="P86" s="64" t="e">
        <v>#DIV/0!</v>
      </c>
      <c r="Q86" s="64">
        <v>0</v>
      </c>
      <c r="R86" s="64" t="e">
        <v>#DIV/0!</v>
      </c>
      <c r="S86" s="64">
        <v>0</v>
      </c>
      <c r="T86" s="64" t="e">
        <v>#DIV/0!</v>
      </c>
      <c r="U86" s="64" t="s">
        <v>249</v>
      </c>
      <c r="V86" s="64">
        <v>0</v>
      </c>
      <c r="W86" s="64">
        <v>0</v>
      </c>
      <c r="X86" s="64" t="e">
        <v>#DIV/0!</v>
      </c>
      <c r="Y86" s="64">
        <v>0</v>
      </c>
      <c r="Z86" s="64" t="e">
        <v>#DIV/0!</v>
      </c>
      <c r="AA86" s="64">
        <v>0</v>
      </c>
      <c r="AB86" s="64" t="e">
        <v>#DIV/0!</v>
      </c>
      <c r="AC86" s="64">
        <v>0</v>
      </c>
      <c r="AD86" s="64" t="e">
        <v>#DIV/0!</v>
      </c>
      <c r="AE86" s="64" t="s">
        <v>249</v>
      </c>
      <c r="AF86" s="64">
        <v>0</v>
      </c>
      <c r="AG86" s="64">
        <v>0</v>
      </c>
      <c r="AH86" s="64" t="e">
        <v>#DIV/0!</v>
      </c>
      <c r="AI86" s="64">
        <v>0</v>
      </c>
      <c r="AJ86" s="64" t="e">
        <v>#DIV/0!</v>
      </c>
      <c r="AK86" s="64">
        <v>0</v>
      </c>
      <c r="AL86" s="64" t="e">
        <v>#DIV/0!</v>
      </c>
      <c r="AM86" s="64">
        <v>0</v>
      </c>
      <c r="AN86" s="64" t="e">
        <v>#DIV/0!</v>
      </c>
    </row>
    <row r="87" spans="1:40">
      <c r="A87" s="64" t="s">
        <v>376</v>
      </c>
      <c r="B87" s="64">
        <v>0</v>
      </c>
      <c r="C87" s="64">
        <v>0</v>
      </c>
      <c r="D87" s="64" t="e">
        <v>#DIV/0!</v>
      </c>
      <c r="E87" s="64">
        <v>0</v>
      </c>
      <c r="F87" s="64" t="e">
        <v>#DIV/0!</v>
      </c>
      <c r="G87" s="64">
        <v>0</v>
      </c>
      <c r="H87" s="64" t="e">
        <v>#DIV/0!</v>
      </c>
      <c r="I87" s="64">
        <v>0</v>
      </c>
      <c r="J87" s="64" t="e">
        <v>#DIV/0!</v>
      </c>
      <c r="K87" s="64" t="s">
        <v>376</v>
      </c>
      <c r="L87" s="64">
        <v>0</v>
      </c>
      <c r="M87" s="64">
        <v>0</v>
      </c>
      <c r="N87" s="64" t="e">
        <v>#DIV/0!</v>
      </c>
      <c r="O87" s="64">
        <v>0</v>
      </c>
      <c r="P87" s="64" t="e">
        <v>#DIV/0!</v>
      </c>
      <c r="Q87" s="64">
        <v>0</v>
      </c>
      <c r="R87" s="64" t="e">
        <v>#DIV/0!</v>
      </c>
      <c r="S87" s="64">
        <v>0</v>
      </c>
      <c r="T87" s="64" t="e">
        <v>#DIV/0!</v>
      </c>
      <c r="U87" s="64" t="s">
        <v>376</v>
      </c>
      <c r="V87" s="64">
        <v>0</v>
      </c>
      <c r="W87" s="64">
        <v>0</v>
      </c>
      <c r="X87" s="64" t="e">
        <v>#DIV/0!</v>
      </c>
      <c r="Y87" s="64">
        <v>0</v>
      </c>
      <c r="Z87" s="64" t="e">
        <v>#DIV/0!</v>
      </c>
      <c r="AA87" s="64">
        <v>0</v>
      </c>
      <c r="AB87" s="64" t="e">
        <v>#DIV/0!</v>
      </c>
      <c r="AC87" s="64">
        <v>0</v>
      </c>
      <c r="AD87" s="64" t="e">
        <v>#DIV/0!</v>
      </c>
      <c r="AE87" s="64" t="s">
        <v>376</v>
      </c>
      <c r="AF87" s="64">
        <v>0</v>
      </c>
      <c r="AG87" s="64">
        <v>0</v>
      </c>
      <c r="AH87" s="64" t="e">
        <v>#DIV/0!</v>
      </c>
      <c r="AI87" s="64">
        <v>0</v>
      </c>
      <c r="AJ87" s="64" t="e">
        <v>#DIV/0!</v>
      </c>
      <c r="AK87" s="64">
        <v>0</v>
      </c>
      <c r="AL87" s="64" t="e">
        <v>#DIV/0!</v>
      </c>
      <c r="AM87" s="64">
        <v>0</v>
      </c>
      <c r="AN87" s="64" t="e">
        <v>#DIV/0!</v>
      </c>
    </row>
    <row r="88" spans="1:40">
      <c r="A88" s="64" t="s">
        <v>377</v>
      </c>
      <c r="B88" s="64">
        <v>0</v>
      </c>
      <c r="C88" s="64">
        <v>0</v>
      </c>
      <c r="D88" s="64" t="e">
        <v>#DIV/0!</v>
      </c>
      <c r="E88" s="64">
        <v>0</v>
      </c>
      <c r="F88" s="64" t="e">
        <v>#DIV/0!</v>
      </c>
      <c r="G88" s="64">
        <v>0</v>
      </c>
      <c r="H88" s="64" t="e">
        <v>#DIV/0!</v>
      </c>
      <c r="I88" s="64">
        <v>0</v>
      </c>
      <c r="J88" s="64" t="e">
        <v>#DIV/0!</v>
      </c>
      <c r="K88" s="64" t="s">
        <v>377</v>
      </c>
      <c r="L88" s="64">
        <v>0</v>
      </c>
      <c r="M88" s="64">
        <v>0</v>
      </c>
      <c r="N88" s="64" t="e">
        <v>#DIV/0!</v>
      </c>
      <c r="O88" s="64">
        <v>0</v>
      </c>
      <c r="P88" s="64" t="e">
        <v>#DIV/0!</v>
      </c>
      <c r="Q88" s="64">
        <v>0</v>
      </c>
      <c r="R88" s="64" t="e">
        <v>#DIV/0!</v>
      </c>
      <c r="S88" s="64">
        <v>0</v>
      </c>
      <c r="T88" s="64" t="e">
        <v>#DIV/0!</v>
      </c>
      <c r="U88" s="64" t="s">
        <v>377</v>
      </c>
      <c r="V88" s="64">
        <v>0</v>
      </c>
      <c r="W88" s="64">
        <v>0</v>
      </c>
      <c r="X88" s="64" t="e">
        <v>#DIV/0!</v>
      </c>
      <c r="Y88" s="64">
        <v>0</v>
      </c>
      <c r="Z88" s="64" t="e">
        <v>#DIV/0!</v>
      </c>
      <c r="AA88" s="64">
        <v>0</v>
      </c>
      <c r="AB88" s="64" t="e">
        <v>#DIV/0!</v>
      </c>
      <c r="AC88" s="64">
        <v>0</v>
      </c>
      <c r="AD88" s="64" t="e">
        <v>#DIV/0!</v>
      </c>
      <c r="AE88" s="64" t="s">
        <v>377</v>
      </c>
      <c r="AF88" s="64">
        <v>0</v>
      </c>
      <c r="AG88" s="64">
        <v>0</v>
      </c>
      <c r="AH88" s="64" t="e">
        <v>#DIV/0!</v>
      </c>
      <c r="AI88" s="64">
        <v>0</v>
      </c>
      <c r="AJ88" s="64" t="e">
        <v>#DIV/0!</v>
      </c>
      <c r="AK88" s="64">
        <v>0</v>
      </c>
      <c r="AL88" s="64" t="e">
        <v>#DIV/0!</v>
      </c>
      <c r="AM88" s="64">
        <v>0</v>
      </c>
      <c r="AN88" s="64" t="e">
        <v>#DIV/0!</v>
      </c>
    </row>
    <row r="89" spans="1:40">
      <c r="A89" s="64" t="s">
        <v>378</v>
      </c>
      <c r="B89" s="64">
        <v>0</v>
      </c>
      <c r="C89" s="64">
        <v>0</v>
      </c>
      <c r="D89" s="64" t="e">
        <v>#DIV/0!</v>
      </c>
      <c r="E89" s="64">
        <v>0</v>
      </c>
      <c r="F89" s="64" t="e">
        <v>#DIV/0!</v>
      </c>
      <c r="G89" s="64">
        <v>0</v>
      </c>
      <c r="H89" s="64" t="e">
        <v>#DIV/0!</v>
      </c>
      <c r="I89" s="64">
        <v>0</v>
      </c>
      <c r="J89" s="64" t="e">
        <v>#DIV/0!</v>
      </c>
      <c r="K89" s="64" t="s">
        <v>378</v>
      </c>
      <c r="L89" s="64">
        <v>0</v>
      </c>
      <c r="M89" s="64">
        <v>0</v>
      </c>
      <c r="N89" s="64" t="e">
        <v>#DIV/0!</v>
      </c>
      <c r="O89" s="64">
        <v>0</v>
      </c>
      <c r="P89" s="64" t="e">
        <v>#DIV/0!</v>
      </c>
      <c r="Q89" s="64">
        <v>0</v>
      </c>
      <c r="R89" s="64" t="e">
        <v>#DIV/0!</v>
      </c>
      <c r="S89" s="64">
        <v>0</v>
      </c>
      <c r="T89" s="64" t="e">
        <v>#DIV/0!</v>
      </c>
      <c r="U89" s="64" t="s">
        <v>378</v>
      </c>
      <c r="V89" s="64">
        <v>0</v>
      </c>
      <c r="W89" s="64">
        <v>0</v>
      </c>
      <c r="X89" s="64" t="e">
        <v>#DIV/0!</v>
      </c>
      <c r="Y89" s="64">
        <v>0</v>
      </c>
      <c r="Z89" s="64" t="e">
        <v>#DIV/0!</v>
      </c>
      <c r="AA89" s="64">
        <v>0</v>
      </c>
      <c r="AB89" s="64" t="e">
        <v>#DIV/0!</v>
      </c>
      <c r="AC89" s="64">
        <v>0</v>
      </c>
      <c r="AD89" s="64" t="e">
        <v>#DIV/0!</v>
      </c>
      <c r="AE89" s="64" t="s">
        <v>378</v>
      </c>
      <c r="AF89" s="64">
        <v>0</v>
      </c>
      <c r="AG89" s="64">
        <v>0</v>
      </c>
      <c r="AH89" s="64" t="e">
        <v>#DIV/0!</v>
      </c>
      <c r="AI89" s="64">
        <v>0</v>
      </c>
      <c r="AJ89" s="64" t="e">
        <v>#DIV/0!</v>
      </c>
      <c r="AK89" s="64">
        <v>0</v>
      </c>
      <c r="AL89" s="64" t="e">
        <v>#DIV/0!</v>
      </c>
      <c r="AM89" s="64">
        <v>0</v>
      </c>
      <c r="AN89" s="64" t="e">
        <v>#DIV/0!</v>
      </c>
    </row>
    <row r="90" spans="1:40">
      <c r="A90" s="64" t="s">
        <v>969</v>
      </c>
      <c r="B90" s="64">
        <v>0</v>
      </c>
      <c r="C90" s="64">
        <v>0</v>
      </c>
      <c r="D90" s="64" t="e">
        <v>#DIV/0!</v>
      </c>
      <c r="E90" s="64">
        <v>0</v>
      </c>
      <c r="F90" s="64" t="e">
        <v>#DIV/0!</v>
      </c>
      <c r="G90" s="64">
        <v>0</v>
      </c>
      <c r="H90" s="64" t="e">
        <v>#DIV/0!</v>
      </c>
      <c r="I90" s="64">
        <v>0</v>
      </c>
      <c r="J90" s="64" t="e">
        <v>#DIV/0!</v>
      </c>
      <c r="K90" s="64" t="s">
        <v>969</v>
      </c>
      <c r="L90" s="64">
        <v>0</v>
      </c>
      <c r="M90" s="64">
        <v>0</v>
      </c>
      <c r="N90" s="64" t="e">
        <v>#DIV/0!</v>
      </c>
      <c r="O90" s="64">
        <v>0</v>
      </c>
      <c r="P90" s="64" t="e">
        <v>#DIV/0!</v>
      </c>
      <c r="Q90" s="64">
        <v>0</v>
      </c>
      <c r="R90" s="64" t="e">
        <v>#DIV/0!</v>
      </c>
      <c r="S90" s="64">
        <v>0</v>
      </c>
      <c r="T90" s="64" t="e">
        <v>#DIV/0!</v>
      </c>
      <c r="U90" s="64" t="s">
        <v>969</v>
      </c>
      <c r="V90" s="64">
        <v>0</v>
      </c>
      <c r="W90" s="64">
        <v>0</v>
      </c>
      <c r="X90" s="64" t="e">
        <v>#DIV/0!</v>
      </c>
      <c r="Y90" s="64">
        <v>0</v>
      </c>
      <c r="Z90" s="64" t="e">
        <v>#DIV/0!</v>
      </c>
      <c r="AA90" s="64">
        <v>0</v>
      </c>
      <c r="AB90" s="64" t="e">
        <v>#DIV/0!</v>
      </c>
      <c r="AC90" s="64">
        <v>0</v>
      </c>
      <c r="AD90" s="64" t="e">
        <v>#DIV/0!</v>
      </c>
      <c r="AE90" s="64" t="s">
        <v>969</v>
      </c>
      <c r="AF90" s="64">
        <v>0</v>
      </c>
      <c r="AG90" s="64">
        <v>0</v>
      </c>
      <c r="AH90" s="64" t="e">
        <v>#DIV/0!</v>
      </c>
      <c r="AI90" s="64">
        <v>0</v>
      </c>
      <c r="AJ90" s="64" t="e">
        <v>#DIV/0!</v>
      </c>
      <c r="AK90" s="64">
        <v>0</v>
      </c>
      <c r="AL90" s="64" t="e">
        <v>#DIV/0!</v>
      </c>
      <c r="AM90" s="64">
        <v>0</v>
      </c>
      <c r="AN90" s="64" t="e">
        <v>#DIV/0!</v>
      </c>
    </row>
    <row r="91" spans="1:40">
      <c r="A91" s="64" t="s">
        <v>970</v>
      </c>
      <c r="B91" s="64">
        <v>0</v>
      </c>
      <c r="C91" s="64">
        <v>0</v>
      </c>
      <c r="D91" s="64" t="e">
        <v>#DIV/0!</v>
      </c>
      <c r="E91" s="64">
        <v>0</v>
      </c>
      <c r="F91" s="64" t="e">
        <v>#DIV/0!</v>
      </c>
      <c r="G91" s="64">
        <v>0</v>
      </c>
      <c r="H91" s="64" t="e">
        <v>#DIV/0!</v>
      </c>
      <c r="I91" s="64">
        <v>0</v>
      </c>
      <c r="J91" s="64" t="e">
        <v>#DIV/0!</v>
      </c>
      <c r="K91" s="64" t="s">
        <v>969</v>
      </c>
      <c r="L91" s="64">
        <v>0</v>
      </c>
      <c r="M91" s="64">
        <v>0</v>
      </c>
      <c r="N91" s="64" t="e">
        <v>#DIV/0!</v>
      </c>
      <c r="O91" s="64">
        <v>0</v>
      </c>
      <c r="P91" s="64" t="e">
        <v>#DIV/0!</v>
      </c>
      <c r="Q91" s="64">
        <v>0</v>
      </c>
      <c r="R91" s="64" t="e">
        <v>#DIV/0!</v>
      </c>
      <c r="S91" s="64">
        <v>0</v>
      </c>
      <c r="T91" s="64" t="e">
        <v>#DIV/0!</v>
      </c>
      <c r="U91" s="64" t="s">
        <v>970</v>
      </c>
      <c r="V91" s="64">
        <v>0</v>
      </c>
      <c r="W91" s="64">
        <v>0</v>
      </c>
      <c r="X91" s="64" t="e">
        <v>#DIV/0!</v>
      </c>
      <c r="Y91" s="64">
        <v>0</v>
      </c>
      <c r="Z91" s="64" t="e">
        <v>#DIV/0!</v>
      </c>
      <c r="AA91" s="64">
        <v>0</v>
      </c>
      <c r="AB91" s="64" t="e">
        <v>#DIV/0!</v>
      </c>
      <c r="AC91" s="64">
        <v>0</v>
      </c>
      <c r="AD91" s="64" t="e">
        <v>#DIV/0!</v>
      </c>
      <c r="AE91" s="64" t="s">
        <v>970</v>
      </c>
      <c r="AF91" s="64">
        <v>0</v>
      </c>
      <c r="AG91" s="64">
        <v>0</v>
      </c>
      <c r="AH91" s="64" t="e">
        <v>#DIV/0!</v>
      </c>
      <c r="AI91" s="64">
        <v>0</v>
      </c>
      <c r="AJ91" s="64" t="e">
        <v>#DIV/0!</v>
      </c>
      <c r="AK91" s="64">
        <v>0</v>
      </c>
      <c r="AL91" s="64" t="e">
        <v>#DIV/0!</v>
      </c>
      <c r="AM91" s="64">
        <v>0</v>
      </c>
      <c r="AN91" s="64" t="e">
        <v>#DIV/0!</v>
      </c>
    </row>
    <row r="92" spans="1:40">
      <c r="A92" s="64" t="s">
        <v>971</v>
      </c>
      <c r="B92" s="64">
        <v>0</v>
      </c>
      <c r="C92" s="64">
        <v>0</v>
      </c>
      <c r="D92" s="64" t="e">
        <v>#DIV/0!</v>
      </c>
      <c r="E92" s="64">
        <v>0</v>
      </c>
      <c r="F92" s="64" t="e">
        <v>#DIV/0!</v>
      </c>
      <c r="G92" s="64">
        <v>0</v>
      </c>
      <c r="H92" s="64" t="e">
        <v>#DIV/0!</v>
      </c>
      <c r="I92" s="64">
        <v>0</v>
      </c>
      <c r="J92" s="64" t="e">
        <v>#DIV/0!</v>
      </c>
      <c r="K92" s="64" t="s">
        <v>970</v>
      </c>
      <c r="L92" s="64">
        <v>0</v>
      </c>
      <c r="M92" s="64">
        <v>0</v>
      </c>
      <c r="N92" s="64" t="e">
        <v>#DIV/0!</v>
      </c>
      <c r="O92" s="64">
        <v>0</v>
      </c>
      <c r="P92" s="64" t="e">
        <v>#DIV/0!</v>
      </c>
      <c r="Q92" s="64">
        <v>0</v>
      </c>
      <c r="R92" s="64" t="e">
        <v>#DIV/0!</v>
      </c>
      <c r="S92" s="64">
        <v>0</v>
      </c>
      <c r="T92" s="64" t="e">
        <v>#DIV/0!</v>
      </c>
      <c r="U92" s="64" t="s">
        <v>971</v>
      </c>
      <c r="V92" s="64">
        <v>0</v>
      </c>
      <c r="W92" s="64">
        <v>0</v>
      </c>
      <c r="X92" s="64" t="e">
        <v>#DIV/0!</v>
      </c>
      <c r="Y92" s="64">
        <v>0</v>
      </c>
      <c r="Z92" s="64" t="e">
        <v>#DIV/0!</v>
      </c>
      <c r="AA92" s="64">
        <v>0</v>
      </c>
      <c r="AB92" s="64" t="e">
        <v>#DIV/0!</v>
      </c>
      <c r="AC92" s="64">
        <v>0</v>
      </c>
      <c r="AD92" s="64" t="e">
        <v>#DIV/0!</v>
      </c>
      <c r="AE92" s="64" t="s">
        <v>971</v>
      </c>
      <c r="AF92" s="64">
        <v>0</v>
      </c>
      <c r="AG92" s="64">
        <v>0</v>
      </c>
      <c r="AH92" s="64" t="e">
        <v>#DIV/0!</v>
      </c>
      <c r="AI92" s="64">
        <v>0</v>
      </c>
      <c r="AJ92" s="64" t="e">
        <v>#DIV/0!</v>
      </c>
      <c r="AK92" s="64">
        <v>0</v>
      </c>
      <c r="AL92" s="64" t="e">
        <v>#DIV/0!</v>
      </c>
      <c r="AM92" s="64">
        <v>0</v>
      </c>
      <c r="AN92" s="64" t="e">
        <v>#DIV/0!</v>
      </c>
    </row>
    <row r="93" spans="1:40">
      <c r="A93" s="64" t="s">
        <v>972</v>
      </c>
      <c r="B93" s="64">
        <v>0</v>
      </c>
      <c r="C93" s="64">
        <v>0</v>
      </c>
      <c r="D93" s="64" t="e">
        <v>#DIV/0!</v>
      </c>
      <c r="E93" s="64">
        <v>0</v>
      </c>
      <c r="F93" s="64" t="e">
        <v>#DIV/0!</v>
      </c>
      <c r="G93" s="64">
        <v>0</v>
      </c>
      <c r="H93" s="64" t="e">
        <v>#DIV/0!</v>
      </c>
      <c r="I93" s="64">
        <v>0</v>
      </c>
      <c r="J93" s="64" t="e">
        <v>#DIV/0!</v>
      </c>
      <c r="K93" s="64" t="s">
        <v>971</v>
      </c>
      <c r="L93" s="64">
        <v>0</v>
      </c>
      <c r="M93" s="64">
        <v>0</v>
      </c>
      <c r="N93" s="64" t="e">
        <v>#DIV/0!</v>
      </c>
      <c r="O93" s="64">
        <v>0</v>
      </c>
      <c r="P93" s="64" t="e">
        <v>#DIV/0!</v>
      </c>
      <c r="Q93" s="64">
        <v>0</v>
      </c>
      <c r="R93" s="64" t="e">
        <v>#DIV/0!</v>
      </c>
      <c r="S93" s="64">
        <v>0</v>
      </c>
      <c r="T93" s="64" t="e">
        <v>#DIV/0!</v>
      </c>
      <c r="U93" s="64" t="s">
        <v>972</v>
      </c>
      <c r="V93" s="64">
        <v>0</v>
      </c>
      <c r="W93" s="64">
        <v>0</v>
      </c>
      <c r="X93" s="64" t="e">
        <v>#DIV/0!</v>
      </c>
      <c r="Y93" s="64">
        <v>0</v>
      </c>
      <c r="Z93" s="64" t="e">
        <v>#DIV/0!</v>
      </c>
      <c r="AA93" s="64">
        <v>0</v>
      </c>
      <c r="AB93" s="64" t="e">
        <v>#DIV/0!</v>
      </c>
      <c r="AC93" s="64">
        <v>0</v>
      </c>
      <c r="AD93" s="64" t="e">
        <v>#DIV/0!</v>
      </c>
      <c r="AE93" s="64" t="s">
        <v>972</v>
      </c>
      <c r="AF93" s="64">
        <v>0</v>
      </c>
      <c r="AG93" s="64">
        <v>0</v>
      </c>
      <c r="AH93" s="64" t="e">
        <v>#DIV/0!</v>
      </c>
      <c r="AI93" s="64">
        <v>0</v>
      </c>
      <c r="AJ93" s="64" t="e">
        <v>#DIV/0!</v>
      </c>
      <c r="AK93" s="64">
        <v>0</v>
      </c>
      <c r="AL93" s="64" t="e">
        <v>#DIV/0!</v>
      </c>
      <c r="AM93" s="64">
        <v>0</v>
      </c>
      <c r="AN93" s="64" t="e">
        <v>#DIV/0!</v>
      </c>
    </row>
    <row r="94" spans="1:40">
      <c r="A94" s="64" t="s">
        <v>973</v>
      </c>
      <c r="B94" s="64">
        <v>0</v>
      </c>
      <c r="C94" s="64">
        <v>0</v>
      </c>
      <c r="D94" s="64" t="e">
        <v>#DIV/0!</v>
      </c>
      <c r="E94" s="64">
        <v>0</v>
      </c>
      <c r="F94" s="64" t="e">
        <v>#DIV/0!</v>
      </c>
      <c r="G94" s="64">
        <v>0</v>
      </c>
      <c r="H94" s="64" t="e">
        <v>#DIV/0!</v>
      </c>
      <c r="I94" s="64">
        <v>0</v>
      </c>
      <c r="J94" s="64" t="e">
        <v>#DIV/0!</v>
      </c>
      <c r="K94" s="64" t="s">
        <v>972</v>
      </c>
      <c r="L94" s="64">
        <v>0</v>
      </c>
      <c r="M94" s="64">
        <v>0</v>
      </c>
      <c r="N94" s="64" t="e">
        <v>#DIV/0!</v>
      </c>
      <c r="O94" s="64">
        <v>0</v>
      </c>
      <c r="P94" s="64" t="e">
        <v>#DIV/0!</v>
      </c>
      <c r="Q94" s="64">
        <v>0</v>
      </c>
      <c r="R94" s="64" t="e">
        <v>#DIV/0!</v>
      </c>
      <c r="S94" s="64">
        <v>0</v>
      </c>
      <c r="T94" s="64" t="e">
        <v>#DIV/0!</v>
      </c>
      <c r="U94" s="64" t="s">
        <v>973</v>
      </c>
      <c r="V94" s="64">
        <v>0</v>
      </c>
      <c r="W94" s="64">
        <v>0</v>
      </c>
      <c r="X94" s="64" t="e">
        <v>#DIV/0!</v>
      </c>
      <c r="Y94" s="64">
        <v>0</v>
      </c>
      <c r="Z94" s="64" t="e">
        <v>#DIV/0!</v>
      </c>
      <c r="AA94" s="64">
        <v>0</v>
      </c>
      <c r="AB94" s="64" t="e">
        <v>#DIV/0!</v>
      </c>
      <c r="AC94" s="64">
        <v>0</v>
      </c>
      <c r="AD94" s="64" t="e">
        <v>#DIV/0!</v>
      </c>
      <c r="AE94" s="64" t="s">
        <v>973</v>
      </c>
      <c r="AF94" s="64">
        <v>0</v>
      </c>
      <c r="AG94" s="64">
        <v>0</v>
      </c>
      <c r="AH94" s="64" t="e">
        <v>#DIV/0!</v>
      </c>
      <c r="AI94" s="64">
        <v>0</v>
      </c>
      <c r="AJ94" s="64" t="e">
        <v>#DIV/0!</v>
      </c>
      <c r="AK94" s="64">
        <v>0</v>
      </c>
      <c r="AL94" s="64" t="e">
        <v>#DIV/0!</v>
      </c>
      <c r="AM94" s="64">
        <v>0</v>
      </c>
      <c r="AN94" s="64" t="e">
        <v>#DIV/0!</v>
      </c>
    </row>
    <row r="95" spans="1:40">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row>
    <row r="96" spans="1:40">
      <c r="A96" s="64" t="s">
        <v>24</v>
      </c>
      <c r="B96" s="64" t="s">
        <v>271</v>
      </c>
      <c r="C96" s="64" t="s">
        <v>64</v>
      </c>
      <c r="D96" s="64" t="s">
        <v>379</v>
      </c>
      <c r="E96" s="64" t="s">
        <v>65</v>
      </c>
      <c r="F96" s="64" t="s">
        <v>380</v>
      </c>
      <c r="G96" s="64" t="s">
        <v>66</v>
      </c>
      <c r="H96" s="64" t="s">
        <v>381</v>
      </c>
      <c r="I96" s="64" t="s">
        <v>67</v>
      </c>
      <c r="J96" s="64" t="s">
        <v>382</v>
      </c>
      <c r="K96" s="64" t="s">
        <v>831</v>
      </c>
      <c r="L96" s="64" t="s">
        <v>271</v>
      </c>
      <c r="M96" s="64" t="s">
        <v>64</v>
      </c>
      <c r="N96" s="64" t="s">
        <v>379</v>
      </c>
      <c r="O96" s="64" t="s">
        <v>65</v>
      </c>
      <c r="P96" s="64" t="s">
        <v>380</v>
      </c>
      <c r="Q96" s="64" t="s">
        <v>66</v>
      </c>
      <c r="R96" s="64" t="s">
        <v>381</v>
      </c>
      <c r="S96" s="64" t="s">
        <v>67</v>
      </c>
      <c r="T96" s="64" t="s">
        <v>382</v>
      </c>
      <c r="U96" s="64" t="s">
        <v>832</v>
      </c>
      <c r="V96" s="64" t="s">
        <v>271</v>
      </c>
      <c r="W96" s="64" t="s">
        <v>64</v>
      </c>
      <c r="X96" s="64" t="s">
        <v>379</v>
      </c>
      <c r="Y96" s="64" t="s">
        <v>65</v>
      </c>
      <c r="Z96" s="64" t="s">
        <v>380</v>
      </c>
      <c r="AA96" s="64" t="s">
        <v>66</v>
      </c>
      <c r="AB96" s="64" t="s">
        <v>381</v>
      </c>
      <c r="AC96" s="64" t="s">
        <v>67</v>
      </c>
      <c r="AD96" s="64" t="s">
        <v>382</v>
      </c>
      <c r="AE96" s="64" t="s">
        <v>833</v>
      </c>
      <c r="AF96" s="64" t="s">
        <v>271</v>
      </c>
      <c r="AG96" s="64" t="s">
        <v>64</v>
      </c>
      <c r="AH96" s="64" t="s">
        <v>379</v>
      </c>
      <c r="AI96" s="64" t="s">
        <v>65</v>
      </c>
      <c r="AJ96" s="64" t="s">
        <v>380</v>
      </c>
      <c r="AK96" s="64" t="s">
        <v>66</v>
      </c>
      <c r="AL96" s="64" t="s">
        <v>381</v>
      </c>
      <c r="AM96" s="64" t="s">
        <v>67</v>
      </c>
      <c r="AN96" s="64" t="s">
        <v>382</v>
      </c>
    </row>
    <row r="97" spans="1:40">
      <c r="A97" s="64" t="s">
        <v>248</v>
      </c>
      <c r="B97" s="64">
        <v>1285</v>
      </c>
      <c r="C97" s="64">
        <v>196</v>
      </c>
      <c r="D97" s="64">
        <v>15</v>
      </c>
      <c r="E97" s="64">
        <v>605</v>
      </c>
      <c r="F97" s="64">
        <v>47</v>
      </c>
      <c r="G97" s="64">
        <v>406</v>
      </c>
      <c r="H97" s="64">
        <v>32</v>
      </c>
      <c r="I97" s="64">
        <v>78</v>
      </c>
      <c r="J97" s="64">
        <v>6</v>
      </c>
      <c r="K97" s="64" t="s">
        <v>248</v>
      </c>
      <c r="L97" s="64">
        <v>404</v>
      </c>
      <c r="M97" s="64">
        <v>66</v>
      </c>
      <c r="N97" s="64">
        <v>16</v>
      </c>
      <c r="O97" s="64">
        <v>175</v>
      </c>
      <c r="P97" s="64">
        <v>43</v>
      </c>
      <c r="Q97" s="64">
        <v>137</v>
      </c>
      <c r="R97" s="64">
        <v>34</v>
      </c>
      <c r="S97" s="64">
        <v>26</v>
      </c>
      <c r="T97" s="64">
        <v>6</v>
      </c>
      <c r="U97" s="64" t="s">
        <v>248</v>
      </c>
      <c r="V97" s="64">
        <v>665</v>
      </c>
      <c r="W97" s="64">
        <v>93</v>
      </c>
      <c r="X97" s="64">
        <v>14</v>
      </c>
      <c r="Y97" s="64">
        <v>319</v>
      </c>
      <c r="Z97" s="64">
        <v>48</v>
      </c>
      <c r="AA97" s="64">
        <v>211</v>
      </c>
      <c r="AB97" s="64">
        <v>32</v>
      </c>
      <c r="AC97" s="64">
        <v>42</v>
      </c>
      <c r="AD97" s="64">
        <v>6</v>
      </c>
      <c r="AE97" s="64" t="s">
        <v>248</v>
      </c>
      <c r="AF97" s="64">
        <v>216</v>
      </c>
      <c r="AG97" s="64">
        <v>37</v>
      </c>
      <c r="AH97" s="64">
        <v>17</v>
      </c>
      <c r="AI97" s="64">
        <v>111</v>
      </c>
      <c r="AJ97" s="64">
        <v>51</v>
      </c>
      <c r="AK97" s="64">
        <v>58</v>
      </c>
      <c r="AL97" s="64">
        <v>27</v>
      </c>
      <c r="AM97" s="64">
        <v>10</v>
      </c>
      <c r="AN97" s="64">
        <v>5</v>
      </c>
    </row>
    <row r="98" spans="1:40">
      <c r="A98" s="64" t="s">
        <v>349</v>
      </c>
      <c r="B98" s="64">
        <v>1285</v>
      </c>
      <c r="C98" s="64">
        <v>251</v>
      </c>
      <c r="D98" s="64">
        <v>20</v>
      </c>
      <c r="E98" s="64">
        <v>552</v>
      </c>
      <c r="F98" s="64">
        <v>43</v>
      </c>
      <c r="G98" s="64">
        <v>409</v>
      </c>
      <c r="H98" s="64">
        <v>32</v>
      </c>
      <c r="I98" s="64">
        <v>73</v>
      </c>
      <c r="J98" s="64">
        <v>6</v>
      </c>
      <c r="K98" s="64" t="s">
        <v>349</v>
      </c>
      <c r="L98" s="64">
        <v>404</v>
      </c>
      <c r="M98" s="64">
        <v>81</v>
      </c>
      <c r="N98" s="64">
        <v>20</v>
      </c>
      <c r="O98" s="64">
        <v>160</v>
      </c>
      <c r="P98" s="64">
        <v>40</v>
      </c>
      <c r="Q98" s="64">
        <v>139</v>
      </c>
      <c r="R98" s="64">
        <v>34</v>
      </c>
      <c r="S98" s="64">
        <v>24</v>
      </c>
      <c r="T98" s="64">
        <v>6</v>
      </c>
      <c r="U98" s="64" t="s">
        <v>349</v>
      </c>
      <c r="V98" s="64">
        <v>665</v>
      </c>
      <c r="W98" s="64">
        <v>121</v>
      </c>
      <c r="X98" s="64">
        <v>18</v>
      </c>
      <c r="Y98" s="64">
        <v>293</v>
      </c>
      <c r="Z98" s="64">
        <v>44</v>
      </c>
      <c r="AA98" s="64">
        <v>212</v>
      </c>
      <c r="AB98" s="64">
        <v>32</v>
      </c>
      <c r="AC98" s="64">
        <v>39</v>
      </c>
      <c r="AD98" s="64">
        <v>6</v>
      </c>
      <c r="AE98" s="64" t="s">
        <v>349</v>
      </c>
      <c r="AF98" s="64">
        <v>216</v>
      </c>
      <c r="AG98" s="64">
        <v>49</v>
      </c>
      <c r="AH98" s="64">
        <v>23</v>
      </c>
      <c r="AI98" s="64">
        <v>99</v>
      </c>
      <c r="AJ98" s="64">
        <v>46</v>
      </c>
      <c r="AK98" s="64">
        <v>58</v>
      </c>
      <c r="AL98" s="64">
        <v>27</v>
      </c>
      <c r="AM98" s="64">
        <v>10</v>
      </c>
      <c r="AN98" s="64">
        <v>5</v>
      </c>
    </row>
    <row r="99" spans="1:40">
      <c r="A99" s="64" t="s">
        <v>350</v>
      </c>
      <c r="B99" s="64">
        <v>1285</v>
      </c>
      <c r="C99" s="64">
        <v>179</v>
      </c>
      <c r="D99" s="64">
        <v>14</v>
      </c>
      <c r="E99" s="64">
        <v>693</v>
      </c>
      <c r="F99" s="64">
        <v>54</v>
      </c>
      <c r="G99" s="64">
        <v>365</v>
      </c>
      <c r="H99" s="64">
        <v>28</v>
      </c>
      <c r="I99" s="64">
        <v>48</v>
      </c>
      <c r="J99" s="64">
        <v>4</v>
      </c>
      <c r="K99" s="64" t="s">
        <v>350</v>
      </c>
      <c r="L99" s="64">
        <v>404</v>
      </c>
      <c r="M99" s="64">
        <v>62</v>
      </c>
      <c r="N99" s="64">
        <v>15</v>
      </c>
      <c r="O99" s="64">
        <v>203</v>
      </c>
      <c r="P99" s="64">
        <v>50</v>
      </c>
      <c r="Q99" s="64">
        <v>126</v>
      </c>
      <c r="R99" s="64">
        <v>31</v>
      </c>
      <c r="S99" s="64">
        <v>13</v>
      </c>
      <c r="T99" s="64">
        <v>3</v>
      </c>
      <c r="U99" s="64" t="s">
        <v>350</v>
      </c>
      <c r="V99" s="64">
        <v>665</v>
      </c>
      <c r="W99" s="64">
        <v>86</v>
      </c>
      <c r="X99" s="64">
        <v>13</v>
      </c>
      <c r="Y99" s="64">
        <v>364</v>
      </c>
      <c r="Z99" s="64">
        <v>55</v>
      </c>
      <c r="AA99" s="64">
        <v>187</v>
      </c>
      <c r="AB99" s="64">
        <v>28</v>
      </c>
      <c r="AC99" s="64">
        <v>28</v>
      </c>
      <c r="AD99" s="64">
        <v>4</v>
      </c>
      <c r="AE99" s="64" t="s">
        <v>350</v>
      </c>
      <c r="AF99" s="64">
        <v>216</v>
      </c>
      <c r="AG99" s="64">
        <v>31</v>
      </c>
      <c r="AH99" s="64">
        <v>14</v>
      </c>
      <c r="AI99" s="64">
        <v>126</v>
      </c>
      <c r="AJ99" s="64">
        <v>58</v>
      </c>
      <c r="AK99" s="64">
        <v>52</v>
      </c>
      <c r="AL99" s="64">
        <v>24</v>
      </c>
      <c r="AM99" s="64">
        <v>7</v>
      </c>
      <c r="AN99" s="64">
        <v>3</v>
      </c>
    </row>
    <row r="100" spans="1:40">
      <c r="A100" s="64" t="s">
        <v>42</v>
      </c>
      <c r="B100" s="64">
        <v>1285</v>
      </c>
      <c r="C100" s="64">
        <v>183</v>
      </c>
      <c r="D100" s="64">
        <v>14</v>
      </c>
      <c r="E100" s="64">
        <v>620</v>
      </c>
      <c r="F100" s="64">
        <v>48</v>
      </c>
      <c r="G100" s="64">
        <v>408</v>
      </c>
      <c r="H100" s="64">
        <v>32</v>
      </c>
      <c r="I100" s="64">
        <v>74</v>
      </c>
      <c r="J100" s="64">
        <v>6</v>
      </c>
      <c r="K100" s="64" t="s">
        <v>42</v>
      </c>
      <c r="L100" s="64">
        <v>404</v>
      </c>
      <c r="M100" s="64">
        <v>58</v>
      </c>
      <c r="N100" s="64">
        <v>14</v>
      </c>
      <c r="O100" s="64">
        <v>183</v>
      </c>
      <c r="P100" s="64">
        <v>45</v>
      </c>
      <c r="Q100" s="64">
        <v>138</v>
      </c>
      <c r="R100" s="64">
        <v>34</v>
      </c>
      <c r="S100" s="64">
        <v>25</v>
      </c>
      <c r="T100" s="64">
        <v>6</v>
      </c>
      <c r="U100" s="64" t="s">
        <v>42</v>
      </c>
      <c r="V100" s="64">
        <v>665</v>
      </c>
      <c r="W100" s="64">
        <v>89</v>
      </c>
      <c r="X100" s="64">
        <v>13</v>
      </c>
      <c r="Y100" s="64">
        <v>325</v>
      </c>
      <c r="Z100" s="64">
        <v>49</v>
      </c>
      <c r="AA100" s="64">
        <v>212</v>
      </c>
      <c r="AB100" s="64">
        <v>32</v>
      </c>
      <c r="AC100" s="64">
        <v>39</v>
      </c>
      <c r="AD100" s="64">
        <v>6</v>
      </c>
      <c r="AE100" s="64" t="s">
        <v>42</v>
      </c>
      <c r="AF100" s="64">
        <v>216</v>
      </c>
      <c r="AG100" s="64">
        <v>36</v>
      </c>
      <c r="AH100" s="64">
        <v>17</v>
      </c>
      <c r="AI100" s="64">
        <v>112</v>
      </c>
      <c r="AJ100" s="64">
        <v>52</v>
      </c>
      <c r="AK100" s="64">
        <v>58</v>
      </c>
      <c r="AL100" s="64">
        <v>27</v>
      </c>
      <c r="AM100" s="64">
        <v>10</v>
      </c>
      <c r="AN100" s="64">
        <v>5</v>
      </c>
    </row>
    <row r="101" spans="1:40">
      <c r="A101" s="64" t="s">
        <v>351</v>
      </c>
      <c r="B101" s="64">
        <v>1285</v>
      </c>
      <c r="C101" s="64">
        <v>157</v>
      </c>
      <c r="D101" s="64">
        <v>12</v>
      </c>
      <c r="E101" s="64">
        <v>352</v>
      </c>
      <c r="F101" s="64">
        <v>27</v>
      </c>
      <c r="G101" s="64">
        <v>668</v>
      </c>
      <c r="H101" s="64">
        <v>52</v>
      </c>
      <c r="I101" s="64">
        <v>108</v>
      </c>
      <c r="J101" s="64">
        <v>8</v>
      </c>
      <c r="K101" s="64" t="s">
        <v>351</v>
      </c>
      <c r="L101" s="64">
        <v>404</v>
      </c>
      <c r="M101" s="64">
        <v>51</v>
      </c>
      <c r="N101" s="64">
        <v>13</v>
      </c>
      <c r="O101" s="64">
        <v>108</v>
      </c>
      <c r="P101" s="64">
        <v>27</v>
      </c>
      <c r="Q101" s="64">
        <v>217</v>
      </c>
      <c r="R101" s="64">
        <v>54</v>
      </c>
      <c r="S101" s="64">
        <v>28</v>
      </c>
      <c r="T101" s="64">
        <v>7</v>
      </c>
      <c r="U101" s="64" t="s">
        <v>351</v>
      </c>
      <c r="V101" s="64">
        <v>665</v>
      </c>
      <c r="W101" s="64">
        <v>73</v>
      </c>
      <c r="X101" s="64">
        <v>11</v>
      </c>
      <c r="Y101" s="64">
        <v>182</v>
      </c>
      <c r="Z101" s="64">
        <v>27</v>
      </c>
      <c r="AA101" s="64">
        <v>347</v>
      </c>
      <c r="AB101" s="64">
        <v>52</v>
      </c>
      <c r="AC101" s="64">
        <v>63</v>
      </c>
      <c r="AD101" s="64">
        <v>9</v>
      </c>
      <c r="AE101" s="64" t="s">
        <v>351</v>
      </c>
      <c r="AF101" s="64">
        <v>216</v>
      </c>
      <c r="AG101" s="64">
        <v>33</v>
      </c>
      <c r="AH101" s="64">
        <v>15</v>
      </c>
      <c r="AI101" s="64">
        <v>62</v>
      </c>
      <c r="AJ101" s="64">
        <v>29</v>
      </c>
      <c r="AK101" s="64">
        <v>104</v>
      </c>
      <c r="AL101" s="64">
        <v>48</v>
      </c>
      <c r="AM101" s="64">
        <v>17</v>
      </c>
      <c r="AN101" s="64">
        <v>8</v>
      </c>
    </row>
    <row r="102" spans="1:40">
      <c r="A102" s="64" t="s">
        <v>352</v>
      </c>
      <c r="B102" s="64">
        <v>1285</v>
      </c>
      <c r="C102" s="64">
        <v>124</v>
      </c>
      <c r="D102" s="64">
        <v>10</v>
      </c>
      <c r="E102" s="64">
        <v>687</v>
      </c>
      <c r="F102" s="64">
        <v>53</v>
      </c>
      <c r="G102" s="64">
        <v>415</v>
      </c>
      <c r="H102" s="64">
        <v>32</v>
      </c>
      <c r="I102" s="64">
        <v>59</v>
      </c>
      <c r="J102" s="64">
        <v>5</v>
      </c>
      <c r="K102" s="64" t="s">
        <v>352</v>
      </c>
      <c r="L102" s="64">
        <v>404</v>
      </c>
      <c r="M102" s="64">
        <v>45</v>
      </c>
      <c r="N102" s="64">
        <v>11</v>
      </c>
      <c r="O102" s="64">
        <v>199</v>
      </c>
      <c r="P102" s="64">
        <v>49</v>
      </c>
      <c r="Q102" s="64">
        <v>144</v>
      </c>
      <c r="R102" s="64">
        <v>36</v>
      </c>
      <c r="S102" s="64">
        <v>16</v>
      </c>
      <c r="T102" s="64">
        <v>4</v>
      </c>
      <c r="U102" s="64" t="s">
        <v>352</v>
      </c>
      <c r="V102" s="64">
        <v>665</v>
      </c>
      <c r="W102" s="64">
        <v>54</v>
      </c>
      <c r="X102" s="64">
        <v>8</v>
      </c>
      <c r="Y102" s="64">
        <v>365</v>
      </c>
      <c r="Z102" s="64">
        <v>55</v>
      </c>
      <c r="AA102" s="64">
        <v>212</v>
      </c>
      <c r="AB102" s="64">
        <v>32</v>
      </c>
      <c r="AC102" s="64">
        <v>34</v>
      </c>
      <c r="AD102" s="64">
        <v>5</v>
      </c>
      <c r="AE102" s="64" t="s">
        <v>352</v>
      </c>
      <c r="AF102" s="64">
        <v>216</v>
      </c>
      <c r="AG102" s="64">
        <v>25</v>
      </c>
      <c r="AH102" s="64">
        <v>12</v>
      </c>
      <c r="AI102" s="64">
        <v>123</v>
      </c>
      <c r="AJ102" s="64">
        <v>57</v>
      </c>
      <c r="AK102" s="64">
        <v>59</v>
      </c>
      <c r="AL102" s="64">
        <v>27</v>
      </c>
      <c r="AM102" s="64">
        <v>9</v>
      </c>
      <c r="AN102" s="64">
        <v>4</v>
      </c>
    </row>
    <row r="103" spans="1:40">
      <c r="A103" s="64" t="s">
        <v>353</v>
      </c>
      <c r="B103" s="64">
        <v>1285</v>
      </c>
      <c r="C103" s="64">
        <v>151</v>
      </c>
      <c r="D103" s="64">
        <v>12</v>
      </c>
      <c r="E103" s="64">
        <v>701</v>
      </c>
      <c r="F103" s="64">
        <v>55</v>
      </c>
      <c r="G103" s="64">
        <v>384</v>
      </c>
      <c r="H103" s="64">
        <v>30</v>
      </c>
      <c r="I103" s="64">
        <v>49</v>
      </c>
      <c r="J103" s="64">
        <v>4</v>
      </c>
      <c r="K103" s="64" t="s">
        <v>353</v>
      </c>
      <c r="L103" s="64">
        <v>404</v>
      </c>
      <c r="M103" s="64">
        <v>52</v>
      </c>
      <c r="N103" s="64">
        <v>13</v>
      </c>
      <c r="O103" s="64">
        <v>208</v>
      </c>
      <c r="P103" s="64">
        <v>51</v>
      </c>
      <c r="Q103" s="64">
        <v>132</v>
      </c>
      <c r="R103" s="64">
        <v>33</v>
      </c>
      <c r="S103" s="64">
        <v>12</v>
      </c>
      <c r="T103" s="64">
        <v>3</v>
      </c>
      <c r="U103" s="64" t="s">
        <v>353</v>
      </c>
      <c r="V103" s="64">
        <v>665</v>
      </c>
      <c r="W103" s="64">
        <v>71</v>
      </c>
      <c r="X103" s="64">
        <v>11</v>
      </c>
      <c r="Y103" s="64">
        <v>367</v>
      </c>
      <c r="Z103" s="64">
        <v>55</v>
      </c>
      <c r="AA103" s="64">
        <v>196</v>
      </c>
      <c r="AB103" s="64">
        <v>29</v>
      </c>
      <c r="AC103" s="64">
        <v>31</v>
      </c>
      <c r="AD103" s="64">
        <v>5</v>
      </c>
      <c r="AE103" s="64" t="s">
        <v>353</v>
      </c>
      <c r="AF103" s="64">
        <v>216</v>
      </c>
      <c r="AG103" s="64">
        <v>28</v>
      </c>
      <c r="AH103" s="64">
        <v>13</v>
      </c>
      <c r="AI103" s="64">
        <v>126</v>
      </c>
      <c r="AJ103" s="64">
        <v>58</v>
      </c>
      <c r="AK103" s="64">
        <v>56</v>
      </c>
      <c r="AL103" s="64">
        <v>26</v>
      </c>
      <c r="AM103" s="64">
        <v>6</v>
      </c>
      <c r="AN103" s="64">
        <v>3</v>
      </c>
    </row>
    <row r="104" spans="1:40">
      <c r="A104" s="64" t="s">
        <v>354</v>
      </c>
      <c r="B104" s="64">
        <v>1285</v>
      </c>
      <c r="C104" s="64">
        <v>450</v>
      </c>
      <c r="D104" s="64">
        <v>35</v>
      </c>
      <c r="E104" s="64">
        <v>780</v>
      </c>
      <c r="F104" s="64">
        <v>61</v>
      </c>
      <c r="G104" s="64">
        <v>52</v>
      </c>
      <c r="H104" s="64">
        <v>4</v>
      </c>
      <c r="I104" s="64">
        <v>3</v>
      </c>
      <c r="J104" s="64">
        <v>0</v>
      </c>
      <c r="K104" s="64" t="s">
        <v>354</v>
      </c>
      <c r="L104" s="64">
        <v>404</v>
      </c>
      <c r="M104" s="64">
        <v>138</v>
      </c>
      <c r="N104" s="64">
        <v>34</v>
      </c>
      <c r="O104" s="64">
        <v>255</v>
      </c>
      <c r="P104" s="64">
        <v>63</v>
      </c>
      <c r="Q104" s="64">
        <v>11</v>
      </c>
      <c r="R104" s="64">
        <v>3</v>
      </c>
      <c r="S104" s="64">
        <v>0</v>
      </c>
      <c r="T104" s="64">
        <v>0</v>
      </c>
      <c r="U104" s="64" t="s">
        <v>354</v>
      </c>
      <c r="V104" s="64">
        <v>665</v>
      </c>
      <c r="W104" s="64">
        <v>224</v>
      </c>
      <c r="X104" s="64">
        <v>34</v>
      </c>
      <c r="Y104" s="64">
        <v>405</v>
      </c>
      <c r="Z104" s="64">
        <v>61</v>
      </c>
      <c r="AA104" s="64">
        <v>34</v>
      </c>
      <c r="AB104" s="64">
        <v>5</v>
      </c>
      <c r="AC104" s="64">
        <v>2</v>
      </c>
      <c r="AD104" s="64">
        <v>0</v>
      </c>
      <c r="AE104" s="64" t="s">
        <v>354</v>
      </c>
      <c r="AF104" s="64">
        <v>216</v>
      </c>
      <c r="AG104" s="64">
        <v>88</v>
      </c>
      <c r="AH104" s="64">
        <v>41</v>
      </c>
      <c r="AI104" s="64">
        <v>120</v>
      </c>
      <c r="AJ104" s="64">
        <v>56</v>
      </c>
      <c r="AK104" s="64">
        <v>7</v>
      </c>
      <c r="AL104" s="64">
        <v>3</v>
      </c>
      <c r="AM104" s="64">
        <v>1</v>
      </c>
      <c r="AN104" s="64">
        <v>0</v>
      </c>
    </row>
    <row r="105" spans="1:40">
      <c r="A105" s="64" t="s">
        <v>355</v>
      </c>
      <c r="B105" s="64">
        <v>1285</v>
      </c>
      <c r="C105" s="64">
        <v>327</v>
      </c>
      <c r="D105" s="64">
        <v>25</v>
      </c>
      <c r="E105" s="64">
        <v>836</v>
      </c>
      <c r="F105" s="64">
        <v>65</v>
      </c>
      <c r="G105" s="64">
        <v>122</v>
      </c>
      <c r="H105" s="64">
        <v>9</v>
      </c>
      <c r="I105" s="64">
        <v>0</v>
      </c>
      <c r="J105" s="64">
        <v>0</v>
      </c>
      <c r="K105" s="64" t="s">
        <v>355</v>
      </c>
      <c r="L105" s="64">
        <v>404</v>
      </c>
      <c r="M105" s="64">
        <v>106</v>
      </c>
      <c r="N105" s="64">
        <v>26</v>
      </c>
      <c r="O105" s="64">
        <v>260</v>
      </c>
      <c r="P105" s="64">
        <v>64</v>
      </c>
      <c r="Q105" s="64">
        <v>38</v>
      </c>
      <c r="R105" s="64">
        <v>9</v>
      </c>
      <c r="S105" s="64">
        <v>0</v>
      </c>
      <c r="T105" s="64">
        <v>0</v>
      </c>
      <c r="U105" s="64" t="s">
        <v>355</v>
      </c>
      <c r="V105" s="64">
        <v>665</v>
      </c>
      <c r="W105" s="64">
        <v>158</v>
      </c>
      <c r="X105" s="64">
        <v>24</v>
      </c>
      <c r="Y105" s="64">
        <v>436</v>
      </c>
      <c r="Z105" s="64">
        <v>66</v>
      </c>
      <c r="AA105" s="64">
        <v>71</v>
      </c>
      <c r="AB105" s="64">
        <v>11</v>
      </c>
      <c r="AC105" s="64">
        <v>0</v>
      </c>
      <c r="AD105" s="64">
        <v>0</v>
      </c>
      <c r="AE105" s="64" t="s">
        <v>355</v>
      </c>
      <c r="AF105" s="64">
        <v>216</v>
      </c>
      <c r="AG105" s="64">
        <v>63</v>
      </c>
      <c r="AH105" s="64">
        <v>29</v>
      </c>
      <c r="AI105" s="64">
        <v>140</v>
      </c>
      <c r="AJ105" s="64">
        <v>65</v>
      </c>
      <c r="AK105" s="64">
        <v>13</v>
      </c>
      <c r="AL105" s="64">
        <v>6</v>
      </c>
      <c r="AM105" s="64">
        <v>0</v>
      </c>
      <c r="AN105" s="64">
        <v>0</v>
      </c>
    </row>
    <row r="106" spans="1:40">
      <c r="A106" s="64" t="s">
        <v>356</v>
      </c>
      <c r="B106" s="64">
        <v>1285</v>
      </c>
      <c r="C106" s="64">
        <v>354</v>
      </c>
      <c r="D106" s="64">
        <v>28</v>
      </c>
      <c r="E106" s="64">
        <v>848</v>
      </c>
      <c r="F106" s="64">
        <v>66</v>
      </c>
      <c r="G106" s="64">
        <v>83</v>
      </c>
      <c r="H106" s="64">
        <v>6</v>
      </c>
      <c r="I106" s="64">
        <v>0</v>
      </c>
      <c r="J106" s="64">
        <v>0</v>
      </c>
      <c r="K106" s="64" t="s">
        <v>356</v>
      </c>
      <c r="L106" s="64">
        <v>404</v>
      </c>
      <c r="M106" s="64">
        <v>111</v>
      </c>
      <c r="N106" s="64">
        <v>27</v>
      </c>
      <c r="O106" s="64">
        <v>272</v>
      </c>
      <c r="P106" s="64">
        <v>67</v>
      </c>
      <c r="Q106" s="64">
        <v>21</v>
      </c>
      <c r="R106" s="64">
        <v>5</v>
      </c>
      <c r="S106" s="64">
        <v>0</v>
      </c>
      <c r="T106" s="64">
        <v>0</v>
      </c>
      <c r="U106" s="64" t="s">
        <v>356</v>
      </c>
      <c r="V106" s="64">
        <v>665</v>
      </c>
      <c r="W106" s="64">
        <v>176</v>
      </c>
      <c r="X106" s="64">
        <v>26</v>
      </c>
      <c r="Y106" s="64">
        <v>439</v>
      </c>
      <c r="Z106" s="64">
        <v>66</v>
      </c>
      <c r="AA106" s="64">
        <v>50</v>
      </c>
      <c r="AB106" s="64">
        <v>8</v>
      </c>
      <c r="AC106" s="64">
        <v>0</v>
      </c>
      <c r="AD106" s="64">
        <v>0</v>
      </c>
      <c r="AE106" s="64" t="s">
        <v>356</v>
      </c>
      <c r="AF106" s="64">
        <v>216</v>
      </c>
      <c r="AG106" s="64">
        <v>67</v>
      </c>
      <c r="AH106" s="64">
        <v>31</v>
      </c>
      <c r="AI106" s="64">
        <v>137</v>
      </c>
      <c r="AJ106" s="64">
        <v>63</v>
      </c>
      <c r="AK106" s="64">
        <v>12</v>
      </c>
      <c r="AL106" s="64">
        <v>6</v>
      </c>
      <c r="AM106" s="64">
        <v>0</v>
      </c>
      <c r="AN106" s="64">
        <v>0</v>
      </c>
    </row>
    <row r="107" spans="1:40">
      <c r="A107" s="64" t="s">
        <v>357</v>
      </c>
      <c r="B107" s="64">
        <v>1285</v>
      </c>
      <c r="C107" s="64">
        <v>320</v>
      </c>
      <c r="D107" s="64">
        <v>25</v>
      </c>
      <c r="E107" s="64">
        <v>775</v>
      </c>
      <c r="F107" s="64">
        <v>60</v>
      </c>
      <c r="G107" s="64">
        <v>190</v>
      </c>
      <c r="H107" s="64">
        <v>15</v>
      </c>
      <c r="I107" s="64">
        <v>0</v>
      </c>
      <c r="J107" s="64">
        <v>0</v>
      </c>
      <c r="K107" s="64" t="s">
        <v>357</v>
      </c>
      <c r="L107" s="64">
        <v>404</v>
      </c>
      <c r="M107" s="64">
        <v>102</v>
      </c>
      <c r="N107" s="64">
        <v>25</v>
      </c>
      <c r="O107" s="64">
        <v>249</v>
      </c>
      <c r="P107" s="64">
        <v>62</v>
      </c>
      <c r="Q107" s="64">
        <v>53</v>
      </c>
      <c r="R107" s="64">
        <v>13</v>
      </c>
      <c r="S107" s="64">
        <v>0</v>
      </c>
      <c r="T107" s="64">
        <v>0</v>
      </c>
      <c r="U107" s="64" t="s">
        <v>357</v>
      </c>
      <c r="V107" s="64">
        <v>665</v>
      </c>
      <c r="W107" s="64">
        <v>156</v>
      </c>
      <c r="X107" s="64">
        <v>23</v>
      </c>
      <c r="Y107" s="64">
        <v>404</v>
      </c>
      <c r="Z107" s="64">
        <v>61</v>
      </c>
      <c r="AA107" s="64">
        <v>105</v>
      </c>
      <c r="AB107" s="64">
        <v>16</v>
      </c>
      <c r="AC107" s="64">
        <v>0</v>
      </c>
      <c r="AD107" s="64">
        <v>0</v>
      </c>
      <c r="AE107" s="64" t="s">
        <v>357</v>
      </c>
      <c r="AF107" s="64">
        <v>216</v>
      </c>
      <c r="AG107" s="64">
        <v>62</v>
      </c>
      <c r="AH107" s="64">
        <v>29</v>
      </c>
      <c r="AI107" s="64">
        <v>122</v>
      </c>
      <c r="AJ107" s="64">
        <v>56</v>
      </c>
      <c r="AK107" s="64">
        <v>32</v>
      </c>
      <c r="AL107" s="64">
        <v>15</v>
      </c>
      <c r="AM107" s="64">
        <v>0</v>
      </c>
      <c r="AN107" s="64">
        <v>0</v>
      </c>
    </row>
    <row r="108" spans="1:40">
      <c r="A108" s="64" t="s">
        <v>358</v>
      </c>
      <c r="B108" s="64">
        <v>1285</v>
      </c>
      <c r="C108" s="64">
        <v>173</v>
      </c>
      <c r="D108" s="64">
        <v>13</v>
      </c>
      <c r="E108" s="64">
        <v>551</v>
      </c>
      <c r="F108" s="64">
        <v>43</v>
      </c>
      <c r="G108" s="64">
        <v>500</v>
      </c>
      <c r="H108" s="64">
        <v>39</v>
      </c>
      <c r="I108" s="64">
        <v>61</v>
      </c>
      <c r="J108" s="64">
        <v>5</v>
      </c>
      <c r="K108" s="64" t="s">
        <v>358</v>
      </c>
      <c r="L108" s="64">
        <v>404</v>
      </c>
      <c r="M108" s="64">
        <v>58</v>
      </c>
      <c r="N108" s="64">
        <v>14</v>
      </c>
      <c r="O108" s="64">
        <v>168</v>
      </c>
      <c r="P108" s="64">
        <v>42</v>
      </c>
      <c r="Q108" s="64">
        <v>161</v>
      </c>
      <c r="R108" s="64">
        <v>40</v>
      </c>
      <c r="S108" s="64">
        <v>17</v>
      </c>
      <c r="T108" s="64">
        <v>4</v>
      </c>
      <c r="U108" s="64" t="s">
        <v>358</v>
      </c>
      <c r="V108" s="64">
        <v>665</v>
      </c>
      <c r="W108" s="64">
        <v>78</v>
      </c>
      <c r="X108" s="64">
        <v>12</v>
      </c>
      <c r="Y108" s="64">
        <v>288</v>
      </c>
      <c r="Z108" s="64">
        <v>43</v>
      </c>
      <c r="AA108" s="64">
        <v>265</v>
      </c>
      <c r="AB108" s="64">
        <v>40</v>
      </c>
      <c r="AC108" s="64">
        <v>34</v>
      </c>
      <c r="AD108" s="64">
        <v>5</v>
      </c>
      <c r="AE108" s="64" t="s">
        <v>358</v>
      </c>
      <c r="AF108" s="64">
        <v>216</v>
      </c>
      <c r="AG108" s="64">
        <v>37</v>
      </c>
      <c r="AH108" s="64">
        <v>17</v>
      </c>
      <c r="AI108" s="64">
        <v>95</v>
      </c>
      <c r="AJ108" s="64">
        <v>44</v>
      </c>
      <c r="AK108" s="64">
        <v>74</v>
      </c>
      <c r="AL108" s="64">
        <v>34</v>
      </c>
      <c r="AM108" s="64">
        <v>10</v>
      </c>
      <c r="AN108" s="64">
        <v>5</v>
      </c>
    </row>
    <row r="109" spans="1:40">
      <c r="A109" s="64" t="s">
        <v>359</v>
      </c>
      <c r="B109" s="64">
        <v>1285</v>
      </c>
      <c r="C109" s="64">
        <v>316</v>
      </c>
      <c r="D109" s="64">
        <v>25</v>
      </c>
      <c r="E109" s="64">
        <v>512</v>
      </c>
      <c r="F109" s="64">
        <v>40</v>
      </c>
      <c r="G109" s="64">
        <v>417</v>
      </c>
      <c r="H109" s="64">
        <v>32</v>
      </c>
      <c r="I109" s="64">
        <v>40</v>
      </c>
      <c r="J109" s="64">
        <v>3</v>
      </c>
      <c r="K109" s="64" t="s">
        <v>359</v>
      </c>
      <c r="L109" s="64">
        <v>404</v>
      </c>
      <c r="M109" s="64">
        <v>98</v>
      </c>
      <c r="N109" s="64">
        <v>24</v>
      </c>
      <c r="O109" s="64">
        <v>158</v>
      </c>
      <c r="P109" s="64">
        <v>39</v>
      </c>
      <c r="Q109" s="64">
        <v>135</v>
      </c>
      <c r="R109" s="64">
        <v>33</v>
      </c>
      <c r="S109" s="64">
        <v>13</v>
      </c>
      <c r="T109" s="64">
        <v>3</v>
      </c>
      <c r="U109" s="64" t="s">
        <v>359</v>
      </c>
      <c r="V109" s="64">
        <v>665</v>
      </c>
      <c r="W109" s="64">
        <v>157</v>
      </c>
      <c r="X109" s="64">
        <v>24</v>
      </c>
      <c r="Y109" s="64">
        <v>273</v>
      </c>
      <c r="Z109" s="64">
        <v>41</v>
      </c>
      <c r="AA109" s="64">
        <v>215</v>
      </c>
      <c r="AB109" s="64">
        <v>32</v>
      </c>
      <c r="AC109" s="64">
        <v>20</v>
      </c>
      <c r="AD109" s="64">
        <v>3</v>
      </c>
      <c r="AE109" s="64" t="s">
        <v>359</v>
      </c>
      <c r="AF109" s="64">
        <v>216</v>
      </c>
      <c r="AG109" s="64">
        <v>61</v>
      </c>
      <c r="AH109" s="64">
        <v>28</v>
      </c>
      <c r="AI109" s="64">
        <v>81</v>
      </c>
      <c r="AJ109" s="64">
        <v>38</v>
      </c>
      <c r="AK109" s="64">
        <v>67</v>
      </c>
      <c r="AL109" s="64">
        <v>31</v>
      </c>
      <c r="AM109" s="64">
        <v>7</v>
      </c>
      <c r="AN109" s="64">
        <v>3</v>
      </c>
    </row>
    <row r="110" spans="1:40">
      <c r="A110" s="64" t="s">
        <v>360</v>
      </c>
      <c r="B110" s="64">
        <v>1285</v>
      </c>
      <c r="C110" s="64">
        <v>304</v>
      </c>
      <c r="D110" s="64">
        <v>24</v>
      </c>
      <c r="E110" s="64">
        <v>803</v>
      </c>
      <c r="F110" s="64">
        <v>62</v>
      </c>
      <c r="G110" s="64">
        <v>177</v>
      </c>
      <c r="H110" s="64">
        <v>14</v>
      </c>
      <c r="I110" s="64">
        <v>1</v>
      </c>
      <c r="J110" s="64">
        <v>0</v>
      </c>
      <c r="K110" s="64" t="s">
        <v>360</v>
      </c>
      <c r="L110" s="64">
        <v>404</v>
      </c>
      <c r="M110" s="64">
        <v>103</v>
      </c>
      <c r="N110" s="64">
        <v>25</v>
      </c>
      <c r="O110" s="64">
        <v>244</v>
      </c>
      <c r="P110" s="64">
        <v>60</v>
      </c>
      <c r="Q110" s="64">
        <v>57</v>
      </c>
      <c r="R110" s="64">
        <v>14</v>
      </c>
      <c r="S110" s="64">
        <v>0</v>
      </c>
      <c r="T110" s="64">
        <v>0</v>
      </c>
      <c r="U110" s="64" t="s">
        <v>360</v>
      </c>
      <c r="V110" s="64">
        <v>665</v>
      </c>
      <c r="W110" s="64">
        <v>145</v>
      </c>
      <c r="X110" s="64">
        <v>22</v>
      </c>
      <c r="Y110" s="64">
        <v>426</v>
      </c>
      <c r="Z110" s="64">
        <v>64</v>
      </c>
      <c r="AA110" s="64">
        <v>93</v>
      </c>
      <c r="AB110" s="64">
        <v>14</v>
      </c>
      <c r="AC110" s="64">
        <v>1</v>
      </c>
      <c r="AD110" s="64">
        <v>0</v>
      </c>
      <c r="AE110" s="64" t="s">
        <v>360</v>
      </c>
      <c r="AF110" s="64">
        <v>216</v>
      </c>
      <c r="AG110" s="64">
        <v>56</v>
      </c>
      <c r="AH110" s="64">
        <v>26</v>
      </c>
      <c r="AI110" s="64">
        <v>133</v>
      </c>
      <c r="AJ110" s="64">
        <v>62</v>
      </c>
      <c r="AK110" s="64">
        <v>27</v>
      </c>
      <c r="AL110" s="64">
        <v>13</v>
      </c>
      <c r="AM110" s="64">
        <v>0</v>
      </c>
      <c r="AN110" s="64">
        <v>0</v>
      </c>
    </row>
    <row r="111" spans="1:40">
      <c r="A111" s="64" t="s">
        <v>361</v>
      </c>
      <c r="B111" s="64">
        <v>1285</v>
      </c>
      <c r="C111" s="64">
        <v>116</v>
      </c>
      <c r="D111" s="64">
        <v>9</v>
      </c>
      <c r="E111" s="64">
        <v>712</v>
      </c>
      <c r="F111" s="64">
        <v>55</v>
      </c>
      <c r="G111" s="64">
        <v>411</v>
      </c>
      <c r="H111" s="64">
        <v>32</v>
      </c>
      <c r="I111" s="64">
        <v>46</v>
      </c>
      <c r="J111" s="64">
        <v>4</v>
      </c>
      <c r="K111" s="64" t="s">
        <v>361</v>
      </c>
      <c r="L111" s="64">
        <v>404</v>
      </c>
      <c r="M111" s="64">
        <v>41</v>
      </c>
      <c r="N111" s="64">
        <v>10</v>
      </c>
      <c r="O111" s="64">
        <v>207</v>
      </c>
      <c r="P111" s="64">
        <v>51</v>
      </c>
      <c r="Q111" s="64">
        <v>142</v>
      </c>
      <c r="R111" s="64">
        <v>35</v>
      </c>
      <c r="S111" s="64">
        <v>14</v>
      </c>
      <c r="T111" s="64">
        <v>3</v>
      </c>
      <c r="U111" s="64" t="s">
        <v>361</v>
      </c>
      <c r="V111" s="64">
        <v>665</v>
      </c>
      <c r="W111" s="64">
        <v>53</v>
      </c>
      <c r="X111" s="64">
        <v>8</v>
      </c>
      <c r="Y111" s="64">
        <v>378</v>
      </c>
      <c r="Z111" s="64">
        <v>57</v>
      </c>
      <c r="AA111" s="64">
        <v>210</v>
      </c>
      <c r="AB111" s="64">
        <v>32</v>
      </c>
      <c r="AC111" s="64">
        <v>24</v>
      </c>
      <c r="AD111" s="64">
        <v>4</v>
      </c>
      <c r="AE111" s="64" t="s">
        <v>361</v>
      </c>
      <c r="AF111" s="64">
        <v>216</v>
      </c>
      <c r="AG111" s="64">
        <v>22</v>
      </c>
      <c r="AH111" s="64">
        <v>10</v>
      </c>
      <c r="AI111" s="64">
        <v>127</v>
      </c>
      <c r="AJ111" s="64">
        <v>59</v>
      </c>
      <c r="AK111" s="64">
        <v>59</v>
      </c>
      <c r="AL111" s="64">
        <v>27</v>
      </c>
      <c r="AM111" s="64">
        <v>8</v>
      </c>
      <c r="AN111" s="64">
        <v>4</v>
      </c>
    </row>
    <row r="112" spans="1:40">
      <c r="A112" s="64" t="s">
        <v>362</v>
      </c>
      <c r="B112" s="64">
        <v>1285</v>
      </c>
      <c r="C112" s="64">
        <v>119</v>
      </c>
      <c r="D112" s="64">
        <v>9</v>
      </c>
      <c r="E112" s="64">
        <v>674</v>
      </c>
      <c r="F112" s="64">
        <v>52</v>
      </c>
      <c r="G112" s="64">
        <v>442</v>
      </c>
      <c r="H112" s="64">
        <v>34</v>
      </c>
      <c r="I112" s="64">
        <v>50</v>
      </c>
      <c r="J112" s="64">
        <v>4</v>
      </c>
      <c r="K112" s="64" t="s">
        <v>362</v>
      </c>
      <c r="L112" s="64">
        <v>404</v>
      </c>
      <c r="M112" s="64">
        <v>41</v>
      </c>
      <c r="N112" s="64">
        <v>10</v>
      </c>
      <c r="O112" s="64">
        <v>195</v>
      </c>
      <c r="P112" s="64">
        <v>48</v>
      </c>
      <c r="Q112" s="64">
        <v>154</v>
      </c>
      <c r="R112" s="64">
        <v>38</v>
      </c>
      <c r="S112" s="64">
        <v>14</v>
      </c>
      <c r="T112" s="64">
        <v>3</v>
      </c>
      <c r="U112" s="64" t="s">
        <v>362</v>
      </c>
      <c r="V112" s="64">
        <v>665</v>
      </c>
      <c r="W112" s="64">
        <v>56</v>
      </c>
      <c r="X112" s="64">
        <v>8</v>
      </c>
      <c r="Y112" s="64">
        <v>357</v>
      </c>
      <c r="Z112" s="64">
        <v>54</v>
      </c>
      <c r="AA112" s="64">
        <v>225</v>
      </c>
      <c r="AB112" s="64">
        <v>34</v>
      </c>
      <c r="AC112" s="64">
        <v>27</v>
      </c>
      <c r="AD112" s="64">
        <v>4</v>
      </c>
      <c r="AE112" s="64" t="s">
        <v>362</v>
      </c>
      <c r="AF112" s="64">
        <v>216</v>
      </c>
      <c r="AG112" s="64">
        <v>22</v>
      </c>
      <c r="AH112" s="64">
        <v>10</v>
      </c>
      <c r="AI112" s="64">
        <v>122</v>
      </c>
      <c r="AJ112" s="64">
        <v>56</v>
      </c>
      <c r="AK112" s="64">
        <v>63</v>
      </c>
      <c r="AL112" s="64">
        <v>29</v>
      </c>
      <c r="AM112" s="64">
        <v>9</v>
      </c>
      <c r="AN112" s="64">
        <v>4</v>
      </c>
    </row>
    <row r="113" spans="1:40">
      <c r="A113" s="64" t="s">
        <v>363</v>
      </c>
      <c r="B113" s="64">
        <v>1285</v>
      </c>
      <c r="C113" s="64">
        <v>196</v>
      </c>
      <c r="D113" s="64">
        <v>15</v>
      </c>
      <c r="E113" s="64">
        <v>694</v>
      </c>
      <c r="F113" s="64">
        <v>54</v>
      </c>
      <c r="G113" s="64">
        <v>363</v>
      </c>
      <c r="H113" s="64">
        <v>28</v>
      </c>
      <c r="I113" s="64">
        <v>32</v>
      </c>
      <c r="J113" s="64">
        <v>2</v>
      </c>
      <c r="K113" s="64" t="s">
        <v>363</v>
      </c>
      <c r="L113" s="64">
        <v>404</v>
      </c>
      <c r="M113" s="64">
        <v>62</v>
      </c>
      <c r="N113" s="64">
        <v>15</v>
      </c>
      <c r="O113" s="64">
        <v>216</v>
      </c>
      <c r="P113" s="64">
        <v>53</v>
      </c>
      <c r="Q113" s="64">
        <v>118</v>
      </c>
      <c r="R113" s="64">
        <v>29</v>
      </c>
      <c r="S113" s="64">
        <v>8</v>
      </c>
      <c r="T113" s="64">
        <v>2</v>
      </c>
      <c r="U113" s="64" t="s">
        <v>363</v>
      </c>
      <c r="V113" s="64">
        <v>665</v>
      </c>
      <c r="W113" s="64">
        <v>97</v>
      </c>
      <c r="X113" s="64">
        <v>15</v>
      </c>
      <c r="Y113" s="64">
        <v>359</v>
      </c>
      <c r="Z113" s="64">
        <v>54</v>
      </c>
      <c r="AA113" s="64">
        <v>191</v>
      </c>
      <c r="AB113" s="64">
        <v>29</v>
      </c>
      <c r="AC113" s="64">
        <v>18</v>
      </c>
      <c r="AD113" s="64">
        <v>3</v>
      </c>
      <c r="AE113" s="64" t="s">
        <v>363</v>
      </c>
      <c r="AF113" s="64">
        <v>216</v>
      </c>
      <c r="AG113" s="64">
        <v>37</v>
      </c>
      <c r="AH113" s="64">
        <v>17</v>
      </c>
      <c r="AI113" s="64">
        <v>119</v>
      </c>
      <c r="AJ113" s="64">
        <v>55</v>
      </c>
      <c r="AK113" s="64">
        <v>54</v>
      </c>
      <c r="AL113" s="64">
        <v>25</v>
      </c>
      <c r="AM113" s="64">
        <v>6</v>
      </c>
      <c r="AN113" s="64">
        <v>3</v>
      </c>
    </row>
    <row r="114" spans="1:40">
      <c r="A114" s="64" t="s">
        <v>364</v>
      </c>
      <c r="B114" s="64">
        <v>1285</v>
      </c>
      <c r="C114" s="64">
        <v>478</v>
      </c>
      <c r="D114" s="64">
        <v>37</v>
      </c>
      <c r="E114" s="64">
        <v>679</v>
      </c>
      <c r="F114" s="64">
        <v>53</v>
      </c>
      <c r="G114" s="64">
        <v>116</v>
      </c>
      <c r="H114" s="64">
        <v>9</v>
      </c>
      <c r="I114" s="64">
        <v>12</v>
      </c>
      <c r="J114" s="64">
        <v>1</v>
      </c>
      <c r="K114" s="64" t="s">
        <v>364</v>
      </c>
      <c r="L114" s="64">
        <v>404</v>
      </c>
      <c r="M114" s="64">
        <v>146</v>
      </c>
      <c r="N114" s="64">
        <v>36</v>
      </c>
      <c r="O114" s="64">
        <v>218</v>
      </c>
      <c r="P114" s="64">
        <v>54</v>
      </c>
      <c r="Q114" s="64">
        <v>38</v>
      </c>
      <c r="R114" s="64">
        <v>9</v>
      </c>
      <c r="S114" s="64">
        <v>2</v>
      </c>
      <c r="T114" s="64">
        <v>0</v>
      </c>
      <c r="U114" s="64" t="s">
        <v>364</v>
      </c>
      <c r="V114" s="64">
        <v>665</v>
      </c>
      <c r="W114" s="64">
        <v>236</v>
      </c>
      <c r="X114" s="64">
        <v>35</v>
      </c>
      <c r="Y114" s="64">
        <v>357</v>
      </c>
      <c r="Z114" s="64">
        <v>54</v>
      </c>
      <c r="AA114" s="64">
        <v>64</v>
      </c>
      <c r="AB114" s="64">
        <v>10</v>
      </c>
      <c r="AC114" s="64">
        <v>8</v>
      </c>
      <c r="AD114" s="64">
        <v>1</v>
      </c>
      <c r="AE114" s="64" t="s">
        <v>364</v>
      </c>
      <c r="AF114" s="64">
        <v>216</v>
      </c>
      <c r="AG114" s="64">
        <v>96</v>
      </c>
      <c r="AH114" s="64">
        <v>44</v>
      </c>
      <c r="AI114" s="64">
        <v>104</v>
      </c>
      <c r="AJ114" s="64">
        <v>48</v>
      </c>
      <c r="AK114" s="64">
        <v>14</v>
      </c>
      <c r="AL114" s="64">
        <v>6</v>
      </c>
      <c r="AM114" s="64">
        <v>2</v>
      </c>
      <c r="AN114" s="64">
        <v>1</v>
      </c>
    </row>
    <row r="115" spans="1:40">
      <c r="A115" s="64" t="s">
        <v>8</v>
      </c>
      <c r="B115" s="64">
        <v>1285</v>
      </c>
      <c r="C115" s="64">
        <v>205</v>
      </c>
      <c r="D115" s="64">
        <v>16</v>
      </c>
      <c r="E115" s="64">
        <v>682</v>
      </c>
      <c r="F115" s="64">
        <v>53</v>
      </c>
      <c r="G115" s="64">
        <v>349</v>
      </c>
      <c r="H115" s="64">
        <v>27</v>
      </c>
      <c r="I115" s="64">
        <v>49</v>
      </c>
      <c r="J115" s="64">
        <v>4</v>
      </c>
      <c r="K115" s="64" t="s">
        <v>8</v>
      </c>
      <c r="L115" s="64">
        <v>404</v>
      </c>
      <c r="M115" s="64">
        <v>63</v>
      </c>
      <c r="N115" s="64">
        <v>16</v>
      </c>
      <c r="O115" s="64">
        <v>207</v>
      </c>
      <c r="P115" s="64">
        <v>51</v>
      </c>
      <c r="Q115" s="64">
        <v>121</v>
      </c>
      <c r="R115" s="64">
        <v>30</v>
      </c>
      <c r="S115" s="64">
        <v>13</v>
      </c>
      <c r="T115" s="64">
        <v>3</v>
      </c>
      <c r="U115" s="64" t="s">
        <v>8</v>
      </c>
      <c r="V115" s="64">
        <v>665</v>
      </c>
      <c r="W115" s="64">
        <v>106</v>
      </c>
      <c r="X115" s="64">
        <v>16</v>
      </c>
      <c r="Y115" s="64">
        <v>353</v>
      </c>
      <c r="Z115" s="64">
        <v>53</v>
      </c>
      <c r="AA115" s="64">
        <v>177</v>
      </c>
      <c r="AB115" s="64">
        <v>27</v>
      </c>
      <c r="AC115" s="64">
        <v>29</v>
      </c>
      <c r="AD115" s="64">
        <v>4</v>
      </c>
      <c r="AE115" s="64" t="s">
        <v>8</v>
      </c>
      <c r="AF115" s="64">
        <v>216</v>
      </c>
      <c r="AG115" s="64">
        <v>36</v>
      </c>
      <c r="AH115" s="64">
        <v>17</v>
      </c>
      <c r="AI115" s="64">
        <v>122</v>
      </c>
      <c r="AJ115" s="64">
        <v>56</v>
      </c>
      <c r="AK115" s="64">
        <v>51</v>
      </c>
      <c r="AL115" s="64">
        <v>24</v>
      </c>
      <c r="AM115" s="64">
        <v>7</v>
      </c>
      <c r="AN115" s="64">
        <v>3</v>
      </c>
    </row>
    <row r="116" spans="1:40">
      <c r="A116" s="64" t="s">
        <v>365</v>
      </c>
      <c r="B116" s="64">
        <v>1285</v>
      </c>
      <c r="C116" s="64">
        <v>164</v>
      </c>
      <c r="D116" s="64">
        <v>13</v>
      </c>
      <c r="E116" s="64">
        <v>720</v>
      </c>
      <c r="F116" s="64">
        <v>56</v>
      </c>
      <c r="G116" s="64">
        <v>350</v>
      </c>
      <c r="H116" s="64">
        <v>27</v>
      </c>
      <c r="I116" s="64">
        <v>51</v>
      </c>
      <c r="J116" s="64">
        <v>4</v>
      </c>
      <c r="K116" s="64" t="s">
        <v>365</v>
      </c>
      <c r="L116" s="64">
        <v>404</v>
      </c>
      <c r="M116" s="64">
        <v>59</v>
      </c>
      <c r="N116" s="64">
        <v>15</v>
      </c>
      <c r="O116" s="64">
        <v>209</v>
      </c>
      <c r="P116" s="64">
        <v>52</v>
      </c>
      <c r="Q116" s="64">
        <v>123</v>
      </c>
      <c r="R116" s="64">
        <v>30</v>
      </c>
      <c r="S116" s="64">
        <v>13</v>
      </c>
      <c r="T116" s="64">
        <v>3</v>
      </c>
      <c r="U116" s="64" t="s">
        <v>365</v>
      </c>
      <c r="V116" s="64">
        <v>665</v>
      </c>
      <c r="W116" s="64">
        <v>76</v>
      </c>
      <c r="X116" s="64">
        <v>11</v>
      </c>
      <c r="Y116" s="64">
        <v>381</v>
      </c>
      <c r="Z116" s="64">
        <v>57</v>
      </c>
      <c r="AA116" s="64">
        <v>177</v>
      </c>
      <c r="AB116" s="64">
        <v>27</v>
      </c>
      <c r="AC116" s="64">
        <v>31</v>
      </c>
      <c r="AD116" s="64">
        <v>5</v>
      </c>
      <c r="AE116" s="64" t="s">
        <v>365</v>
      </c>
      <c r="AF116" s="64">
        <v>216</v>
      </c>
      <c r="AG116" s="64">
        <v>29</v>
      </c>
      <c r="AH116" s="64">
        <v>13</v>
      </c>
      <c r="AI116" s="64">
        <v>130</v>
      </c>
      <c r="AJ116" s="64">
        <v>60</v>
      </c>
      <c r="AK116" s="64">
        <v>50</v>
      </c>
      <c r="AL116" s="64">
        <v>23</v>
      </c>
      <c r="AM116" s="64">
        <v>7</v>
      </c>
      <c r="AN116" s="64">
        <v>3</v>
      </c>
    </row>
    <row r="117" spans="1:40">
      <c r="A117" s="64" t="s">
        <v>366</v>
      </c>
      <c r="B117" s="64">
        <v>1285</v>
      </c>
      <c r="C117" s="64">
        <v>136</v>
      </c>
      <c r="D117" s="64">
        <v>11</v>
      </c>
      <c r="E117" s="64">
        <v>680</v>
      </c>
      <c r="F117" s="64">
        <v>53</v>
      </c>
      <c r="G117" s="64">
        <v>418</v>
      </c>
      <c r="H117" s="64">
        <v>33</v>
      </c>
      <c r="I117" s="64">
        <v>51</v>
      </c>
      <c r="J117" s="64">
        <v>4</v>
      </c>
      <c r="K117" s="64" t="s">
        <v>366</v>
      </c>
      <c r="L117" s="64">
        <v>404</v>
      </c>
      <c r="M117" s="64">
        <v>47</v>
      </c>
      <c r="N117" s="64">
        <v>12</v>
      </c>
      <c r="O117" s="64">
        <v>199</v>
      </c>
      <c r="P117" s="64">
        <v>49</v>
      </c>
      <c r="Q117" s="64">
        <v>144</v>
      </c>
      <c r="R117" s="64">
        <v>36</v>
      </c>
      <c r="S117" s="64">
        <v>14</v>
      </c>
      <c r="T117" s="64">
        <v>3</v>
      </c>
      <c r="U117" s="64" t="s">
        <v>366</v>
      </c>
      <c r="V117" s="64">
        <v>665</v>
      </c>
      <c r="W117" s="64">
        <v>67</v>
      </c>
      <c r="X117" s="64">
        <v>10</v>
      </c>
      <c r="Y117" s="64">
        <v>357</v>
      </c>
      <c r="Z117" s="64">
        <v>54</v>
      </c>
      <c r="AA117" s="64">
        <v>211</v>
      </c>
      <c r="AB117" s="64">
        <v>32</v>
      </c>
      <c r="AC117" s="64">
        <v>30</v>
      </c>
      <c r="AD117" s="64">
        <v>5</v>
      </c>
      <c r="AE117" s="64" t="s">
        <v>366</v>
      </c>
      <c r="AF117" s="64">
        <v>216</v>
      </c>
      <c r="AG117" s="64">
        <v>22</v>
      </c>
      <c r="AH117" s="64">
        <v>10</v>
      </c>
      <c r="AI117" s="64">
        <v>124</v>
      </c>
      <c r="AJ117" s="64">
        <v>57</v>
      </c>
      <c r="AK117" s="64">
        <v>63</v>
      </c>
      <c r="AL117" s="64">
        <v>29</v>
      </c>
      <c r="AM117" s="64">
        <v>7</v>
      </c>
      <c r="AN117" s="64">
        <v>3</v>
      </c>
    </row>
    <row r="118" spans="1:40">
      <c r="A118" s="64" t="s">
        <v>367</v>
      </c>
      <c r="B118" s="64">
        <v>1285</v>
      </c>
      <c r="C118" s="64">
        <v>327</v>
      </c>
      <c r="D118" s="64">
        <v>25</v>
      </c>
      <c r="E118" s="64">
        <v>769</v>
      </c>
      <c r="F118" s="64">
        <v>60</v>
      </c>
      <c r="G118" s="64">
        <v>186</v>
      </c>
      <c r="H118" s="64">
        <v>14</v>
      </c>
      <c r="I118" s="64">
        <v>3</v>
      </c>
      <c r="J118" s="64">
        <v>0</v>
      </c>
      <c r="K118" s="64" t="s">
        <v>367</v>
      </c>
      <c r="L118" s="64">
        <v>404</v>
      </c>
      <c r="M118" s="64">
        <v>93</v>
      </c>
      <c r="N118" s="64">
        <v>23</v>
      </c>
      <c r="O118" s="64">
        <v>244</v>
      </c>
      <c r="P118" s="64">
        <v>60</v>
      </c>
      <c r="Q118" s="64">
        <v>67</v>
      </c>
      <c r="R118" s="64">
        <v>17</v>
      </c>
      <c r="S118" s="64">
        <v>0</v>
      </c>
      <c r="T118" s="64">
        <v>0</v>
      </c>
      <c r="U118" s="64" t="s">
        <v>367</v>
      </c>
      <c r="V118" s="64">
        <v>665</v>
      </c>
      <c r="W118" s="64">
        <v>160</v>
      </c>
      <c r="X118" s="64">
        <v>24</v>
      </c>
      <c r="Y118" s="64">
        <v>413</v>
      </c>
      <c r="Z118" s="64">
        <v>62</v>
      </c>
      <c r="AA118" s="64">
        <v>89</v>
      </c>
      <c r="AB118" s="64">
        <v>13</v>
      </c>
      <c r="AC118" s="64">
        <v>3</v>
      </c>
      <c r="AD118" s="64">
        <v>0</v>
      </c>
      <c r="AE118" s="64" t="s">
        <v>367</v>
      </c>
      <c r="AF118" s="64">
        <v>216</v>
      </c>
      <c r="AG118" s="64">
        <v>74</v>
      </c>
      <c r="AH118" s="64">
        <v>34</v>
      </c>
      <c r="AI118" s="64">
        <v>112</v>
      </c>
      <c r="AJ118" s="64">
        <v>52</v>
      </c>
      <c r="AK118" s="64">
        <v>30</v>
      </c>
      <c r="AL118" s="64">
        <v>14</v>
      </c>
      <c r="AM118" s="64">
        <v>0</v>
      </c>
      <c r="AN118" s="64">
        <v>0</v>
      </c>
    </row>
    <row r="119" spans="1:40">
      <c r="A119" s="64" t="s">
        <v>368</v>
      </c>
      <c r="B119" s="64">
        <v>1285</v>
      </c>
      <c r="C119" s="64">
        <v>310</v>
      </c>
      <c r="D119" s="64">
        <v>24</v>
      </c>
      <c r="E119" s="64">
        <v>738</v>
      </c>
      <c r="F119" s="64">
        <v>57</v>
      </c>
      <c r="G119" s="64">
        <v>211</v>
      </c>
      <c r="H119" s="64">
        <v>16</v>
      </c>
      <c r="I119" s="64">
        <v>26</v>
      </c>
      <c r="J119" s="64">
        <v>2</v>
      </c>
      <c r="K119" s="64" t="s">
        <v>368</v>
      </c>
      <c r="L119" s="64">
        <v>404</v>
      </c>
      <c r="M119" s="64">
        <v>95</v>
      </c>
      <c r="N119" s="64">
        <v>24</v>
      </c>
      <c r="O119" s="64">
        <v>237</v>
      </c>
      <c r="P119" s="64">
        <v>59</v>
      </c>
      <c r="Q119" s="64">
        <v>65</v>
      </c>
      <c r="R119" s="64">
        <v>16</v>
      </c>
      <c r="S119" s="64">
        <v>7</v>
      </c>
      <c r="T119" s="64">
        <v>2</v>
      </c>
      <c r="U119" s="64" t="s">
        <v>368</v>
      </c>
      <c r="V119" s="64">
        <v>665</v>
      </c>
      <c r="W119" s="64">
        <v>153</v>
      </c>
      <c r="X119" s="64">
        <v>23</v>
      </c>
      <c r="Y119" s="64">
        <v>385</v>
      </c>
      <c r="Z119" s="64">
        <v>58</v>
      </c>
      <c r="AA119" s="64">
        <v>113</v>
      </c>
      <c r="AB119" s="64">
        <v>17</v>
      </c>
      <c r="AC119" s="64">
        <v>14</v>
      </c>
      <c r="AD119" s="64">
        <v>2</v>
      </c>
      <c r="AE119" s="64" t="s">
        <v>368</v>
      </c>
      <c r="AF119" s="64">
        <v>216</v>
      </c>
      <c r="AG119" s="64">
        <v>62</v>
      </c>
      <c r="AH119" s="64">
        <v>29</v>
      </c>
      <c r="AI119" s="64">
        <v>116</v>
      </c>
      <c r="AJ119" s="64">
        <v>54</v>
      </c>
      <c r="AK119" s="64">
        <v>33</v>
      </c>
      <c r="AL119" s="64">
        <v>15</v>
      </c>
      <c r="AM119" s="64">
        <v>5</v>
      </c>
      <c r="AN119" s="64">
        <v>2</v>
      </c>
    </row>
    <row r="120" spans="1:40">
      <c r="A120" s="64" t="s">
        <v>369</v>
      </c>
      <c r="B120" s="64">
        <v>1285</v>
      </c>
      <c r="C120" s="64">
        <v>210</v>
      </c>
      <c r="D120" s="64">
        <v>16</v>
      </c>
      <c r="E120" s="64">
        <v>644</v>
      </c>
      <c r="F120" s="64">
        <v>50</v>
      </c>
      <c r="G120" s="64">
        <v>374</v>
      </c>
      <c r="H120" s="64">
        <v>29</v>
      </c>
      <c r="I120" s="64">
        <v>57</v>
      </c>
      <c r="J120" s="64">
        <v>4</v>
      </c>
      <c r="K120" s="64" t="s">
        <v>369</v>
      </c>
      <c r="L120" s="64">
        <v>404</v>
      </c>
      <c r="M120" s="64">
        <v>66</v>
      </c>
      <c r="N120" s="64">
        <v>16</v>
      </c>
      <c r="O120" s="64">
        <v>191</v>
      </c>
      <c r="P120" s="64">
        <v>47</v>
      </c>
      <c r="Q120" s="64">
        <v>134</v>
      </c>
      <c r="R120" s="64">
        <v>33</v>
      </c>
      <c r="S120" s="64">
        <v>13</v>
      </c>
      <c r="T120" s="64">
        <v>3</v>
      </c>
      <c r="U120" s="64" t="s">
        <v>369</v>
      </c>
      <c r="V120" s="64">
        <v>665</v>
      </c>
      <c r="W120" s="64">
        <v>106</v>
      </c>
      <c r="X120" s="64">
        <v>16</v>
      </c>
      <c r="Y120" s="64">
        <v>336</v>
      </c>
      <c r="Z120" s="64">
        <v>51</v>
      </c>
      <c r="AA120" s="64">
        <v>188</v>
      </c>
      <c r="AB120" s="64">
        <v>28</v>
      </c>
      <c r="AC120" s="64">
        <v>35</v>
      </c>
      <c r="AD120" s="64">
        <v>5</v>
      </c>
      <c r="AE120" s="64" t="s">
        <v>369</v>
      </c>
      <c r="AF120" s="64">
        <v>216</v>
      </c>
      <c r="AG120" s="64">
        <v>38</v>
      </c>
      <c r="AH120" s="64">
        <v>18</v>
      </c>
      <c r="AI120" s="64">
        <v>117</v>
      </c>
      <c r="AJ120" s="64">
        <v>54</v>
      </c>
      <c r="AK120" s="64">
        <v>52</v>
      </c>
      <c r="AL120" s="64">
        <v>24</v>
      </c>
      <c r="AM120" s="64">
        <v>9</v>
      </c>
      <c r="AN120" s="64">
        <v>4</v>
      </c>
    </row>
    <row r="121" spans="1:40">
      <c r="A121" s="64" t="s">
        <v>370</v>
      </c>
      <c r="B121" s="64">
        <v>1285</v>
      </c>
      <c r="C121" s="64">
        <v>193</v>
      </c>
      <c r="D121" s="64">
        <v>15</v>
      </c>
      <c r="E121" s="64">
        <v>841</v>
      </c>
      <c r="F121" s="64">
        <v>65</v>
      </c>
      <c r="G121" s="64">
        <v>243</v>
      </c>
      <c r="H121" s="64">
        <v>19</v>
      </c>
      <c r="I121" s="64">
        <v>8</v>
      </c>
      <c r="J121" s="64">
        <v>1</v>
      </c>
      <c r="K121" s="64" t="s">
        <v>370</v>
      </c>
      <c r="L121" s="64">
        <v>404</v>
      </c>
      <c r="M121" s="64">
        <v>61</v>
      </c>
      <c r="N121" s="64">
        <v>15</v>
      </c>
      <c r="O121" s="64">
        <v>262</v>
      </c>
      <c r="P121" s="64">
        <v>65</v>
      </c>
      <c r="Q121" s="64">
        <v>80</v>
      </c>
      <c r="R121" s="64">
        <v>20</v>
      </c>
      <c r="S121" s="64">
        <v>1</v>
      </c>
      <c r="T121" s="64">
        <v>0</v>
      </c>
      <c r="U121" s="64" t="s">
        <v>370</v>
      </c>
      <c r="V121" s="64">
        <v>665</v>
      </c>
      <c r="W121" s="64">
        <v>95</v>
      </c>
      <c r="X121" s="64">
        <v>14</v>
      </c>
      <c r="Y121" s="64">
        <v>438</v>
      </c>
      <c r="Z121" s="64">
        <v>66</v>
      </c>
      <c r="AA121" s="64">
        <v>126</v>
      </c>
      <c r="AB121" s="64">
        <v>19</v>
      </c>
      <c r="AC121" s="64">
        <v>6</v>
      </c>
      <c r="AD121" s="64">
        <v>1</v>
      </c>
      <c r="AE121" s="64" t="s">
        <v>370</v>
      </c>
      <c r="AF121" s="64">
        <v>216</v>
      </c>
      <c r="AG121" s="64">
        <v>37</v>
      </c>
      <c r="AH121" s="64">
        <v>17</v>
      </c>
      <c r="AI121" s="64">
        <v>141</v>
      </c>
      <c r="AJ121" s="64">
        <v>65</v>
      </c>
      <c r="AK121" s="64">
        <v>37</v>
      </c>
      <c r="AL121" s="64">
        <v>17</v>
      </c>
      <c r="AM121" s="64">
        <v>1</v>
      </c>
      <c r="AN121" s="64">
        <v>0</v>
      </c>
    </row>
    <row r="122" spans="1:40">
      <c r="A122" s="64" t="s">
        <v>371</v>
      </c>
      <c r="B122" s="64">
        <v>1285</v>
      </c>
      <c r="C122" s="64">
        <v>151</v>
      </c>
      <c r="D122" s="64">
        <v>12</v>
      </c>
      <c r="E122" s="64">
        <v>687</v>
      </c>
      <c r="F122" s="64">
        <v>53</v>
      </c>
      <c r="G122" s="64">
        <v>440</v>
      </c>
      <c r="H122" s="64">
        <v>34</v>
      </c>
      <c r="I122" s="64">
        <v>7</v>
      </c>
      <c r="J122" s="64">
        <v>1</v>
      </c>
      <c r="K122" s="64" t="s">
        <v>371</v>
      </c>
      <c r="L122" s="64">
        <v>404</v>
      </c>
      <c r="M122" s="64">
        <v>54</v>
      </c>
      <c r="N122" s="64">
        <v>13</v>
      </c>
      <c r="O122" s="64">
        <v>213</v>
      </c>
      <c r="P122" s="64">
        <v>53</v>
      </c>
      <c r="Q122" s="64">
        <v>135</v>
      </c>
      <c r="R122" s="64">
        <v>33</v>
      </c>
      <c r="S122" s="64">
        <v>2</v>
      </c>
      <c r="T122" s="64">
        <v>0</v>
      </c>
      <c r="U122" s="64" t="s">
        <v>371</v>
      </c>
      <c r="V122" s="64">
        <v>665</v>
      </c>
      <c r="W122" s="64">
        <v>61</v>
      </c>
      <c r="X122" s="64">
        <v>9</v>
      </c>
      <c r="Y122" s="64">
        <v>364</v>
      </c>
      <c r="Z122" s="64">
        <v>55</v>
      </c>
      <c r="AA122" s="64">
        <v>235</v>
      </c>
      <c r="AB122" s="64">
        <v>35</v>
      </c>
      <c r="AC122" s="64">
        <v>5</v>
      </c>
      <c r="AD122" s="64">
        <v>1</v>
      </c>
      <c r="AE122" s="64" t="s">
        <v>371</v>
      </c>
      <c r="AF122" s="64">
        <v>216</v>
      </c>
      <c r="AG122" s="64">
        <v>36</v>
      </c>
      <c r="AH122" s="64">
        <v>17</v>
      </c>
      <c r="AI122" s="64">
        <v>110</v>
      </c>
      <c r="AJ122" s="64">
        <v>51</v>
      </c>
      <c r="AK122" s="64">
        <v>70</v>
      </c>
      <c r="AL122" s="64">
        <v>32</v>
      </c>
      <c r="AM122" s="64">
        <v>0</v>
      </c>
      <c r="AN122" s="64">
        <v>0</v>
      </c>
    </row>
    <row r="123" spans="1:40">
      <c r="A123" s="64" t="s">
        <v>372</v>
      </c>
      <c r="B123" s="64">
        <v>1285</v>
      </c>
      <c r="C123" s="64">
        <v>239</v>
      </c>
      <c r="D123" s="64">
        <v>19</v>
      </c>
      <c r="E123" s="64">
        <v>563</v>
      </c>
      <c r="F123" s="64">
        <v>44</v>
      </c>
      <c r="G123" s="64">
        <v>410</v>
      </c>
      <c r="H123" s="64">
        <v>32</v>
      </c>
      <c r="I123" s="64">
        <v>73</v>
      </c>
      <c r="J123" s="64">
        <v>6</v>
      </c>
      <c r="K123" s="64" t="s">
        <v>372</v>
      </c>
      <c r="L123" s="64">
        <v>404</v>
      </c>
      <c r="M123" s="64">
        <v>76</v>
      </c>
      <c r="N123" s="64">
        <v>19</v>
      </c>
      <c r="O123" s="64">
        <v>166</v>
      </c>
      <c r="P123" s="64">
        <v>41</v>
      </c>
      <c r="Q123" s="64">
        <v>138</v>
      </c>
      <c r="R123" s="64">
        <v>34</v>
      </c>
      <c r="S123" s="64">
        <v>24</v>
      </c>
      <c r="T123" s="64">
        <v>6</v>
      </c>
      <c r="U123" s="64" t="s">
        <v>372</v>
      </c>
      <c r="V123" s="64">
        <v>665</v>
      </c>
      <c r="W123" s="64">
        <v>116</v>
      </c>
      <c r="X123" s="64">
        <v>17</v>
      </c>
      <c r="Y123" s="64">
        <v>297</v>
      </c>
      <c r="Z123" s="64">
        <v>45</v>
      </c>
      <c r="AA123" s="64">
        <v>213</v>
      </c>
      <c r="AB123" s="64">
        <v>32</v>
      </c>
      <c r="AC123" s="64">
        <v>39</v>
      </c>
      <c r="AD123" s="64">
        <v>6</v>
      </c>
      <c r="AE123" s="64" t="s">
        <v>372</v>
      </c>
      <c r="AF123" s="64">
        <v>216</v>
      </c>
      <c r="AG123" s="64">
        <v>47</v>
      </c>
      <c r="AH123" s="64">
        <v>22</v>
      </c>
      <c r="AI123" s="64">
        <v>100</v>
      </c>
      <c r="AJ123" s="64">
        <v>46</v>
      </c>
      <c r="AK123" s="64">
        <v>59</v>
      </c>
      <c r="AL123" s="64">
        <v>27</v>
      </c>
      <c r="AM123" s="64">
        <v>10</v>
      </c>
      <c r="AN123" s="64">
        <v>5</v>
      </c>
    </row>
    <row r="124" spans="1:40">
      <c r="A124" s="64" t="s">
        <v>250</v>
      </c>
      <c r="B124" s="64">
        <v>1182</v>
      </c>
      <c r="C124" s="64">
        <v>160</v>
      </c>
      <c r="D124" s="64">
        <v>14</v>
      </c>
      <c r="E124" s="64">
        <v>782</v>
      </c>
      <c r="F124" s="64">
        <v>66</v>
      </c>
      <c r="G124" s="64">
        <v>233</v>
      </c>
      <c r="H124" s="64">
        <v>20</v>
      </c>
      <c r="I124" s="64">
        <v>7</v>
      </c>
      <c r="J124" s="64">
        <v>1</v>
      </c>
      <c r="K124" s="64" t="s">
        <v>250</v>
      </c>
      <c r="L124" s="64">
        <v>371</v>
      </c>
      <c r="M124" s="64">
        <v>51</v>
      </c>
      <c r="N124" s="64">
        <v>14</v>
      </c>
      <c r="O124" s="64">
        <v>237</v>
      </c>
      <c r="P124" s="64">
        <v>64</v>
      </c>
      <c r="Q124" s="64">
        <v>79</v>
      </c>
      <c r="R124" s="64">
        <v>21</v>
      </c>
      <c r="S124" s="64">
        <v>4</v>
      </c>
      <c r="T124" s="64">
        <v>1</v>
      </c>
      <c r="U124" s="64" t="s">
        <v>250</v>
      </c>
      <c r="V124" s="64">
        <v>608</v>
      </c>
      <c r="W124" s="64">
        <v>83</v>
      </c>
      <c r="X124" s="64">
        <v>14</v>
      </c>
      <c r="Y124" s="64">
        <v>406</v>
      </c>
      <c r="Z124" s="64">
        <v>67</v>
      </c>
      <c r="AA124" s="64">
        <v>117</v>
      </c>
      <c r="AB124" s="64">
        <v>19</v>
      </c>
      <c r="AC124" s="64">
        <v>2</v>
      </c>
      <c r="AD124" s="64">
        <v>0</v>
      </c>
      <c r="AE124" s="64" t="s">
        <v>250</v>
      </c>
      <c r="AF124" s="64">
        <v>203</v>
      </c>
      <c r="AG124" s="64">
        <v>26</v>
      </c>
      <c r="AH124" s="64">
        <v>13</v>
      </c>
      <c r="AI124" s="64">
        <v>139</v>
      </c>
      <c r="AJ124" s="64">
        <v>68</v>
      </c>
      <c r="AK124" s="64">
        <v>37</v>
      </c>
      <c r="AL124" s="64">
        <v>18</v>
      </c>
      <c r="AM124" s="64">
        <v>1</v>
      </c>
      <c r="AN124" s="64">
        <v>0</v>
      </c>
    </row>
    <row r="125" spans="1:40">
      <c r="A125" s="64" t="s">
        <v>373</v>
      </c>
      <c r="B125" s="64">
        <v>1182</v>
      </c>
      <c r="C125" s="64">
        <v>160</v>
      </c>
      <c r="D125" s="64">
        <v>14</v>
      </c>
      <c r="E125" s="64">
        <v>793</v>
      </c>
      <c r="F125" s="64">
        <v>67</v>
      </c>
      <c r="G125" s="64">
        <v>222</v>
      </c>
      <c r="H125" s="64">
        <v>19</v>
      </c>
      <c r="I125" s="64">
        <v>7</v>
      </c>
      <c r="J125" s="64">
        <v>1</v>
      </c>
      <c r="K125" s="64" t="s">
        <v>373</v>
      </c>
      <c r="L125" s="64">
        <v>371</v>
      </c>
      <c r="M125" s="64">
        <v>51</v>
      </c>
      <c r="N125" s="64">
        <v>14</v>
      </c>
      <c r="O125" s="64">
        <v>240</v>
      </c>
      <c r="P125" s="64">
        <v>65</v>
      </c>
      <c r="Q125" s="64">
        <v>76</v>
      </c>
      <c r="R125" s="64">
        <v>20</v>
      </c>
      <c r="S125" s="64">
        <v>4</v>
      </c>
      <c r="T125" s="64">
        <v>1</v>
      </c>
      <c r="U125" s="64" t="s">
        <v>373</v>
      </c>
      <c r="V125" s="64">
        <v>608</v>
      </c>
      <c r="W125" s="64">
        <v>83</v>
      </c>
      <c r="X125" s="64">
        <v>14</v>
      </c>
      <c r="Y125" s="64">
        <v>413</v>
      </c>
      <c r="Z125" s="64">
        <v>68</v>
      </c>
      <c r="AA125" s="64">
        <v>110</v>
      </c>
      <c r="AB125" s="64">
        <v>18</v>
      </c>
      <c r="AC125" s="64">
        <v>2</v>
      </c>
      <c r="AD125" s="64">
        <v>0</v>
      </c>
      <c r="AE125" s="64" t="s">
        <v>373</v>
      </c>
      <c r="AF125" s="64">
        <v>203</v>
      </c>
      <c r="AG125" s="64">
        <v>26</v>
      </c>
      <c r="AH125" s="64">
        <v>13</v>
      </c>
      <c r="AI125" s="64">
        <v>140</v>
      </c>
      <c r="AJ125" s="64">
        <v>69</v>
      </c>
      <c r="AK125" s="64">
        <v>36</v>
      </c>
      <c r="AL125" s="64">
        <v>18</v>
      </c>
      <c r="AM125" s="64">
        <v>1</v>
      </c>
      <c r="AN125" s="64">
        <v>0</v>
      </c>
    </row>
    <row r="126" spans="1:40">
      <c r="A126" s="64" t="s">
        <v>374</v>
      </c>
      <c r="B126" s="64">
        <v>1182</v>
      </c>
      <c r="C126" s="64">
        <v>160</v>
      </c>
      <c r="D126" s="64">
        <v>14</v>
      </c>
      <c r="E126" s="64">
        <v>789</v>
      </c>
      <c r="F126" s="64">
        <v>67</v>
      </c>
      <c r="G126" s="64">
        <v>226</v>
      </c>
      <c r="H126" s="64">
        <v>19</v>
      </c>
      <c r="I126" s="64">
        <v>7</v>
      </c>
      <c r="J126" s="64">
        <v>1</v>
      </c>
      <c r="K126" s="64" t="s">
        <v>374</v>
      </c>
      <c r="L126" s="64">
        <v>371</v>
      </c>
      <c r="M126" s="64">
        <v>51</v>
      </c>
      <c r="N126" s="64">
        <v>14</v>
      </c>
      <c r="O126" s="64">
        <v>238</v>
      </c>
      <c r="P126" s="64">
        <v>64</v>
      </c>
      <c r="Q126" s="64">
        <v>78</v>
      </c>
      <c r="R126" s="64">
        <v>21</v>
      </c>
      <c r="S126" s="64">
        <v>4</v>
      </c>
      <c r="T126" s="64">
        <v>1</v>
      </c>
      <c r="U126" s="64" t="s">
        <v>374</v>
      </c>
      <c r="V126" s="64">
        <v>608</v>
      </c>
      <c r="W126" s="64">
        <v>84</v>
      </c>
      <c r="X126" s="64">
        <v>14</v>
      </c>
      <c r="Y126" s="64">
        <v>410</v>
      </c>
      <c r="Z126" s="64">
        <v>67</v>
      </c>
      <c r="AA126" s="64">
        <v>112</v>
      </c>
      <c r="AB126" s="64">
        <v>18</v>
      </c>
      <c r="AC126" s="64">
        <v>2</v>
      </c>
      <c r="AD126" s="64">
        <v>0</v>
      </c>
      <c r="AE126" s="64" t="s">
        <v>374</v>
      </c>
      <c r="AF126" s="64">
        <v>203</v>
      </c>
      <c r="AG126" s="64">
        <v>25</v>
      </c>
      <c r="AH126" s="64">
        <v>12</v>
      </c>
      <c r="AI126" s="64">
        <v>141</v>
      </c>
      <c r="AJ126" s="64">
        <v>69</v>
      </c>
      <c r="AK126" s="64">
        <v>36</v>
      </c>
      <c r="AL126" s="64">
        <v>18</v>
      </c>
      <c r="AM126" s="64">
        <v>1</v>
      </c>
      <c r="AN126" s="64">
        <v>0</v>
      </c>
    </row>
    <row r="127" spans="1:40">
      <c r="A127" s="64" t="s">
        <v>375</v>
      </c>
      <c r="B127" s="64">
        <v>1182</v>
      </c>
      <c r="C127" s="64">
        <v>173</v>
      </c>
      <c r="D127" s="64">
        <v>15</v>
      </c>
      <c r="E127" s="64">
        <v>784</v>
      </c>
      <c r="F127" s="64">
        <v>66</v>
      </c>
      <c r="G127" s="64">
        <v>219</v>
      </c>
      <c r="H127" s="64">
        <v>19</v>
      </c>
      <c r="I127" s="64">
        <v>6</v>
      </c>
      <c r="J127" s="64">
        <v>1</v>
      </c>
      <c r="K127" s="64" t="s">
        <v>375</v>
      </c>
      <c r="L127" s="64">
        <v>371</v>
      </c>
      <c r="M127" s="64">
        <v>54</v>
      </c>
      <c r="N127" s="64">
        <v>15</v>
      </c>
      <c r="O127" s="64">
        <v>240</v>
      </c>
      <c r="P127" s="64">
        <v>65</v>
      </c>
      <c r="Q127" s="64">
        <v>74</v>
      </c>
      <c r="R127" s="64">
        <v>20</v>
      </c>
      <c r="S127" s="64">
        <v>3</v>
      </c>
      <c r="T127" s="64">
        <v>1</v>
      </c>
      <c r="U127" s="64" t="s">
        <v>375</v>
      </c>
      <c r="V127" s="64">
        <v>608</v>
      </c>
      <c r="W127" s="64">
        <v>90</v>
      </c>
      <c r="X127" s="64">
        <v>15</v>
      </c>
      <c r="Y127" s="64">
        <v>406</v>
      </c>
      <c r="Z127" s="64">
        <v>67</v>
      </c>
      <c r="AA127" s="64">
        <v>110</v>
      </c>
      <c r="AB127" s="64">
        <v>18</v>
      </c>
      <c r="AC127" s="64">
        <v>2</v>
      </c>
      <c r="AD127" s="64">
        <v>0</v>
      </c>
      <c r="AE127" s="64" t="s">
        <v>375</v>
      </c>
      <c r="AF127" s="64">
        <v>203</v>
      </c>
      <c r="AG127" s="64">
        <v>29</v>
      </c>
      <c r="AH127" s="64">
        <v>14</v>
      </c>
      <c r="AI127" s="64">
        <v>138</v>
      </c>
      <c r="AJ127" s="64">
        <v>68</v>
      </c>
      <c r="AK127" s="64">
        <v>35</v>
      </c>
      <c r="AL127" s="64">
        <v>17</v>
      </c>
      <c r="AM127" s="64">
        <v>1</v>
      </c>
      <c r="AN127" s="64">
        <v>0</v>
      </c>
    </row>
    <row r="128" spans="1:40">
      <c r="A128" s="64" t="s">
        <v>249</v>
      </c>
      <c r="B128" s="64">
        <v>0</v>
      </c>
      <c r="C128" s="64">
        <v>0</v>
      </c>
      <c r="D128" s="64" t="e">
        <v>#DIV/0!</v>
      </c>
      <c r="E128" s="64">
        <v>0</v>
      </c>
      <c r="F128" s="64" t="e">
        <v>#DIV/0!</v>
      </c>
      <c r="G128" s="64">
        <v>0</v>
      </c>
      <c r="H128" s="64" t="e">
        <v>#DIV/0!</v>
      </c>
      <c r="I128" s="64">
        <v>0</v>
      </c>
      <c r="J128" s="64" t="e">
        <v>#DIV/0!</v>
      </c>
      <c r="K128" s="64" t="s">
        <v>249</v>
      </c>
      <c r="L128" s="64">
        <v>0</v>
      </c>
      <c r="M128" s="64">
        <v>0</v>
      </c>
      <c r="N128" s="64" t="e">
        <v>#DIV/0!</v>
      </c>
      <c r="O128" s="64">
        <v>0</v>
      </c>
      <c r="P128" s="64" t="e">
        <v>#DIV/0!</v>
      </c>
      <c r="Q128" s="64">
        <v>0</v>
      </c>
      <c r="R128" s="64" t="e">
        <v>#DIV/0!</v>
      </c>
      <c r="S128" s="64">
        <v>0</v>
      </c>
      <c r="T128" s="64" t="e">
        <v>#DIV/0!</v>
      </c>
      <c r="U128" s="64" t="s">
        <v>249</v>
      </c>
      <c r="V128" s="64">
        <v>0</v>
      </c>
      <c r="W128" s="64">
        <v>0</v>
      </c>
      <c r="X128" s="64" t="e">
        <v>#DIV/0!</v>
      </c>
      <c r="Y128" s="64">
        <v>0</v>
      </c>
      <c r="Z128" s="64" t="e">
        <v>#DIV/0!</v>
      </c>
      <c r="AA128" s="64">
        <v>0</v>
      </c>
      <c r="AB128" s="64" t="e">
        <v>#DIV/0!</v>
      </c>
      <c r="AC128" s="64">
        <v>0</v>
      </c>
      <c r="AD128" s="64" t="e">
        <v>#DIV/0!</v>
      </c>
      <c r="AE128" s="64" t="s">
        <v>249</v>
      </c>
      <c r="AF128" s="64">
        <v>0</v>
      </c>
      <c r="AG128" s="64">
        <v>0</v>
      </c>
      <c r="AH128" s="64" t="e">
        <v>#DIV/0!</v>
      </c>
      <c r="AI128" s="64">
        <v>0</v>
      </c>
      <c r="AJ128" s="64" t="e">
        <v>#DIV/0!</v>
      </c>
      <c r="AK128" s="64">
        <v>0</v>
      </c>
      <c r="AL128" s="64" t="e">
        <v>#DIV/0!</v>
      </c>
      <c r="AM128" s="64">
        <v>0</v>
      </c>
      <c r="AN128" s="64" t="e">
        <v>#DIV/0!</v>
      </c>
    </row>
    <row r="129" spans="1:40">
      <c r="A129" s="64" t="s">
        <v>376</v>
      </c>
      <c r="B129" s="64">
        <v>0</v>
      </c>
      <c r="C129" s="64">
        <v>0</v>
      </c>
      <c r="D129" s="64" t="e">
        <v>#DIV/0!</v>
      </c>
      <c r="E129" s="64">
        <v>0</v>
      </c>
      <c r="F129" s="64" t="e">
        <v>#DIV/0!</v>
      </c>
      <c r="G129" s="64">
        <v>0</v>
      </c>
      <c r="H129" s="64" t="e">
        <v>#DIV/0!</v>
      </c>
      <c r="I129" s="64">
        <v>0</v>
      </c>
      <c r="J129" s="64" t="e">
        <v>#DIV/0!</v>
      </c>
      <c r="K129" s="64" t="s">
        <v>376</v>
      </c>
      <c r="L129" s="64">
        <v>0</v>
      </c>
      <c r="M129" s="64">
        <v>0</v>
      </c>
      <c r="N129" s="64" t="e">
        <v>#DIV/0!</v>
      </c>
      <c r="O129" s="64">
        <v>0</v>
      </c>
      <c r="P129" s="64" t="e">
        <v>#DIV/0!</v>
      </c>
      <c r="Q129" s="64">
        <v>0</v>
      </c>
      <c r="R129" s="64" t="e">
        <v>#DIV/0!</v>
      </c>
      <c r="S129" s="64">
        <v>0</v>
      </c>
      <c r="T129" s="64" t="e">
        <v>#DIV/0!</v>
      </c>
      <c r="U129" s="64" t="s">
        <v>376</v>
      </c>
      <c r="V129" s="64">
        <v>0</v>
      </c>
      <c r="W129" s="64">
        <v>0</v>
      </c>
      <c r="X129" s="64" t="e">
        <v>#DIV/0!</v>
      </c>
      <c r="Y129" s="64">
        <v>0</v>
      </c>
      <c r="Z129" s="64" t="e">
        <v>#DIV/0!</v>
      </c>
      <c r="AA129" s="64">
        <v>0</v>
      </c>
      <c r="AB129" s="64" t="e">
        <v>#DIV/0!</v>
      </c>
      <c r="AC129" s="64">
        <v>0</v>
      </c>
      <c r="AD129" s="64" t="e">
        <v>#DIV/0!</v>
      </c>
      <c r="AE129" s="64" t="s">
        <v>376</v>
      </c>
      <c r="AF129" s="64">
        <v>0</v>
      </c>
      <c r="AG129" s="64">
        <v>0</v>
      </c>
      <c r="AH129" s="64" t="e">
        <v>#DIV/0!</v>
      </c>
      <c r="AI129" s="64">
        <v>0</v>
      </c>
      <c r="AJ129" s="64" t="e">
        <v>#DIV/0!</v>
      </c>
      <c r="AK129" s="64">
        <v>0</v>
      </c>
      <c r="AL129" s="64" t="e">
        <v>#DIV/0!</v>
      </c>
      <c r="AM129" s="64">
        <v>0</v>
      </c>
      <c r="AN129" s="64" t="e">
        <v>#DIV/0!</v>
      </c>
    </row>
    <row r="130" spans="1:40">
      <c r="A130" s="64" t="s">
        <v>377</v>
      </c>
      <c r="B130" s="64">
        <v>0</v>
      </c>
      <c r="C130" s="64">
        <v>0</v>
      </c>
      <c r="D130" s="64" t="e">
        <v>#DIV/0!</v>
      </c>
      <c r="E130" s="64">
        <v>0</v>
      </c>
      <c r="F130" s="64" t="e">
        <v>#DIV/0!</v>
      </c>
      <c r="G130" s="64">
        <v>0</v>
      </c>
      <c r="H130" s="64" t="e">
        <v>#DIV/0!</v>
      </c>
      <c r="I130" s="64">
        <v>0</v>
      </c>
      <c r="J130" s="64" t="e">
        <v>#DIV/0!</v>
      </c>
      <c r="K130" s="64" t="s">
        <v>377</v>
      </c>
      <c r="L130" s="64">
        <v>0</v>
      </c>
      <c r="M130" s="64">
        <v>0</v>
      </c>
      <c r="N130" s="64" t="e">
        <v>#DIV/0!</v>
      </c>
      <c r="O130" s="64">
        <v>0</v>
      </c>
      <c r="P130" s="64" t="e">
        <v>#DIV/0!</v>
      </c>
      <c r="Q130" s="64">
        <v>0</v>
      </c>
      <c r="R130" s="64" t="e">
        <v>#DIV/0!</v>
      </c>
      <c r="S130" s="64">
        <v>0</v>
      </c>
      <c r="T130" s="64" t="e">
        <v>#DIV/0!</v>
      </c>
      <c r="U130" s="64" t="s">
        <v>377</v>
      </c>
      <c r="V130" s="64">
        <v>0</v>
      </c>
      <c r="W130" s="64">
        <v>0</v>
      </c>
      <c r="X130" s="64" t="e">
        <v>#DIV/0!</v>
      </c>
      <c r="Y130" s="64">
        <v>0</v>
      </c>
      <c r="Z130" s="64" t="e">
        <v>#DIV/0!</v>
      </c>
      <c r="AA130" s="64">
        <v>0</v>
      </c>
      <c r="AB130" s="64" t="e">
        <v>#DIV/0!</v>
      </c>
      <c r="AC130" s="64">
        <v>0</v>
      </c>
      <c r="AD130" s="64" t="e">
        <v>#DIV/0!</v>
      </c>
      <c r="AE130" s="64" t="s">
        <v>377</v>
      </c>
      <c r="AF130" s="64">
        <v>0</v>
      </c>
      <c r="AG130" s="64">
        <v>0</v>
      </c>
      <c r="AH130" s="64" t="e">
        <v>#DIV/0!</v>
      </c>
      <c r="AI130" s="64">
        <v>0</v>
      </c>
      <c r="AJ130" s="64" t="e">
        <v>#DIV/0!</v>
      </c>
      <c r="AK130" s="64">
        <v>0</v>
      </c>
      <c r="AL130" s="64" t="e">
        <v>#DIV/0!</v>
      </c>
      <c r="AM130" s="64">
        <v>0</v>
      </c>
      <c r="AN130" s="64" t="e">
        <v>#DIV/0!</v>
      </c>
    </row>
    <row r="131" spans="1:40">
      <c r="A131" s="64" t="s">
        <v>378</v>
      </c>
      <c r="B131" s="64">
        <v>0</v>
      </c>
      <c r="C131" s="64">
        <v>0</v>
      </c>
      <c r="D131" s="64" t="e">
        <v>#DIV/0!</v>
      </c>
      <c r="E131" s="64">
        <v>0</v>
      </c>
      <c r="F131" s="64" t="e">
        <v>#DIV/0!</v>
      </c>
      <c r="G131" s="64">
        <v>0</v>
      </c>
      <c r="H131" s="64" t="e">
        <v>#DIV/0!</v>
      </c>
      <c r="I131" s="64">
        <v>0</v>
      </c>
      <c r="J131" s="64" t="e">
        <v>#DIV/0!</v>
      </c>
      <c r="K131" s="64" t="s">
        <v>378</v>
      </c>
      <c r="L131" s="64">
        <v>0</v>
      </c>
      <c r="M131" s="64">
        <v>0</v>
      </c>
      <c r="N131" s="64" t="e">
        <v>#DIV/0!</v>
      </c>
      <c r="O131" s="64">
        <v>0</v>
      </c>
      <c r="P131" s="64" t="e">
        <v>#DIV/0!</v>
      </c>
      <c r="Q131" s="64">
        <v>0</v>
      </c>
      <c r="R131" s="64" t="e">
        <v>#DIV/0!</v>
      </c>
      <c r="S131" s="64">
        <v>0</v>
      </c>
      <c r="T131" s="64" t="e">
        <v>#DIV/0!</v>
      </c>
      <c r="U131" s="64" t="s">
        <v>378</v>
      </c>
      <c r="V131" s="64">
        <v>0</v>
      </c>
      <c r="W131" s="64">
        <v>0</v>
      </c>
      <c r="X131" s="64" t="e">
        <v>#DIV/0!</v>
      </c>
      <c r="Y131" s="64">
        <v>0</v>
      </c>
      <c r="Z131" s="64" t="e">
        <v>#DIV/0!</v>
      </c>
      <c r="AA131" s="64">
        <v>0</v>
      </c>
      <c r="AB131" s="64" t="e">
        <v>#DIV/0!</v>
      </c>
      <c r="AC131" s="64">
        <v>0</v>
      </c>
      <c r="AD131" s="64" t="e">
        <v>#DIV/0!</v>
      </c>
      <c r="AE131" s="64" t="s">
        <v>378</v>
      </c>
      <c r="AF131" s="64">
        <v>0</v>
      </c>
      <c r="AG131" s="64">
        <v>0</v>
      </c>
      <c r="AH131" s="64" t="e">
        <v>#DIV/0!</v>
      </c>
      <c r="AI131" s="64">
        <v>0</v>
      </c>
      <c r="AJ131" s="64" t="e">
        <v>#DIV/0!</v>
      </c>
      <c r="AK131" s="64">
        <v>0</v>
      </c>
      <c r="AL131" s="64" t="e">
        <v>#DIV/0!</v>
      </c>
      <c r="AM131" s="64">
        <v>0</v>
      </c>
      <c r="AN131" s="64" t="e">
        <v>#DIV/0!</v>
      </c>
    </row>
    <row r="132" spans="1:40">
      <c r="A132" s="64" t="s">
        <v>969</v>
      </c>
      <c r="B132" s="64">
        <v>0</v>
      </c>
      <c r="C132" s="64">
        <v>0</v>
      </c>
      <c r="D132" s="64" t="e">
        <v>#DIV/0!</v>
      </c>
      <c r="E132" s="64">
        <v>0</v>
      </c>
      <c r="F132" s="64" t="e">
        <v>#DIV/0!</v>
      </c>
      <c r="G132" s="64">
        <v>0</v>
      </c>
      <c r="H132" s="64" t="e">
        <v>#DIV/0!</v>
      </c>
      <c r="I132" s="64">
        <v>0</v>
      </c>
      <c r="J132" s="64" t="e">
        <v>#DIV/0!</v>
      </c>
      <c r="K132" s="64" t="s">
        <v>969</v>
      </c>
      <c r="L132" s="64">
        <v>0</v>
      </c>
      <c r="M132" s="64">
        <v>0</v>
      </c>
      <c r="N132" s="64" t="e">
        <v>#DIV/0!</v>
      </c>
      <c r="O132" s="64">
        <v>0</v>
      </c>
      <c r="P132" s="64" t="e">
        <v>#DIV/0!</v>
      </c>
      <c r="Q132" s="64">
        <v>0</v>
      </c>
      <c r="R132" s="64" t="e">
        <v>#DIV/0!</v>
      </c>
      <c r="S132" s="64">
        <v>0</v>
      </c>
      <c r="T132" s="64" t="e">
        <v>#DIV/0!</v>
      </c>
      <c r="U132" s="64" t="s">
        <v>969</v>
      </c>
      <c r="V132" s="64">
        <v>0</v>
      </c>
      <c r="W132" s="64">
        <v>0</v>
      </c>
      <c r="X132" s="64" t="e">
        <v>#DIV/0!</v>
      </c>
      <c r="Y132" s="64">
        <v>0</v>
      </c>
      <c r="Z132" s="64" t="e">
        <v>#DIV/0!</v>
      </c>
      <c r="AA132" s="64">
        <v>0</v>
      </c>
      <c r="AB132" s="64" t="e">
        <v>#DIV/0!</v>
      </c>
      <c r="AC132" s="64">
        <v>0</v>
      </c>
      <c r="AD132" s="64" t="e">
        <v>#DIV/0!</v>
      </c>
      <c r="AE132" s="64" t="s">
        <v>969</v>
      </c>
      <c r="AF132" s="64">
        <v>0</v>
      </c>
      <c r="AG132" s="64">
        <v>0</v>
      </c>
      <c r="AH132" s="64" t="e">
        <v>#DIV/0!</v>
      </c>
      <c r="AI132" s="64">
        <v>0</v>
      </c>
      <c r="AJ132" s="64" t="e">
        <v>#DIV/0!</v>
      </c>
      <c r="AK132" s="64">
        <v>0</v>
      </c>
      <c r="AL132" s="64" t="e">
        <v>#DIV/0!</v>
      </c>
      <c r="AM132" s="64">
        <v>0</v>
      </c>
      <c r="AN132" s="64" t="e">
        <v>#DIV/0!</v>
      </c>
    </row>
    <row r="133" spans="1:40">
      <c r="A133" s="64" t="s">
        <v>970</v>
      </c>
      <c r="B133" s="64">
        <v>0</v>
      </c>
      <c r="C133" s="64">
        <v>0</v>
      </c>
      <c r="D133" s="64" t="e">
        <v>#DIV/0!</v>
      </c>
      <c r="E133" s="64">
        <v>0</v>
      </c>
      <c r="F133" s="64" t="e">
        <v>#DIV/0!</v>
      </c>
      <c r="G133" s="64">
        <v>0</v>
      </c>
      <c r="H133" s="64" t="e">
        <v>#DIV/0!</v>
      </c>
      <c r="I133" s="64">
        <v>0</v>
      </c>
      <c r="J133" s="64" t="e">
        <v>#DIV/0!</v>
      </c>
      <c r="K133" s="64" t="s">
        <v>970</v>
      </c>
      <c r="L133" s="64">
        <v>0</v>
      </c>
      <c r="M133" s="64">
        <v>0</v>
      </c>
      <c r="N133" s="64" t="e">
        <v>#DIV/0!</v>
      </c>
      <c r="O133" s="64">
        <v>0</v>
      </c>
      <c r="P133" s="64" t="e">
        <v>#DIV/0!</v>
      </c>
      <c r="Q133" s="64">
        <v>0</v>
      </c>
      <c r="R133" s="64" t="e">
        <v>#DIV/0!</v>
      </c>
      <c r="S133" s="64">
        <v>0</v>
      </c>
      <c r="T133" s="64" t="e">
        <v>#DIV/0!</v>
      </c>
      <c r="U133" s="64" t="s">
        <v>970</v>
      </c>
      <c r="V133" s="64">
        <v>0</v>
      </c>
      <c r="W133" s="64">
        <v>0</v>
      </c>
      <c r="X133" s="64" t="e">
        <v>#DIV/0!</v>
      </c>
      <c r="Y133" s="64">
        <v>0</v>
      </c>
      <c r="Z133" s="64" t="e">
        <v>#DIV/0!</v>
      </c>
      <c r="AA133" s="64">
        <v>0</v>
      </c>
      <c r="AB133" s="64" t="e">
        <v>#DIV/0!</v>
      </c>
      <c r="AC133" s="64">
        <v>0</v>
      </c>
      <c r="AD133" s="64" t="e">
        <v>#DIV/0!</v>
      </c>
      <c r="AE133" s="64" t="s">
        <v>970</v>
      </c>
      <c r="AF133" s="64">
        <v>0</v>
      </c>
      <c r="AG133" s="64">
        <v>0</v>
      </c>
      <c r="AH133" s="64" t="e">
        <v>#DIV/0!</v>
      </c>
      <c r="AI133" s="64">
        <v>0</v>
      </c>
      <c r="AJ133" s="64" t="e">
        <v>#DIV/0!</v>
      </c>
      <c r="AK133" s="64">
        <v>0</v>
      </c>
      <c r="AL133" s="64" t="e">
        <v>#DIV/0!</v>
      </c>
      <c r="AM133" s="64">
        <v>0</v>
      </c>
      <c r="AN133" s="64" t="e">
        <v>#DIV/0!</v>
      </c>
    </row>
    <row r="134" spans="1:40">
      <c r="A134" s="64" t="s">
        <v>971</v>
      </c>
      <c r="B134" s="64">
        <v>0</v>
      </c>
      <c r="C134" s="64">
        <v>0</v>
      </c>
      <c r="D134" s="64" t="e">
        <v>#DIV/0!</v>
      </c>
      <c r="E134" s="64">
        <v>0</v>
      </c>
      <c r="F134" s="64" t="e">
        <v>#DIV/0!</v>
      </c>
      <c r="G134" s="64">
        <v>0</v>
      </c>
      <c r="H134" s="64" t="e">
        <v>#DIV/0!</v>
      </c>
      <c r="I134" s="64">
        <v>0</v>
      </c>
      <c r="J134" s="64" t="e">
        <v>#DIV/0!</v>
      </c>
      <c r="K134" s="64" t="s">
        <v>971</v>
      </c>
      <c r="L134" s="64">
        <v>0</v>
      </c>
      <c r="M134" s="64">
        <v>0</v>
      </c>
      <c r="N134" s="64" t="e">
        <v>#DIV/0!</v>
      </c>
      <c r="O134" s="64">
        <v>0</v>
      </c>
      <c r="P134" s="64" t="e">
        <v>#DIV/0!</v>
      </c>
      <c r="Q134" s="64">
        <v>0</v>
      </c>
      <c r="R134" s="64" t="e">
        <v>#DIV/0!</v>
      </c>
      <c r="S134" s="64">
        <v>0</v>
      </c>
      <c r="T134" s="64" t="e">
        <v>#DIV/0!</v>
      </c>
      <c r="U134" s="64" t="s">
        <v>971</v>
      </c>
      <c r="V134" s="64">
        <v>0</v>
      </c>
      <c r="W134" s="64">
        <v>0</v>
      </c>
      <c r="X134" s="64" t="e">
        <v>#DIV/0!</v>
      </c>
      <c r="Y134" s="64">
        <v>0</v>
      </c>
      <c r="Z134" s="64" t="e">
        <v>#DIV/0!</v>
      </c>
      <c r="AA134" s="64">
        <v>0</v>
      </c>
      <c r="AB134" s="64" t="e">
        <v>#DIV/0!</v>
      </c>
      <c r="AC134" s="64">
        <v>0</v>
      </c>
      <c r="AD134" s="64" t="e">
        <v>#DIV/0!</v>
      </c>
      <c r="AE134" s="64" t="s">
        <v>971</v>
      </c>
      <c r="AF134" s="64">
        <v>0</v>
      </c>
      <c r="AG134" s="64">
        <v>0</v>
      </c>
      <c r="AH134" s="64" t="e">
        <v>#DIV/0!</v>
      </c>
      <c r="AI134" s="64">
        <v>0</v>
      </c>
      <c r="AJ134" s="64" t="e">
        <v>#DIV/0!</v>
      </c>
      <c r="AK134" s="64">
        <v>0</v>
      </c>
      <c r="AL134" s="64" t="e">
        <v>#DIV/0!</v>
      </c>
      <c r="AM134" s="64">
        <v>0</v>
      </c>
      <c r="AN134" s="64" t="e">
        <v>#DIV/0!</v>
      </c>
    </row>
    <row r="135" spans="1:40">
      <c r="A135" s="64" t="s">
        <v>972</v>
      </c>
      <c r="B135" s="64">
        <v>0</v>
      </c>
      <c r="C135" s="64">
        <v>0</v>
      </c>
      <c r="D135" s="64" t="e">
        <v>#DIV/0!</v>
      </c>
      <c r="E135" s="64">
        <v>0</v>
      </c>
      <c r="F135" s="64" t="e">
        <v>#DIV/0!</v>
      </c>
      <c r="G135" s="64">
        <v>0</v>
      </c>
      <c r="H135" s="64" t="e">
        <v>#DIV/0!</v>
      </c>
      <c r="I135" s="64">
        <v>0</v>
      </c>
      <c r="J135" s="64" t="e">
        <v>#DIV/0!</v>
      </c>
      <c r="K135" s="64" t="s">
        <v>972</v>
      </c>
      <c r="L135" s="64">
        <v>0</v>
      </c>
      <c r="M135" s="64">
        <v>0</v>
      </c>
      <c r="N135" s="64" t="e">
        <v>#DIV/0!</v>
      </c>
      <c r="O135" s="64">
        <v>0</v>
      </c>
      <c r="P135" s="64" t="e">
        <v>#DIV/0!</v>
      </c>
      <c r="Q135" s="64">
        <v>0</v>
      </c>
      <c r="R135" s="64" t="e">
        <v>#DIV/0!</v>
      </c>
      <c r="S135" s="64">
        <v>0</v>
      </c>
      <c r="T135" s="64" t="e">
        <v>#DIV/0!</v>
      </c>
      <c r="U135" s="64" t="s">
        <v>972</v>
      </c>
      <c r="V135" s="64">
        <v>0</v>
      </c>
      <c r="W135" s="64">
        <v>0</v>
      </c>
      <c r="X135" s="64" t="e">
        <v>#DIV/0!</v>
      </c>
      <c r="Y135" s="64">
        <v>0</v>
      </c>
      <c r="Z135" s="64" t="e">
        <v>#DIV/0!</v>
      </c>
      <c r="AA135" s="64">
        <v>0</v>
      </c>
      <c r="AB135" s="64" t="e">
        <v>#DIV/0!</v>
      </c>
      <c r="AC135" s="64">
        <v>0</v>
      </c>
      <c r="AD135" s="64" t="e">
        <v>#DIV/0!</v>
      </c>
      <c r="AE135" s="64" t="s">
        <v>972</v>
      </c>
      <c r="AF135" s="64">
        <v>0</v>
      </c>
      <c r="AG135" s="64">
        <v>0</v>
      </c>
      <c r="AH135" s="64" t="e">
        <v>#DIV/0!</v>
      </c>
      <c r="AI135" s="64">
        <v>0</v>
      </c>
      <c r="AJ135" s="64" t="e">
        <v>#DIV/0!</v>
      </c>
      <c r="AK135" s="64">
        <v>0</v>
      </c>
      <c r="AL135" s="64" t="e">
        <v>#DIV/0!</v>
      </c>
      <c r="AM135" s="64">
        <v>0</v>
      </c>
      <c r="AN135" s="64" t="e">
        <v>#DIV/0!</v>
      </c>
    </row>
    <row r="136" spans="1:40">
      <c r="A136" s="64" t="s">
        <v>973</v>
      </c>
      <c r="B136" s="64">
        <v>0</v>
      </c>
      <c r="C136" s="64">
        <v>0</v>
      </c>
      <c r="D136" s="64" t="e">
        <v>#DIV/0!</v>
      </c>
      <c r="E136" s="64">
        <v>0</v>
      </c>
      <c r="F136" s="64" t="e">
        <v>#DIV/0!</v>
      </c>
      <c r="G136" s="64">
        <v>0</v>
      </c>
      <c r="H136" s="64" t="e">
        <v>#DIV/0!</v>
      </c>
      <c r="I136" s="64">
        <v>0</v>
      </c>
      <c r="J136" s="64" t="e">
        <v>#DIV/0!</v>
      </c>
      <c r="K136" s="64" t="s">
        <v>973</v>
      </c>
      <c r="L136" s="64">
        <v>0</v>
      </c>
      <c r="M136" s="64">
        <v>0</v>
      </c>
      <c r="N136" s="64" t="e">
        <v>#DIV/0!</v>
      </c>
      <c r="O136" s="64">
        <v>0</v>
      </c>
      <c r="P136" s="64" t="e">
        <v>#DIV/0!</v>
      </c>
      <c r="Q136" s="64">
        <v>0</v>
      </c>
      <c r="R136" s="64" t="e">
        <v>#DIV/0!</v>
      </c>
      <c r="S136" s="64">
        <v>0</v>
      </c>
      <c r="T136" s="64" t="e">
        <v>#DIV/0!</v>
      </c>
      <c r="U136" s="64" t="s">
        <v>973</v>
      </c>
      <c r="V136" s="64">
        <v>0</v>
      </c>
      <c r="W136" s="64">
        <v>0</v>
      </c>
      <c r="X136" s="64" t="e">
        <v>#DIV/0!</v>
      </c>
      <c r="Y136" s="64">
        <v>0</v>
      </c>
      <c r="Z136" s="64" t="e">
        <v>#DIV/0!</v>
      </c>
      <c r="AA136" s="64">
        <v>0</v>
      </c>
      <c r="AB136" s="64" t="e">
        <v>#DIV/0!</v>
      </c>
      <c r="AC136" s="64">
        <v>0</v>
      </c>
      <c r="AD136" s="64" t="e">
        <v>#DIV/0!</v>
      </c>
      <c r="AE136" s="64" t="s">
        <v>973</v>
      </c>
      <c r="AF136" s="64">
        <v>0</v>
      </c>
      <c r="AG136" s="64">
        <v>0</v>
      </c>
      <c r="AH136" s="64" t="e">
        <v>#DIV/0!</v>
      </c>
      <c r="AI136" s="64">
        <v>0</v>
      </c>
      <c r="AJ136" s="64" t="e">
        <v>#DIV/0!</v>
      </c>
      <c r="AK136" s="64">
        <v>0</v>
      </c>
      <c r="AL136" s="64" t="e">
        <v>#DIV/0!</v>
      </c>
      <c r="AM136" s="64">
        <v>0</v>
      </c>
      <c r="AN136" s="64" t="e">
        <v>#DIV/0!</v>
      </c>
    </row>
    <row r="137" spans="1:40">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row>
    <row r="138" spans="1:40">
      <c r="A138" s="64" t="s">
        <v>24</v>
      </c>
      <c r="B138" s="64" t="s">
        <v>272</v>
      </c>
      <c r="C138" s="64" t="s">
        <v>64</v>
      </c>
      <c r="D138" s="64" t="s">
        <v>379</v>
      </c>
      <c r="E138" s="64" t="s">
        <v>65</v>
      </c>
      <c r="F138" s="64" t="s">
        <v>380</v>
      </c>
      <c r="G138" s="64" t="s">
        <v>66</v>
      </c>
      <c r="H138" s="64" t="s">
        <v>381</v>
      </c>
      <c r="I138" s="64" t="s">
        <v>67</v>
      </c>
      <c r="J138" s="64" t="s">
        <v>382</v>
      </c>
      <c r="K138" s="64" t="s">
        <v>831</v>
      </c>
      <c r="L138" s="64" t="s">
        <v>272</v>
      </c>
      <c r="M138" s="64" t="s">
        <v>64</v>
      </c>
      <c r="N138" s="64" t="s">
        <v>379</v>
      </c>
      <c r="O138" s="64" t="s">
        <v>65</v>
      </c>
      <c r="P138" s="64" t="s">
        <v>380</v>
      </c>
      <c r="Q138" s="64" t="s">
        <v>66</v>
      </c>
      <c r="R138" s="64" t="s">
        <v>381</v>
      </c>
      <c r="S138" s="64" t="s">
        <v>67</v>
      </c>
      <c r="T138" s="64" t="s">
        <v>382</v>
      </c>
      <c r="U138" s="64" t="s">
        <v>832</v>
      </c>
      <c r="V138" s="64" t="s">
        <v>272</v>
      </c>
      <c r="W138" s="64" t="s">
        <v>64</v>
      </c>
      <c r="X138" s="64" t="s">
        <v>379</v>
      </c>
      <c r="Y138" s="64" t="s">
        <v>65</v>
      </c>
      <c r="Z138" s="64" t="s">
        <v>380</v>
      </c>
      <c r="AA138" s="64" t="s">
        <v>66</v>
      </c>
      <c r="AB138" s="64" t="s">
        <v>381</v>
      </c>
      <c r="AC138" s="64" t="s">
        <v>67</v>
      </c>
      <c r="AD138" s="64" t="s">
        <v>382</v>
      </c>
      <c r="AE138" s="64" t="s">
        <v>833</v>
      </c>
      <c r="AF138" s="64" t="s">
        <v>272</v>
      </c>
      <c r="AG138" s="64" t="s">
        <v>64</v>
      </c>
      <c r="AH138" s="64" t="s">
        <v>379</v>
      </c>
      <c r="AI138" s="64" t="s">
        <v>65</v>
      </c>
      <c r="AJ138" s="64" t="s">
        <v>380</v>
      </c>
      <c r="AK138" s="64" t="s">
        <v>66</v>
      </c>
      <c r="AL138" s="64" t="s">
        <v>381</v>
      </c>
      <c r="AM138" s="64" t="s">
        <v>67</v>
      </c>
      <c r="AN138" s="64" t="s">
        <v>382</v>
      </c>
    </row>
    <row r="139" spans="1:40">
      <c r="A139" s="64" t="s">
        <v>248</v>
      </c>
      <c r="B139" s="64">
        <v>237</v>
      </c>
      <c r="C139" s="64">
        <v>49</v>
      </c>
      <c r="D139" s="64">
        <v>21</v>
      </c>
      <c r="E139" s="64">
        <v>87</v>
      </c>
      <c r="F139" s="64">
        <v>37</v>
      </c>
      <c r="G139" s="64">
        <v>83</v>
      </c>
      <c r="H139" s="64">
        <v>35</v>
      </c>
      <c r="I139" s="64">
        <v>18</v>
      </c>
      <c r="J139" s="64">
        <v>8</v>
      </c>
      <c r="K139" s="64" t="s">
        <v>248</v>
      </c>
      <c r="L139" s="64">
        <v>81</v>
      </c>
      <c r="M139" s="64">
        <v>14</v>
      </c>
      <c r="N139" s="64">
        <v>17</v>
      </c>
      <c r="O139" s="64">
        <v>29</v>
      </c>
      <c r="P139" s="64">
        <v>36</v>
      </c>
      <c r="Q139" s="64">
        <v>30</v>
      </c>
      <c r="R139" s="64">
        <v>37</v>
      </c>
      <c r="S139" s="64">
        <v>8</v>
      </c>
      <c r="T139" s="64">
        <v>10</v>
      </c>
      <c r="U139" s="64" t="s">
        <v>248</v>
      </c>
      <c r="V139" s="64">
        <v>107</v>
      </c>
      <c r="W139" s="64">
        <v>24</v>
      </c>
      <c r="X139" s="64">
        <v>22</v>
      </c>
      <c r="Y139" s="64">
        <v>46</v>
      </c>
      <c r="Z139" s="64">
        <v>43</v>
      </c>
      <c r="AA139" s="64">
        <v>32</v>
      </c>
      <c r="AB139" s="64">
        <v>30</v>
      </c>
      <c r="AC139" s="64">
        <v>5</v>
      </c>
      <c r="AD139" s="64">
        <v>5</v>
      </c>
      <c r="AE139" s="64" t="s">
        <v>248</v>
      </c>
      <c r="AF139" s="64">
        <v>49</v>
      </c>
      <c r="AG139" s="64">
        <v>11</v>
      </c>
      <c r="AH139" s="64">
        <v>22</v>
      </c>
      <c r="AI139" s="64">
        <v>12</v>
      </c>
      <c r="AJ139" s="64">
        <v>24</v>
      </c>
      <c r="AK139" s="64">
        <v>21</v>
      </c>
      <c r="AL139" s="64">
        <v>43</v>
      </c>
      <c r="AM139" s="64">
        <v>5</v>
      </c>
      <c r="AN139" s="64">
        <v>10</v>
      </c>
    </row>
    <row r="140" spans="1:40">
      <c r="A140" s="64" t="s">
        <v>349</v>
      </c>
      <c r="B140" s="64">
        <v>237</v>
      </c>
      <c r="C140" s="64">
        <v>46</v>
      </c>
      <c r="D140" s="64">
        <v>19</v>
      </c>
      <c r="E140" s="64">
        <v>90</v>
      </c>
      <c r="F140" s="64">
        <v>38</v>
      </c>
      <c r="G140" s="64">
        <v>83</v>
      </c>
      <c r="H140" s="64">
        <v>35</v>
      </c>
      <c r="I140" s="64">
        <v>18</v>
      </c>
      <c r="J140" s="64">
        <v>8</v>
      </c>
      <c r="K140" s="64" t="s">
        <v>349</v>
      </c>
      <c r="L140" s="64">
        <v>81</v>
      </c>
      <c r="M140" s="64">
        <v>11</v>
      </c>
      <c r="N140" s="64">
        <v>14</v>
      </c>
      <c r="O140" s="64">
        <v>32</v>
      </c>
      <c r="P140" s="64">
        <v>40</v>
      </c>
      <c r="Q140" s="64">
        <v>30</v>
      </c>
      <c r="R140" s="64">
        <v>37</v>
      </c>
      <c r="S140" s="64">
        <v>8</v>
      </c>
      <c r="T140" s="64">
        <v>10</v>
      </c>
      <c r="U140" s="64" t="s">
        <v>349</v>
      </c>
      <c r="V140" s="64">
        <v>107</v>
      </c>
      <c r="W140" s="64">
        <v>22</v>
      </c>
      <c r="X140" s="64">
        <v>21</v>
      </c>
      <c r="Y140" s="64">
        <v>48</v>
      </c>
      <c r="Z140" s="64">
        <v>45</v>
      </c>
      <c r="AA140" s="64">
        <v>32</v>
      </c>
      <c r="AB140" s="64">
        <v>30</v>
      </c>
      <c r="AC140" s="64">
        <v>5</v>
      </c>
      <c r="AD140" s="64">
        <v>5</v>
      </c>
      <c r="AE140" s="64" t="s">
        <v>349</v>
      </c>
      <c r="AF140" s="64">
        <v>49</v>
      </c>
      <c r="AG140" s="64">
        <v>13</v>
      </c>
      <c r="AH140" s="64">
        <v>27</v>
      </c>
      <c r="AI140" s="64">
        <v>10</v>
      </c>
      <c r="AJ140" s="64">
        <v>20</v>
      </c>
      <c r="AK140" s="64">
        <v>21</v>
      </c>
      <c r="AL140" s="64">
        <v>43</v>
      </c>
      <c r="AM140" s="64">
        <v>5</v>
      </c>
      <c r="AN140" s="64">
        <v>10</v>
      </c>
    </row>
    <row r="141" spans="1:40">
      <c r="A141" s="64" t="s">
        <v>350</v>
      </c>
      <c r="B141" s="64">
        <v>237</v>
      </c>
      <c r="C141" s="64">
        <v>51</v>
      </c>
      <c r="D141" s="64">
        <v>22</v>
      </c>
      <c r="E141" s="64">
        <v>122</v>
      </c>
      <c r="F141" s="64">
        <v>51</v>
      </c>
      <c r="G141" s="64">
        <v>56</v>
      </c>
      <c r="H141" s="64">
        <v>24</v>
      </c>
      <c r="I141" s="64">
        <v>8</v>
      </c>
      <c r="J141" s="64">
        <v>3</v>
      </c>
      <c r="K141" s="64" t="s">
        <v>350</v>
      </c>
      <c r="L141" s="64">
        <v>81</v>
      </c>
      <c r="M141" s="64">
        <v>14</v>
      </c>
      <c r="N141" s="64">
        <v>17</v>
      </c>
      <c r="O141" s="64">
        <v>43</v>
      </c>
      <c r="P141" s="64">
        <v>53</v>
      </c>
      <c r="Q141" s="64">
        <v>20</v>
      </c>
      <c r="R141" s="64">
        <v>25</v>
      </c>
      <c r="S141" s="64">
        <v>4</v>
      </c>
      <c r="T141" s="64">
        <v>5</v>
      </c>
      <c r="U141" s="64" t="s">
        <v>350</v>
      </c>
      <c r="V141" s="64">
        <v>107</v>
      </c>
      <c r="W141" s="64">
        <v>27</v>
      </c>
      <c r="X141" s="64">
        <v>25</v>
      </c>
      <c r="Y141" s="64">
        <v>57</v>
      </c>
      <c r="Z141" s="64">
        <v>53</v>
      </c>
      <c r="AA141" s="64">
        <v>22</v>
      </c>
      <c r="AB141" s="64">
        <v>21</v>
      </c>
      <c r="AC141" s="64">
        <v>1</v>
      </c>
      <c r="AD141" s="64">
        <v>1</v>
      </c>
      <c r="AE141" s="64" t="s">
        <v>350</v>
      </c>
      <c r="AF141" s="64">
        <v>49</v>
      </c>
      <c r="AG141" s="64">
        <v>10</v>
      </c>
      <c r="AH141" s="64">
        <v>20</v>
      </c>
      <c r="AI141" s="64">
        <v>22</v>
      </c>
      <c r="AJ141" s="64">
        <v>45</v>
      </c>
      <c r="AK141" s="64">
        <v>14</v>
      </c>
      <c r="AL141" s="64">
        <v>29</v>
      </c>
      <c r="AM141" s="64">
        <v>3</v>
      </c>
      <c r="AN141" s="64">
        <v>6</v>
      </c>
    </row>
    <row r="142" spans="1:40">
      <c r="A142" s="64" t="s">
        <v>42</v>
      </c>
      <c r="B142" s="64">
        <v>237</v>
      </c>
      <c r="C142" s="64">
        <v>44</v>
      </c>
      <c r="D142" s="64">
        <v>19</v>
      </c>
      <c r="E142" s="64">
        <v>92</v>
      </c>
      <c r="F142" s="64">
        <v>39</v>
      </c>
      <c r="G142" s="64">
        <v>83</v>
      </c>
      <c r="H142" s="64">
        <v>35</v>
      </c>
      <c r="I142" s="64">
        <v>18</v>
      </c>
      <c r="J142" s="64">
        <v>8</v>
      </c>
      <c r="K142" s="64" t="s">
        <v>42</v>
      </c>
      <c r="L142" s="64">
        <v>81</v>
      </c>
      <c r="M142" s="64">
        <v>10</v>
      </c>
      <c r="N142" s="64">
        <v>12</v>
      </c>
      <c r="O142" s="64">
        <v>33</v>
      </c>
      <c r="P142" s="64">
        <v>41</v>
      </c>
      <c r="Q142" s="64">
        <v>30</v>
      </c>
      <c r="R142" s="64">
        <v>37</v>
      </c>
      <c r="S142" s="64">
        <v>8</v>
      </c>
      <c r="T142" s="64">
        <v>10</v>
      </c>
      <c r="U142" s="64" t="s">
        <v>42</v>
      </c>
      <c r="V142" s="64">
        <v>107</v>
      </c>
      <c r="W142" s="64">
        <v>23</v>
      </c>
      <c r="X142" s="64">
        <v>21</v>
      </c>
      <c r="Y142" s="64">
        <v>47</v>
      </c>
      <c r="Z142" s="64">
        <v>44</v>
      </c>
      <c r="AA142" s="64">
        <v>32</v>
      </c>
      <c r="AB142" s="64">
        <v>30</v>
      </c>
      <c r="AC142" s="64">
        <v>5</v>
      </c>
      <c r="AD142" s="64">
        <v>5</v>
      </c>
      <c r="AE142" s="64" t="s">
        <v>42</v>
      </c>
      <c r="AF142" s="64">
        <v>49</v>
      </c>
      <c r="AG142" s="64">
        <v>11</v>
      </c>
      <c r="AH142" s="64">
        <v>22</v>
      </c>
      <c r="AI142" s="64">
        <v>12</v>
      </c>
      <c r="AJ142" s="64">
        <v>24</v>
      </c>
      <c r="AK142" s="64">
        <v>21</v>
      </c>
      <c r="AL142" s="64">
        <v>43</v>
      </c>
      <c r="AM142" s="64">
        <v>5</v>
      </c>
      <c r="AN142" s="64">
        <v>10</v>
      </c>
    </row>
    <row r="143" spans="1:40">
      <c r="A143" s="64" t="s">
        <v>351</v>
      </c>
      <c r="B143" s="64">
        <v>237</v>
      </c>
      <c r="C143" s="64">
        <v>40</v>
      </c>
      <c r="D143" s="64">
        <v>17</v>
      </c>
      <c r="E143" s="64">
        <v>60</v>
      </c>
      <c r="F143" s="64">
        <v>25</v>
      </c>
      <c r="G143" s="64">
        <v>91</v>
      </c>
      <c r="H143" s="64">
        <v>38</v>
      </c>
      <c r="I143" s="64">
        <v>46</v>
      </c>
      <c r="J143" s="64">
        <v>19</v>
      </c>
      <c r="K143" s="64" t="s">
        <v>351</v>
      </c>
      <c r="L143" s="64">
        <v>81</v>
      </c>
      <c r="M143" s="64">
        <v>8</v>
      </c>
      <c r="N143" s="64">
        <v>10</v>
      </c>
      <c r="O143" s="64">
        <v>22</v>
      </c>
      <c r="P143" s="64">
        <v>27</v>
      </c>
      <c r="Q143" s="64">
        <v>33</v>
      </c>
      <c r="R143" s="64">
        <v>41</v>
      </c>
      <c r="S143" s="64">
        <v>18</v>
      </c>
      <c r="T143" s="64">
        <v>22</v>
      </c>
      <c r="U143" s="64" t="s">
        <v>351</v>
      </c>
      <c r="V143" s="64">
        <v>107</v>
      </c>
      <c r="W143" s="64">
        <v>22</v>
      </c>
      <c r="X143" s="64">
        <v>21</v>
      </c>
      <c r="Y143" s="64">
        <v>29</v>
      </c>
      <c r="Z143" s="64">
        <v>27</v>
      </c>
      <c r="AA143" s="64">
        <v>36</v>
      </c>
      <c r="AB143" s="64">
        <v>34</v>
      </c>
      <c r="AC143" s="64">
        <v>20</v>
      </c>
      <c r="AD143" s="64">
        <v>19</v>
      </c>
      <c r="AE143" s="64" t="s">
        <v>351</v>
      </c>
      <c r="AF143" s="64">
        <v>49</v>
      </c>
      <c r="AG143" s="64">
        <v>10</v>
      </c>
      <c r="AH143" s="64">
        <v>20</v>
      </c>
      <c r="AI143" s="64">
        <v>9</v>
      </c>
      <c r="AJ143" s="64">
        <v>18</v>
      </c>
      <c r="AK143" s="64">
        <v>22</v>
      </c>
      <c r="AL143" s="64">
        <v>45</v>
      </c>
      <c r="AM143" s="64">
        <v>8</v>
      </c>
      <c r="AN143" s="64">
        <v>16</v>
      </c>
    </row>
    <row r="144" spans="1:40">
      <c r="A144" s="64" t="s">
        <v>352</v>
      </c>
      <c r="B144" s="64">
        <v>237</v>
      </c>
      <c r="C144" s="64">
        <v>31</v>
      </c>
      <c r="D144" s="64">
        <v>13</v>
      </c>
      <c r="E144" s="64">
        <v>108</v>
      </c>
      <c r="F144" s="64">
        <v>46</v>
      </c>
      <c r="G144" s="64">
        <v>81</v>
      </c>
      <c r="H144" s="64">
        <v>34</v>
      </c>
      <c r="I144" s="64">
        <v>17</v>
      </c>
      <c r="J144" s="64">
        <v>7</v>
      </c>
      <c r="K144" s="64" t="s">
        <v>352</v>
      </c>
      <c r="L144" s="64">
        <v>81</v>
      </c>
      <c r="M144" s="64">
        <v>4</v>
      </c>
      <c r="N144" s="64">
        <v>5</v>
      </c>
      <c r="O144" s="64">
        <v>39</v>
      </c>
      <c r="P144" s="64">
        <v>48</v>
      </c>
      <c r="Q144" s="64">
        <v>30</v>
      </c>
      <c r="R144" s="64">
        <v>37</v>
      </c>
      <c r="S144" s="64">
        <v>8</v>
      </c>
      <c r="T144" s="64">
        <v>10</v>
      </c>
      <c r="U144" s="64" t="s">
        <v>352</v>
      </c>
      <c r="V144" s="64">
        <v>107</v>
      </c>
      <c r="W144" s="64">
        <v>19</v>
      </c>
      <c r="X144" s="64">
        <v>18</v>
      </c>
      <c r="Y144" s="64">
        <v>54</v>
      </c>
      <c r="Z144" s="64">
        <v>50</v>
      </c>
      <c r="AA144" s="64">
        <v>30</v>
      </c>
      <c r="AB144" s="64">
        <v>28</v>
      </c>
      <c r="AC144" s="64">
        <v>4</v>
      </c>
      <c r="AD144" s="64">
        <v>4</v>
      </c>
      <c r="AE144" s="64" t="s">
        <v>352</v>
      </c>
      <c r="AF144" s="64">
        <v>49</v>
      </c>
      <c r="AG144" s="64">
        <v>8</v>
      </c>
      <c r="AH144" s="64">
        <v>16</v>
      </c>
      <c r="AI144" s="64">
        <v>15</v>
      </c>
      <c r="AJ144" s="64">
        <v>31</v>
      </c>
      <c r="AK144" s="64">
        <v>21</v>
      </c>
      <c r="AL144" s="64">
        <v>43</v>
      </c>
      <c r="AM144" s="64">
        <v>5</v>
      </c>
      <c r="AN144" s="64">
        <v>10</v>
      </c>
    </row>
    <row r="145" spans="1:40">
      <c r="A145" s="64" t="s">
        <v>353</v>
      </c>
      <c r="B145" s="64">
        <v>237</v>
      </c>
      <c r="C145" s="64">
        <v>38</v>
      </c>
      <c r="D145" s="64">
        <v>16</v>
      </c>
      <c r="E145" s="64">
        <v>106</v>
      </c>
      <c r="F145" s="64">
        <v>45</v>
      </c>
      <c r="G145" s="64">
        <v>79</v>
      </c>
      <c r="H145" s="64">
        <v>33</v>
      </c>
      <c r="I145" s="64">
        <v>14</v>
      </c>
      <c r="J145" s="64">
        <v>6</v>
      </c>
      <c r="K145" s="64" t="s">
        <v>353</v>
      </c>
      <c r="L145" s="64">
        <v>81</v>
      </c>
      <c r="M145" s="64">
        <v>6</v>
      </c>
      <c r="N145" s="64">
        <v>7</v>
      </c>
      <c r="O145" s="64">
        <v>42</v>
      </c>
      <c r="P145" s="64">
        <v>52</v>
      </c>
      <c r="Q145" s="64">
        <v>28</v>
      </c>
      <c r="R145" s="64">
        <v>35</v>
      </c>
      <c r="S145" s="64">
        <v>5</v>
      </c>
      <c r="T145" s="64">
        <v>6</v>
      </c>
      <c r="U145" s="64" t="s">
        <v>353</v>
      </c>
      <c r="V145" s="64">
        <v>107</v>
      </c>
      <c r="W145" s="64">
        <v>21</v>
      </c>
      <c r="X145" s="64">
        <v>20</v>
      </c>
      <c r="Y145" s="64">
        <v>48</v>
      </c>
      <c r="Z145" s="64">
        <v>45</v>
      </c>
      <c r="AA145" s="64">
        <v>34</v>
      </c>
      <c r="AB145" s="64">
        <v>32</v>
      </c>
      <c r="AC145" s="64">
        <v>4</v>
      </c>
      <c r="AD145" s="64">
        <v>4</v>
      </c>
      <c r="AE145" s="64" t="s">
        <v>353</v>
      </c>
      <c r="AF145" s="64">
        <v>49</v>
      </c>
      <c r="AG145" s="64">
        <v>11</v>
      </c>
      <c r="AH145" s="64">
        <v>22</v>
      </c>
      <c r="AI145" s="64">
        <v>16</v>
      </c>
      <c r="AJ145" s="64">
        <v>33</v>
      </c>
      <c r="AK145" s="64">
        <v>17</v>
      </c>
      <c r="AL145" s="64">
        <v>35</v>
      </c>
      <c r="AM145" s="64">
        <v>5</v>
      </c>
      <c r="AN145" s="64">
        <v>10</v>
      </c>
    </row>
    <row r="146" spans="1:40">
      <c r="A146" s="64" t="s">
        <v>354</v>
      </c>
      <c r="B146" s="64">
        <v>237</v>
      </c>
      <c r="C146" s="64">
        <v>98</v>
      </c>
      <c r="D146" s="64">
        <v>41</v>
      </c>
      <c r="E146" s="64">
        <v>124</v>
      </c>
      <c r="F146" s="64">
        <v>52</v>
      </c>
      <c r="G146" s="64">
        <v>15</v>
      </c>
      <c r="H146" s="64">
        <v>6</v>
      </c>
      <c r="I146" s="64">
        <v>0</v>
      </c>
      <c r="J146" s="64">
        <v>0</v>
      </c>
      <c r="K146" s="64" t="s">
        <v>354</v>
      </c>
      <c r="L146" s="64">
        <v>81</v>
      </c>
      <c r="M146" s="64">
        <v>28</v>
      </c>
      <c r="N146" s="64">
        <v>35</v>
      </c>
      <c r="O146" s="64">
        <v>48</v>
      </c>
      <c r="P146" s="64">
        <v>59</v>
      </c>
      <c r="Q146" s="64">
        <v>5</v>
      </c>
      <c r="R146" s="64">
        <v>6</v>
      </c>
      <c r="S146" s="64">
        <v>0</v>
      </c>
      <c r="T146" s="64">
        <v>0</v>
      </c>
      <c r="U146" s="64" t="s">
        <v>354</v>
      </c>
      <c r="V146" s="64">
        <v>107</v>
      </c>
      <c r="W146" s="64">
        <v>47</v>
      </c>
      <c r="X146" s="64">
        <v>44</v>
      </c>
      <c r="Y146" s="64">
        <v>54</v>
      </c>
      <c r="Z146" s="64">
        <v>50</v>
      </c>
      <c r="AA146" s="64">
        <v>6</v>
      </c>
      <c r="AB146" s="64">
        <v>6</v>
      </c>
      <c r="AC146" s="64">
        <v>0</v>
      </c>
      <c r="AD146" s="64">
        <v>0</v>
      </c>
      <c r="AE146" s="64" t="s">
        <v>354</v>
      </c>
      <c r="AF146" s="64">
        <v>49</v>
      </c>
      <c r="AG146" s="64">
        <v>23</v>
      </c>
      <c r="AH146" s="64">
        <v>47</v>
      </c>
      <c r="AI146" s="64">
        <v>22</v>
      </c>
      <c r="AJ146" s="64">
        <v>45</v>
      </c>
      <c r="AK146" s="64">
        <v>4</v>
      </c>
      <c r="AL146" s="64">
        <v>8</v>
      </c>
      <c r="AM146" s="64">
        <v>0</v>
      </c>
      <c r="AN146" s="64">
        <v>0</v>
      </c>
    </row>
    <row r="147" spans="1:40">
      <c r="A147" s="64" t="s">
        <v>355</v>
      </c>
      <c r="B147" s="64">
        <v>237</v>
      </c>
      <c r="C147" s="64">
        <v>36</v>
      </c>
      <c r="D147" s="64">
        <v>15</v>
      </c>
      <c r="E147" s="64">
        <v>155</v>
      </c>
      <c r="F147" s="64">
        <v>65</v>
      </c>
      <c r="G147" s="64">
        <v>42</v>
      </c>
      <c r="H147" s="64">
        <v>18</v>
      </c>
      <c r="I147" s="64">
        <v>4</v>
      </c>
      <c r="J147" s="64">
        <v>2</v>
      </c>
      <c r="K147" s="64" t="s">
        <v>355</v>
      </c>
      <c r="L147" s="64">
        <v>81</v>
      </c>
      <c r="M147" s="64">
        <v>7</v>
      </c>
      <c r="N147" s="64">
        <v>9</v>
      </c>
      <c r="O147" s="64">
        <v>57</v>
      </c>
      <c r="P147" s="64">
        <v>70</v>
      </c>
      <c r="Q147" s="64">
        <v>15</v>
      </c>
      <c r="R147" s="64">
        <v>19</v>
      </c>
      <c r="S147" s="64">
        <v>2</v>
      </c>
      <c r="T147" s="64">
        <v>2</v>
      </c>
      <c r="U147" s="64" t="s">
        <v>355</v>
      </c>
      <c r="V147" s="64">
        <v>107</v>
      </c>
      <c r="W147" s="64">
        <v>20</v>
      </c>
      <c r="X147" s="64">
        <v>19</v>
      </c>
      <c r="Y147" s="64">
        <v>69</v>
      </c>
      <c r="Z147" s="64">
        <v>64</v>
      </c>
      <c r="AA147" s="64">
        <v>18</v>
      </c>
      <c r="AB147" s="64">
        <v>17</v>
      </c>
      <c r="AC147" s="64">
        <v>0</v>
      </c>
      <c r="AD147" s="64">
        <v>0</v>
      </c>
      <c r="AE147" s="64" t="s">
        <v>355</v>
      </c>
      <c r="AF147" s="64">
        <v>49</v>
      </c>
      <c r="AG147" s="64">
        <v>9</v>
      </c>
      <c r="AH147" s="64">
        <v>18</v>
      </c>
      <c r="AI147" s="64">
        <v>29</v>
      </c>
      <c r="AJ147" s="64">
        <v>59</v>
      </c>
      <c r="AK147" s="64">
        <v>9</v>
      </c>
      <c r="AL147" s="64">
        <v>18</v>
      </c>
      <c r="AM147" s="64">
        <v>2</v>
      </c>
      <c r="AN147" s="64">
        <v>4</v>
      </c>
    </row>
    <row r="148" spans="1:40">
      <c r="A148" s="64" t="s">
        <v>356</v>
      </c>
      <c r="B148" s="64">
        <v>237</v>
      </c>
      <c r="C148" s="64">
        <v>45</v>
      </c>
      <c r="D148" s="64">
        <v>19</v>
      </c>
      <c r="E148" s="64">
        <v>150</v>
      </c>
      <c r="F148" s="64">
        <v>63</v>
      </c>
      <c r="G148" s="64">
        <v>42</v>
      </c>
      <c r="H148" s="64">
        <v>18</v>
      </c>
      <c r="I148" s="64">
        <v>0</v>
      </c>
      <c r="J148" s="64">
        <v>0</v>
      </c>
      <c r="K148" s="64" t="s">
        <v>356</v>
      </c>
      <c r="L148" s="64">
        <v>81</v>
      </c>
      <c r="M148" s="64">
        <v>13</v>
      </c>
      <c r="N148" s="64">
        <v>16</v>
      </c>
      <c r="O148" s="64">
        <v>51</v>
      </c>
      <c r="P148" s="64">
        <v>63</v>
      </c>
      <c r="Q148" s="64">
        <v>17</v>
      </c>
      <c r="R148" s="64">
        <v>21</v>
      </c>
      <c r="S148" s="64">
        <v>0</v>
      </c>
      <c r="T148" s="64">
        <v>0</v>
      </c>
      <c r="U148" s="64" t="s">
        <v>356</v>
      </c>
      <c r="V148" s="64">
        <v>107</v>
      </c>
      <c r="W148" s="64">
        <v>22</v>
      </c>
      <c r="X148" s="64">
        <v>21</v>
      </c>
      <c r="Y148" s="64">
        <v>68</v>
      </c>
      <c r="Z148" s="64">
        <v>64</v>
      </c>
      <c r="AA148" s="64">
        <v>17</v>
      </c>
      <c r="AB148" s="64">
        <v>16</v>
      </c>
      <c r="AC148" s="64">
        <v>0</v>
      </c>
      <c r="AD148" s="64">
        <v>0</v>
      </c>
      <c r="AE148" s="64" t="s">
        <v>356</v>
      </c>
      <c r="AF148" s="64">
        <v>49</v>
      </c>
      <c r="AG148" s="64">
        <v>10</v>
      </c>
      <c r="AH148" s="64">
        <v>20</v>
      </c>
      <c r="AI148" s="64">
        <v>31</v>
      </c>
      <c r="AJ148" s="64">
        <v>63</v>
      </c>
      <c r="AK148" s="64">
        <v>8</v>
      </c>
      <c r="AL148" s="64">
        <v>16</v>
      </c>
      <c r="AM148" s="64">
        <v>0</v>
      </c>
      <c r="AN148" s="64">
        <v>0</v>
      </c>
    </row>
    <row r="149" spans="1:40">
      <c r="A149" s="64" t="s">
        <v>357</v>
      </c>
      <c r="B149" s="64">
        <v>237</v>
      </c>
      <c r="C149" s="64">
        <v>86</v>
      </c>
      <c r="D149" s="64">
        <v>36</v>
      </c>
      <c r="E149" s="64">
        <v>126</v>
      </c>
      <c r="F149" s="64">
        <v>53</v>
      </c>
      <c r="G149" s="64">
        <v>24</v>
      </c>
      <c r="H149" s="64">
        <v>10</v>
      </c>
      <c r="I149" s="64">
        <v>1</v>
      </c>
      <c r="J149" s="64">
        <v>0</v>
      </c>
      <c r="K149" s="64" t="s">
        <v>357</v>
      </c>
      <c r="L149" s="64">
        <v>81</v>
      </c>
      <c r="M149" s="64">
        <v>25</v>
      </c>
      <c r="N149" s="64">
        <v>31</v>
      </c>
      <c r="O149" s="64">
        <v>49</v>
      </c>
      <c r="P149" s="64">
        <v>60</v>
      </c>
      <c r="Q149" s="64">
        <v>6</v>
      </c>
      <c r="R149" s="64">
        <v>7</v>
      </c>
      <c r="S149" s="64">
        <v>1</v>
      </c>
      <c r="T149" s="64">
        <v>1</v>
      </c>
      <c r="U149" s="64" t="s">
        <v>357</v>
      </c>
      <c r="V149" s="64">
        <v>107</v>
      </c>
      <c r="W149" s="64">
        <v>44</v>
      </c>
      <c r="X149" s="64">
        <v>41</v>
      </c>
      <c r="Y149" s="64">
        <v>52</v>
      </c>
      <c r="Z149" s="64">
        <v>49</v>
      </c>
      <c r="AA149" s="64">
        <v>11</v>
      </c>
      <c r="AB149" s="64">
        <v>10</v>
      </c>
      <c r="AC149" s="64">
        <v>0</v>
      </c>
      <c r="AD149" s="64">
        <v>0</v>
      </c>
      <c r="AE149" s="64" t="s">
        <v>357</v>
      </c>
      <c r="AF149" s="64">
        <v>49</v>
      </c>
      <c r="AG149" s="64">
        <v>17</v>
      </c>
      <c r="AH149" s="64">
        <v>35</v>
      </c>
      <c r="AI149" s="64">
        <v>25</v>
      </c>
      <c r="AJ149" s="64">
        <v>51</v>
      </c>
      <c r="AK149" s="64">
        <v>7</v>
      </c>
      <c r="AL149" s="64">
        <v>14</v>
      </c>
      <c r="AM149" s="64">
        <v>0</v>
      </c>
      <c r="AN149" s="64">
        <v>0</v>
      </c>
    </row>
    <row r="150" spans="1:40">
      <c r="A150" s="64" t="s">
        <v>358</v>
      </c>
      <c r="B150" s="64">
        <v>237</v>
      </c>
      <c r="C150" s="64">
        <v>49</v>
      </c>
      <c r="D150" s="64">
        <v>21</v>
      </c>
      <c r="E150" s="64">
        <v>105</v>
      </c>
      <c r="F150" s="64">
        <v>44</v>
      </c>
      <c r="G150" s="64">
        <v>72</v>
      </c>
      <c r="H150" s="64">
        <v>30</v>
      </c>
      <c r="I150" s="64">
        <v>11</v>
      </c>
      <c r="J150" s="64">
        <v>5</v>
      </c>
      <c r="K150" s="64" t="s">
        <v>358</v>
      </c>
      <c r="L150" s="64">
        <v>81</v>
      </c>
      <c r="M150" s="64">
        <v>12</v>
      </c>
      <c r="N150" s="64">
        <v>15</v>
      </c>
      <c r="O150" s="64">
        <v>38</v>
      </c>
      <c r="P150" s="64">
        <v>47</v>
      </c>
      <c r="Q150" s="64">
        <v>26</v>
      </c>
      <c r="R150" s="64">
        <v>32</v>
      </c>
      <c r="S150" s="64">
        <v>5</v>
      </c>
      <c r="T150" s="64">
        <v>6</v>
      </c>
      <c r="U150" s="64" t="s">
        <v>358</v>
      </c>
      <c r="V150" s="64">
        <v>107</v>
      </c>
      <c r="W150" s="64">
        <v>23</v>
      </c>
      <c r="X150" s="64">
        <v>21</v>
      </c>
      <c r="Y150" s="64">
        <v>50</v>
      </c>
      <c r="Z150" s="64">
        <v>47</v>
      </c>
      <c r="AA150" s="64">
        <v>32</v>
      </c>
      <c r="AB150" s="64">
        <v>30</v>
      </c>
      <c r="AC150" s="64">
        <v>2</v>
      </c>
      <c r="AD150" s="64">
        <v>2</v>
      </c>
      <c r="AE150" s="64" t="s">
        <v>358</v>
      </c>
      <c r="AF150" s="64">
        <v>49</v>
      </c>
      <c r="AG150" s="64">
        <v>14</v>
      </c>
      <c r="AH150" s="64">
        <v>29</v>
      </c>
      <c r="AI150" s="64">
        <v>17</v>
      </c>
      <c r="AJ150" s="64">
        <v>35</v>
      </c>
      <c r="AK150" s="64">
        <v>14</v>
      </c>
      <c r="AL150" s="64">
        <v>29</v>
      </c>
      <c r="AM150" s="64">
        <v>4</v>
      </c>
      <c r="AN150" s="64">
        <v>8</v>
      </c>
    </row>
    <row r="151" spans="1:40">
      <c r="A151" s="64" t="s">
        <v>359</v>
      </c>
      <c r="B151" s="64">
        <v>237</v>
      </c>
      <c r="C151" s="64">
        <v>85</v>
      </c>
      <c r="D151" s="64">
        <v>36</v>
      </c>
      <c r="E151" s="64">
        <v>78</v>
      </c>
      <c r="F151" s="64">
        <v>33</v>
      </c>
      <c r="G151" s="64">
        <v>63</v>
      </c>
      <c r="H151" s="64">
        <v>27</v>
      </c>
      <c r="I151" s="64">
        <v>11</v>
      </c>
      <c r="J151" s="64">
        <v>5</v>
      </c>
      <c r="K151" s="64" t="s">
        <v>359</v>
      </c>
      <c r="L151" s="64">
        <v>81</v>
      </c>
      <c r="M151" s="64">
        <v>24</v>
      </c>
      <c r="N151" s="64">
        <v>30</v>
      </c>
      <c r="O151" s="64">
        <v>23</v>
      </c>
      <c r="P151" s="64">
        <v>28</v>
      </c>
      <c r="Q151" s="64">
        <v>26</v>
      </c>
      <c r="R151" s="64">
        <v>32</v>
      </c>
      <c r="S151" s="64">
        <v>8</v>
      </c>
      <c r="T151" s="64">
        <v>10</v>
      </c>
      <c r="U151" s="64" t="s">
        <v>359</v>
      </c>
      <c r="V151" s="64">
        <v>107</v>
      </c>
      <c r="W151" s="64">
        <v>42</v>
      </c>
      <c r="X151" s="64">
        <v>39</v>
      </c>
      <c r="Y151" s="64">
        <v>38</v>
      </c>
      <c r="Z151" s="64">
        <v>36</v>
      </c>
      <c r="AA151" s="64">
        <v>25</v>
      </c>
      <c r="AB151" s="64">
        <v>23</v>
      </c>
      <c r="AC151" s="64">
        <v>2</v>
      </c>
      <c r="AD151" s="64">
        <v>2</v>
      </c>
      <c r="AE151" s="64" t="s">
        <v>359</v>
      </c>
      <c r="AF151" s="64">
        <v>49</v>
      </c>
      <c r="AG151" s="64">
        <v>19</v>
      </c>
      <c r="AH151" s="64">
        <v>39</v>
      </c>
      <c r="AI151" s="64">
        <v>17</v>
      </c>
      <c r="AJ151" s="64">
        <v>35</v>
      </c>
      <c r="AK151" s="64">
        <v>12</v>
      </c>
      <c r="AL151" s="64">
        <v>24</v>
      </c>
      <c r="AM151" s="64">
        <v>1</v>
      </c>
      <c r="AN151" s="64">
        <v>2</v>
      </c>
    </row>
    <row r="152" spans="1:40">
      <c r="A152" s="64" t="s">
        <v>360</v>
      </c>
      <c r="B152" s="64">
        <v>237</v>
      </c>
      <c r="C152" s="64">
        <v>73</v>
      </c>
      <c r="D152" s="64">
        <v>31</v>
      </c>
      <c r="E152" s="64">
        <v>122</v>
      </c>
      <c r="F152" s="64">
        <v>51</v>
      </c>
      <c r="G152" s="64">
        <v>42</v>
      </c>
      <c r="H152" s="64">
        <v>18</v>
      </c>
      <c r="I152" s="64">
        <v>0</v>
      </c>
      <c r="J152" s="64">
        <v>0</v>
      </c>
      <c r="K152" s="64" t="s">
        <v>360</v>
      </c>
      <c r="L152" s="64">
        <v>81</v>
      </c>
      <c r="M152" s="64">
        <v>22</v>
      </c>
      <c r="N152" s="64">
        <v>27</v>
      </c>
      <c r="O152" s="64">
        <v>46</v>
      </c>
      <c r="P152" s="64">
        <v>57</v>
      </c>
      <c r="Q152" s="64">
        <v>13</v>
      </c>
      <c r="R152" s="64">
        <v>16</v>
      </c>
      <c r="S152" s="64">
        <v>0</v>
      </c>
      <c r="T152" s="64">
        <v>0</v>
      </c>
      <c r="U152" s="64" t="s">
        <v>360</v>
      </c>
      <c r="V152" s="64">
        <v>107</v>
      </c>
      <c r="W152" s="64">
        <v>35</v>
      </c>
      <c r="X152" s="64">
        <v>33</v>
      </c>
      <c r="Y152" s="64">
        <v>54</v>
      </c>
      <c r="Z152" s="64">
        <v>50</v>
      </c>
      <c r="AA152" s="64">
        <v>18</v>
      </c>
      <c r="AB152" s="64">
        <v>17</v>
      </c>
      <c r="AC152" s="64">
        <v>0</v>
      </c>
      <c r="AD152" s="64">
        <v>0</v>
      </c>
      <c r="AE152" s="64" t="s">
        <v>360</v>
      </c>
      <c r="AF152" s="64">
        <v>49</v>
      </c>
      <c r="AG152" s="64">
        <v>16</v>
      </c>
      <c r="AH152" s="64">
        <v>33</v>
      </c>
      <c r="AI152" s="64">
        <v>22</v>
      </c>
      <c r="AJ152" s="64">
        <v>45</v>
      </c>
      <c r="AK152" s="64">
        <v>11</v>
      </c>
      <c r="AL152" s="64">
        <v>22</v>
      </c>
      <c r="AM152" s="64">
        <v>0</v>
      </c>
      <c r="AN152" s="64">
        <v>0</v>
      </c>
    </row>
    <row r="153" spans="1:40">
      <c r="A153" s="64" t="s">
        <v>361</v>
      </c>
      <c r="B153" s="64">
        <v>237</v>
      </c>
      <c r="C153" s="64">
        <v>20</v>
      </c>
      <c r="D153" s="64">
        <v>8</v>
      </c>
      <c r="E153" s="64">
        <v>128</v>
      </c>
      <c r="F153" s="64">
        <v>54</v>
      </c>
      <c r="G153" s="64">
        <v>78</v>
      </c>
      <c r="H153" s="64">
        <v>33</v>
      </c>
      <c r="I153" s="64">
        <v>11</v>
      </c>
      <c r="J153" s="64">
        <v>5</v>
      </c>
      <c r="K153" s="64" t="s">
        <v>361</v>
      </c>
      <c r="L153" s="64">
        <v>81</v>
      </c>
      <c r="M153" s="64">
        <v>2</v>
      </c>
      <c r="N153" s="64">
        <v>2</v>
      </c>
      <c r="O153" s="64">
        <v>44</v>
      </c>
      <c r="P153" s="64">
        <v>54</v>
      </c>
      <c r="Q153" s="64">
        <v>31</v>
      </c>
      <c r="R153" s="64">
        <v>38</v>
      </c>
      <c r="S153" s="64">
        <v>4</v>
      </c>
      <c r="T153" s="64">
        <v>5</v>
      </c>
      <c r="U153" s="64" t="s">
        <v>361</v>
      </c>
      <c r="V153" s="64">
        <v>107</v>
      </c>
      <c r="W153" s="64">
        <v>10</v>
      </c>
      <c r="X153" s="64">
        <v>9</v>
      </c>
      <c r="Y153" s="64">
        <v>62</v>
      </c>
      <c r="Z153" s="64">
        <v>58</v>
      </c>
      <c r="AA153" s="64">
        <v>32</v>
      </c>
      <c r="AB153" s="64">
        <v>30</v>
      </c>
      <c r="AC153" s="64">
        <v>3</v>
      </c>
      <c r="AD153" s="64">
        <v>3</v>
      </c>
      <c r="AE153" s="64" t="s">
        <v>361</v>
      </c>
      <c r="AF153" s="64">
        <v>49</v>
      </c>
      <c r="AG153" s="64">
        <v>8</v>
      </c>
      <c r="AH153" s="64">
        <v>16</v>
      </c>
      <c r="AI153" s="64">
        <v>22</v>
      </c>
      <c r="AJ153" s="64">
        <v>45</v>
      </c>
      <c r="AK153" s="64">
        <v>15</v>
      </c>
      <c r="AL153" s="64">
        <v>31</v>
      </c>
      <c r="AM153" s="64">
        <v>4</v>
      </c>
      <c r="AN153" s="64">
        <v>8</v>
      </c>
    </row>
    <row r="154" spans="1:40">
      <c r="A154" s="64" t="s">
        <v>362</v>
      </c>
      <c r="B154" s="64">
        <v>237</v>
      </c>
      <c r="C154" s="64">
        <v>19</v>
      </c>
      <c r="D154" s="64">
        <v>8</v>
      </c>
      <c r="E154" s="64">
        <v>100</v>
      </c>
      <c r="F154" s="64">
        <v>42</v>
      </c>
      <c r="G154" s="64">
        <v>107</v>
      </c>
      <c r="H154" s="64">
        <v>45</v>
      </c>
      <c r="I154" s="64">
        <v>11</v>
      </c>
      <c r="J154" s="64">
        <v>5</v>
      </c>
      <c r="K154" s="64" t="s">
        <v>362</v>
      </c>
      <c r="L154" s="64">
        <v>81</v>
      </c>
      <c r="M154" s="64">
        <v>2</v>
      </c>
      <c r="N154" s="64">
        <v>2</v>
      </c>
      <c r="O154" s="64">
        <v>33</v>
      </c>
      <c r="P154" s="64">
        <v>41</v>
      </c>
      <c r="Q154" s="64">
        <v>42</v>
      </c>
      <c r="R154" s="64">
        <v>52</v>
      </c>
      <c r="S154" s="64">
        <v>4</v>
      </c>
      <c r="T154" s="64">
        <v>5</v>
      </c>
      <c r="U154" s="64" t="s">
        <v>362</v>
      </c>
      <c r="V154" s="64">
        <v>107</v>
      </c>
      <c r="W154" s="64">
        <v>10</v>
      </c>
      <c r="X154" s="64">
        <v>9</v>
      </c>
      <c r="Y154" s="64">
        <v>49</v>
      </c>
      <c r="Z154" s="64">
        <v>46</v>
      </c>
      <c r="AA154" s="64">
        <v>44</v>
      </c>
      <c r="AB154" s="64">
        <v>41</v>
      </c>
      <c r="AC154" s="64">
        <v>4</v>
      </c>
      <c r="AD154" s="64">
        <v>4</v>
      </c>
      <c r="AE154" s="64" t="s">
        <v>362</v>
      </c>
      <c r="AF154" s="64">
        <v>49</v>
      </c>
      <c r="AG154" s="64">
        <v>7</v>
      </c>
      <c r="AH154" s="64">
        <v>14</v>
      </c>
      <c r="AI154" s="64">
        <v>18</v>
      </c>
      <c r="AJ154" s="64">
        <v>37</v>
      </c>
      <c r="AK154" s="64">
        <v>21</v>
      </c>
      <c r="AL154" s="64">
        <v>43</v>
      </c>
      <c r="AM154" s="64">
        <v>3</v>
      </c>
      <c r="AN154" s="64">
        <v>6</v>
      </c>
    </row>
    <row r="155" spans="1:40">
      <c r="A155" s="64" t="s">
        <v>363</v>
      </c>
      <c r="B155" s="64">
        <v>237</v>
      </c>
      <c r="C155" s="64">
        <v>56</v>
      </c>
      <c r="D155" s="64">
        <v>24</v>
      </c>
      <c r="E155" s="64">
        <v>133</v>
      </c>
      <c r="F155" s="64">
        <v>56</v>
      </c>
      <c r="G155" s="64">
        <v>44</v>
      </c>
      <c r="H155" s="64">
        <v>19</v>
      </c>
      <c r="I155" s="64">
        <v>4</v>
      </c>
      <c r="J155" s="64">
        <v>2</v>
      </c>
      <c r="K155" s="64" t="s">
        <v>363</v>
      </c>
      <c r="L155" s="64">
        <v>81</v>
      </c>
      <c r="M155" s="64">
        <v>15</v>
      </c>
      <c r="N155" s="64">
        <v>19</v>
      </c>
      <c r="O155" s="64">
        <v>51</v>
      </c>
      <c r="P155" s="64">
        <v>63</v>
      </c>
      <c r="Q155" s="64">
        <v>12</v>
      </c>
      <c r="R155" s="64">
        <v>15</v>
      </c>
      <c r="S155" s="64">
        <v>3</v>
      </c>
      <c r="T155" s="64">
        <v>4</v>
      </c>
      <c r="U155" s="64" t="s">
        <v>363</v>
      </c>
      <c r="V155" s="64">
        <v>107</v>
      </c>
      <c r="W155" s="64">
        <v>28</v>
      </c>
      <c r="X155" s="64">
        <v>26</v>
      </c>
      <c r="Y155" s="64">
        <v>58</v>
      </c>
      <c r="Z155" s="64">
        <v>54</v>
      </c>
      <c r="AA155" s="64">
        <v>21</v>
      </c>
      <c r="AB155" s="64">
        <v>20</v>
      </c>
      <c r="AC155" s="64">
        <v>0</v>
      </c>
      <c r="AD155" s="64">
        <v>0</v>
      </c>
      <c r="AE155" s="64" t="s">
        <v>363</v>
      </c>
      <c r="AF155" s="64">
        <v>49</v>
      </c>
      <c r="AG155" s="64">
        <v>13</v>
      </c>
      <c r="AH155" s="64">
        <v>27</v>
      </c>
      <c r="AI155" s="64">
        <v>24</v>
      </c>
      <c r="AJ155" s="64">
        <v>49</v>
      </c>
      <c r="AK155" s="64">
        <v>11</v>
      </c>
      <c r="AL155" s="64">
        <v>22</v>
      </c>
      <c r="AM155" s="64">
        <v>1</v>
      </c>
      <c r="AN155" s="64">
        <v>2</v>
      </c>
    </row>
    <row r="156" spans="1:40">
      <c r="A156" s="64" t="s">
        <v>364</v>
      </c>
      <c r="B156" s="64">
        <v>237</v>
      </c>
      <c r="C156" s="64">
        <v>105</v>
      </c>
      <c r="D156" s="64">
        <v>44</v>
      </c>
      <c r="E156" s="64">
        <v>107</v>
      </c>
      <c r="F156" s="64">
        <v>45</v>
      </c>
      <c r="G156" s="64">
        <v>23</v>
      </c>
      <c r="H156" s="64">
        <v>10</v>
      </c>
      <c r="I156" s="64">
        <v>2</v>
      </c>
      <c r="J156" s="64">
        <v>1</v>
      </c>
      <c r="K156" s="64" t="s">
        <v>364</v>
      </c>
      <c r="L156" s="64">
        <v>81</v>
      </c>
      <c r="M156" s="64">
        <v>33</v>
      </c>
      <c r="N156" s="64">
        <v>41</v>
      </c>
      <c r="O156" s="64">
        <v>37</v>
      </c>
      <c r="P156" s="64">
        <v>46</v>
      </c>
      <c r="Q156" s="64">
        <v>10</v>
      </c>
      <c r="R156" s="64">
        <v>12</v>
      </c>
      <c r="S156" s="64">
        <v>1</v>
      </c>
      <c r="T156" s="64">
        <v>1</v>
      </c>
      <c r="U156" s="64" t="s">
        <v>364</v>
      </c>
      <c r="V156" s="64">
        <v>107</v>
      </c>
      <c r="W156" s="64">
        <v>51</v>
      </c>
      <c r="X156" s="64">
        <v>48</v>
      </c>
      <c r="Y156" s="64">
        <v>48</v>
      </c>
      <c r="Z156" s="64">
        <v>45</v>
      </c>
      <c r="AA156" s="64">
        <v>8</v>
      </c>
      <c r="AB156" s="64">
        <v>7</v>
      </c>
      <c r="AC156" s="64">
        <v>0</v>
      </c>
      <c r="AD156" s="64">
        <v>0</v>
      </c>
      <c r="AE156" s="64" t="s">
        <v>364</v>
      </c>
      <c r="AF156" s="64">
        <v>49</v>
      </c>
      <c r="AG156" s="64">
        <v>21</v>
      </c>
      <c r="AH156" s="64">
        <v>43</v>
      </c>
      <c r="AI156" s="64">
        <v>22</v>
      </c>
      <c r="AJ156" s="64">
        <v>45</v>
      </c>
      <c r="AK156" s="64">
        <v>5</v>
      </c>
      <c r="AL156" s="64">
        <v>10</v>
      </c>
      <c r="AM156" s="64">
        <v>1</v>
      </c>
      <c r="AN156" s="64">
        <v>2</v>
      </c>
    </row>
    <row r="157" spans="1:40">
      <c r="A157" s="64" t="s">
        <v>8</v>
      </c>
      <c r="B157" s="64">
        <v>237</v>
      </c>
      <c r="C157" s="64">
        <v>62</v>
      </c>
      <c r="D157" s="64">
        <v>26</v>
      </c>
      <c r="E157" s="64">
        <v>110</v>
      </c>
      <c r="F157" s="64">
        <v>46</v>
      </c>
      <c r="G157" s="64">
        <v>56</v>
      </c>
      <c r="H157" s="64">
        <v>24</v>
      </c>
      <c r="I157" s="64">
        <v>9</v>
      </c>
      <c r="J157" s="64">
        <v>4</v>
      </c>
      <c r="K157" s="64" t="s">
        <v>8</v>
      </c>
      <c r="L157" s="64">
        <v>81</v>
      </c>
      <c r="M157" s="64">
        <v>19</v>
      </c>
      <c r="N157" s="64">
        <v>23</v>
      </c>
      <c r="O157" s="64">
        <v>36</v>
      </c>
      <c r="P157" s="64">
        <v>44</v>
      </c>
      <c r="Q157" s="64">
        <v>21</v>
      </c>
      <c r="R157" s="64">
        <v>26</v>
      </c>
      <c r="S157" s="64">
        <v>5</v>
      </c>
      <c r="T157" s="64">
        <v>6</v>
      </c>
      <c r="U157" s="64" t="s">
        <v>8</v>
      </c>
      <c r="V157" s="64">
        <v>107</v>
      </c>
      <c r="W157" s="64">
        <v>31</v>
      </c>
      <c r="X157" s="64">
        <v>29</v>
      </c>
      <c r="Y157" s="64">
        <v>54</v>
      </c>
      <c r="Z157" s="64">
        <v>50</v>
      </c>
      <c r="AA157" s="64">
        <v>21</v>
      </c>
      <c r="AB157" s="64">
        <v>20</v>
      </c>
      <c r="AC157" s="64">
        <v>1</v>
      </c>
      <c r="AD157" s="64">
        <v>1</v>
      </c>
      <c r="AE157" s="64" t="s">
        <v>8</v>
      </c>
      <c r="AF157" s="64">
        <v>49</v>
      </c>
      <c r="AG157" s="64">
        <v>12</v>
      </c>
      <c r="AH157" s="64">
        <v>24</v>
      </c>
      <c r="AI157" s="64">
        <v>20</v>
      </c>
      <c r="AJ157" s="64">
        <v>41</v>
      </c>
      <c r="AK157" s="64">
        <v>14</v>
      </c>
      <c r="AL157" s="64">
        <v>29</v>
      </c>
      <c r="AM157" s="64">
        <v>3</v>
      </c>
      <c r="AN157" s="64">
        <v>6</v>
      </c>
    </row>
    <row r="158" spans="1:40">
      <c r="A158" s="64" t="s">
        <v>365</v>
      </c>
      <c r="B158" s="64">
        <v>237</v>
      </c>
      <c r="C158" s="64">
        <v>43</v>
      </c>
      <c r="D158" s="64">
        <v>18</v>
      </c>
      <c r="E158" s="64">
        <v>117</v>
      </c>
      <c r="F158" s="64">
        <v>49</v>
      </c>
      <c r="G158" s="64">
        <v>68</v>
      </c>
      <c r="H158" s="64">
        <v>29</v>
      </c>
      <c r="I158" s="64">
        <v>9</v>
      </c>
      <c r="J158" s="64">
        <v>4</v>
      </c>
      <c r="K158" s="64" t="s">
        <v>365</v>
      </c>
      <c r="L158" s="64">
        <v>81</v>
      </c>
      <c r="M158" s="64">
        <v>10</v>
      </c>
      <c r="N158" s="64">
        <v>12</v>
      </c>
      <c r="O158" s="64">
        <v>44</v>
      </c>
      <c r="P158" s="64">
        <v>54</v>
      </c>
      <c r="Q158" s="64">
        <v>22</v>
      </c>
      <c r="R158" s="64">
        <v>27</v>
      </c>
      <c r="S158" s="64">
        <v>5</v>
      </c>
      <c r="T158" s="64">
        <v>6</v>
      </c>
      <c r="U158" s="64" t="s">
        <v>365</v>
      </c>
      <c r="V158" s="64">
        <v>107</v>
      </c>
      <c r="W158" s="64">
        <v>23</v>
      </c>
      <c r="X158" s="64">
        <v>21</v>
      </c>
      <c r="Y158" s="64">
        <v>54</v>
      </c>
      <c r="Z158" s="64">
        <v>50</v>
      </c>
      <c r="AA158" s="64">
        <v>29</v>
      </c>
      <c r="AB158" s="64">
        <v>27</v>
      </c>
      <c r="AC158" s="64">
        <v>1</v>
      </c>
      <c r="AD158" s="64">
        <v>1</v>
      </c>
      <c r="AE158" s="64" t="s">
        <v>365</v>
      </c>
      <c r="AF158" s="64">
        <v>49</v>
      </c>
      <c r="AG158" s="64">
        <v>10</v>
      </c>
      <c r="AH158" s="64">
        <v>20</v>
      </c>
      <c r="AI158" s="64">
        <v>19</v>
      </c>
      <c r="AJ158" s="64">
        <v>39</v>
      </c>
      <c r="AK158" s="64">
        <v>17</v>
      </c>
      <c r="AL158" s="64">
        <v>35</v>
      </c>
      <c r="AM158" s="64">
        <v>3</v>
      </c>
      <c r="AN158" s="64">
        <v>6</v>
      </c>
    </row>
    <row r="159" spans="1:40">
      <c r="A159" s="64" t="s">
        <v>366</v>
      </c>
      <c r="B159" s="64">
        <v>237</v>
      </c>
      <c r="C159" s="64">
        <v>46</v>
      </c>
      <c r="D159" s="64">
        <v>19</v>
      </c>
      <c r="E159" s="64">
        <v>118</v>
      </c>
      <c r="F159" s="64">
        <v>50</v>
      </c>
      <c r="G159" s="64">
        <v>67</v>
      </c>
      <c r="H159" s="64">
        <v>28</v>
      </c>
      <c r="I159" s="64">
        <v>6</v>
      </c>
      <c r="J159" s="64">
        <v>3</v>
      </c>
      <c r="K159" s="64" t="s">
        <v>366</v>
      </c>
      <c r="L159" s="64">
        <v>81</v>
      </c>
      <c r="M159" s="64">
        <v>11</v>
      </c>
      <c r="N159" s="64">
        <v>14</v>
      </c>
      <c r="O159" s="64">
        <v>42</v>
      </c>
      <c r="P159" s="64">
        <v>52</v>
      </c>
      <c r="Q159" s="64">
        <v>25</v>
      </c>
      <c r="R159" s="64">
        <v>31</v>
      </c>
      <c r="S159" s="64">
        <v>3</v>
      </c>
      <c r="T159" s="64">
        <v>4</v>
      </c>
      <c r="U159" s="64" t="s">
        <v>366</v>
      </c>
      <c r="V159" s="64">
        <v>107</v>
      </c>
      <c r="W159" s="64">
        <v>25</v>
      </c>
      <c r="X159" s="64">
        <v>23</v>
      </c>
      <c r="Y159" s="64">
        <v>53</v>
      </c>
      <c r="Z159" s="64">
        <v>50</v>
      </c>
      <c r="AA159" s="64">
        <v>28</v>
      </c>
      <c r="AB159" s="64">
        <v>26</v>
      </c>
      <c r="AC159" s="64">
        <v>1</v>
      </c>
      <c r="AD159" s="64">
        <v>1</v>
      </c>
      <c r="AE159" s="64" t="s">
        <v>366</v>
      </c>
      <c r="AF159" s="64">
        <v>49</v>
      </c>
      <c r="AG159" s="64">
        <v>10</v>
      </c>
      <c r="AH159" s="64">
        <v>20</v>
      </c>
      <c r="AI159" s="64">
        <v>23</v>
      </c>
      <c r="AJ159" s="64">
        <v>47</v>
      </c>
      <c r="AK159" s="64">
        <v>14</v>
      </c>
      <c r="AL159" s="64">
        <v>29</v>
      </c>
      <c r="AM159" s="64">
        <v>2</v>
      </c>
      <c r="AN159" s="64">
        <v>4</v>
      </c>
    </row>
    <row r="160" spans="1:40">
      <c r="A160" s="64" t="s">
        <v>367</v>
      </c>
      <c r="B160" s="64">
        <v>237</v>
      </c>
      <c r="C160" s="64">
        <v>44</v>
      </c>
      <c r="D160" s="64">
        <v>19</v>
      </c>
      <c r="E160" s="64">
        <v>138</v>
      </c>
      <c r="F160" s="64">
        <v>58</v>
      </c>
      <c r="G160" s="64">
        <v>55</v>
      </c>
      <c r="H160" s="64">
        <v>23</v>
      </c>
      <c r="I160" s="64">
        <v>0</v>
      </c>
      <c r="J160" s="64">
        <v>0</v>
      </c>
      <c r="K160" s="64" t="s">
        <v>367</v>
      </c>
      <c r="L160" s="64">
        <v>81</v>
      </c>
      <c r="M160" s="64">
        <v>12</v>
      </c>
      <c r="N160" s="64">
        <v>15</v>
      </c>
      <c r="O160" s="64">
        <v>50</v>
      </c>
      <c r="P160" s="64">
        <v>62</v>
      </c>
      <c r="Q160" s="64">
        <v>19</v>
      </c>
      <c r="R160" s="64">
        <v>23</v>
      </c>
      <c r="S160" s="64">
        <v>0</v>
      </c>
      <c r="T160" s="64">
        <v>0</v>
      </c>
      <c r="U160" s="64" t="s">
        <v>367</v>
      </c>
      <c r="V160" s="64">
        <v>107</v>
      </c>
      <c r="W160" s="64">
        <v>19</v>
      </c>
      <c r="X160" s="64">
        <v>18</v>
      </c>
      <c r="Y160" s="64">
        <v>68</v>
      </c>
      <c r="Z160" s="64">
        <v>64</v>
      </c>
      <c r="AA160" s="64">
        <v>20</v>
      </c>
      <c r="AB160" s="64">
        <v>19</v>
      </c>
      <c r="AC160" s="64">
        <v>0</v>
      </c>
      <c r="AD160" s="64">
        <v>0</v>
      </c>
      <c r="AE160" s="64" t="s">
        <v>367</v>
      </c>
      <c r="AF160" s="64">
        <v>49</v>
      </c>
      <c r="AG160" s="64">
        <v>13</v>
      </c>
      <c r="AH160" s="64">
        <v>27</v>
      </c>
      <c r="AI160" s="64">
        <v>20</v>
      </c>
      <c r="AJ160" s="64">
        <v>41</v>
      </c>
      <c r="AK160" s="64">
        <v>16</v>
      </c>
      <c r="AL160" s="64">
        <v>33</v>
      </c>
      <c r="AM160" s="64">
        <v>0</v>
      </c>
      <c r="AN160" s="64">
        <v>0</v>
      </c>
    </row>
    <row r="161" spans="1:40">
      <c r="A161" s="64" t="s">
        <v>368</v>
      </c>
      <c r="B161" s="64">
        <v>237</v>
      </c>
      <c r="C161" s="64">
        <v>91</v>
      </c>
      <c r="D161" s="64">
        <v>38</v>
      </c>
      <c r="E161" s="64">
        <v>119</v>
      </c>
      <c r="F161" s="64">
        <v>50</v>
      </c>
      <c r="G161" s="64">
        <v>23</v>
      </c>
      <c r="H161" s="64">
        <v>10</v>
      </c>
      <c r="I161" s="64">
        <v>4</v>
      </c>
      <c r="J161" s="64">
        <v>2</v>
      </c>
      <c r="K161" s="64" t="s">
        <v>368</v>
      </c>
      <c r="L161" s="64">
        <v>81</v>
      </c>
      <c r="M161" s="64">
        <v>28</v>
      </c>
      <c r="N161" s="64">
        <v>35</v>
      </c>
      <c r="O161" s="64">
        <v>40</v>
      </c>
      <c r="P161" s="64">
        <v>49</v>
      </c>
      <c r="Q161" s="64">
        <v>11</v>
      </c>
      <c r="R161" s="64">
        <v>14</v>
      </c>
      <c r="S161" s="64">
        <v>2</v>
      </c>
      <c r="T161" s="64">
        <v>2</v>
      </c>
      <c r="U161" s="64" t="s">
        <v>368</v>
      </c>
      <c r="V161" s="64">
        <v>107</v>
      </c>
      <c r="W161" s="64">
        <v>44</v>
      </c>
      <c r="X161" s="64">
        <v>41</v>
      </c>
      <c r="Y161" s="64">
        <v>55</v>
      </c>
      <c r="Z161" s="64">
        <v>51</v>
      </c>
      <c r="AA161" s="64">
        <v>8</v>
      </c>
      <c r="AB161" s="64">
        <v>7</v>
      </c>
      <c r="AC161" s="64">
        <v>0</v>
      </c>
      <c r="AD161" s="64">
        <v>0</v>
      </c>
      <c r="AE161" s="64" t="s">
        <v>368</v>
      </c>
      <c r="AF161" s="64">
        <v>49</v>
      </c>
      <c r="AG161" s="64">
        <v>19</v>
      </c>
      <c r="AH161" s="64">
        <v>39</v>
      </c>
      <c r="AI161" s="64">
        <v>24</v>
      </c>
      <c r="AJ161" s="64">
        <v>49</v>
      </c>
      <c r="AK161" s="64">
        <v>4</v>
      </c>
      <c r="AL161" s="64">
        <v>8</v>
      </c>
      <c r="AM161" s="64">
        <v>2</v>
      </c>
      <c r="AN161" s="64">
        <v>4</v>
      </c>
    </row>
    <row r="162" spans="1:40">
      <c r="A162" s="64" t="s">
        <v>369</v>
      </c>
      <c r="B162" s="64">
        <v>237</v>
      </c>
      <c r="C162" s="64">
        <v>53</v>
      </c>
      <c r="D162" s="64">
        <v>22</v>
      </c>
      <c r="E162" s="64">
        <v>113</v>
      </c>
      <c r="F162" s="64">
        <v>48</v>
      </c>
      <c r="G162" s="64">
        <v>63</v>
      </c>
      <c r="H162" s="64">
        <v>27</v>
      </c>
      <c r="I162" s="64">
        <v>8</v>
      </c>
      <c r="J162" s="64">
        <v>3</v>
      </c>
      <c r="K162" s="64" t="s">
        <v>369</v>
      </c>
      <c r="L162" s="64">
        <v>81</v>
      </c>
      <c r="M162" s="64">
        <v>16</v>
      </c>
      <c r="N162" s="64">
        <v>20</v>
      </c>
      <c r="O162" s="64">
        <v>38</v>
      </c>
      <c r="P162" s="64">
        <v>47</v>
      </c>
      <c r="Q162" s="64">
        <v>24</v>
      </c>
      <c r="R162" s="64">
        <v>30</v>
      </c>
      <c r="S162" s="64">
        <v>3</v>
      </c>
      <c r="T162" s="64">
        <v>4</v>
      </c>
      <c r="U162" s="64" t="s">
        <v>369</v>
      </c>
      <c r="V162" s="64">
        <v>107</v>
      </c>
      <c r="W162" s="64">
        <v>24</v>
      </c>
      <c r="X162" s="64">
        <v>22</v>
      </c>
      <c r="Y162" s="64">
        <v>55</v>
      </c>
      <c r="Z162" s="64">
        <v>51</v>
      </c>
      <c r="AA162" s="64">
        <v>27</v>
      </c>
      <c r="AB162" s="64">
        <v>25</v>
      </c>
      <c r="AC162" s="64">
        <v>1</v>
      </c>
      <c r="AD162" s="64">
        <v>1</v>
      </c>
      <c r="AE162" s="64" t="s">
        <v>369</v>
      </c>
      <c r="AF162" s="64">
        <v>49</v>
      </c>
      <c r="AG162" s="64">
        <v>13</v>
      </c>
      <c r="AH162" s="64">
        <v>27</v>
      </c>
      <c r="AI162" s="64">
        <v>20</v>
      </c>
      <c r="AJ162" s="64">
        <v>41</v>
      </c>
      <c r="AK162" s="64">
        <v>12</v>
      </c>
      <c r="AL162" s="64">
        <v>24</v>
      </c>
      <c r="AM162" s="64">
        <v>4</v>
      </c>
      <c r="AN162" s="64">
        <v>8</v>
      </c>
    </row>
    <row r="163" spans="1:40">
      <c r="A163" s="64" t="s">
        <v>370</v>
      </c>
      <c r="B163" s="64">
        <v>237</v>
      </c>
      <c r="C163" s="64">
        <v>55</v>
      </c>
      <c r="D163" s="64">
        <v>23</v>
      </c>
      <c r="E163" s="64">
        <v>138</v>
      </c>
      <c r="F163" s="64">
        <v>58</v>
      </c>
      <c r="G163" s="64">
        <v>43</v>
      </c>
      <c r="H163" s="64">
        <v>18</v>
      </c>
      <c r="I163" s="64">
        <v>1</v>
      </c>
      <c r="J163" s="64">
        <v>0</v>
      </c>
      <c r="K163" s="64" t="s">
        <v>370</v>
      </c>
      <c r="L163" s="64">
        <v>81</v>
      </c>
      <c r="M163" s="64">
        <v>19</v>
      </c>
      <c r="N163" s="64">
        <v>23</v>
      </c>
      <c r="O163" s="64">
        <v>47</v>
      </c>
      <c r="P163" s="64">
        <v>58</v>
      </c>
      <c r="Q163" s="64">
        <v>14</v>
      </c>
      <c r="R163" s="64">
        <v>17</v>
      </c>
      <c r="S163" s="64">
        <v>1</v>
      </c>
      <c r="T163" s="64">
        <v>1</v>
      </c>
      <c r="U163" s="64" t="s">
        <v>370</v>
      </c>
      <c r="V163" s="64">
        <v>107</v>
      </c>
      <c r="W163" s="64">
        <v>26</v>
      </c>
      <c r="X163" s="64">
        <v>24</v>
      </c>
      <c r="Y163" s="64">
        <v>62</v>
      </c>
      <c r="Z163" s="64">
        <v>58</v>
      </c>
      <c r="AA163" s="64">
        <v>19</v>
      </c>
      <c r="AB163" s="64">
        <v>18</v>
      </c>
      <c r="AC163" s="64">
        <v>0</v>
      </c>
      <c r="AD163" s="64">
        <v>0</v>
      </c>
      <c r="AE163" s="64" t="s">
        <v>370</v>
      </c>
      <c r="AF163" s="64">
        <v>49</v>
      </c>
      <c r="AG163" s="64">
        <v>10</v>
      </c>
      <c r="AH163" s="64">
        <v>20</v>
      </c>
      <c r="AI163" s="64">
        <v>29</v>
      </c>
      <c r="AJ163" s="64">
        <v>59</v>
      </c>
      <c r="AK163" s="64">
        <v>10</v>
      </c>
      <c r="AL163" s="64">
        <v>20</v>
      </c>
      <c r="AM163" s="64">
        <v>0</v>
      </c>
      <c r="AN163" s="64">
        <v>0</v>
      </c>
    </row>
    <row r="164" spans="1:40">
      <c r="A164" s="64" t="s">
        <v>371</v>
      </c>
      <c r="B164" s="64">
        <v>237</v>
      </c>
      <c r="C164" s="64">
        <v>49</v>
      </c>
      <c r="D164" s="64">
        <v>21</v>
      </c>
      <c r="E164" s="64">
        <v>117</v>
      </c>
      <c r="F164" s="64">
        <v>49</v>
      </c>
      <c r="G164" s="64">
        <v>69</v>
      </c>
      <c r="H164" s="64">
        <v>29</v>
      </c>
      <c r="I164" s="64">
        <v>2</v>
      </c>
      <c r="J164" s="64">
        <v>1</v>
      </c>
      <c r="K164" s="64" t="s">
        <v>371</v>
      </c>
      <c r="L164" s="64">
        <v>81</v>
      </c>
      <c r="M164" s="64">
        <v>18</v>
      </c>
      <c r="N164" s="64">
        <v>22</v>
      </c>
      <c r="O164" s="64">
        <v>37</v>
      </c>
      <c r="P164" s="64">
        <v>46</v>
      </c>
      <c r="Q164" s="64">
        <v>24</v>
      </c>
      <c r="R164" s="64">
        <v>30</v>
      </c>
      <c r="S164" s="64">
        <v>2</v>
      </c>
      <c r="T164" s="64">
        <v>2</v>
      </c>
      <c r="U164" s="64" t="s">
        <v>371</v>
      </c>
      <c r="V164" s="64">
        <v>107</v>
      </c>
      <c r="W164" s="64">
        <v>24</v>
      </c>
      <c r="X164" s="64">
        <v>22</v>
      </c>
      <c r="Y164" s="64">
        <v>54</v>
      </c>
      <c r="Z164" s="64">
        <v>50</v>
      </c>
      <c r="AA164" s="64">
        <v>29</v>
      </c>
      <c r="AB164" s="64">
        <v>27</v>
      </c>
      <c r="AC164" s="64">
        <v>0</v>
      </c>
      <c r="AD164" s="64">
        <v>0</v>
      </c>
      <c r="AE164" s="64" t="s">
        <v>371</v>
      </c>
      <c r="AF164" s="64">
        <v>49</v>
      </c>
      <c r="AG164" s="64">
        <v>7</v>
      </c>
      <c r="AH164" s="64">
        <v>14</v>
      </c>
      <c r="AI164" s="64">
        <v>26</v>
      </c>
      <c r="AJ164" s="64">
        <v>53</v>
      </c>
      <c r="AK164" s="64">
        <v>16</v>
      </c>
      <c r="AL164" s="64">
        <v>33</v>
      </c>
      <c r="AM164" s="64">
        <v>0</v>
      </c>
      <c r="AN164" s="64">
        <v>0</v>
      </c>
    </row>
    <row r="165" spans="1:40">
      <c r="A165" s="64" t="s">
        <v>372</v>
      </c>
      <c r="B165" s="64">
        <v>237</v>
      </c>
      <c r="C165" s="64">
        <v>46</v>
      </c>
      <c r="D165" s="64">
        <v>19</v>
      </c>
      <c r="E165" s="64">
        <v>89</v>
      </c>
      <c r="F165" s="64">
        <v>38</v>
      </c>
      <c r="G165" s="64">
        <v>84</v>
      </c>
      <c r="H165" s="64">
        <v>35</v>
      </c>
      <c r="I165" s="64">
        <v>18</v>
      </c>
      <c r="J165" s="64">
        <v>8</v>
      </c>
      <c r="K165" s="64" t="s">
        <v>372</v>
      </c>
      <c r="L165" s="64">
        <v>81</v>
      </c>
      <c r="M165" s="64">
        <v>12</v>
      </c>
      <c r="N165" s="64">
        <v>15</v>
      </c>
      <c r="O165" s="64">
        <v>30</v>
      </c>
      <c r="P165" s="64">
        <v>37</v>
      </c>
      <c r="Q165" s="64">
        <v>31</v>
      </c>
      <c r="R165" s="64">
        <v>38</v>
      </c>
      <c r="S165" s="64">
        <v>8</v>
      </c>
      <c r="T165" s="64">
        <v>10</v>
      </c>
      <c r="U165" s="64" t="s">
        <v>372</v>
      </c>
      <c r="V165" s="64">
        <v>107</v>
      </c>
      <c r="W165" s="64">
        <v>22</v>
      </c>
      <c r="X165" s="64">
        <v>21</v>
      </c>
      <c r="Y165" s="64">
        <v>48</v>
      </c>
      <c r="Z165" s="64">
        <v>45</v>
      </c>
      <c r="AA165" s="64">
        <v>32</v>
      </c>
      <c r="AB165" s="64">
        <v>30</v>
      </c>
      <c r="AC165" s="64">
        <v>5</v>
      </c>
      <c r="AD165" s="64">
        <v>5</v>
      </c>
      <c r="AE165" s="64" t="s">
        <v>372</v>
      </c>
      <c r="AF165" s="64">
        <v>49</v>
      </c>
      <c r="AG165" s="64">
        <v>12</v>
      </c>
      <c r="AH165" s="64">
        <v>24</v>
      </c>
      <c r="AI165" s="64">
        <v>11</v>
      </c>
      <c r="AJ165" s="64">
        <v>22</v>
      </c>
      <c r="AK165" s="64">
        <v>21</v>
      </c>
      <c r="AL165" s="64">
        <v>43</v>
      </c>
      <c r="AM165" s="64">
        <v>5</v>
      </c>
      <c r="AN165" s="64">
        <v>10</v>
      </c>
    </row>
    <row r="166" spans="1:40">
      <c r="A166" s="64" t="s">
        <v>250</v>
      </c>
      <c r="B166" s="64">
        <v>3</v>
      </c>
      <c r="C166" s="64">
        <v>1</v>
      </c>
      <c r="D166" s="64">
        <v>33</v>
      </c>
      <c r="E166" s="64">
        <v>2</v>
      </c>
      <c r="F166" s="64">
        <v>67</v>
      </c>
      <c r="G166" s="64">
        <v>0</v>
      </c>
      <c r="H166" s="64">
        <v>0</v>
      </c>
      <c r="I166" s="64">
        <v>0</v>
      </c>
      <c r="J166" s="64">
        <v>0</v>
      </c>
      <c r="K166" s="64" t="s">
        <v>250</v>
      </c>
      <c r="L166" s="64">
        <v>1</v>
      </c>
      <c r="M166" s="64">
        <v>0</v>
      </c>
      <c r="N166" s="64">
        <v>0</v>
      </c>
      <c r="O166" s="64">
        <v>1</v>
      </c>
      <c r="P166" s="64">
        <v>100</v>
      </c>
      <c r="Q166" s="64">
        <v>0</v>
      </c>
      <c r="R166" s="64">
        <v>0</v>
      </c>
      <c r="S166" s="64">
        <v>0</v>
      </c>
      <c r="T166" s="64">
        <v>0</v>
      </c>
      <c r="U166" s="64" t="s">
        <v>250</v>
      </c>
      <c r="V166" s="64">
        <v>2</v>
      </c>
      <c r="W166" s="64">
        <v>1</v>
      </c>
      <c r="X166" s="64">
        <v>50</v>
      </c>
      <c r="Y166" s="64">
        <v>1</v>
      </c>
      <c r="Z166" s="64">
        <v>50</v>
      </c>
      <c r="AA166" s="64">
        <v>0</v>
      </c>
      <c r="AB166" s="64">
        <v>0</v>
      </c>
      <c r="AC166" s="64">
        <v>0</v>
      </c>
      <c r="AD166" s="64">
        <v>0</v>
      </c>
      <c r="AE166" s="64" t="s">
        <v>250</v>
      </c>
      <c r="AF166" s="64">
        <v>0</v>
      </c>
      <c r="AG166" s="64">
        <v>0</v>
      </c>
      <c r="AH166" s="64" t="e">
        <v>#DIV/0!</v>
      </c>
      <c r="AI166" s="64">
        <v>0</v>
      </c>
      <c r="AJ166" s="64" t="e">
        <v>#DIV/0!</v>
      </c>
      <c r="AK166" s="64">
        <v>0</v>
      </c>
      <c r="AL166" s="64" t="e">
        <v>#DIV/0!</v>
      </c>
      <c r="AM166" s="64">
        <v>0</v>
      </c>
      <c r="AN166" s="64" t="e">
        <v>#DIV/0!</v>
      </c>
    </row>
    <row r="167" spans="1:40">
      <c r="A167" s="64" t="s">
        <v>373</v>
      </c>
      <c r="B167" s="64">
        <v>3</v>
      </c>
      <c r="C167" s="64">
        <v>1</v>
      </c>
      <c r="D167" s="64">
        <v>33</v>
      </c>
      <c r="E167" s="64">
        <v>2</v>
      </c>
      <c r="F167" s="64">
        <v>67</v>
      </c>
      <c r="G167" s="64">
        <v>0</v>
      </c>
      <c r="H167" s="64">
        <v>0</v>
      </c>
      <c r="I167" s="64">
        <v>0</v>
      </c>
      <c r="J167" s="64">
        <v>0</v>
      </c>
      <c r="K167" s="64" t="s">
        <v>373</v>
      </c>
      <c r="L167" s="64">
        <v>1</v>
      </c>
      <c r="M167" s="64">
        <v>0</v>
      </c>
      <c r="N167" s="64">
        <v>0</v>
      </c>
      <c r="O167" s="64">
        <v>1</v>
      </c>
      <c r="P167" s="64">
        <v>100</v>
      </c>
      <c r="Q167" s="64">
        <v>0</v>
      </c>
      <c r="R167" s="64">
        <v>0</v>
      </c>
      <c r="S167" s="64">
        <v>0</v>
      </c>
      <c r="T167" s="64">
        <v>0</v>
      </c>
      <c r="U167" s="64" t="s">
        <v>373</v>
      </c>
      <c r="V167" s="64">
        <v>2</v>
      </c>
      <c r="W167" s="64">
        <v>1</v>
      </c>
      <c r="X167" s="64">
        <v>50</v>
      </c>
      <c r="Y167" s="64">
        <v>1</v>
      </c>
      <c r="Z167" s="64">
        <v>50</v>
      </c>
      <c r="AA167" s="64">
        <v>0</v>
      </c>
      <c r="AB167" s="64">
        <v>0</v>
      </c>
      <c r="AC167" s="64">
        <v>0</v>
      </c>
      <c r="AD167" s="64">
        <v>0</v>
      </c>
      <c r="AE167" s="64" t="s">
        <v>373</v>
      </c>
      <c r="AF167" s="64">
        <v>0</v>
      </c>
      <c r="AG167" s="64">
        <v>0</v>
      </c>
      <c r="AH167" s="64" t="e">
        <v>#DIV/0!</v>
      </c>
      <c r="AI167" s="64">
        <v>0</v>
      </c>
      <c r="AJ167" s="64" t="e">
        <v>#DIV/0!</v>
      </c>
      <c r="AK167" s="64">
        <v>0</v>
      </c>
      <c r="AL167" s="64" t="e">
        <v>#DIV/0!</v>
      </c>
      <c r="AM167" s="64">
        <v>0</v>
      </c>
      <c r="AN167" s="64" t="e">
        <v>#DIV/0!</v>
      </c>
    </row>
    <row r="168" spans="1:40">
      <c r="A168" s="64" t="s">
        <v>374</v>
      </c>
      <c r="B168" s="64">
        <v>3</v>
      </c>
      <c r="C168" s="64">
        <v>1</v>
      </c>
      <c r="D168" s="64">
        <v>33</v>
      </c>
      <c r="E168" s="64">
        <v>2</v>
      </c>
      <c r="F168" s="64">
        <v>67</v>
      </c>
      <c r="G168" s="64">
        <v>0</v>
      </c>
      <c r="H168" s="64">
        <v>0</v>
      </c>
      <c r="I168" s="64">
        <v>0</v>
      </c>
      <c r="J168" s="64">
        <v>0</v>
      </c>
      <c r="K168" s="64" t="s">
        <v>374</v>
      </c>
      <c r="L168" s="64">
        <v>1</v>
      </c>
      <c r="M168" s="64">
        <v>0</v>
      </c>
      <c r="N168" s="64">
        <v>0</v>
      </c>
      <c r="O168" s="64">
        <v>1</v>
      </c>
      <c r="P168" s="64">
        <v>100</v>
      </c>
      <c r="Q168" s="64">
        <v>0</v>
      </c>
      <c r="R168" s="64">
        <v>0</v>
      </c>
      <c r="S168" s="64">
        <v>0</v>
      </c>
      <c r="T168" s="64">
        <v>0</v>
      </c>
      <c r="U168" s="64" t="s">
        <v>374</v>
      </c>
      <c r="V168" s="64">
        <v>2</v>
      </c>
      <c r="W168" s="64">
        <v>1</v>
      </c>
      <c r="X168" s="64">
        <v>50</v>
      </c>
      <c r="Y168" s="64">
        <v>1</v>
      </c>
      <c r="Z168" s="64">
        <v>50</v>
      </c>
      <c r="AA168" s="64">
        <v>0</v>
      </c>
      <c r="AB168" s="64">
        <v>0</v>
      </c>
      <c r="AC168" s="64">
        <v>0</v>
      </c>
      <c r="AD168" s="64">
        <v>0</v>
      </c>
      <c r="AE168" s="64" t="s">
        <v>374</v>
      </c>
      <c r="AF168" s="64">
        <v>0</v>
      </c>
      <c r="AG168" s="64">
        <v>0</v>
      </c>
      <c r="AH168" s="64" t="e">
        <v>#DIV/0!</v>
      </c>
      <c r="AI168" s="64">
        <v>0</v>
      </c>
      <c r="AJ168" s="64" t="e">
        <v>#DIV/0!</v>
      </c>
      <c r="AK168" s="64">
        <v>0</v>
      </c>
      <c r="AL168" s="64" t="e">
        <v>#DIV/0!</v>
      </c>
      <c r="AM168" s="64">
        <v>0</v>
      </c>
      <c r="AN168" s="64" t="e">
        <v>#DIV/0!</v>
      </c>
    </row>
    <row r="169" spans="1:40">
      <c r="A169" s="64" t="s">
        <v>375</v>
      </c>
      <c r="B169" s="64">
        <v>3</v>
      </c>
      <c r="C169" s="64">
        <v>1</v>
      </c>
      <c r="D169" s="64">
        <v>33</v>
      </c>
      <c r="E169" s="64">
        <v>2</v>
      </c>
      <c r="F169" s="64">
        <v>67</v>
      </c>
      <c r="G169" s="64">
        <v>0</v>
      </c>
      <c r="H169" s="64">
        <v>0</v>
      </c>
      <c r="I169" s="64">
        <v>0</v>
      </c>
      <c r="J169" s="64">
        <v>0</v>
      </c>
      <c r="K169" s="64" t="s">
        <v>375</v>
      </c>
      <c r="L169" s="64">
        <v>1</v>
      </c>
      <c r="M169" s="64">
        <v>0</v>
      </c>
      <c r="N169" s="64">
        <v>0</v>
      </c>
      <c r="O169" s="64">
        <v>1</v>
      </c>
      <c r="P169" s="64">
        <v>100</v>
      </c>
      <c r="Q169" s="64">
        <v>0</v>
      </c>
      <c r="R169" s="64">
        <v>0</v>
      </c>
      <c r="S169" s="64">
        <v>0</v>
      </c>
      <c r="T169" s="64">
        <v>0</v>
      </c>
      <c r="U169" s="64" t="s">
        <v>375</v>
      </c>
      <c r="V169" s="64">
        <v>2</v>
      </c>
      <c r="W169" s="64">
        <v>1</v>
      </c>
      <c r="X169" s="64">
        <v>50</v>
      </c>
      <c r="Y169" s="64">
        <v>1</v>
      </c>
      <c r="Z169" s="64">
        <v>50</v>
      </c>
      <c r="AA169" s="64">
        <v>0</v>
      </c>
      <c r="AB169" s="64">
        <v>0</v>
      </c>
      <c r="AC169" s="64">
        <v>0</v>
      </c>
      <c r="AD169" s="64">
        <v>0</v>
      </c>
      <c r="AE169" s="64" t="s">
        <v>375</v>
      </c>
      <c r="AF169" s="64">
        <v>0</v>
      </c>
      <c r="AG169" s="64">
        <v>0</v>
      </c>
      <c r="AH169" s="64" t="e">
        <v>#DIV/0!</v>
      </c>
      <c r="AI169" s="64">
        <v>0</v>
      </c>
      <c r="AJ169" s="64" t="e">
        <v>#DIV/0!</v>
      </c>
      <c r="AK169" s="64">
        <v>0</v>
      </c>
      <c r="AL169" s="64" t="e">
        <v>#DIV/0!</v>
      </c>
      <c r="AM169" s="64">
        <v>0</v>
      </c>
      <c r="AN169" s="64" t="e">
        <v>#DIV/0!</v>
      </c>
    </row>
    <row r="170" spans="1:40">
      <c r="A170" s="64" t="s">
        <v>249</v>
      </c>
      <c r="B170" s="64">
        <v>159</v>
      </c>
      <c r="C170" s="64">
        <v>19</v>
      </c>
      <c r="D170" s="64">
        <v>12</v>
      </c>
      <c r="E170" s="64">
        <v>69</v>
      </c>
      <c r="F170" s="64">
        <v>43</v>
      </c>
      <c r="G170" s="64">
        <v>67</v>
      </c>
      <c r="H170" s="64">
        <v>42</v>
      </c>
      <c r="I170" s="64">
        <v>4</v>
      </c>
      <c r="J170" s="64">
        <v>3</v>
      </c>
      <c r="K170" s="64" t="s">
        <v>249</v>
      </c>
      <c r="L170" s="64">
        <v>58</v>
      </c>
      <c r="M170" s="64">
        <v>2</v>
      </c>
      <c r="N170" s="64">
        <v>3</v>
      </c>
      <c r="O170" s="64">
        <v>21</v>
      </c>
      <c r="P170" s="64">
        <v>36</v>
      </c>
      <c r="Q170" s="64">
        <v>32</v>
      </c>
      <c r="R170" s="64">
        <v>55</v>
      </c>
      <c r="S170" s="64">
        <v>3</v>
      </c>
      <c r="T170" s="64">
        <v>5</v>
      </c>
      <c r="U170" s="64" t="s">
        <v>249</v>
      </c>
      <c r="V170" s="64">
        <v>71</v>
      </c>
      <c r="W170" s="64">
        <v>12</v>
      </c>
      <c r="X170" s="64">
        <v>17</v>
      </c>
      <c r="Y170" s="64">
        <v>37</v>
      </c>
      <c r="Z170" s="64">
        <v>52</v>
      </c>
      <c r="AA170" s="64">
        <v>21</v>
      </c>
      <c r="AB170" s="64">
        <v>30</v>
      </c>
      <c r="AC170" s="64">
        <v>1</v>
      </c>
      <c r="AD170" s="64">
        <v>1</v>
      </c>
      <c r="AE170" s="64" t="s">
        <v>249</v>
      </c>
      <c r="AF170" s="64">
        <v>30</v>
      </c>
      <c r="AG170" s="64">
        <v>5</v>
      </c>
      <c r="AH170" s="64">
        <v>17</v>
      </c>
      <c r="AI170" s="64">
        <v>11</v>
      </c>
      <c r="AJ170" s="64">
        <v>37</v>
      </c>
      <c r="AK170" s="64">
        <v>14</v>
      </c>
      <c r="AL170" s="64">
        <v>47</v>
      </c>
      <c r="AM170" s="64">
        <v>0</v>
      </c>
      <c r="AN170" s="64">
        <v>0</v>
      </c>
    </row>
    <row r="171" spans="1:40">
      <c r="A171" s="64" t="s">
        <v>376</v>
      </c>
      <c r="B171" s="64">
        <v>159</v>
      </c>
      <c r="C171" s="64">
        <v>19</v>
      </c>
      <c r="D171" s="64">
        <v>12</v>
      </c>
      <c r="E171" s="64">
        <v>68</v>
      </c>
      <c r="F171" s="64">
        <v>43</v>
      </c>
      <c r="G171" s="64">
        <v>68</v>
      </c>
      <c r="H171" s="64">
        <v>43</v>
      </c>
      <c r="I171" s="64">
        <v>4</v>
      </c>
      <c r="J171" s="64">
        <v>3</v>
      </c>
      <c r="K171" s="64" t="s">
        <v>376</v>
      </c>
      <c r="L171" s="64">
        <v>58</v>
      </c>
      <c r="M171" s="64">
        <v>2</v>
      </c>
      <c r="N171" s="64">
        <v>3</v>
      </c>
      <c r="O171" s="64">
        <v>21</v>
      </c>
      <c r="P171" s="64">
        <v>36</v>
      </c>
      <c r="Q171" s="64">
        <v>32</v>
      </c>
      <c r="R171" s="64">
        <v>55</v>
      </c>
      <c r="S171" s="64">
        <v>3</v>
      </c>
      <c r="T171" s="64">
        <v>5</v>
      </c>
      <c r="U171" s="64" t="s">
        <v>376</v>
      </c>
      <c r="V171" s="64">
        <v>71</v>
      </c>
      <c r="W171" s="64">
        <v>12</v>
      </c>
      <c r="X171" s="64">
        <v>17</v>
      </c>
      <c r="Y171" s="64">
        <v>36</v>
      </c>
      <c r="Z171" s="64">
        <v>51</v>
      </c>
      <c r="AA171" s="64">
        <v>22</v>
      </c>
      <c r="AB171" s="64">
        <v>31</v>
      </c>
      <c r="AC171" s="64">
        <v>1</v>
      </c>
      <c r="AD171" s="64">
        <v>1</v>
      </c>
      <c r="AE171" s="64" t="s">
        <v>376</v>
      </c>
      <c r="AF171" s="64">
        <v>30</v>
      </c>
      <c r="AG171" s="64">
        <v>5</v>
      </c>
      <c r="AH171" s="64">
        <v>17</v>
      </c>
      <c r="AI171" s="64">
        <v>11</v>
      </c>
      <c r="AJ171" s="64">
        <v>37</v>
      </c>
      <c r="AK171" s="64">
        <v>14</v>
      </c>
      <c r="AL171" s="64">
        <v>47</v>
      </c>
      <c r="AM171" s="64">
        <v>0</v>
      </c>
      <c r="AN171" s="64">
        <v>0</v>
      </c>
    </row>
    <row r="172" spans="1:40">
      <c r="A172" s="64" t="s">
        <v>377</v>
      </c>
      <c r="B172" s="64">
        <v>159</v>
      </c>
      <c r="C172" s="64">
        <v>21</v>
      </c>
      <c r="D172" s="64">
        <v>13</v>
      </c>
      <c r="E172" s="64">
        <v>78</v>
      </c>
      <c r="F172" s="64">
        <v>49</v>
      </c>
      <c r="G172" s="64">
        <v>56</v>
      </c>
      <c r="H172" s="64">
        <v>35</v>
      </c>
      <c r="I172" s="64">
        <v>4</v>
      </c>
      <c r="J172" s="64">
        <v>3</v>
      </c>
      <c r="K172" s="64" t="s">
        <v>377</v>
      </c>
      <c r="L172" s="64">
        <v>58</v>
      </c>
      <c r="M172" s="64">
        <v>4</v>
      </c>
      <c r="N172" s="64">
        <v>7</v>
      </c>
      <c r="O172" s="64">
        <v>23</v>
      </c>
      <c r="P172" s="64">
        <v>40</v>
      </c>
      <c r="Q172" s="64">
        <v>28</v>
      </c>
      <c r="R172" s="64">
        <v>48</v>
      </c>
      <c r="S172" s="64">
        <v>3</v>
      </c>
      <c r="T172" s="64">
        <v>5</v>
      </c>
      <c r="U172" s="64" t="s">
        <v>377</v>
      </c>
      <c r="V172" s="64">
        <v>71</v>
      </c>
      <c r="W172" s="64">
        <v>12</v>
      </c>
      <c r="X172" s="64">
        <v>17</v>
      </c>
      <c r="Y172" s="64">
        <v>41</v>
      </c>
      <c r="Z172" s="64">
        <v>58</v>
      </c>
      <c r="AA172" s="64">
        <v>17</v>
      </c>
      <c r="AB172" s="64">
        <v>24</v>
      </c>
      <c r="AC172" s="64">
        <v>1</v>
      </c>
      <c r="AD172" s="64">
        <v>1</v>
      </c>
      <c r="AE172" s="64" t="s">
        <v>377</v>
      </c>
      <c r="AF172" s="64">
        <v>30</v>
      </c>
      <c r="AG172" s="64">
        <v>5</v>
      </c>
      <c r="AH172" s="64">
        <v>17</v>
      </c>
      <c r="AI172" s="64">
        <v>14</v>
      </c>
      <c r="AJ172" s="64">
        <v>47</v>
      </c>
      <c r="AK172" s="64">
        <v>11</v>
      </c>
      <c r="AL172" s="64">
        <v>37</v>
      </c>
      <c r="AM172" s="64">
        <v>0</v>
      </c>
      <c r="AN172" s="64">
        <v>0</v>
      </c>
    </row>
    <row r="173" spans="1:40">
      <c r="A173" s="64" t="s">
        <v>378</v>
      </c>
      <c r="B173" s="64">
        <v>159</v>
      </c>
      <c r="C173" s="64">
        <v>28</v>
      </c>
      <c r="D173" s="64">
        <v>18</v>
      </c>
      <c r="E173" s="64">
        <v>77</v>
      </c>
      <c r="F173" s="64">
        <v>48</v>
      </c>
      <c r="G173" s="64">
        <v>51</v>
      </c>
      <c r="H173" s="64">
        <v>32</v>
      </c>
      <c r="I173" s="64">
        <v>3</v>
      </c>
      <c r="J173" s="64">
        <v>2</v>
      </c>
      <c r="K173" s="64" t="s">
        <v>378</v>
      </c>
      <c r="L173" s="64">
        <v>58</v>
      </c>
      <c r="M173" s="64">
        <v>6</v>
      </c>
      <c r="N173" s="64">
        <v>10</v>
      </c>
      <c r="O173" s="64">
        <v>24</v>
      </c>
      <c r="P173" s="64">
        <v>41</v>
      </c>
      <c r="Q173" s="64">
        <v>26</v>
      </c>
      <c r="R173" s="64">
        <v>45</v>
      </c>
      <c r="S173" s="64">
        <v>2</v>
      </c>
      <c r="T173" s="64">
        <v>3</v>
      </c>
      <c r="U173" s="64" t="s">
        <v>378</v>
      </c>
      <c r="V173" s="64">
        <v>71</v>
      </c>
      <c r="W173" s="64">
        <v>16</v>
      </c>
      <c r="X173" s="64">
        <v>23</v>
      </c>
      <c r="Y173" s="64">
        <v>35</v>
      </c>
      <c r="Z173" s="64">
        <v>49</v>
      </c>
      <c r="AA173" s="64">
        <v>19</v>
      </c>
      <c r="AB173" s="64">
        <v>27</v>
      </c>
      <c r="AC173" s="64">
        <v>1</v>
      </c>
      <c r="AD173" s="64">
        <v>1</v>
      </c>
      <c r="AE173" s="64" t="s">
        <v>378</v>
      </c>
      <c r="AF173" s="64">
        <v>30</v>
      </c>
      <c r="AG173" s="64">
        <v>6</v>
      </c>
      <c r="AH173" s="64">
        <v>20</v>
      </c>
      <c r="AI173" s="64">
        <v>18</v>
      </c>
      <c r="AJ173" s="64">
        <v>60</v>
      </c>
      <c r="AK173" s="64">
        <v>6</v>
      </c>
      <c r="AL173" s="64">
        <v>20</v>
      </c>
      <c r="AM173" s="64">
        <v>0</v>
      </c>
      <c r="AN173" s="64">
        <v>0</v>
      </c>
    </row>
    <row r="174" spans="1:40">
      <c r="A174" s="64" t="s">
        <v>969</v>
      </c>
      <c r="B174" s="64">
        <v>0</v>
      </c>
      <c r="C174" s="64">
        <v>0</v>
      </c>
      <c r="D174" s="64" t="e">
        <v>#DIV/0!</v>
      </c>
      <c r="E174" s="64">
        <v>0</v>
      </c>
      <c r="F174" s="64" t="e">
        <v>#DIV/0!</v>
      </c>
      <c r="G174" s="64">
        <v>0</v>
      </c>
      <c r="H174" s="64" t="e">
        <v>#DIV/0!</v>
      </c>
      <c r="I174" s="64">
        <v>0</v>
      </c>
      <c r="J174" s="64" t="e">
        <v>#DIV/0!</v>
      </c>
      <c r="K174" s="64" t="s">
        <v>969</v>
      </c>
      <c r="L174" s="64">
        <v>0</v>
      </c>
      <c r="M174" s="64">
        <v>0</v>
      </c>
      <c r="N174" s="64" t="e">
        <v>#DIV/0!</v>
      </c>
      <c r="O174" s="64">
        <v>0</v>
      </c>
      <c r="P174" s="64" t="e">
        <v>#DIV/0!</v>
      </c>
      <c r="Q174" s="64">
        <v>0</v>
      </c>
      <c r="R174" s="64" t="e">
        <v>#DIV/0!</v>
      </c>
      <c r="S174" s="64">
        <v>0</v>
      </c>
      <c r="T174" s="64" t="e">
        <v>#DIV/0!</v>
      </c>
      <c r="U174" s="64" t="s">
        <v>969</v>
      </c>
      <c r="V174" s="64">
        <v>0</v>
      </c>
      <c r="W174" s="64">
        <v>0</v>
      </c>
      <c r="X174" s="64" t="e">
        <v>#DIV/0!</v>
      </c>
      <c r="Y174" s="64">
        <v>0</v>
      </c>
      <c r="Z174" s="64" t="e">
        <v>#DIV/0!</v>
      </c>
      <c r="AA174" s="64">
        <v>0</v>
      </c>
      <c r="AB174" s="64" t="e">
        <v>#DIV/0!</v>
      </c>
      <c r="AC174" s="64">
        <v>0</v>
      </c>
      <c r="AD174" s="64" t="e">
        <v>#DIV/0!</v>
      </c>
      <c r="AE174" s="64" t="s">
        <v>969</v>
      </c>
      <c r="AF174" s="64">
        <v>0</v>
      </c>
      <c r="AG174" s="64">
        <v>0</v>
      </c>
      <c r="AH174" s="64" t="e">
        <v>#DIV/0!</v>
      </c>
      <c r="AI174" s="64">
        <v>0</v>
      </c>
      <c r="AJ174" s="64" t="e">
        <v>#DIV/0!</v>
      </c>
      <c r="AK174" s="64">
        <v>0</v>
      </c>
      <c r="AL174" s="64" t="e">
        <v>#DIV/0!</v>
      </c>
      <c r="AM174" s="64">
        <v>0</v>
      </c>
      <c r="AN174" s="64" t="e">
        <v>#DIV/0!</v>
      </c>
    </row>
    <row r="175" spans="1:40">
      <c r="A175" s="64" t="s">
        <v>970</v>
      </c>
      <c r="B175" s="64">
        <v>0</v>
      </c>
      <c r="C175" s="64">
        <v>0</v>
      </c>
      <c r="D175" s="64" t="e">
        <v>#DIV/0!</v>
      </c>
      <c r="E175" s="64">
        <v>0</v>
      </c>
      <c r="F175" s="64" t="e">
        <v>#DIV/0!</v>
      </c>
      <c r="G175" s="64">
        <v>0</v>
      </c>
      <c r="H175" s="64" t="e">
        <v>#DIV/0!</v>
      </c>
      <c r="I175" s="64">
        <v>0</v>
      </c>
      <c r="J175" s="64" t="e">
        <v>#DIV/0!</v>
      </c>
      <c r="K175" s="64" t="s">
        <v>970</v>
      </c>
      <c r="L175" s="64">
        <v>0</v>
      </c>
      <c r="M175" s="64">
        <v>0</v>
      </c>
      <c r="N175" s="64" t="e">
        <v>#DIV/0!</v>
      </c>
      <c r="O175" s="64">
        <v>0</v>
      </c>
      <c r="P175" s="64" t="e">
        <v>#DIV/0!</v>
      </c>
      <c r="Q175" s="64">
        <v>0</v>
      </c>
      <c r="R175" s="64" t="e">
        <v>#DIV/0!</v>
      </c>
      <c r="S175" s="64">
        <v>0</v>
      </c>
      <c r="T175" s="64" t="e">
        <v>#DIV/0!</v>
      </c>
      <c r="U175" s="64" t="s">
        <v>970</v>
      </c>
      <c r="V175" s="64">
        <v>0</v>
      </c>
      <c r="W175" s="64">
        <v>0</v>
      </c>
      <c r="X175" s="64" t="e">
        <v>#DIV/0!</v>
      </c>
      <c r="Y175" s="64">
        <v>0</v>
      </c>
      <c r="Z175" s="64" t="e">
        <v>#DIV/0!</v>
      </c>
      <c r="AA175" s="64">
        <v>0</v>
      </c>
      <c r="AB175" s="64" t="e">
        <v>#DIV/0!</v>
      </c>
      <c r="AC175" s="64">
        <v>0</v>
      </c>
      <c r="AD175" s="64" t="e">
        <v>#DIV/0!</v>
      </c>
      <c r="AE175" s="64" t="s">
        <v>970</v>
      </c>
      <c r="AF175" s="64">
        <v>0</v>
      </c>
      <c r="AG175" s="64">
        <v>0</v>
      </c>
      <c r="AH175" s="64" t="e">
        <v>#DIV/0!</v>
      </c>
      <c r="AI175" s="64">
        <v>0</v>
      </c>
      <c r="AJ175" s="64" t="e">
        <v>#DIV/0!</v>
      </c>
      <c r="AK175" s="64">
        <v>0</v>
      </c>
      <c r="AL175" s="64" t="e">
        <v>#DIV/0!</v>
      </c>
      <c r="AM175" s="64">
        <v>0</v>
      </c>
      <c r="AN175" s="64" t="e">
        <v>#DIV/0!</v>
      </c>
    </row>
    <row r="176" spans="1:40">
      <c r="A176" s="64" t="s">
        <v>971</v>
      </c>
      <c r="B176" s="64">
        <v>0</v>
      </c>
      <c r="C176" s="64">
        <v>0</v>
      </c>
      <c r="D176" s="64" t="e">
        <v>#DIV/0!</v>
      </c>
      <c r="E176" s="64">
        <v>0</v>
      </c>
      <c r="F176" s="64" t="e">
        <v>#DIV/0!</v>
      </c>
      <c r="G176" s="64">
        <v>0</v>
      </c>
      <c r="H176" s="64" t="e">
        <v>#DIV/0!</v>
      </c>
      <c r="I176" s="64">
        <v>0</v>
      </c>
      <c r="J176" s="64" t="e">
        <v>#DIV/0!</v>
      </c>
      <c r="K176" s="64" t="s">
        <v>971</v>
      </c>
      <c r="L176" s="64">
        <v>0</v>
      </c>
      <c r="M176" s="64">
        <v>0</v>
      </c>
      <c r="N176" s="64" t="e">
        <v>#DIV/0!</v>
      </c>
      <c r="O176" s="64">
        <v>0</v>
      </c>
      <c r="P176" s="64" t="e">
        <v>#DIV/0!</v>
      </c>
      <c r="Q176" s="64">
        <v>0</v>
      </c>
      <c r="R176" s="64" t="e">
        <v>#DIV/0!</v>
      </c>
      <c r="S176" s="64">
        <v>0</v>
      </c>
      <c r="T176" s="64" t="e">
        <v>#DIV/0!</v>
      </c>
      <c r="U176" s="64" t="s">
        <v>971</v>
      </c>
      <c r="V176" s="64">
        <v>0</v>
      </c>
      <c r="W176" s="64">
        <v>0</v>
      </c>
      <c r="X176" s="64" t="e">
        <v>#DIV/0!</v>
      </c>
      <c r="Y176" s="64">
        <v>0</v>
      </c>
      <c r="Z176" s="64" t="e">
        <v>#DIV/0!</v>
      </c>
      <c r="AA176" s="64">
        <v>0</v>
      </c>
      <c r="AB176" s="64" t="e">
        <v>#DIV/0!</v>
      </c>
      <c r="AC176" s="64">
        <v>0</v>
      </c>
      <c r="AD176" s="64" t="e">
        <v>#DIV/0!</v>
      </c>
      <c r="AE176" s="64" t="s">
        <v>971</v>
      </c>
      <c r="AF176" s="64">
        <v>0</v>
      </c>
      <c r="AG176" s="64">
        <v>0</v>
      </c>
      <c r="AH176" s="64" t="e">
        <v>#DIV/0!</v>
      </c>
      <c r="AI176" s="64">
        <v>0</v>
      </c>
      <c r="AJ176" s="64" t="e">
        <v>#DIV/0!</v>
      </c>
      <c r="AK176" s="64">
        <v>0</v>
      </c>
      <c r="AL176" s="64" t="e">
        <v>#DIV/0!</v>
      </c>
      <c r="AM176" s="64">
        <v>0</v>
      </c>
      <c r="AN176" s="64" t="e">
        <v>#DIV/0!</v>
      </c>
    </row>
    <row r="177" spans="1:40">
      <c r="A177" s="64" t="s">
        <v>972</v>
      </c>
      <c r="B177" s="64">
        <v>0</v>
      </c>
      <c r="C177" s="64">
        <v>0</v>
      </c>
      <c r="D177" s="64" t="e">
        <v>#DIV/0!</v>
      </c>
      <c r="E177" s="64">
        <v>0</v>
      </c>
      <c r="F177" s="64" t="e">
        <v>#DIV/0!</v>
      </c>
      <c r="G177" s="64">
        <v>0</v>
      </c>
      <c r="H177" s="64" t="e">
        <v>#DIV/0!</v>
      </c>
      <c r="I177" s="64">
        <v>0</v>
      </c>
      <c r="J177" s="64" t="e">
        <v>#DIV/0!</v>
      </c>
      <c r="K177" s="64" t="s">
        <v>972</v>
      </c>
      <c r="L177" s="64">
        <v>0</v>
      </c>
      <c r="M177" s="64">
        <v>0</v>
      </c>
      <c r="N177" s="64" t="e">
        <v>#DIV/0!</v>
      </c>
      <c r="O177" s="64">
        <v>0</v>
      </c>
      <c r="P177" s="64" t="e">
        <v>#DIV/0!</v>
      </c>
      <c r="Q177" s="64">
        <v>0</v>
      </c>
      <c r="R177" s="64" t="e">
        <v>#DIV/0!</v>
      </c>
      <c r="S177" s="64">
        <v>0</v>
      </c>
      <c r="T177" s="64" t="e">
        <v>#DIV/0!</v>
      </c>
      <c r="U177" s="64" t="s">
        <v>972</v>
      </c>
      <c r="V177" s="64">
        <v>0</v>
      </c>
      <c r="W177" s="64">
        <v>0</v>
      </c>
      <c r="X177" s="64" t="e">
        <v>#DIV/0!</v>
      </c>
      <c r="Y177" s="64">
        <v>0</v>
      </c>
      <c r="Z177" s="64" t="e">
        <v>#DIV/0!</v>
      </c>
      <c r="AA177" s="64">
        <v>0</v>
      </c>
      <c r="AB177" s="64" t="e">
        <v>#DIV/0!</v>
      </c>
      <c r="AC177" s="64">
        <v>0</v>
      </c>
      <c r="AD177" s="64" t="e">
        <v>#DIV/0!</v>
      </c>
      <c r="AE177" s="64" t="s">
        <v>972</v>
      </c>
      <c r="AF177" s="64">
        <v>0</v>
      </c>
      <c r="AG177" s="64">
        <v>0</v>
      </c>
      <c r="AH177" s="64" t="e">
        <v>#DIV/0!</v>
      </c>
      <c r="AI177" s="64">
        <v>0</v>
      </c>
      <c r="AJ177" s="64" t="e">
        <v>#DIV/0!</v>
      </c>
      <c r="AK177" s="64">
        <v>0</v>
      </c>
      <c r="AL177" s="64" t="e">
        <v>#DIV/0!</v>
      </c>
      <c r="AM177" s="64">
        <v>0</v>
      </c>
      <c r="AN177" s="64" t="e">
        <v>#DIV/0!</v>
      </c>
    </row>
    <row r="178" spans="1:40">
      <c r="A178" s="64" t="s">
        <v>973</v>
      </c>
      <c r="B178" s="64">
        <v>0</v>
      </c>
      <c r="C178" s="64">
        <v>0</v>
      </c>
      <c r="D178" s="64" t="e">
        <v>#DIV/0!</v>
      </c>
      <c r="E178" s="64">
        <v>0</v>
      </c>
      <c r="F178" s="64" t="e">
        <v>#DIV/0!</v>
      </c>
      <c r="G178" s="64">
        <v>0</v>
      </c>
      <c r="H178" s="64" t="e">
        <v>#DIV/0!</v>
      </c>
      <c r="I178" s="64">
        <v>0</v>
      </c>
      <c r="J178" s="64" t="e">
        <v>#DIV/0!</v>
      </c>
      <c r="K178" s="64" t="s">
        <v>973</v>
      </c>
      <c r="L178" s="64">
        <v>0</v>
      </c>
      <c r="M178" s="64">
        <v>0</v>
      </c>
      <c r="N178" s="64" t="e">
        <v>#DIV/0!</v>
      </c>
      <c r="O178" s="64">
        <v>0</v>
      </c>
      <c r="P178" s="64" t="e">
        <v>#DIV/0!</v>
      </c>
      <c r="Q178" s="64">
        <v>0</v>
      </c>
      <c r="R178" s="64" t="e">
        <v>#DIV/0!</v>
      </c>
      <c r="S178" s="64">
        <v>0</v>
      </c>
      <c r="T178" s="64" t="e">
        <v>#DIV/0!</v>
      </c>
      <c r="U178" s="64" t="s">
        <v>973</v>
      </c>
      <c r="V178" s="64">
        <v>0</v>
      </c>
      <c r="W178" s="64">
        <v>0</v>
      </c>
      <c r="X178" s="64" t="e">
        <v>#DIV/0!</v>
      </c>
      <c r="Y178" s="64">
        <v>0</v>
      </c>
      <c r="Z178" s="64" t="e">
        <v>#DIV/0!</v>
      </c>
      <c r="AA178" s="64">
        <v>0</v>
      </c>
      <c r="AB178" s="64" t="e">
        <v>#DIV/0!</v>
      </c>
      <c r="AC178" s="64">
        <v>0</v>
      </c>
      <c r="AD178" s="64" t="e">
        <v>#DIV/0!</v>
      </c>
      <c r="AE178" s="64" t="s">
        <v>973</v>
      </c>
      <c r="AF178" s="64">
        <v>0</v>
      </c>
      <c r="AG178" s="64">
        <v>0</v>
      </c>
      <c r="AH178" s="64" t="e">
        <v>#DIV/0!</v>
      </c>
      <c r="AI178" s="64">
        <v>0</v>
      </c>
      <c r="AJ178" s="64" t="e">
        <v>#DIV/0!</v>
      </c>
      <c r="AK178" s="64">
        <v>0</v>
      </c>
      <c r="AL178" s="64" t="e">
        <v>#DIV/0!</v>
      </c>
      <c r="AM178" s="64">
        <v>0</v>
      </c>
      <c r="AN178" s="64" t="e">
        <v>#DIV/0!</v>
      </c>
    </row>
    <row r="179" spans="1:40">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row>
    <row r="180" spans="1:40">
      <c r="A180" s="64" t="s">
        <v>24</v>
      </c>
      <c r="B180" s="64" t="s">
        <v>273</v>
      </c>
      <c r="C180" s="64" t="s">
        <v>64</v>
      </c>
      <c r="D180" s="64" t="s">
        <v>379</v>
      </c>
      <c r="E180" s="64" t="s">
        <v>65</v>
      </c>
      <c r="F180" s="64" t="s">
        <v>380</v>
      </c>
      <c r="G180" s="64" t="s">
        <v>66</v>
      </c>
      <c r="H180" s="64" t="s">
        <v>381</v>
      </c>
      <c r="I180" s="64" t="s">
        <v>67</v>
      </c>
      <c r="J180" s="64" t="s">
        <v>382</v>
      </c>
      <c r="K180" s="64" t="s">
        <v>831</v>
      </c>
      <c r="L180" s="64" t="s">
        <v>273</v>
      </c>
      <c r="M180" s="64" t="s">
        <v>64</v>
      </c>
      <c r="N180" s="64" t="s">
        <v>379</v>
      </c>
      <c r="O180" s="64" t="s">
        <v>65</v>
      </c>
      <c r="P180" s="64" t="s">
        <v>380</v>
      </c>
      <c r="Q180" s="64" t="s">
        <v>66</v>
      </c>
      <c r="R180" s="64" t="s">
        <v>381</v>
      </c>
      <c r="S180" s="64" t="s">
        <v>67</v>
      </c>
      <c r="T180" s="64" t="s">
        <v>382</v>
      </c>
      <c r="U180" s="64" t="s">
        <v>832</v>
      </c>
      <c r="V180" s="64" t="s">
        <v>273</v>
      </c>
      <c r="W180" s="64" t="s">
        <v>64</v>
      </c>
      <c r="X180" s="64" t="s">
        <v>379</v>
      </c>
      <c r="Y180" s="64" t="s">
        <v>65</v>
      </c>
      <c r="Z180" s="64" t="s">
        <v>380</v>
      </c>
      <c r="AA180" s="64" t="s">
        <v>66</v>
      </c>
      <c r="AB180" s="64" t="s">
        <v>381</v>
      </c>
      <c r="AC180" s="64" t="s">
        <v>67</v>
      </c>
      <c r="AD180" s="64" t="s">
        <v>382</v>
      </c>
      <c r="AE180" s="64" t="s">
        <v>833</v>
      </c>
      <c r="AF180" s="64" t="s">
        <v>273</v>
      </c>
      <c r="AG180" s="64" t="s">
        <v>64</v>
      </c>
      <c r="AH180" s="64" t="s">
        <v>379</v>
      </c>
      <c r="AI180" s="64" t="s">
        <v>65</v>
      </c>
      <c r="AJ180" s="64" t="s">
        <v>380</v>
      </c>
      <c r="AK180" s="64" t="s">
        <v>66</v>
      </c>
      <c r="AL180" s="64" t="s">
        <v>381</v>
      </c>
      <c r="AM180" s="64" t="s">
        <v>67</v>
      </c>
      <c r="AN180" s="64" t="s">
        <v>382</v>
      </c>
    </row>
    <row r="181" spans="1:40">
      <c r="A181" s="64" t="s">
        <v>248</v>
      </c>
      <c r="B181" s="64">
        <v>77</v>
      </c>
      <c r="C181" s="64">
        <v>25</v>
      </c>
      <c r="D181" s="64">
        <v>32</v>
      </c>
      <c r="E181" s="64">
        <v>36</v>
      </c>
      <c r="F181" s="64">
        <v>47</v>
      </c>
      <c r="G181" s="64">
        <v>14</v>
      </c>
      <c r="H181" s="64">
        <v>18</v>
      </c>
      <c r="I181" s="64">
        <v>2</v>
      </c>
      <c r="J181" s="64">
        <v>3</v>
      </c>
      <c r="K181" s="64" t="s">
        <v>248</v>
      </c>
      <c r="L181" s="64">
        <v>29</v>
      </c>
      <c r="M181" s="64">
        <v>8</v>
      </c>
      <c r="N181" s="64">
        <v>28</v>
      </c>
      <c r="O181" s="64">
        <v>14</v>
      </c>
      <c r="P181" s="64">
        <v>48</v>
      </c>
      <c r="Q181" s="64">
        <v>5</v>
      </c>
      <c r="R181" s="64">
        <v>17</v>
      </c>
      <c r="S181" s="64">
        <v>2</v>
      </c>
      <c r="T181" s="64">
        <v>7</v>
      </c>
      <c r="U181" s="64" t="s">
        <v>248</v>
      </c>
      <c r="V181" s="64">
        <v>38</v>
      </c>
      <c r="W181" s="64">
        <v>13</v>
      </c>
      <c r="X181" s="64">
        <v>34</v>
      </c>
      <c r="Y181" s="64">
        <v>20</v>
      </c>
      <c r="Z181" s="64">
        <v>53</v>
      </c>
      <c r="AA181" s="64">
        <v>5</v>
      </c>
      <c r="AB181" s="64">
        <v>13</v>
      </c>
      <c r="AC181" s="64">
        <v>0</v>
      </c>
      <c r="AD181" s="64">
        <v>0</v>
      </c>
      <c r="AE181" s="64" t="s">
        <v>248</v>
      </c>
      <c r="AF181" s="64">
        <v>10</v>
      </c>
      <c r="AG181" s="64">
        <v>4</v>
      </c>
      <c r="AH181" s="64">
        <v>40</v>
      </c>
      <c r="AI181" s="64">
        <v>2</v>
      </c>
      <c r="AJ181" s="64">
        <v>20</v>
      </c>
      <c r="AK181" s="64">
        <v>4</v>
      </c>
      <c r="AL181" s="64">
        <v>40</v>
      </c>
      <c r="AM181" s="64">
        <v>0</v>
      </c>
      <c r="AN181" s="64">
        <v>0</v>
      </c>
    </row>
    <row r="182" spans="1:40">
      <c r="A182" s="64" t="s">
        <v>349</v>
      </c>
      <c r="B182" s="64">
        <v>77</v>
      </c>
      <c r="C182" s="64">
        <v>22</v>
      </c>
      <c r="D182" s="64">
        <v>29</v>
      </c>
      <c r="E182" s="64">
        <v>41</v>
      </c>
      <c r="F182" s="64">
        <v>53</v>
      </c>
      <c r="G182" s="64">
        <v>13</v>
      </c>
      <c r="H182" s="64">
        <v>17</v>
      </c>
      <c r="I182" s="64">
        <v>1</v>
      </c>
      <c r="J182" s="64">
        <v>1</v>
      </c>
      <c r="K182" s="64" t="s">
        <v>349</v>
      </c>
      <c r="L182" s="64">
        <v>29</v>
      </c>
      <c r="M182" s="64">
        <v>8</v>
      </c>
      <c r="N182" s="64">
        <v>28</v>
      </c>
      <c r="O182" s="64">
        <v>15</v>
      </c>
      <c r="P182" s="64">
        <v>52</v>
      </c>
      <c r="Q182" s="64">
        <v>5</v>
      </c>
      <c r="R182" s="64">
        <v>17</v>
      </c>
      <c r="S182" s="64">
        <v>1</v>
      </c>
      <c r="T182" s="64">
        <v>3</v>
      </c>
      <c r="U182" s="64" t="s">
        <v>349</v>
      </c>
      <c r="V182" s="64">
        <v>38</v>
      </c>
      <c r="W182" s="64">
        <v>11</v>
      </c>
      <c r="X182" s="64">
        <v>29</v>
      </c>
      <c r="Y182" s="64">
        <v>23</v>
      </c>
      <c r="Z182" s="64">
        <v>61</v>
      </c>
      <c r="AA182" s="64">
        <v>4</v>
      </c>
      <c r="AB182" s="64">
        <v>11</v>
      </c>
      <c r="AC182" s="64">
        <v>0</v>
      </c>
      <c r="AD182" s="64">
        <v>0</v>
      </c>
      <c r="AE182" s="64" t="s">
        <v>349</v>
      </c>
      <c r="AF182" s="64">
        <v>10</v>
      </c>
      <c r="AG182" s="64">
        <v>3</v>
      </c>
      <c r="AH182" s="64">
        <v>30</v>
      </c>
      <c r="AI182" s="64">
        <v>3</v>
      </c>
      <c r="AJ182" s="64">
        <v>30</v>
      </c>
      <c r="AK182" s="64">
        <v>4</v>
      </c>
      <c r="AL182" s="64">
        <v>40</v>
      </c>
      <c r="AM182" s="64">
        <v>0</v>
      </c>
      <c r="AN182" s="64">
        <v>0</v>
      </c>
    </row>
    <row r="183" spans="1:40">
      <c r="A183" s="64" t="s">
        <v>350</v>
      </c>
      <c r="B183" s="64">
        <v>77</v>
      </c>
      <c r="C183" s="64">
        <v>25</v>
      </c>
      <c r="D183" s="64">
        <v>32</v>
      </c>
      <c r="E183" s="64">
        <v>36</v>
      </c>
      <c r="F183" s="64">
        <v>47</v>
      </c>
      <c r="G183" s="64">
        <v>15</v>
      </c>
      <c r="H183" s="64">
        <v>19</v>
      </c>
      <c r="I183" s="64">
        <v>1</v>
      </c>
      <c r="J183" s="64">
        <v>1</v>
      </c>
      <c r="K183" s="64" t="s">
        <v>350</v>
      </c>
      <c r="L183" s="64">
        <v>29</v>
      </c>
      <c r="M183" s="64">
        <v>8</v>
      </c>
      <c r="N183" s="64">
        <v>28</v>
      </c>
      <c r="O183" s="64">
        <v>14</v>
      </c>
      <c r="P183" s="64">
        <v>48</v>
      </c>
      <c r="Q183" s="64">
        <v>6</v>
      </c>
      <c r="R183" s="64">
        <v>21</v>
      </c>
      <c r="S183" s="64">
        <v>1</v>
      </c>
      <c r="T183" s="64">
        <v>3</v>
      </c>
      <c r="U183" s="64" t="s">
        <v>350</v>
      </c>
      <c r="V183" s="64">
        <v>38</v>
      </c>
      <c r="W183" s="64">
        <v>13</v>
      </c>
      <c r="X183" s="64">
        <v>34</v>
      </c>
      <c r="Y183" s="64">
        <v>20</v>
      </c>
      <c r="Z183" s="64">
        <v>53</v>
      </c>
      <c r="AA183" s="64">
        <v>5</v>
      </c>
      <c r="AB183" s="64">
        <v>13</v>
      </c>
      <c r="AC183" s="64">
        <v>0</v>
      </c>
      <c r="AD183" s="64">
        <v>0</v>
      </c>
      <c r="AE183" s="64" t="s">
        <v>350</v>
      </c>
      <c r="AF183" s="64">
        <v>10</v>
      </c>
      <c r="AG183" s="64">
        <v>4</v>
      </c>
      <c r="AH183" s="64">
        <v>40</v>
      </c>
      <c r="AI183" s="64">
        <v>2</v>
      </c>
      <c r="AJ183" s="64">
        <v>20</v>
      </c>
      <c r="AK183" s="64">
        <v>4</v>
      </c>
      <c r="AL183" s="64">
        <v>40</v>
      </c>
      <c r="AM183" s="64">
        <v>0</v>
      </c>
      <c r="AN183" s="64">
        <v>0</v>
      </c>
    </row>
    <row r="184" spans="1:40">
      <c r="A184" s="64" t="s">
        <v>42</v>
      </c>
      <c r="B184" s="64">
        <v>77</v>
      </c>
      <c r="C184" s="64">
        <v>16</v>
      </c>
      <c r="D184" s="64">
        <v>21</v>
      </c>
      <c r="E184" s="64">
        <v>47</v>
      </c>
      <c r="F184" s="64">
        <v>61</v>
      </c>
      <c r="G184" s="64">
        <v>13</v>
      </c>
      <c r="H184" s="64">
        <v>17</v>
      </c>
      <c r="I184" s="64">
        <v>1</v>
      </c>
      <c r="J184" s="64">
        <v>1</v>
      </c>
      <c r="K184" s="64" t="s">
        <v>42</v>
      </c>
      <c r="L184" s="64">
        <v>29</v>
      </c>
      <c r="M184" s="64">
        <v>6</v>
      </c>
      <c r="N184" s="64">
        <v>21</v>
      </c>
      <c r="O184" s="64">
        <v>17</v>
      </c>
      <c r="P184" s="64">
        <v>59</v>
      </c>
      <c r="Q184" s="64">
        <v>5</v>
      </c>
      <c r="R184" s="64">
        <v>17</v>
      </c>
      <c r="S184" s="64">
        <v>1</v>
      </c>
      <c r="T184" s="64">
        <v>3</v>
      </c>
      <c r="U184" s="64" t="s">
        <v>42</v>
      </c>
      <c r="V184" s="64">
        <v>38</v>
      </c>
      <c r="W184" s="64">
        <v>7</v>
      </c>
      <c r="X184" s="64">
        <v>18</v>
      </c>
      <c r="Y184" s="64">
        <v>27</v>
      </c>
      <c r="Z184" s="64">
        <v>71</v>
      </c>
      <c r="AA184" s="64">
        <v>4</v>
      </c>
      <c r="AB184" s="64">
        <v>11</v>
      </c>
      <c r="AC184" s="64">
        <v>0</v>
      </c>
      <c r="AD184" s="64">
        <v>0</v>
      </c>
      <c r="AE184" s="64" t="s">
        <v>42</v>
      </c>
      <c r="AF184" s="64">
        <v>10</v>
      </c>
      <c r="AG184" s="64">
        <v>3</v>
      </c>
      <c r="AH184" s="64">
        <v>30</v>
      </c>
      <c r="AI184" s="64">
        <v>3</v>
      </c>
      <c r="AJ184" s="64">
        <v>30</v>
      </c>
      <c r="AK184" s="64">
        <v>4</v>
      </c>
      <c r="AL184" s="64">
        <v>40</v>
      </c>
      <c r="AM184" s="64">
        <v>0</v>
      </c>
      <c r="AN184" s="64">
        <v>0</v>
      </c>
    </row>
    <row r="185" spans="1:40">
      <c r="A185" s="64" t="s">
        <v>351</v>
      </c>
      <c r="B185" s="64">
        <v>20</v>
      </c>
      <c r="C185" s="64">
        <v>0</v>
      </c>
      <c r="D185" s="64">
        <v>0</v>
      </c>
      <c r="E185" s="64">
        <v>0</v>
      </c>
      <c r="F185" s="64">
        <v>0</v>
      </c>
      <c r="G185" s="64">
        <v>9</v>
      </c>
      <c r="H185" s="64">
        <v>45</v>
      </c>
      <c r="I185" s="64">
        <v>11</v>
      </c>
      <c r="J185" s="64">
        <v>55</v>
      </c>
      <c r="K185" s="64" t="s">
        <v>351</v>
      </c>
      <c r="L185" s="64">
        <v>6</v>
      </c>
      <c r="M185" s="64">
        <v>0</v>
      </c>
      <c r="N185" s="64">
        <v>0</v>
      </c>
      <c r="O185" s="64">
        <v>0</v>
      </c>
      <c r="P185" s="64">
        <v>0</v>
      </c>
      <c r="Q185" s="64">
        <v>1</v>
      </c>
      <c r="R185" s="64">
        <v>17</v>
      </c>
      <c r="S185" s="64">
        <v>5</v>
      </c>
      <c r="T185" s="64">
        <v>83</v>
      </c>
      <c r="U185" s="64" t="s">
        <v>351</v>
      </c>
      <c r="V185" s="64">
        <v>10</v>
      </c>
      <c r="W185" s="64">
        <v>0</v>
      </c>
      <c r="X185" s="64">
        <v>0</v>
      </c>
      <c r="Y185" s="64">
        <v>0</v>
      </c>
      <c r="Z185" s="64">
        <v>0</v>
      </c>
      <c r="AA185" s="64">
        <v>4</v>
      </c>
      <c r="AB185" s="64">
        <v>40</v>
      </c>
      <c r="AC185" s="64">
        <v>6</v>
      </c>
      <c r="AD185" s="64">
        <v>60</v>
      </c>
      <c r="AE185" s="64" t="s">
        <v>351</v>
      </c>
      <c r="AF185" s="64">
        <v>4</v>
      </c>
      <c r="AG185" s="64">
        <v>0</v>
      </c>
      <c r="AH185" s="64">
        <v>0</v>
      </c>
      <c r="AI185" s="64">
        <v>0</v>
      </c>
      <c r="AJ185" s="64">
        <v>0</v>
      </c>
      <c r="AK185" s="64">
        <v>4</v>
      </c>
      <c r="AL185" s="64">
        <v>100</v>
      </c>
      <c r="AM185" s="64">
        <v>0</v>
      </c>
      <c r="AN185" s="64">
        <v>0</v>
      </c>
    </row>
    <row r="186" spans="1:40">
      <c r="A186" s="64" t="s">
        <v>352</v>
      </c>
      <c r="B186" s="64">
        <v>77</v>
      </c>
      <c r="C186" s="64">
        <v>17</v>
      </c>
      <c r="D186" s="64">
        <v>22</v>
      </c>
      <c r="E186" s="64">
        <v>46</v>
      </c>
      <c r="F186" s="64">
        <v>60</v>
      </c>
      <c r="G186" s="64">
        <v>13</v>
      </c>
      <c r="H186" s="64">
        <v>17</v>
      </c>
      <c r="I186" s="64">
        <v>1</v>
      </c>
      <c r="J186" s="64">
        <v>1</v>
      </c>
      <c r="K186" s="64" t="s">
        <v>352</v>
      </c>
      <c r="L186" s="64">
        <v>29</v>
      </c>
      <c r="M186" s="64">
        <v>6</v>
      </c>
      <c r="N186" s="64">
        <v>21</v>
      </c>
      <c r="O186" s="64">
        <v>17</v>
      </c>
      <c r="P186" s="64">
        <v>59</v>
      </c>
      <c r="Q186" s="64">
        <v>5</v>
      </c>
      <c r="R186" s="64">
        <v>17</v>
      </c>
      <c r="S186" s="64">
        <v>1</v>
      </c>
      <c r="T186" s="64">
        <v>3</v>
      </c>
      <c r="U186" s="64" t="s">
        <v>352</v>
      </c>
      <c r="V186" s="64">
        <v>38</v>
      </c>
      <c r="W186" s="64">
        <v>8</v>
      </c>
      <c r="X186" s="64">
        <v>21</v>
      </c>
      <c r="Y186" s="64">
        <v>26</v>
      </c>
      <c r="Z186" s="64">
        <v>68</v>
      </c>
      <c r="AA186" s="64">
        <v>4</v>
      </c>
      <c r="AB186" s="64">
        <v>11</v>
      </c>
      <c r="AC186" s="64">
        <v>0</v>
      </c>
      <c r="AD186" s="64">
        <v>0</v>
      </c>
      <c r="AE186" s="64" t="s">
        <v>352</v>
      </c>
      <c r="AF186" s="64">
        <v>10</v>
      </c>
      <c r="AG186" s="64">
        <v>3</v>
      </c>
      <c r="AH186" s="64">
        <v>30</v>
      </c>
      <c r="AI186" s="64">
        <v>3</v>
      </c>
      <c r="AJ186" s="64">
        <v>30</v>
      </c>
      <c r="AK186" s="64">
        <v>4</v>
      </c>
      <c r="AL186" s="64">
        <v>40</v>
      </c>
      <c r="AM186" s="64">
        <v>0</v>
      </c>
      <c r="AN186" s="64">
        <v>0</v>
      </c>
    </row>
    <row r="187" spans="1:40">
      <c r="A187" s="64" t="s">
        <v>353</v>
      </c>
      <c r="B187" s="64">
        <v>77</v>
      </c>
      <c r="C187" s="64">
        <v>17</v>
      </c>
      <c r="D187" s="64">
        <v>22</v>
      </c>
      <c r="E187" s="64">
        <v>46</v>
      </c>
      <c r="F187" s="64">
        <v>60</v>
      </c>
      <c r="G187" s="64">
        <v>13</v>
      </c>
      <c r="H187" s="64">
        <v>17</v>
      </c>
      <c r="I187" s="64">
        <v>1</v>
      </c>
      <c r="J187" s="64">
        <v>1</v>
      </c>
      <c r="K187" s="64" t="s">
        <v>353</v>
      </c>
      <c r="L187" s="64">
        <v>29</v>
      </c>
      <c r="M187" s="64">
        <v>6</v>
      </c>
      <c r="N187" s="64">
        <v>21</v>
      </c>
      <c r="O187" s="64">
        <v>17</v>
      </c>
      <c r="P187" s="64">
        <v>59</v>
      </c>
      <c r="Q187" s="64">
        <v>5</v>
      </c>
      <c r="R187" s="64">
        <v>17</v>
      </c>
      <c r="S187" s="64">
        <v>1</v>
      </c>
      <c r="T187" s="64">
        <v>3</v>
      </c>
      <c r="U187" s="64" t="s">
        <v>353</v>
      </c>
      <c r="V187" s="64">
        <v>38</v>
      </c>
      <c r="W187" s="64">
        <v>8</v>
      </c>
      <c r="X187" s="64">
        <v>21</v>
      </c>
      <c r="Y187" s="64">
        <v>26</v>
      </c>
      <c r="Z187" s="64">
        <v>68</v>
      </c>
      <c r="AA187" s="64">
        <v>4</v>
      </c>
      <c r="AB187" s="64">
        <v>11</v>
      </c>
      <c r="AC187" s="64">
        <v>0</v>
      </c>
      <c r="AD187" s="64">
        <v>0</v>
      </c>
      <c r="AE187" s="64" t="s">
        <v>353</v>
      </c>
      <c r="AF187" s="64">
        <v>10</v>
      </c>
      <c r="AG187" s="64">
        <v>3</v>
      </c>
      <c r="AH187" s="64">
        <v>30</v>
      </c>
      <c r="AI187" s="64">
        <v>3</v>
      </c>
      <c r="AJ187" s="64">
        <v>30</v>
      </c>
      <c r="AK187" s="64">
        <v>4</v>
      </c>
      <c r="AL187" s="64">
        <v>40</v>
      </c>
      <c r="AM187" s="64">
        <v>0</v>
      </c>
      <c r="AN187" s="64">
        <v>0</v>
      </c>
    </row>
    <row r="188" spans="1:40">
      <c r="A188" s="64" t="s">
        <v>354</v>
      </c>
      <c r="B188" s="64">
        <v>77</v>
      </c>
      <c r="C188" s="64">
        <v>46</v>
      </c>
      <c r="D188" s="64">
        <v>60</v>
      </c>
      <c r="E188" s="64">
        <v>28</v>
      </c>
      <c r="F188" s="64">
        <v>36</v>
      </c>
      <c r="G188" s="64">
        <v>3</v>
      </c>
      <c r="H188" s="64">
        <v>4</v>
      </c>
      <c r="I188" s="64">
        <v>0</v>
      </c>
      <c r="J188" s="64">
        <v>0</v>
      </c>
      <c r="K188" s="64" t="s">
        <v>354</v>
      </c>
      <c r="L188" s="64">
        <v>29</v>
      </c>
      <c r="M188" s="64">
        <v>17</v>
      </c>
      <c r="N188" s="64">
        <v>59</v>
      </c>
      <c r="O188" s="64">
        <v>11</v>
      </c>
      <c r="P188" s="64">
        <v>38</v>
      </c>
      <c r="Q188" s="64">
        <v>1</v>
      </c>
      <c r="R188" s="64">
        <v>3</v>
      </c>
      <c r="S188" s="64">
        <v>0</v>
      </c>
      <c r="T188" s="64">
        <v>0</v>
      </c>
      <c r="U188" s="64" t="s">
        <v>354</v>
      </c>
      <c r="V188" s="64">
        <v>38</v>
      </c>
      <c r="W188" s="64">
        <v>23</v>
      </c>
      <c r="X188" s="64">
        <v>61</v>
      </c>
      <c r="Y188" s="64">
        <v>14</v>
      </c>
      <c r="Z188" s="64">
        <v>37</v>
      </c>
      <c r="AA188" s="64">
        <v>1</v>
      </c>
      <c r="AB188" s="64">
        <v>3</v>
      </c>
      <c r="AC188" s="64">
        <v>0</v>
      </c>
      <c r="AD188" s="64">
        <v>0</v>
      </c>
      <c r="AE188" s="64" t="s">
        <v>354</v>
      </c>
      <c r="AF188" s="64">
        <v>10</v>
      </c>
      <c r="AG188" s="64">
        <v>6</v>
      </c>
      <c r="AH188" s="64">
        <v>60</v>
      </c>
      <c r="AI188" s="64">
        <v>3</v>
      </c>
      <c r="AJ188" s="64">
        <v>30</v>
      </c>
      <c r="AK188" s="64">
        <v>1</v>
      </c>
      <c r="AL188" s="64">
        <v>10</v>
      </c>
      <c r="AM188" s="64">
        <v>0</v>
      </c>
      <c r="AN188" s="64">
        <v>0</v>
      </c>
    </row>
    <row r="189" spans="1:40">
      <c r="A189" s="64" t="s">
        <v>355</v>
      </c>
      <c r="B189" s="64">
        <v>77</v>
      </c>
      <c r="C189" s="64">
        <v>27</v>
      </c>
      <c r="D189" s="64">
        <v>35</v>
      </c>
      <c r="E189" s="64">
        <v>46</v>
      </c>
      <c r="F189" s="64">
        <v>60</v>
      </c>
      <c r="G189" s="64">
        <v>4</v>
      </c>
      <c r="H189" s="64">
        <v>5</v>
      </c>
      <c r="I189" s="64">
        <v>0</v>
      </c>
      <c r="J189" s="64">
        <v>0</v>
      </c>
      <c r="K189" s="64" t="s">
        <v>355</v>
      </c>
      <c r="L189" s="64">
        <v>29</v>
      </c>
      <c r="M189" s="64">
        <v>10</v>
      </c>
      <c r="N189" s="64">
        <v>34</v>
      </c>
      <c r="O189" s="64">
        <v>18</v>
      </c>
      <c r="P189" s="64">
        <v>62</v>
      </c>
      <c r="Q189" s="64">
        <v>1</v>
      </c>
      <c r="R189" s="64">
        <v>3</v>
      </c>
      <c r="S189" s="64">
        <v>0</v>
      </c>
      <c r="T189" s="64">
        <v>0</v>
      </c>
      <c r="U189" s="64" t="s">
        <v>355</v>
      </c>
      <c r="V189" s="64">
        <v>38</v>
      </c>
      <c r="W189" s="64">
        <v>14</v>
      </c>
      <c r="X189" s="64">
        <v>37</v>
      </c>
      <c r="Y189" s="64">
        <v>23</v>
      </c>
      <c r="Z189" s="64">
        <v>61</v>
      </c>
      <c r="AA189" s="64">
        <v>1</v>
      </c>
      <c r="AB189" s="64">
        <v>3</v>
      </c>
      <c r="AC189" s="64">
        <v>0</v>
      </c>
      <c r="AD189" s="64">
        <v>0</v>
      </c>
      <c r="AE189" s="64" t="s">
        <v>355</v>
      </c>
      <c r="AF189" s="64">
        <v>10</v>
      </c>
      <c r="AG189" s="64">
        <v>3</v>
      </c>
      <c r="AH189" s="64">
        <v>30</v>
      </c>
      <c r="AI189" s="64">
        <v>5</v>
      </c>
      <c r="AJ189" s="64">
        <v>50</v>
      </c>
      <c r="AK189" s="64">
        <v>2</v>
      </c>
      <c r="AL189" s="64">
        <v>20</v>
      </c>
      <c r="AM189" s="64">
        <v>0</v>
      </c>
      <c r="AN189" s="64">
        <v>0</v>
      </c>
    </row>
    <row r="190" spans="1:40">
      <c r="A190" s="64" t="s">
        <v>356</v>
      </c>
      <c r="B190" s="64">
        <v>77</v>
      </c>
      <c r="C190" s="64">
        <v>44</v>
      </c>
      <c r="D190" s="64">
        <v>57</v>
      </c>
      <c r="E190" s="64">
        <v>31</v>
      </c>
      <c r="F190" s="64">
        <v>40</v>
      </c>
      <c r="G190" s="64">
        <v>2</v>
      </c>
      <c r="H190" s="64">
        <v>3</v>
      </c>
      <c r="I190" s="64">
        <v>0</v>
      </c>
      <c r="J190" s="64">
        <v>0</v>
      </c>
      <c r="K190" s="64" t="s">
        <v>356</v>
      </c>
      <c r="L190" s="64">
        <v>29</v>
      </c>
      <c r="M190" s="64">
        <v>17</v>
      </c>
      <c r="N190" s="64">
        <v>59</v>
      </c>
      <c r="O190" s="64">
        <v>12</v>
      </c>
      <c r="P190" s="64">
        <v>41</v>
      </c>
      <c r="Q190" s="64">
        <v>0</v>
      </c>
      <c r="R190" s="64">
        <v>0</v>
      </c>
      <c r="S190" s="64">
        <v>0</v>
      </c>
      <c r="T190" s="64">
        <v>0</v>
      </c>
      <c r="U190" s="64" t="s">
        <v>356</v>
      </c>
      <c r="V190" s="64">
        <v>38</v>
      </c>
      <c r="W190" s="64">
        <v>21</v>
      </c>
      <c r="X190" s="64">
        <v>55</v>
      </c>
      <c r="Y190" s="64">
        <v>16</v>
      </c>
      <c r="Z190" s="64">
        <v>42</v>
      </c>
      <c r="AA190" s="64">
        <v>1</v>
      </c>
      <c r="AB190" s="64">
        <v>3</v>
      </c>
      <c r="AC190" s="64">
        <v>0</v>
      </c>
      <c r="AD190" s="64">
        <v>0</v>
      </c>
      <c r="AE190" s="64" t="s">
        <v>356</v>
      </c>
      <c r="AF190" s="64">
        <v>10</v>
      </c>
      <c r="AG190" s="64">
        <v>6</v>
      </c>
      <c r="AH190" s="64">
        <v>60</v>
      </c>
      <c r="AI190" s="64">
        <v>3</v>
      </c>
      <c r="AJ190" s="64">
        <v>30</v>
      </c>
      <c r="AK190" s="64">
        <v>1</v>
      </c>
      <c r="AL190" s="64">
        <v>10</v>
      </c>
      <c r="AM190" s="64">
        <v>0</v>
      </c>
      <c r="AN190" s="64">
        <v>0</v>
      </c>
    </row>
    <row r="191" spans="1:40">
      <c r="A191" s="64" t="s">
        <v>357</v>
      </c>
      <c r="B191" s="64">
        <v>77</v>
      </c>
      <c r="C191" s="64">
        <v>40</v>
      </c>
      <c r="D191" s="64">
        <v>52</v>
      </c>
      <c r="E191" s="64">
        <v>33</v>
      </c>
      <c r="F191" s="64">
        <v>43</v>
      </c>
      <c r="G191" s="64">
        <v>4</v>
      </c>
      <c r="H191" s="64">
        <v>5</v>
      </c>
      <c r="I191" s="64">
        <v>0</v>
      </c>
      <c r="J191" s="64">
        <v>0</v>
      </c>
      <c r="K191" s="64" t="s">
        <v>357</v>
      </c>
      <c r="L191" s="64">
        <v>29</v>
      </c>
      <c r="M191" s="64">
        <v>13</v>
      </c>
      <c r="N191" s="64">
        <v>45</v>
      </c>
      <c r="O191" s="64">
        <v>14</v>
      </c>
      <c r="P191" s="64">
        <v>48</v>
      </c>
      <c r="Q191" s="64">
        <v>2</v>
      </c>
      <c r="R191" s="64">
        <v>7</v>
      </c>
      <c r="S191" s="64">
        <v>0</v>
      </c>
      <c r="T191" s="64">
        <v>0</v>
      </c>
      <c r="U191" s="64" t="s">
        <v>357</v>
      </c>
      <c r="V191" s="64">
        <v>38</v>
      </c>
      <c r="W191" s="64">
        <v>21</v>
      </c>
      <c r="X191" s="64">
        <v>55</v>
      </c>
      <c r="Y191" s="64">
        <v>17</v>
      </c>
      <c r="Z191" s="64">
        <v>45</v>
      </c>
      <c r="AA191" s="64">
        <v>0</v>
      </c>
      <c r="AB191" s="64">
        <v>0</v>
      </c>
      <c r="AC191" s="64">
        <v>0</v>
      </c>
      <c r="AD191" s="64">
        <v>0</v>
      </c>
      <c r="AE191" s="64" t="s">
        <v>357</v>
      </c>
      <c r="AF191" s="64">
        <v>10</v>
      </c>
      <c r="AG191" s="64">
        <v>6</v>
      </c>
      <c r="AH191" s="64">
        <v>60</v>
      </c>
      <c r="AI191" s="64">
        <v>2</v>
      </c>
      <c r="AJ191" s="64">
        <v>20</v>
      </c>
      <c r="AK191" s="64">
        <v>2</v>
      </c>
      <c r="AL191" s="64">
        <v>20</v>
      </c>
      <c r="AM191" s="64">
        <v>0</v>
      </c>
      <c r="AN191" s="64">
        <v>0</v>
      </c>
    </row>
    <row r="192" spans="1:40">
      <c r="A192" s="64" t="s">
        <v>358</v>
      </c>
      <c r="B192" s="64">
        <v>77</v>
      </c>
      <c r="C192" s="64">
        <v>17</v>
      </c>
      <c r="D192" s="64">
        <v>22</v>
      </c>
      <c r="E192" s="64">
        <v>45</v>
      </c>
      <c r="F192" s="64">
        <v>58</v>
      </c>
      <c r="G192" s="64">
        <v>15</v>
      </c>
      <c r="H192" s="64">
        <v>19</v>
      </c>
      <c r="I192" s="64">
        <v>0</v>
      </c>
      <c r="J192" s="64">
        <v>0</v>
      </c>
      <c r="K192" s="64" t="s">
        <v>358</v>
      </c>
      <c r="L192" s="64">
        <v>29</v>
      </c>
      <c r="M192" s="64">
        <v>5</v>
      </c>
      <c r="N192" s="64">
        <v>17</v>
      </c>
      <c r="O192" s="64">
        <v>18</v>
      </c>
      <c r="P192" s="64">
        <v>62</v>
      </c>
      <c r="Q192" s="64">
        <v>6</v>
      </c>
      <c r="R192" s="64">
        <v>21</v>
      </c>
      <c r="S192" s="64">
        <v>0</v>
      </c>
      <c r="T192" s="64">
        <v>0</v>
      </c>
      <c r="U192" s="64" t="s">
        <v>358</v>
      </c>
      <c r="V192" s="64">
        <v>38</v>
      </c>
      <c r="W192" s="64">
        <v>9</v>
      </c>
      <c r="X192" s="64">
        <v>24</v>
      </c>
      <c r="Y192" s="64">
        <v>25</v>
      </c>
      <c r="Z192" s="64">
        <v>66</v>
      </c>
      <c r="AA192" s="64">
        <v>4</v>
      </c>
      <c r="AB192" s="64">
        <v>11</v>
      </c>
      <c r="AC192" s="64">
        <v>0</v>
      </c>
      <c r="AD192" s="64">
        <v>0</v>
      </c>
      <c r="AE192" s="64" t="s">
        <v>358</v>
      </c>
      <c r="AF192" s="64">
        <v>10</v>
      </c>
      <c r="AG192" s="64">
        <v>3</v>
      </c>
      <c r="AH192" s="64">
        <v>30</v>
      </c>
      <c r="AI192" s="64">
        <v>2</v>
      </c>
      <c r="AJ192" s="64">
        <v>20</v>
      </c>
      <c r="AK192" s="64">
        <v>5</v>
      </c>
      <c r="AL192" s="64">
        <v>50</v>
      </c>
      <c r="AM192" s="64">
        <v>0</v>
      </c>
      <c r="AN192" s="64">
        <v>0</v>
      </c>
    </row>
    <row r="193" spans="1:40">
      <c r="A193" s="64" t="s">
        <v>359</v>
      </c>
      <c r="B193" s="64">
        <v>77</v>
      </c>
      <c r="C193" s="64">
        <v>7</v>
      </c>
      <c r="D193" s="64">
        <v>9</v>
      </c>
      <c r="E193" s="64">
        <v>29</v>
      </c>
      <c r="F193" s="64">
        <v>38</v>
      </c>
      <c r="G193" s="64">
        <v>32</v>
      </c>
      <c r="H193" s="64">
        <v>42</v>
      </c>
      <c r="I193" s="64">
        <v>9</v>
      </c>
      <c r="J193" s="64">
        <v>12</v>
      </c>
      <c r="K193" s="64" t="s">
        <v>359</v>
      </c>
      <c r="L193" s="64">
        <v>29</v>
      </c>
      <c r="M193" s="64">
        <v>1</v>
      </c>
      <c r="N193" s="64">
        <v>3</v>
      </c>
      <c r="O193" s="64">
        <v>10</v>
      </c>
      <c r="P193" s="64">
        <v>34</v>
      </c>
      <c r="Q193" s="64">
        <v>14</v>
      </c>
      <c r="R193" s="64">
        <v>48</v>
      </c>
      <c r="S193" s="64">
        <v>4</v>
      </c>
      <c r="T193" s="64">
        <v>14</v>
      </c>
      <c r="U193" s="64" t="s">
        <v>359</v>
      </c>
      <c r="V193" s="64">
        <v>38</v>
      </c>
      <c r="W193" s="64">
        <v>4</v>
      </c>
      <c r="X193" s="64">
        <v>11</v>
      </c>
      <c r="Y193" s="64">
        <v>18</v>
      </c>
      <c r="Z193" s="64">
        <v>47</v>
      </c>
      <c r="AA193" s="64">
        <v>12</v>
      </c>
      <c r="AB193" s="64">
        <v>32</v>
      </c>
      <c r="AC193" s="64">
        <v>4</v>
      </c>
      <c r="AD193" s="64">
        <v>11</v>
      </c>
      <c r="AE193" s="64" t="s">
        <v>359</v>
      </c>
      <c r="AF193" s="64">
        <v>10</v>
      </c>
      <c r="AG193" s="64">
        <v>2</v>
      </c>
      <c r="AH193" s="64">
        <v>20</v>
      </c>
      <c r="AI193" s="64">
        <v>1</v>
      </c>
      <c r="AJ193" s="64">
        <v>10</v>
      </c>
      <c r="AK193" s="64">
        <v>6</v>
      </c>
      <c r="AL193" s="64">
        <v>60</v>
      </c>
      <c r="AM193" s="64">
        <v>1</v>
      </c>
      <c r="AN193" s="64">
        <v>10</v>
      </c>
    </row>
    <row r="194" spans="1:40">
      <c r="A194" s="64" t="s">
        <v>360</v>
      </c>
      <c r="B194" s="64">
        <v>77</v>
      </c>
      <c r="C194" s="64">
        <v>34</v>
      </c>
      <c r="D194" s="64">
        <v>44</v>
      </c>
      <c r="E194" s="64">
        <v>38</v>
      </c>
      <c r="F194" s="64">
        <v>49</v>
      </c>
      <c r="G194" s="64">
        <v>5</v>
      </c>
      <c r="H194" s="64">
        <v>6</v>
      </c>
      <c r="I194" s="64">
        <v>0</v>
      </c>
      <c r="J194" s="64">
        <v>0</v>
      </c>
      <c r="K194" s="64" t="s">
        <v>360</v>
      </c>
      <c r="L194" s="64">
        <v>29</v>
      </c>
      <c r="M194" s="64">
        <v>12</v>
      </c>
      <c r="N194" s="64">
        <v>41</v>
      </c>
      <c r="O194" s="64">
        <v>15</v>
      </c>
      <c r="P194" s="64">
        <v>52</v>
      </c>
      <c r="Q194" s="64">
        <v>2</v>
      </c>
      <c r="R194" s="64">
        <v>7</v>
      </c>
      <c r="S194" s="64">
        <v>0</v>
      </c>
      <c r="T194" s="64">
        <v>0</v>
      </c>
      <c r="U194" s="64" t="s">
        <v>360</v>
      </c>
      <c r="V194" s="64">
        <v>38</v>
      </c>
      <c r="W194" s="64">
        <v>17</v>
      </c>
      <c r="X194" s="64">
        <v>45</v>
      </c>
      <c r="Y194" s="64">
        <v>20</v>
      </c>
      <c r="Z194" s="64">
        <v>53</v>
      </c>
      <c r="AA194" s="64">
        <v>1</v>
      </c>
      <c r="AB194" s="64">
        <v>3</v>
      </c>
      <c r="AC194" s="64">
        <v>0</v>
      </c>
      <c r="AD194" s="64">
        <v>0</v>
      </c>
      <c r="AE194" s="64" t="s">
        <v>360</v>
      </c>
      <c r="AF194" s="64">
        <v>10</v>
      </c>
      <c r="AG194" s="64">
        <v>5</v>
      </c>
      <c r="AH194" s="64">
        <v>50</v>
      </c>
      <c r="AI194" s="64">
        <v>3</v>
      </c>
      <c r="AJ194" s="64">
        <v>30</v>
      </c>
      <c r="AK194" s="64">
        <v>2</v>
      </c>
      <c r="AL194" s="64">
        <v>20</v>
      </c>
      <c r="AM194" s="64">
        <v>0</v>
      </c>
      <c r="AN194" s="64">
        <v>0</v>
      </c>
    </row>
    <row r="195" spans="1:40">
      <c r="A195" s="64" t="s">
        <v>361</v>
      </c>
      <c r="B195" s="64">
        <v>77</v>
      </c>
      <c r="C195" s="64">
        <v>17</v>
      </c>
      <c r="D195" s="64">
        <v>22</v>
      </c>
      <c r="E195" s="64">
        <v>47</v>
      </c>
      <c r="F195" s="64">
        <v>61</v>
      </c>
      <c r="G195" s="64">
        <v>12</v>
      </c>
      <c r="H195" s="64">
        <v>16</v>
      </c>
      <c r="I195" s="64">
        <v>1</v>
      </c>
      <c r="J195" s="64">
        <v>1</v>
      </c>
      <c r="K195" s="64" t="s">
        <v>361</v>
      </c>
      <c r="L195" s="64">
        <v>29</v>
      </c>
      <c r="M195" s="64">
        <v>5</v>
      </c>
      <c r="N195" s="64">
        <v>17</v>
      </c>
      <c r="O195" s="64">
        <v>18</v>
      </c>
      <c r="P195" s="64">
        <v>62</v>
      </c>
      <c r="Q195" s="64">
        <v>5</v>
      </c>
      <c r="R195" s="64">
        <v>17</v>
      </c>
      <c r="S195" s="64">
        <v>1</v>
      </c>
      <c r="T195" s="64">
        <v>3</v>
      </c>
      <c r="U195" s="64" t="s">
        <v>361</v>
      </c>
      <c r="V195" s="64">
        <v>38</v>
      </c>
      <c r="W195" s="64">
        <v>9</v>
      </c>
      <c r="X195" s="64">
        <v>24</v>
      </c>
      <c r="Y195" s="64">
        <v>26</v>
      </c>
      <c r="Z195" s="64">
        <v>68</v>
      </c>
      <c r="AA195" s="64">
        <v>3</v>
      </c>
      <c r="AB195" s="64">
        <v>8</v>
      </c>
      <c r="AC195" s="64">
        <v>0</v>
      </c>
      <c r="AD195" s="64">
        <v>0</v>
      </c>
      <c r="AE195" s="64" t="s">
        <v>361</v>
      </c>
      <c r="AF195" s="64">
        <v>10</v>
      </c>
      <c r="AG195" s="64">
        <v>3</v>
      </c>
      <c r="AH195" s="64">
        <v>30</v>
      </c>
      <c r="AI195" s="64">
        <v>3</v>
      </c>
      <c r="AJ195" s="64">
        <v>30</v>
      </c>
      <c r="AK195" s="64">
        <v>4</v>
      </c>
      <c r="AL195" s="64">
        <v>40</v>
      </c>
      <c r="AM195" s="64">
        <v>0</v>
      </c>
      <c r="AN195" s="64">
        <v>0</v>
      </c>
    </row>
    <row r="196" spans="1:40">
      <c r="A196" s="64" t="s">
        <v>362</v>
      </c>
      <c r="B196" s="64">
        <v>77</v>
      </c>
      <c r="C196" s="64">
        <v>17</v>
      </c>
      <c r="D196" s="64">
        <v>22</v>
      </c>
      <c r="E196" s="64">
        <v>43</v>
      </c>
      <c r="F196" s="64">
        <v>56</v>
      </c>
      <c r="G196" s="64">
        <v>16</v>
      </c>
      <c r="H196" s="64">
        <v>21</v>
      </c>
      <c r="I196" s="64">
        <v>1</v>
      </c>
      <c r="J196" s="64">
        <v>1</v>
      </c>
      <c r="K196" s="64" t="s">
        <v>362</v>
      </c>
      <c r="L196" s="64">
        <v>29</v>
      </c>
      <c r="M196" s="64">
        <v>5</v>
      </c>
      <c r="N196" s="64">
        <v>17</v>
      </c>
      <c r="O196" s="64">
        <v>18</v>
      </c>
      <c r="P196" s="64">
        <v>62</v>
      </c>
      <c r="Q196" s="64">
        <v>5</v>
      </c>
      <c r="R196" s="64">
        <v>17</v>
      </c>
      <c r="S196" s="64">
        <v>1</v>
      </c>
      <c r="T196" s="64">
        <v>3</v>
      </c>
      <c r="U196" s="64" t="s">
        <v>362</v>
      </c>
      <c r="V196" s="64">
        <v>38</v>
      </c>
      <c r="W196" s="64">
        <v>9</v>
      </c>
      <c r="X196" s="64">
        <v>24</v>
      </c>
      <c r="Y196" s="64">
        <v>22</v>
      </c>
      <c r="Z196" s="64">
        <v>58</v>
      </c>
      <c r="AA196" s="64">
        <v>7</v>
      </c>
      <c r="AB196" s="64">
        <v>18</v>
      </c>
      <c r="AC196" s="64">
        <v>0</v>
      </c>
      <c r="AD196" s="64">
        <v>0</v>
      </c>
      <c r="AE196" s="64" t="s">
        <v>362</v>
      </c>
      <c r="AF196" s="64">
        <v>10</v>
      </c>
      <c r="AG196" s="64">
        <v>3</v>
      </c>
      <c r="AH196" s="64">
        <v>30</v>
      </c>
      <c r="AI196" s="64">
        <v>3</v>
      </c>
      <c r="AJ196" s="64">
        <v>30</v>
      </c>
      <c r="AK196" s="64">
        <v>4</v>
      </c>
      <c r="AL196" s="64">
        <v>40</v>
      </c>
      <c r="AM196" s="64">
        <v>0</v>
      </c>
      <c r="AN196" s="64">
        <v>0</v>
      </c>
    </row>
    <row r="197" spans="1:40">
      <c r="A197" s="64" t="s">
        <v>363</v>
      </c>
      <c r="B197" s="64">
        <v>77</v>
      </c>
      <c r="C197" s="64">
        <v>29</v>
      </c>
      <c r="D197" s="64">
        <v>38</v>
      </c>
      <c r="E197" s="64">
        <v>36</v>
      </c>
      <c r="F197" s="64">
        <v>47</v>
      </c>
      <c r="G197" s="64">
        <v>11</v>
      </c>
      <c r="H197" s="64">
        <v>14</v>
      </c>
      <c r="I197" s="64">
        <v>1</v>
      </c>
      <c r="J197" s="64">
        <v>1</v>
      </c>
      <c r="K197" s="64" t="s">
        <v>363</v>
      </c>
      <c r="L197" s="64">
        <v>29</v>
      </c>
      <c r="M197" s="64">
        <v>11</v>
      </c>
      <c r="N197" s="64">
        <v>38</v>
      </c>
      <c r="O197" s="64">
        <v>15</v>
      </c>
      <c r="P197" s="64">
        <v>52</v>
      </c>
      <c r="Q197" s="64">
        <v>2</v>
      </c>
      <c r="R197" s="64">
        <v>7</v>
      </c>
      <c r="S197" s="64">
        <v>1</v>
      </c>
      <c r="T197" s="64">
        <v>3</v>
      </c>
      <c r="U197" s="64" t="s">
        <v>363</v>
      </c>
      <c r="V197" s="64">
        <v>38</v>
      </c>
      <c r="W197" s="64">
        <v>14</v>
      </c>
      <c r="X197" s="64">
        <v>37</v>
      </c>
      <c r="Y197" s="64">
        <v>19</v>
      </c>
      <c r="Z197" s="64">
        <v>50</v>
      </c>
      <c r="AA197" s="64">
        <v>5</v>
      </c>
      <c r="AB197" s="64">
        <v>13</v>
      </c>
      <c r="AC197" s="64">
        <v>0</v>
      </c>
      <c r="AD197" s="64">
        <v>0</v>
      </c>
      <c r="AE197" s="64" t="s">
        <v>363</v>
      </c>
      <c r="AF197" s="64">
        <v>10</v>
      </c>
      <c r="AG197" s="64">
        <v>4</v>
      </c>
      <c r="AH197" s="64">
        <v>40</v>
      </c>
      <c r="AI197" s="64">
        <v>2</v>
      </c>
      <c r="AJ197" s="64">
        <v>20</v>
      </c>
      <c r="AK197" s="64">
        <v>4</v>
      </c>
      <c r="AL197" s="64">
        <v>40</v>
      </c>
      <c r="AM197" s="64">
        <v>0</v>
      </c>
      <c r="AN197" s="64">
        <v>0</v>
      </c>
    </row>
    <row r="198" spans="1:40">
      <c r="A198" s="64" t="s">
        <v>364</v>
      </c>
      <c r="B198" s="64">
        <v>77</v>
      </c>
      <c r="C198" s="64">
        <v>57</v>
      </c>
      <c r="D198" s="64">
        <v>74</v>
      </c>
      <c r="E198" s="64">
        <v>17</v>
      </c>
      <c r="F198" s="64">
        <v>22</v>
      </c>
      <c r="G198" s="64">
        <v>1</v>
      </c>
      <c r="H198" s="64">
        <v>1</v>
      </c>
      <c r="I198" s="64">
        <v>2</v>
      </c>
      <c r="J198" s="64">
        <v>3</v>
      </c>
      <c r="K198" s="64" t="s">
        <v>364</v>
      </c>
      <c r="L198" s="64">
        <v>29</v>
      </c>
      <c r="M198" s="64">
        <v>20</v>
      </c>
      <c r="N198" s="64">
        <v>69</v>
      </c>
      <c r="O198" s="64">
        <v>7</v>
      </c>
      <c r="P198" s="64">
        <v>24</v>
      </c>
      <c r="Q198" s="64">
        <v>0</v>
      </c>
      <c r="R198" s="64">
        <v>0</v>
      </c>
      <c r="S198" s="64">
        <v>2</v>
      </c>
      <c r="T198" s="64">
        <v>7</v>
      </c>
      <c r="U198" s="64" t="s">
        <v>364</v>
      </c>
      <c r="V198" s="64">
        <v>38</v>
      </c>
      <c r="W198" s="64">
        <v>31</v>
      </c>
      <c r="X198" s="64">
        <v>82</v>
      </c>
      <c r="Y198" s="64">
        <v>7</v>
      </c>
      <c r="Z198" s="64">
        <v>18</v>
      </c>
      <c r="AA198" s="64">
        <v>0</v>
      </c>
      <c r="AB198" s="64">
        <v>0</v>
      </c>
      <c r="AC198" s="64">
        <v>0</v>
      </c>
      <c r="AD198" s="64">
        <v>0</v>
      </c>
      <c r="AE198" s="64" t="s">
        <v>364</v>
      </c>
      <c r="AF198" s="64">
        <v>10</v>
      </c>
      <c r="AG198" s="64">
        <v>6</v>
      </c>
      <c r="AH198" s="64">
        <v>60</v>
      </c>
      <c r="AI198" s="64">
        <v>3</v>
      </c>
      <c r="AJ198" s="64">
        <v>30</v>
      </c>
      <c r="AK198" s="64">
        <v>1</v>
      </c>
      <c r="AL198" s="64">
        <v>10</v>
      </c>
      <c r="AM198" s="64">
        <v>0</v>
      </c>
      <c r="AN198" s="64">
        <v>0</v>
      </c>
    </row>
    <row r="199" spans="1:40">
      <c r="A199" s="64" t="s">
        <v>8</v>
      </c>
      <c r="B199" s="64">
        <v>77</v>
      </c>
      <c r="C199" s="64">
        <v>28</v>
      </c>
      <c r="D199" s="64">
        <v>36</v>
      </c>
      <c r="E199" s="64">
        <v>35</v>
      </c>
      <c r="F199" s="64">
        <v>45</v>
      </c>
      <c r="G199" s="64">
        <v>13</v>
      </c>
      <c r="H199" s="64">
        <v>17</v>
      </c>
      <c r="I199" s="64">
        <v>1</v>
      </c>
      <c r="J199" s="64">
        <v>1</v>
      </c>
      <c r="K199" s="64" t="s">
        <v>8</v>
      </c>
      <c r="L199" s="64">
        <v>29</v>
      </c>
      <c r="M199" s="64">
        <v>10</v>
      </c>
      <c r="N199" s="64">
        <v>34</v>
      </c>
      <c r="O199" s="64">
        <v>12</v>
      </c>
      <c r="P199" s="64">
        <v>41</v>
      </c>
      <c r="Q199" s="64">
        <v>6</v>
      </c>
      <c r="R199" s="64">
        <v>21</v>
      </c>
      <c r="S199" s="64">
        <v>1</v>
      </c>
      <c r="T199" s="64">
        <v>3</v>
      </c>
      <c r="U199" s="64" t="s">
        <v>8</v>
      </c>
      <c r="V199" s="64">
        <v>38</v>
      </c>
      <c r="W199" s="64">
        <v>14</v>
      </c>
      <c r="X199" s="64">
        <v>37</v>
      </c>
      <c r="Y199" s="64">
        <v>20</v>
      </c>
      <c r="Z199" s="64">
        <v>53</v>
      </c>
      <c r="AA199" s="64">
        <v>4</v>
      </c>
      <c r="AB199" s="64">
        <v>11</v>
      </c>
      <c r="AC199" s="64">
        <v>0</v>
      </c>
      <c r="AD199" s="64">
        <v>0</v>
      </c>
      <c r="AE199" s="64" t="s">
        <v>8</v>
      </c>
      <c r="AF199" s="64">
        <v>10</v>
      </c>
      <c r="AG199" s="64">
        <v>4</v>
      </c>
      <c r="AH199" s="64">
        <v>40</v>
      </c>
      <c r="AI199" s="64">
        <v>3</v>
      </c>
      <c r="AJ199" s="64">
        <v>30</v>
      </c>
      <c r="AK199" s="64">
        <v>3</v>
      </c>
      <c r="AL199" s="64">
        <v>30</v>
      </c>
      <c r="AM199" s="64">
        <v>0</v>
      </c>
      <c r="AN199" s="64">
        <v>0</v>
      </c>
    </row>
    <row r="200" spans="1:40">
      <c r="A200" s="64" t="s">
        <v>365</v>
      </c>
      <c r="B200" s="64">
        <v>77</v>
      </c>
      <c r="C200" s="64">
        <v>25</v>
      </c>
      <c r="D200" s="64">
        <v>32</v>
      </c>
      <c r="E200" s="64">
        <v>40</v>
      </c>
      <c r="F200" s="64">
        <v>52</v>
      </c>
      <c r="G200" s="64">
        <v>11</v>
      </c>
      <c r="H200" s="64">
        <v>14</v>
      </c>
      <c r="I200" s="64">
        <v>1</v>
      </c>
      <c r="J200" s="64">
        <v>1</v>
      </c>
      <c r="K200" s="64" t="s">
        <v>365</v>
      </c>
      <c r="L200" s="64">
        <v>29</v>
      </c>
      <c r="M200" s="64">
        <v>7</v>
      </c>
      <c r="N200" s="64">
        <v>24</v>
      </c>
      <c r="O200" s="64">
        <v>16</v>
      </c>
      <c r="P200" s="64">
        <v>55</v>
      </c>
      <c r="Q200" s="64">
        <v>5</v>
      </c>
      <c r="R200" s="64">
        <v>17</v>
      </c>
      <c r="S200" s="64">
        <v>1</v>
      </c>
      <c r="T200" s="64">
        <v>3</v>
      </c>
      <c r="U200" s="64" t="s">
        <v>365</v>
      </c>
      <c r="V200" s="64">
        <v>38</v>
      </c>
      <c r="W200" s="64">
        <v>14</v>
      </c>
      <c r="X200" s="64">
        <v>37</v>
      </c>
      <c r="Y200" s="64">
        <v>21</v>
      </c>
      <c r="Z200" s="64">
        <v>55</v>
      </c>
      <c r="AA200" s="64">
        <v>3</v>
      </c>
      <c r="AB200" s="64">
        <v>8</v>
      </c>
      <c r="AC200" s="64">
        <v>0</v>
      </c>
      <c r="AD200" s="64">
        <v>0</v>
      </c>
      <c r="AE200" s="64" t="s">
        <v>365</v>
      </c>
      <c r="AF200" s="64">
        <v>10</v>
      </c>
      <c r="AG200" s="64">
        <v>4</v>
      </c>
      <c r="AH200" s="64">
        <v>40</v>
      </c>
      <c r="AI200" s="64">
        <v>3</v>
      </c>
      <c r="AJ200" s="64">
        <v>30</v>
      </c>
      <c r="AK200" s="64">
        <v>3</v>
      </c>
      <c r="AL200" s="64">
        <v>30</v>
      </c>
      <c r="AM200" s="64">
        <v>0</v>
      </c>
      <c r="AN200" s="64">
        <v>0</v>
      </c>
    </row>
    <row r="201" spans="1:40">
      <c r="A201" s="64" t="s">
        <v>366</v>
      </c>
      <c r="B201" s="64">
        <v>77</v>
      </c>
      <c r="C201" s="64">
        <v>18</v>
      </c>
      <c r="D201" s="64">
        <v>23</v>
      </c>
      <c r="E201" s="64">
        <v>42</v>
      </c>
      <c r="F201" s="64">
        <v>55</v>
      </c>
      <c r="G201" s="64">
        <v>13</v>
      </c>
      <c r="H201" s="64">
        <v>17</v>
      </c>
      <c r="I201" s="64">
        <v>4</v>
      </c>
      <c r="J201" s="64">
        <v>5</v>
      </c>
      <c r="K201" s="64" t="s">
        <v>366</v>
      </c>
      <c r="L201" s="64">
        <v>29</v>
      </c>
      <c r="M201" s="64">
        <v>5</v>
      </c>
      <c r="N201" s="64">
        <v>17</v>
      </c>
      <c r="O201" s="64">
        <v>16</v>
      </c>
      <c r="P201" s="64">
        <v>55</v>
      </c>
      <c r="Q201" s="64">
        <v>5</v>
      </c>
      <c r="R201" s="64">
        <v>17</v>
      </c>
      <c r="S201" s="64">
        <v>3</v>
      </c>
      <c r="T201" s="64">
        <v>10</v>
      </c>
      <c r="U201" s="64" t="s">
        <v>366</v>
      </c>
      <c r="V201" s="64">
        <v>38</v>
      </c>
      <c r="W201" s="64">
        <v>10</v>
      </c>
      <c r="X201" s="64">
        <v>26</v>
      </c>
      <c r="Y201" s="64">
        <v>22</v>
      </c>
      <c r="Z201" s="64">
        <v>58</v>
      </c>
      <c r="AA201" s="64">
        <v>5</v>
      </c>
      <c r="AB201" s="64">
        <v>13</v>
      </c>
      <c r="AC201" s="64">
        <v>1</v>
      </c>
      <c r="AD201" s="64">
        <v>3</v>
      </c>
      <c r="AE201" s="64" t="s">
        <v>366</v>
      </c>
      <c r="AF201" s="64">
        <v>10</v>
      </c>
      <c r="AG201" s="64">
        <v>3</v>
      </c>
      <c r="AH201" s="64">
        <v>30</v>
      </c>
      <c r="AI201" s="64">
        <v>4</v>
      </c>
      <c r="AJ201" s="64">
        <v>40</v>
      </c>
      <c r="AK201" s="64">
        <v>3</v>
      </c>
      <c r="AL201" s="64">
        <v>30</v>
      </c>
      <c r="AM201" s="64">
        <v>0</v>
      </c>
      <c r="AN201" s="64">
        <v>0</v>
      </c>
    </row>
    <row r="202" spans="1:40">
      <c r="A202" s="64" t="s">
        <v>367</v>
      </c>
      <c r="B202" s="64">
        <v>77</v>
      </c>
      <c r="C202" s="64">
        <v>43</v>
      </c>
      <c r="D202" s="64">
        <v>56</v>
      </c>
      <c r="E202" s="64">
        <v>28</v>
      </c>
      <c r="F202" s="64">
        <v>36</v>
      </c>
      <c r="G202" s="64">
        <v>6</v>
      </c>
      <c r="H202" s="64">
        <v>8</v>
      </c>
      <c r="I202" s="64">
        <v>0</v>
      </c>
      <c r="J202" s="64">
        <v>0</v>
      </c>
      <c r="K202" s="64" t="s">
        <v>367</v>
      </c>
      <c r="L202" s="64">
        <v>29</v>
      </c>
      <c r="M202" s="64">
        <v>17</v>
      </c>
      <c r="N202" s="64">
        <v>59</v>
      </c>
      <c r="O202" s="64">
        <v>11</v>
      </c>
      <c r="P202" s="64">
        <v>38</v>
      </c>
      <c r="Q202" s="64">
        <v>1</v>
      </c>
      <c r="R202" s="64">
        <v>3</v>
      </c>
      <c r="S202" s="64">
        <v>0</v>
      </c>
      <c r="T202" s="64">
        <v>0</v>
      </c>
      <c r="U202" s="64" t="s">
        <v>367</v>
      </c>
      <c r="V202" s="64">
        <v>38</v>
      </c>
      <c r="W202" s="64">
        <v>21</v>
      </c>
      <c r="X202" s="64">
        <v>55</v>
      </c>
      <c r="Y202" s="64">
        <v>14</v>
      </c>
      <c r="Z202" s="64">
        <v>37</v>
      </c>
      <c r="AA202" s="64">
        <v>3</v>
      </c>
      <c r="AB202" s="64">
        <v>8</v>
      </c>
      <c r="AC202" s="64">
        <v>0</v>
      </c>
      <c r="AD202" s="64">
        <v>0</v>
      </c>
      <c r="AE202" s="64" t="s">
        <v>367</v>
      </c>
      <c r="AF202" s="64">
        <v>10</v>
      </c>
      <c r="AG202" s="64">
        <v>5</v>
      </c>
      <c r="AH202" s="64">
        <v>50</v>
      </c>
      <c r="AI202" s="64">
        <v>3</v>
      </c>
      <c r="AJ202" s="64">
        <v>30</v>
      </c>
      <c r="AK202" s="64">
        <v>2</v>
      </c>
      <c r="AL202" s="64">
        <v>20</v>
      </c>
      <c r="AM202" s="64">
        <v>0</v>
      </c>
      <c r="AN202" s="64">
        <v>0</v>
      </c>
    </row>
    <row r="203" spans="1:40">
      <c r="A203" s="64" t="s">
        <v>368</v>
      </c>
      <c r="B203" s="64">
        <v>77</v>
      </c>
      <c r="C203" s="64">
        <v>53</v>
      </c>
      <c r="D203" s="64">
        <v>69</v>
      </c>
      <c r="E203" s="64">
        <v>18</v>
      </c>
      <c r="F203" s="64">
        <v>23</v>
      </c>
      <c r="G203" s="64">
        <v>5</v>
      </c>
      <c r="H203" s="64">
        <v>6</v>
      </c>
      <c r="I203" s="64">
        <v>1</v>
      </c>
      <c r="J203" s="64">
        <v>1</v>
      </c>
      <c r="K203" s="64" t="s">
        <v>368</v>
      </c>
      <c r="L203" s="64">
        <v>29</v>
      </c>
      <c r="M203" s="64">
        <v>19</v>
      </c>
      <c r="N203" s="64">
        <v>66</v>
      </c>
      <c r="O203" s="64">
        <v>8</v>
      </c>
      <c r="P203" s="64">
        <v>28</v>
      </c>
      <c r="Q203" s="64">
        <v>1</v>
      </c>
      <c r="R203" s="64">
        <v>3</v>
      </c>
      <c r="S203" s="64">
        <v>1</v>
      </c>
      <c r="T203" s="64">
        <v>3</v>
      </c>
      <c r="U203" s="64" t="s">
        <v>368</v>
      </c>
      <c r="V203" s="64">
        <v>38</v>
      </c>
      <c r="W203" s="64">
        <v>28</v>
      </c>
      <c r="X203" s="64">
        <v>74</v>
      </c>
      <c r="Y203" s="64">
        <v>9</v>
      </c>
      <c r="Z203" s="64">
        <v>24</v>
      </c>
      <c r="AA203" s="64">
        <v>1</v>
      </c>
      <c r="AB203" s="64">
        <v>3</v>
      </c>
      <c r="AC203" s="64">
        <v>0</v>
      </c>
      <c r="AD203" s="64">
        <v>0</v>
      </c>
      <c r="AE203" s="64" t="s">
        <v>368</v>
      </c>
      <c r="AF203" s="64">
        <v>10</v>
      </c>
      <c r="AG203" s="64">
        <v>6</v>
      </c>
      <c r="AH203" s="64">
        <v>60</v>
      </c>
      <c r="AI203" s="64">
        <v>1</v>
      </c>
      <c r="AJ203" s="64">
        <v>10</v>
      </c>
      <c r="AK203" s="64">
        <v>3</v>
      </c>
      <c r="AL203" s="64">
        <v>30</v>
      </c>
      <c r="AM203" s="64">
        <v>0</v>
      </c>
      <c r="AN203" s="64">
        <v>0</v>
      </c>
    </row>
    <row r="204" spans="1:40">
      <c r="A204" s="64" t="s">
        <v>369</v>
      </c>
      <c r="B204" s="64">
        <v>77</v>
      </c>
      <c r="C204" s="64">
        <v>32</v>
      </c>
      <c r="D204" s="64">
        <v>42</v>
      </c>
      <c r="E204" s="64">
        <v>32</v>
      </c>
      <c r="F204" s="64">
        <v>42</v>
      </c>
      <c r="G204" s="64">
        <v>12</v>
      </c>
      <c r="H204" s="64">
        <v>16</v>
      </c>
      <c r="I204" s="64">
        <v>1</v>
      </c>
      <c r="J204" s="64">
        <v>1</v>
      </c>
      <c r="K204" s="64" t="s">
        <v>369</v>
      </c>
      <c r="L204" s="64">
        <v>29</v>
      </c>
      <c r="M204" s="64">
        <v>12</v>
      </c>
      <c r="N204" s="64">
        <v>41</v>
      </c>
      <c r="O204" s="64">
        <v>13</v>
      </c>
      <c r="P204" s="64">
        <v>45</v>
      </c>
      <c r="Q204" s="64">
        <v>3</v>
      </c>
      <c r="R204" s="64">
        <v>10</v>
      </c>
      <c r="S204" s="64">
        <v>1</v>
      </c>
      <c r="T204" s="64">
        <v>3</v>
      </c>
      <c r="U204" s="64" t="s">
        <v>369</v>
      </c>
      <c r="V204" s="64">
        <v>38</v>
      </c>
      <c r="W204" s="64">
        <v>16</v>
      </c>
      <c r="X204" s="64">
        <v>42</v>
      </c>
      <c r="Y204" s="64">
        <v>17</v>
      </c>
      <c r="Z204" s="64">
        <v>45</v>
      </c>
      <c r="AA204" s="64">
        <v>5</v>
      </c>
      <c r="AB204" s="64">
        <v>13</v>
      </c>
      <c r="AC204" s="64">
        <v>0</v>
      </c>
      <c r="AD204" s="64">
        <v>0</v>
      </c>
      <c r="AE204" s="64" t="s">
        <v>369</v>
      </c>
      <c r="AF204" s="64">
        <v>10</v>
      </c>
      <c r="AG204" s="64">
        <v>4</v>
      </c>
      <c r="AH204" s="64">
        <v>40</v>
      </c>
      <c r="AI204" s="64">
        <v>2</v>
      </c>
      <c r="AJ204" s="64">
        <v>20</v>
      </c>
      <c r="AK204" s="64">
        <v>4</v>
      </c>
      <c r="AL204" s="64">
        <v>40</v>
      </c>
      <c r="AM204" s="64">
        <v>0</v>
      </c>
      <c r="AN204" s="64">
        <v>0</v>
      </c>
    </row>
    <row r="205" spans="1:40">
      <c r="A205" s="64" t="s">
        <v>370</v>
      </c>
      <c r="B205" s="64">
        <v>77</v>
      </c>
      <c r="C205" s="64">
        <v>32</v>
      </c>
      <c r="D205" s="64">
        <v>42</v>
      </c>
      <c r="E205" s="64">
        <v>35</v>
      </c>
      <c r="F205" s="64">
        <v>45</v>
      </c>
      <c r="G205" s="64">
        <v>8</v>
      </c>
      <c r="H205" s="64">
        <v>10</v>
      </c>
      <c r="I205" s="64">
        <v>2</v>
      </c>
      <c r="J205" s="64">
        <v>3</v>
      </c>
      <c r="K205" s="64" t="s">
        <v>370</v>
      </c>
      <c r="L205" s="64">
        <v>29</v>
      </c>
      <c r="M205" s="64">
        <v>9</v>
      </c>
      <c r="N205" s="64">
        <v>31</v>
      </c>
      <c r="O205" s="64">
        <v>15</v>
      </c>
      <c r="P205" s="64">
        <v>52</v>
      </c>
      <c r="Q205" s="64">
        <v>3</v>
      </c>
      <c r="R205" s="64">
        <v>10</v>
      </c>
      <c r="S205" s="64">
        <v>2</v>
      </c>
      <c r="T205" s="64">
        <v>7</v>
      </c>
      <c r="U205" s="64" t="s">
        <v>370</v>
      </c>
      <c r="V205" s="64">
        <v>38</v>
      </c>
      <c r="W205" s="64">
        <v>19</v>
      </c>
      <c r="X205" s="64">
        <v>50</v>
      </c>
      <c r="Y205" s="64">
        <v>16</v>
      </c>
      <c r="Z205" s="64">
        <v>42</v>
      </c>
      <c r="AA205" s="64">
        <v>3</v>
      </c>
      <c r="AB205" s="64">
        <v>8</v>
      </c>
      <c r="AC205" s="64">
        <v>0</v>
      </c>
      <c r="AD205" s="64">
        <v>0</v>
      </c>
      <c r="AE205" s="64" t="s">
        <v>370</v>
      </c>
      <c r="AF205" s="64">
        <v>10</v>
      </c>
      <c r="AG205" s="64">
        <v>4</v>
      </c>
      <c r="AH205" s="64">
        <v>40</v>
      </c>
      <c r="AI205" s="64">
        <v>4</v>
      </c>
      <c r="AJ205" s="64">
        <v>40</v>
      </c>
      <c r="AK205" s="64">
        <v>2</v>
      </c>
      <c r="AL205" s="64">
        <v>20</v>
      </c>
      <c r="AM205" s="64">
        <v>0</v>
      </c>
      <c r="AN205" s="64">
        <v>0</v>
      </c>
    </row>
    <row r="206" spans="1:40">
      <c r="A206" s="64" t="s">
        <v>371</v>
      </c>
      <c r="B206" s="64">
        <v>77</v>
      </c>
      <c r="C206" s="64">
        <v>19</v>
      </c>
      <c r="D206" s="64">
        <v>25</v>
      </c>
      <c r="E206" s="64">
        <v>44</v>
      </c>
      <c r="F206" s="64">
        <v>57</v>
      </c>
      <c r="G206" s="64">
        <v>14</v>
      </c>
      <c r="H206" s="64">
        <v>18</v>
      </c>
      <c r="I206" s="64">
        <v>0</v>
      </c>
      <c r="J206" s="64">
        <v>0</v>
      </c>
      <c r="K206" s="64" t="s">
        <v>371</v>
      </c>
      <c r="L206" s="64">
        <v>29</v>
      </c>
      <c r="M206" s="64">
        <v>8</v>
      </c>
      <c r="N206" s="64">
        <v>28</v>
      </c>
      <c r="O206" s="64">
        <v>17</v>
      </c>
      <c r="P206" s="64">
        <v>59</v>
      </c>
      <c r="Q206" s="64">
        <v>4</v>
      </c>
      <c r="R206" s="64">
        <v>14</v>
      </c>
      <c r="S206" s="64">
        <v>0</v>
      </c>
      <c r="T206" s="64">
        <v>0</v>
      </c>
      <c r="U206" s="64" t="s">
        <v>371</v>
      </c>
      <c r="V206" s="64">
        <v>38</v>
      </c>
      <c r="W206" s="64">
        <v>8</v>
      </c>
      <c r="X206" s="64">
        <v>21</v>
      </c>
      <c r="Y206" s="64">
        <v>23</v>
      </c>
      <c r="Z206" s="64">
        <v>61</v>
      </c>
      <c r="AA206" s="64">
        <v>7</v>
      </c>
      <c r="AB206" s="64">
        <v>18</v>
      </c>
      <c r="AC206" s="64">
        <v>0</v>
      </c>
      <c r="AD206" s="64">
        <v>0</v>
      </c>
      <c r="AE206" s="64" t="s">
        <v>371</v>
      </c>
      <c r="AF206" s="64">
        <v>10</v>
      </c>
      <c r="AG206" s="64">
        <v>3</v>
      </c>
      <c r="AH206" s="64">
        <v>30</v>
      </c>
      <c r="AI206" s="64">
        <v>4</v>
      </c>
      <c r="AJ206" s="64">
        <v>40</v>
      </c>
      <c r="AK206" s="64">
        <v>3</v>
      </c>
      <c r="AL206" s="64">
        <v>30</v>
      </c>
      <c r="AM206" s="64">
        <v>0</v>
      </c>
      <c r="AN206" s="64">
        <v>0</v>
      </c>
    </row>
    <row r="207" spans="1:40">
      <c r="A207" s="64" t="s">
        <v>372</v>
      </c>
      <c r="B207" s="64">
        <v>77</v>
      </c>
      <c r="C207" s="64">
        <v>21</v>
      </c>
      <c r="D207" s="64">
        <v>27</v>
      </c>
      <c r="E207" s="64">
        <v>41</v>
      </c>
      <c r="F207" s="64">
        <v>53</v>
      </c>
      <c r="G207" s="64">
        <v>14</v>
      </c>
      <c r="H207" s="64">
        <v>18</v>
      </c>
      <c r="I207" s="64">
        <v>1</v>
      </c>
      <c r="J207" s="64">
        <v>1</v>
      </c>
      <c r="K207" s="64" t="s">
        <v>372</v>
      </c>
      <c r="L207" s="64">
        <v>29</v>
      </c>
      <c r="M207" s="64">
        <v>7</v>
      </c>
      <c r="N207" s="64">
        <v>24</v>
      </c>
      <c r="O207" s="64">
        <v>16</v>
      </c>
      <c r="P207" s="64">
        <v>55</v>
      </c>
      <c r="Q207" s="64">
        <v>5</v>
      </c>
      <c r="R207" s="64">
        <v>17</v>
      </c>
      <c r="S207" s="64">
        <v>1</v>
      </c>
      <c r="T207" s="64">
        <v>3</v>
      </c>
      <c r="U207" s="64" t="s">
        <v>372</v>
      </c>
      <c r="V207" s="64">
        <v>38</v>
      </c>
      <c r="W207" s="64">
        <v>11</v>
      </c>
      <c r="X207" s="64">
        <v>29</v>
      </c>
      <c r="Y207" s="64">
        <v>22</v>
      </c>
      <c r="Z207" s="64">
        <v>58</v>
      </c>
      <c r="AA207" s="64">
        <v>5</v>
      </c>
      <c r="AB207" s="64">
        <v>13</v>
      </c>
      <c r="AC207" s="64">
        <v>0</v>
      </c>
      <c r="AD207" s="64">
        <v>0</v>
      </c>
      <c r="AE207" s="64" t="s">
        <v>372</v>
      </c>
      <c r="AF207" s="64">
        <v>10</v>
      </c>
      <c r="AG207" s="64">
        <v>3</v>
      </c>
      <c r="AH207" s="64">
        <v>30</v>
      </c>
      <c r="AI207" s="64">
        <v>3</v>
      </c>
      <c r="AJ207" s="64">
        <v>30</v>
      </c>
      <c r="AK207" s="64">
        <v>4</v>
      </c>
      <c r="AL207" s="64">
        <v>40</v>
      </c>
      <c r="AM207" s="64">
        <v>0</v>
      </c>
      <c r="AN207" s="64">
        <v>0</v>
      </c>
    </row>
    <row r="208" spans="1:40">
      <c r="A208" s="64" t="s">
        <v>250</v>
      </c>
      <c r="B208" s="64">
        <v>36</v>
      </c>
      <c r="C208" s="64">
        <v>18</v>
      </c>
      <c r="D208" s="64">
        <v>50</v>
      </c>
      <c r="E208" s="64">
        <v>14</v>
      </c>
      <c r="F208" s="64">
        <v>39</v>
      </c>
      <c r="G208" s="64">
        <v>4</v>
      </c>
      <c r="H208" s="64">
        <v>11</v>
      </c>
      <c r="I208" s="64">
        <v>0</v>
      </c>
      <c r="J208" s="64">
        <v>0</v>
      </c>
      <c r="K208" s="64" t="s">
        <v>250</v>
      </c>
      <c r="L208" s="64">
        <v>14</v>
      </c>
      <c r="M208" s="64">
        <v>7</v>
      </c>
      <c r="N208" s="64">
        <v>50</v>
      </c>
      <c r="O208" s="64">
        <v>5</v>
      </c>
      <c r="P208" s="64">
        <v>36</v>
      </c>
      <c r="Q208" s="64">
        <v>2</v>
      </c>
      <c r="R208" s="64">
        <v>14</v>
      </c>
      <c r="S208" s="64">
        <v>0</v>
      </c>
      <c r="T208" s="64">
        <v>0</v>
      </c>
      <c r="U208" s="64" t="s">
        <v>250</v>
      </c>
      <c r="V208" s="64">
        <v>18</v>
      </c>
      <c r="W208" s="64">
        <v>8</v>
      </c>
      <c r="X208" s="64">
        <v>44</v>
      </c>
      <c r="Y208" s="64">
        <v>9</v>
      </c>
      <c r="Z208" s="64">
        <v>50</v>
      </c>
      <c r="AA208" s="64">
        <v>1</v>
      </c>
      <c r="AB208" s="64">
        <v>6</v>
      </c>
      <c r="AC208" s="64">
        <v>0</v>
      </c>
      <c r="AD208" s="64">
        <v>0</v>
      </c>
      <c r="AE208" s="64" t="s">
        <v>250</v>
      </c>
      <c r="AF208" s="64">
        <v>4</v>
      </c>
      <c r="AG208" s="64">
        <v>3</v>
      </c>
      <c r="AH208" s="64">
        <v>75</v>
      </c>
      <c r="AI208" s="64">
        <v>0</v>
      </c>
      <c r="AJ208" s="64">
        <v>0</v>
      </c>
      <c r="AK208" s="64">
        <v>1</v>
      </c>
      <c r="AL208" s="64">
        <v>25</v>
      </c>
      <c r="AM208" s="64">
        <v>0</v>
      </c>
      <c r="AN208" s="64">
        <v>0</v>
      </c>
    </row>
    <row r="209" spans="1:40">
      <c r="A209" s="64" t="s">
        <v>373</v>
      </c>
      <c r="B209" s="64">
        <v>36</v>
      </c>
      <c r="C209" s="64">
        <v>18</v>
      </c>
      <c r="D209" s="64">
        <v>50</v>
      </c>
      <c r="E209" s="64">
        <v>14</v>
      </c>
      <c r="F209" s="64">
        <v>39</v>
      </c>
      <c r="G209" s="64">
        <v>4</v>
      </c>
      <c r="H209" s="64">
        <v>11</v>
      </c>
      <c r="I209" s="64">
        <v>0</v>
      </c>
      <c r="J209" s="64">
        <v>0</v>
      </c>
      <c r="K209" s="64" t="s">
        <v>373</v>
      </c>
      <c r="L209" s="64">
        <v>14</v>
      </c>
      <c r="M209" s="64">
        <v>7</v>
      </c>
      <c r="N209" s="64">
        <v>50</v>
      </c>
      <c r="O209" s="64">
        <v>5</v>
      </c>
      <c r="P209" s="64">
        <v>36</v>
      </c>
      <c r="Q209" s="64">
        <v>2</v>
      </c>
      <c r="R209" s="64">
        <v>14</v>
      </c>
      <c r="S209" s="64">
        <v>0</v>
      </c>
      <c r="T209" s="64">
        <v>0</v>
      </c>
      <c r="U209" s="64" t="s">
        <v>373</v>
      </c>
      <c r="V209" s="64">
        <v>18</v>
      </c>
      <c r="W209" s="64">
        <v>8</v>
      </c>
      <c r="X209" s="64">
        <v>44</v>
      </c>
      <c r="Y209" s="64">
        <v>9</v>
      </c>
      <c r="Z209" s="64">
        <v>50</v>
      </c>
      <c r="AA209" s="64">
        <v>1</v>
      </c>
      <c r="AB209" s="64">
        <v>6</v>
      </c>
      <c r="AC209" s="64">
        <v>0</v>
      </c>
      <c r="AD209" s="64">
        <v>0</v>
      </c>
      <c r="AE209" s="64" t="s">
        <v>373</v>
      </c>
      <c r="AF209" s="64">
        <v>4</v>
      </c>
      <c r="AG209" s="64">
        <v>3</v>
      </c>
      <c r="AH209" s="64">
        <v>75</v>
      </c>
      <c r="AI209" s="64">
        <v>0</v>
      </c>
      <c r="AJ209" s="64">
        <v>0</v>
      </c>
      <c r="AK209" s="64">
        <v>1</v>
      </c>
      <c r="AL209" s="64">
        <v>25</v>
      </c>
      <c r="AM209" s="64">
        <v>0</v>
      </c>
      <c r="AN209" s="64">
        <v>0</v>
      </c>
    </row>
    <row r="210" spans="1:40">
      <c r="A210" s="64" t="s">
        <v>374</v>
      </c>
      <c r="B210" s="64">
        <v>36</v>
      </c>
      <c r="C210" s="64">
        <v>18</v>
      </c>
      <c r="D210" s="64">
        <v>50</v>
      </c>
      <c r="E210" s="64">
        <v>15</v>
      </c>
      <c r="F210" s="64">
        <v>42</v>
      </c>
      <c r="G210" s="64">
        <v>3</v>
      </c>
      <c r="H210" s="64">
        <v>8</v>
      </c>
      <c r="I210" s="64">
        <v>0</v>
      </c>
      <c r="J210" s="64">
        <v>0</v>
      </c>
      <c r="K210" s="64" t="s">
        <v>374</v>
      </c>
      <c r="L210" s="64">
        <v>14</v>
      </c>
      <c r="M210" s="64">
        <v>7</v>
      </c>
      <c r="N210" s="64">
        <v>50</v>
      </c>
      <c r="O210" s="64">
        <v>5</v>
      </c>
      <c r="P210" s="64">
        <v>36</v>
      </c>
      <c r="Q210" s="64">
        <v>2</v>
      </c>
      <c r="R210" s="64">
        <v>14</v>
      </c>
      <c r="S210" s="64">
        <v>0</v>
      </c>
      <c r="T210" s="64">
        <v>0</v>
      </c>
      <c r="U210" s="64" t="s">
        <v>374</v>
      </c>
      <c r="V210" s="64">
        <v>18</v>
      </c>
      <c r="W210" s="64">
        <v>8</v>
      </c>
      <c r="X210" s="64">
        <v>44</v>
      </c>
      <c r="Y210" s="64">
        <v>10</v>
      </c>
      <c r="Z210" s="64">
        <v>56</v>
      </c>
      <c r="AA210" s="64">
        <v>0</v>
      </c>
      <c r="AB210" s="64">
        <v>0</v>
      </c>
      <c r="AC210" s="64">
        <v>0</v>
      </c>
      <c r="AD210" s="64">
        <v>0</v>
      </c>
      <c r="AE210" s="64" t="s">
        <v>374</v>
      </c>
      <c r="AF210" s="64">
        <v>4</v>
      </c>
      <c r="AG210" s="64">
        <v>3</v>
      </c>
      <c r="AH210" s="64">
        <v>75</v>
      </c>
      <c r="AI210" s="64">
        <v>0</v>
      </c>
      <c r="AJ210" s="64">
        <v>0</v>
      </c>
      <c r="AK210" s="64">
        <v>1</v>
      </c>
      <c r="AL210" s="64">
        <v>25</v>
      </c>
      <c r="AM210" s="64">
        <v>0</v>
      </c>
      <c r="AN210" s="64">
        <v>0</v>
      </c>
    </row>
    <row r="211" spans="1:40">
      <c r="A211" s="64" t="s">
        <v>375</v>
      </c>
      <c r="B211" s="64">
        <v>36</v>
      </c>
      <c r="C211" s="64">
        <v>18</v>
      </c>
      <c r="D211" s="64">
        <v>50</v>
      </c>
      <c r="E211" s="64">
        <v>15</v>
      </c>
      <c r="F211" s="64">
        <v>42</v>
      </c>
      <c r="G211" s="64">
        <v>3</v>
      </c>
      <c r="H211" s="64">
        <v>8</v>
      </c>
      <c r="I211" s="64">
        <v>0</v>
      </c>
      <c r="J211" s="64">
        <v>0</v>
      </c>
      <c r="K211" s="64" t="s">
        <v>375</v>
      </c>
      <c r="L211" s="64">
        <v>14</v>
      </c>
      <c r="M211" s="64">
        <v>7</v>
      </c>
      <c r="N211" s="64">
        <v>50</v>
      </c>
      <c r="O211" s="64">
        <v>5</v>
      </c>
      <c r="P211" s="64">
        <v>36</v>
      </c>
      <c r="Q211" s="64">
        <v>2</v>
      </c>
      <c r="R211" s="64">
        <v>14</v>
      </c>
      <c r="S211" s="64">
        <v>0</v>
      </c>
      <c r="T211" s="64">
        <v>0</v>
      </c>
      <c r="U211" s="64" t="s">
        <v>375</v>
      </c>
      <c r="V211" s="64">
        <v>18</v>
      </c>
      <c r="W211" s="64">
        <v>8</v>
      </c>
      <c r="X211" s="64">
        <v>44</v>
      </c>
      <c r="Y211" s="64">
        <v>9</v>
      </c>
      <c r="Z211" s="64">
        <v>50</v>
      </c>
      <c r="AA211" s="64">
        <v>1</v>
      </c>
      <c r="AB211" s="64">
        <v>6</v>
      </c>
      <c r="AC211" s="64">
        <v>0</v>
      </c>
      <c r="AD211" s="64">
        <v>0</v>
      </c>
      <c r="AE211" s="64" t="s">
        <v>375</v>
      </c>
      <c r="AF211" s="64">
        <v>4</v>
      </c>
      <c r="AG211" s="64">
        <v>3</v>
      </c>
      <c r="AH211" s="64">
        <v>75</v>
      </c>
      <c r="AI211" s="64">
        <v>1</v>
      </c>
      <c r="AJ211" s="64">
        <v>25</v>
      </c>
      <c r="AK211" s="64">
        <v>0</v>
      </c>
      <c r="AL211" s="64">
        <v>0</v>
      </c>
      <c r="AM211" s="64">
        <v>0</v>
      </c>
      <c r="AN211" s="64">
        <v>0</v>
      </c>
    </row>
    <row r="212" spans="1:40">
      <c r="A212" s="64" t="s">
        <v>249</v>
      </c>
      <c r="B212" s="64">
        <v>45</v>
      </c>
      <c r="C212" s="64">
        <v>18</v>
      </c>
      <c r="D212" s="64">
        <v>40</v>
      </c>
      <c r="E212" s="64">
        <v>16</v>
      </c>
      <c r="F212" s="64">
        <v>36</v>
      </c>
      <c r="G212" s="64">
        <v>10</v>
      </c>
      <c r="H212" s="64">
        <v>22</v>
      </c>
      <c r="I212" s="64">
        <v>1</v>
      </c>
      <c r="J212" s="64">
        <v>2</v>
      </c>
      <c r="K212" s="64" t="s">
        <v>249</v>
      </c>
      <c r="L212" s="64">
        <v>17</v>
      </c>
      <c r="M212" s="64">
        <v>6</v>
      </c>
      <c r="N212" s="64">
        <v>35</v>
      </c>
      <c r="O212" s="64">
        <v>6</v>
      </c>
      <c r="P212" s="64">
        <v>35</v>
      </c>
      <c r="Q212" s="64">
        <v>4</v>
      </c>
      <c r="R212" s="64">
        <v>24</v>
      </c>
      <c r="S212" s="64">
        <v>1</v>
      </c>
      <c r="T212" s="64">
        <v>6</v>
      </c>
      <c r="U212" s="64" t="s">
        <v>249</v>
      </c>
      <c r="V212" s="64">
        <v>23</v>
      </c>
      <c r="W212" s="64">
        <v>10</v>
      </c>
      <c r="X212" s="64">
        <v>43</v>
      </c>
      <c r="Y212" s="64">
        <v>9</v>
      </c>
      <c r="Z212" s="64">
        <v>39</v>
      </c>
      <c r="AA212" s="64">
        <v>4</v>
      </c>
      <c r="AB212" s="64">
        <v>17</v>
      </c>
      <c r="AC212" s="64">
        <v>0</v>
      </c>
      <c r="AD212" s="64">
        <v>0</v>
      </c>
      <c r="AE212" s="64" t="s">
        <v>249</v>
      </c>
      <c r="AF212" s="64">
        <v>5</v>
      </c>
      <c r="AG212" s="64">
        <v>2</v>
      </c>
      <c r="AH212" s="64">
        <v>40</v>
      </c>
      <c r="AI212" s="64">
        <v>1</v>
      </c>
      <c r="AJ212" s="64">
        <v>20</v>
      </c>
      <c r="AK212" s="64">
        <v>2</v>
      </c>
      <c r="AL212" s="64">
        <v>40</v>
      </c>
      <c r="AM212" s="64">
        <v>0</v>
      </c>
      <c r="AN212" s="64">
        <v>0</v>
      </c>
    </row>
    <row r="213" spans="1:40">
      <c r="A213" s="64" t="s">
        <v>376</v>
      </c>
      <c r="B213" s="64">
        <v>45</v>
      </c>
      <c r="C213" s="64">
        <v>18</v>
      </c>
      <c r="D213" s="64">
        <v>40</v>
      </c>
      <c r="E213" s="64">
        <v>16</v>
      </c>
      <c r="F213" s="64">
        <v>36</v>
      </c>
      <c r="G213" s="64">
        <v>10</v>
      </c>
      <c r="H213" s="64">
        <v>22</v>
      </c>
      <c r="I213" s="64">
        <v>1</v>
      </c>
      <c r="J213" s="64">
        <v>2</v>
      </c>
      <c r="K213" s="64" t="s">
        <v>376</v>
      </c>
      <c r="L213" s="64">
        <v>17</v>
      </c>
      <c r="M213" s="64">
        <v>6</v>
      </c>
      <c r="N213" s="64">
        <v>35</v>
      </c>
      <c r="O213" s="64">
        <v>6</v>
      </c>
      <c r="P213" s="64">
        <v>35</v>
      </c>
      <c r="Q213" s="64">
        <v>4</v>
      </c>
      <c r="R213" s="64">
        <v>24</v>
      </c>
      <c r="S213" s="64">
        <v>1</v>
      </c>
      <c r="T213" s="64">
        <v>6</v>
      </c>
      <c r="U213" s="64" t="s">
        <v>376</v>
      </c>
      <c r="V213" s="64">
        <v>23</v>
      </c>
      <c r="W213" s="64">
        <v>10</v>
      </c>
      <c r="X213" s="64">
        <v>43</v>
      </c>
      <c r="Y213" s="64">
        <v>9</v>
      </c>
      <c r="Z213" s="64">
        <v>39</v>
      </c>
      <c r="AA213" s="64">
        <v>4</v>
      </c>
      <c r="AB213" s="64">
        <v>17</v>
      </c>
      <c r="AC213" s="64">
        <v>0</v>
      </c>
      <c r="AD213" s="64">
        <v>0</v>
      </c>
      <c r="AE213" s="64" t="s">
        <v>376</v>
      </c>
      <c r="AF213" s="64">
        <v>5</v>
      </c>
      <c r="AG213" s="64">
        <v>2</v>
      </c>
      <c r="AH213" s="64">
        <v>40</v>
      </c>
      <c r="AI213" s="64">
        <v>1</v>
      </c>
      <c r="AJ213" s="64">
        <v>20</v>
      </c>
      <c r="AK213" s="64">
        <v>2</v>
      </c>
      <c r="AL213" s="64">
        <v>40</v>
      </c>
      <c r="AM213" s="64">
        <v>0</v>
      </c>
      <c r="AN213" s="64">
        <v>0</v>
      </c>
    </row>
    <row r="214" spans="1:40">
      <c r="A214" s="64" t="s">
        <v>377</v>
      </c>
      <c r="B214" s="64">
        <v>45</v>
      </c>
      <c r="C214" s="64">
        <v>19</v>
      </c>
      <c r="D214" s="64">
        <v>42</v>
      </c>
      <c r="E214" s="64">
        <v>15</v>
      </c>
      <c r="F214" s="64">
        <v>33</v>
      </c>
      <c r="G214" s="64">
        <v>10</v>
      </c>
      <c r="H214" s="64">
        <v>22</v>
      </c>
      <c r="I214" s="64">
        <v>1</v>
      </c>
      <c r="J214" s="64">
        <v>2</v>
      </c>
      <c r="K214" s="64" t="s">
        <v>377</v>
      </c>
      <c r="L214" s="64">
        <v>17</v>
      </c>
      <c r="M214" s="64">
        <v>6</v>
      </c>
      <c r="N214" s="64">
        <v>35</v>
      </c>
      <c r="O214" s="64">
        <v>6</v>
      </c>
      <c r="P214" s="64">
        <v>35</v>
      </c>
      <c r="Q214" s="64">
        <v>4</v>
      </c>
      <c r="R214" s="64">
        <v>24</v>
      </c>
      <c r="S214" s="64">
        <v>1</v>
      </c>
      <c r="T214" s="64">
        <v>6</v>
      </c>
      <c r="U214" s="64" t="s">
        <v>377</v>
      </c>
      <c r="V214" s="64">
        <v>23</v>
      </c>
      <c r="W214" s="64">
        <v>11</v>
      </c>
      <c r="X214" s="64">
        <v>48</v>
      </c>
      <c r="Y214" s="64">
        <v>8</v>
      </c>
      <c r="Z214" s="64">
        <v>35</v>
      </c>
      <c r="AA214" s="64">
        <v>4</v>
      </c>
      <c r="AB214" s="64">
        <v>17</v>
      </c>
      <c r="AC214" s="64">
        <v>0</v>
      </c>
      <c r="AD214" s="64">
        <v>0</v>
      </c>
      <c r="AE214" s="64" t="s">
        <v>377</v>
      </c>
      <c r="AF214" s="64">
        <v>5</v>
      </c>
      <c r="AG214" s="64">
        <v>2</v>
      </c>
      <c r="AH214" s="64">
        <v>40</v>
      </c>
      <c r="AI214" s="64">
        <v>1</v>
      </c>
      <c r="AJ214" s="64">
        <v>20</v>
      </c>
      <c r="AK214" s="64">
        <v>2</v>
      </c>
      <c r="AL214" s="64">
        <v>40</v>
      </c>
      <c r="AM214" s="64">
        <v>0</v>
      </c>
      <c r="AN214" s="64">
        <v>0</v>
      </c>
    </row>
    <row r="215" spans="1:40">
      <c r="A215" s="64" t="s">
        <v>378</v>
      </c>
      <c r="B215" s="64">
        <v>45</v>
      </c>
      <c r="C215" s="64">
        <v>19</v>
      </c>
      <c r="D215" s="64">
        <v>42</v>
      </c>
      <c r="E215" s="64">
        <v>16</v>
      </c>
      <c r="F215" s="64">
        <v>36</v>
      </c>
      <c r="G215" s="64">
        <v>9</v>
      </c>
      <c r="H215" s="64">
        <v>20</v>
      </c>
      <c r="I215" s="64">
        <v>1</v>
      </c>
      <c r="J215" s="64">
        <v>2</v>
      </c>
      <c r="K215" s="64" t="s">
        <v>378</v>
      </c>
      <c r="L215" s="64">
        <v>17</v>
      </c>
      <c r="M215" s="64">
        <v>7</v>
      </c>
      <c r="N215" s="64">
        <v>41</v>
      </c>
      <c r="O215" s="64">
        <v>5</v>
      </c>
      <c r="P215" s="64">
        <v>29</v>
      </c>
      <c r="Q215" s="64">
        <v>4</v>
      </c>
      <c r="R215" s="64">
        <v>24</v>
      </c>
      <c r="S215" s="64">
        <v>1</v>
      </c>
      <c r="T215" s="64">
        <v>6</v>
      </c>
      <c r="U215" s="64" t="s">
        <v>378</v>
      </c>
      <c r="V215" s="64">
        <v>23</v>
      </c>
      <c r="W215" s="64">
        <v>10</v>
      </c>
      <c r="X215" s="64">
        <v>43</v>
      </c>
      <c r="Y215" s="64">
        <v>9</v>
      </c>
      <c r="Z215" s="64">
        <v>39</v>
      </c>
      <c r="AA215" s="64">
        <v>4</v>
      </c>
      <c r="AB215" s="64">
        <v>17</v>
      </c>
      <c r="AC215" s="64">
        <v>0</v>
      </c>
      <c r="AD215" s="64">
        <v>0</v>
      </c>
      <c r="AE215" s="64" t="s">
        <v>378</v>
      </c>
      <c r="AF215" s="64">
        <v>5</v>
      </c>
      <c r="AG215" s="64">
        <v>2</v>
      </c>
      <c r="AH215" s="64">
        <v>40</v>
      </c>
      <c r="AI215" s="64">
        <v>2</v>
      </c>
      <c r="AJ215" s="64">
        <v>40</v>
      </c>
      <c r="AK215" s="64">
        <v>1</v>
      </c>
      <c r="AL215" s="64">
        <v>20</v>
      </c>
      <c r="AM215" s="64">
        <v>0</v>
      </c>
      <c r="AN215" s="64">
        <v>0</v>
      </c>
    </row>
    <row r="216" spans="1:40">
      <c r="A216" s="64" t="s">
        <v>969</v>
      </c>
      <c r="B216" s="64">
        <v>8</v>
      </c>
      <c r="C216" s="64">
        <v>3</v>
      </c>
      <c r="D216" s="64">
        <v>38</v>
      </c>
      <c r="E216" s="64">
        <v>3</v>
      </c>
      <c r="F216" s="64">
        <v>38</v>
      </c>
      <c r="G216" s="64">
        <v>1</v>
      </c>
      <c r="H216" s="64">
        <v>13</v>
      </c>
      <c r="I216" s="64">
        <v>1</v>
      </c>
      <c r="J216" s="64">
        <v>13</v>
      </c>
      <c r="K216" s="64" t="s">
        <v>969</v>
      </c>
      <c r="L216" s="64">
        <v>4</v>
      </c>
      <c r="M216" s="64">
        <v>2</v>
      </c>
      <c r="N216" s="64">
        <v>50</v>
      </c>
      <c r="O216" s="64">
        <v>1</v>
      </c>
      <c r="P216" s="64">
        <v>25</v>
      </c>
      <c r="Q216" s="64">
        <v>0</v>
      </c>
      <c r="R216" s="64">
        <v>0</v>
      </c>
      <c r="S216" s="64">
        <v>1</v>
      </c>
      <c r="T216" s="64">
        <v>25</v>
      </c>
      <c r="U216" s="64" t="s">
        <v>969</v>
      </c>
      <c r="V216" s="64">
        <v>3</v>
      </c>
      <c r="W216" s="64">
        <v>0</v>
      </c>
      <c r="X216" s="64">
        <v>0</v>
      </c>
      <c r="Y216" s="64">
        <v>2</v>
      </c>
      <c r="Z216" s="64">
        <v>67</v>
      </c>
      <c r="AA216" s="64">
        <v>1</v>
      </c>
      <c r="AB216" s="64">
        <v>33</v>
      </c>
      <c r="AC216" s="64">
        <v>0</v>
      </c>
      <c r="AD216" s="64">
        <v>0</v>
      </c>
      <c r="AE216" s="64" t="s">
        <v>969</v>
      </c>
      <c r="AF216" s="64">
        <v>1</v>
      </c>
      <c r="AG216" s="64">
        <v>1</v>
      </c>
      <c r="AH216" s="64">
        <v>100</v>
      </c>
      <c r="AI216" s="64">
        <v>0</v>
      </c>
      <c r="AJ216" s="64">
        <v>0</v>
      </c>
      <c r="AK216" s="64">
        <v>0</v>
      </c>
      <c r="AL216" s="64">
        <v>0</v>
      </c>
      <c r="AM216" s="64">
        <v>0</v>
      </c>
      <c r="AN216" s="64">
        <v>0</v>
      </c>
    </row>
    <row r="217" spans="1:40">
      <c r="A217" s="64" t="s">
        <v>970</v>
      </c>
      <c r="B217" s="64">
        <v>8</v>
      </c>
      <c r="C217" s="64">
        <v>3</v>
      </c>
      <c r="D217" s="64">
        <v>38</v>
      </c>
      <c r="E217" s="64">
        <v>5</v>
      </c>
      <c r="F217" s="64">
        <v>63</v>
      </c>
      <c r="G217" s="64">
        <v>0</v>
      </c>
      <c r="H217" s="64">
        <v>0</v>
      </c>
      <c r="I217" s="64">
        <v>0</v>
      </c>
      <c r="J217" s="64">
        <v>0</v>
      </c>
      <c r="K217" s="64" t="s">
        <v>970</v>
      </c>
      <c r="L217" s="64">
        <v>4</v>
      </c>
      <c r="M217" s="64">
        <v>2</v>
      </c>
      <c r="N217" s="64">
        <v>50</v>
      </c>
      <c r="O217" s="64">
        <v>2</v>
      </c>
      <c r="P217" s="64">
        <v>50</v>
      </c>
      <c r="Q217" s="64">
        <v>0</v>
      </c>
      <c r="R217" s="64">
        <v>0</v>
      </c>
      <c r="S217" s="64">
        <v>0</v>
      </c>
      <c r="T217" s="64">
        <v>0</v>
      </c>
      <c r="U217" s="64" t="s">
        <v>970</v>
      </c>
      <c r="V217" s="64">
        <v>3</v>
      </c>
      <c r="W217" s="64">
        <v>0</v>
      </c>
      <c r="X217" s="64">
        <v>0</v>
      </c>
      <c r="Y217" s="64">
        <v>3</v>
      </c>
      <c r="Z217" s="64">
        <v>100</v>
      </c>
      <c r="AA217" s="64">
        <v>0</v>
      </c>
      <c r="AB217" s="64">
        <v>0</v>
      </c>
      <c r="AC217" s="64">
        <v>0</v>
      </c>
      <c r="AD217" s="64">
        <v>0</v>
      </c>
      <c r="AE217" s="64" t="s">
        <v>970</v>
      </c>
      <c r="AF217" s="64">
        <v>1</v>
      </c>
      <c r="AG217" s="64">
        <v>1</v>
      </c>
      <c r="AH217" s="64">
        <v>100</v>
      </c>
      <c r="AI217" s="64">
        <v>0</v>
      </c>
      <c r="AJ217" s="64">
        <v>0</v>
      </c>
      <c r="AK217" s="64">
        <v>0</v>
      </c>
      <c r="AL217" s="64">
        <v>0</v>
      </c>
      <c r="AM217" s="64">
        <v>0</v>
      </c>
      <c r="AN217" s="64">
        <v>0</v>
      </c>
    </row>
    <row r="218" spans="1:40">
      <c r="A218" s="64" t="s">
        <v>971</v>
      </c>
      <c r="B218" s="64">
        <v>8</v>
      </c>
      <c r="C218" s="64">
        <v>2</v>
      </c>
      <c r="D218" s="64">
        <v>25</v>
      </c>
      <c r="E218" s="64">
        <v>4</v>
      </c>
      <c r="F218" s="64">
        <v>50</v>
      </c>
      <c r="G218" s="64">
        <v>2</v>
      </c>
      <c r="H218" s="64">
        <v>25</v>
      </c>
      <c r="I218" s="64">
        <v>0</v>
      </c>
      <c r="J218" s="64">
        <v>0</v>
      </c>
      <c r="K218" s="64" t="s">
        <v>971</v>
      </c>
      <c r="L218" s="64">
        <v>4</v>
      </c>
      <c r="M218" s="64">
        <v>1</v>
      </c>
      <c r="N218" s="64">
        <v>25</v>
      </c>
      <c r="O218" s="64">
        <v>2</v>
      </c>
      <c r="P218" s="64">
        <v>50</v>
      </c>
      <c r="Q218" s="64">
        <v>1</v>
      </c>
      <c r="R218" s="64">
        <v>25</v>
      </c>
      <c r="S218" s="64">
        <v>0</v>
      </c>
      <c r="T218" s="64">
        <v>0</v>
      </c>
      <c r="U218" s="64" t="s">
        <v>971</v>
      </c>
      <c r="V218" s="64">
        <v>3</v>
      </c>
      <c r="W218" s="64">
        <v>0</v>
      </c>
      <c r="X218" s="64">
        <v>0</v>
      </c>
      <c r="Y218" s="64">
        <v>2</v>
      </c>
      <c r="Z218" s="64">
        <v>67</v>
      </c>
      <c r="AA218" s="64">
        <v>1</v>
      </c>
      <c r="AB218" s="64">
        <v>33</v>
      </c>
      <c r="AC218" s="64">
        <v>0</v>
      </c>
      <c r="AD218" s="64">
        <v>0</v>
      </c>
      <c r="AE218" s="64" t="s">
        <v>971</v>
      </c>
      <c r="AF218" s="64">
        <v>1</v>
      </c>
      <c r="AG218" s="64">
        <v>1</v>
      </c>
      <c r="AH218" s="64">
        <v>100</v>
      </c>
      <c r="AI218" s="64">
        <v>0</v>
      </c>
      <c r="AJ218" s="64">
        <v>0</v>
      </c>
      <c r="AK218" s="64">
        <v>0</v>
      </c>
      <c r="AL218" s="64">
        <v>0</v>
      </c>
      <c r="AM218" s="64">
        <v>0</v>
      </c>
      <c r="AN218" s="64">
        <v>0</v>
      </c>
    </row>
    <row r="219" spans="1:40">
      <c r="A219" s="64" t="s">
        <v>972</v>
      </c>
      <c r="B219" s="64">
        <v>8</v>
      </c>
      <c r="C219" s="64">
        <v>3</v>
      </c>
      <c r="D219" s="64">
        <v>38</v>
      </c>
      <c r="E219" s="64">
        <v>3</v>
      </c>
      <c r="F219" s="64">
        <v>38</v>
      </c>
      <c r="G219" s="64">
        <v>1</v>
      </c>
      <c r="H219" s="64">
        <v>13</v>
      </c>
      <c r="I219" s="64">
        <v>1</v>
      </c>
      <c r="J219" s="64">
        <v>13</v>
      </c>
      <c r="K219" s="64" t="s">
        <v>972</v>
      </c>
      <c r="L219" s="64">
        <v>4</v>
      </c>
      <c r="M219" s="64">
        <v>2</v>
      </c>
      <c r="N219" s="64">
        <v>50</v>
      </c>
      <c r="O219" s="64">
        <v>1</v>
      </c>
      <c r="P219" s="64">
        <v>25</v>
      </c>
      <c r="Q219" s="64">
        <v>0</v>
      </c>
      <c r="R219" s="64">
        <v>0</v>
      </c>
      <c r="S219" s="64">
        <v>1</v>
      </c>
      <c r="T219" s="64">
        <v>25</v>
      </c>
      <c r="U219" s="64" t="s">
        <v>972</v>
      </c>
      <c r="V219" s="64">
        <v>3</v>
      </c>
      <c r="W219" s="64">
        <v>0</v>
      </c>
      <c r="X219" s="64">
        <v>0</v>
      </c>
      <c r="Y219" s="64">
        <v>2</v>
      </c>
      <c r="Z219" s="64">
        <v>67</v>
      </c>
      <c r="AA219" s="64">
        <v>1</v>
      </c>
      <c r="AB219" s="64">
        <v>33</v>
      </c>
      <c r="AC219" s="64">
        <v>0</v>
      </c>
      <c r="AD219" s="64">
        <v>0</v>
      </c>
      <c r="AE219" s="64" t="s">
        <v>972</v>
      </c>
      <c r="AF219" s="64">
        <v>1</v>
      </c>
      <c r="AG219" s="64">
        <v>1</v>
      </c>
      <c r="AH219" s="64">
        <v>100</v>
      </c>
      <c r="AI219" s="64">
        <v>0</v>
      </c>
      <c r="AJ219" s="64">
        <v>0</v>
      </c>
      <c r="AK219" s="64">
        <v>0</v>
      </c>
      <c r="AL219" s="64">
        <v>0</v>
      </c>
      <c r="AM219" s="64">
        <v>0</v>
      </c>
      <c r="AN219" s="64">
        <v>0</v>
      </c>
    </row>
    <row r="220" spans="1:40">
      <c r="A220" s="64" t="s">
        <v>973</v>
      </c>
      <c r="B220" s="64">
        <v>8</v>
      </c>
      <c r="C220" s="64">
        <v>2</v>
      </c>
      <c r="D220" s="64">
        <v>25</v>
      </c>
      <c r="E220" s="64">
        <v>4</v>
      </c>
      <c r="F220" s="64">
        <v>50</v>
      </c>
      <c r="G220" s="64">
        <v>1</v>
      </c>
      <c r="H220" s="64">
        <v>13</v>
      </c>
      <c r="I220" s="64">
        <v>1</v>
      </c>
      <c r="J220" s="64">
        <v>13</v>
      </c>
      <c r="K220" s="64" t="s">
        <v>973</v>
      </c>
      <c r="L220" s="64">
        <v>4</v>
      </c>
      <c r="M220" s="64">
        <v>2</v>
      </c>
      <c r="N220" s="64">
        <v>50</v>
      </c>
      <c r="O220" s="64">
        <v>1</v>
      </c>
      <c r="P220" s="64">
        <v>25</v>
      </c>
      <c r="Q220" s="64">
        <v>0</v>
      </c>
      <c r="R220" s="64">
        <v>0</v>
      </c>
      <c r="S220" s="64">
        <v>1</v>
      </c>
      <c r="T220" s="64">
        <v>25</v>
      </c>
      <c r="U220" s="64" t="s">
        <v>973</v>
      </c>
      <c r="V220" s="64">
        <v>3</v>
      </c>
      <c r="W220" s="64">
        <v>0</v>
      </c>
      <c r="X220" s="64">
        <v>0</v>
      </c>
      <c r="Y220" s="64">
        <v>2</v>
      </c>
      <c r="Z220" s="64">
        <v>67</v>
      </c>
      <c r="AA220" s="64">
        <v>1</v>
      </c>
      <c r="AB220" s="64">
        <v>33</v>
      </c>
      <c r="AC220" s="64">
        <v>0</v>
      </c>
      <c r="AD220" s="64">
        <v>0</v>
      </c>
      <c r="AE220" s="64" t="s">
        <v>973</v>
      </c>
      <c r="AF220" s="64">
        <v>1</v>
      </c>
      <c r="AG220" s="64">
        <v>0</v>
      </c>
      <c r="AH220" s="64">
        <v>0</v>
      </c>
      <c r="AI220" s="64">
        <v>1</v>
      </c>
      <c r="AJ220" s="64">
        <v>100</v>
      </c>
      <c r="AK220" s="64">
        <v>0</v>
      </c>
      <c r="AL220" s="64">
        <v>0</v>
      </c>
      <c r="AM220" s="64">
        <v>0</v>
      </c>
      <c r="AN220" s="64">
        <v>0</v>
      </c>
    </row>
    <row r="221" spans="1:40">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row>
    <row r="222" spans="1:40">
      <c r="A222" s="64" t="s">
        <v>24</v>
      </c>
      <c r="B222" s="64" t="s">
        <v>343</v>
      </c>
      <c r="C222" s="64" t="s">
        <v>64</v>
      </c>
      <c r="D222" s="64" t="s">
        <v>379</v>
      </c>
      <c r="E222" s="64" t="s">
        <v>65</v>
      </c>
      <c r="F222" s="64" t="s">
        <v>380</v>
      </c>
      <c r="G222" s="64" t="s">
        <v>66</v>
      </c>
      <c r="H222" s="64" t="s">
        <v>381</v>
      </c>
      <c r="I222" s="64" t="s">
        <v>67</v>
      </c>
      <c r="J222" s="64" t="s">
        <v>382</v>
      </c>
      <c r="K222" s="64" t="s">
        <v>831</v>
      </c>
      <c r="L222" s="64" t="s">
        <v>343</v>
      </c>
      <c r="M222" s="64" t="s">
        <v>64</v>
      </c>
      <c r="N222" s="64" t="s">
        <v>379</v>
      </c>
      <c r="O222" s="64" t="s">
        <v>65</v>
      </c>
      <c r="P222" s="64" t="s">
        <v>380</v>
      </c>
      <c r="Q222" s="64" t="s">
        <v>66</v>
      </c>
      <c r="R222" s="64" t="s">
        <v>381</v>
      </c>
      <c r="S222" s="64" t="s">
        <v>67</v>
      </c>
      <c r="T222" s="64" t="s">
        <v>382</v>
      </c>
      <c r="U222" s="64" t="s">
        <v>832</v>
      </c>
      <c r="V222" s="64" t="s">
        <v>343</v>
      </c>
      <c r="W222" s="64" t="s">
        <v>64</v>
      </c>
      <c r="X222" s="64" t="s">
        <v>379</v>
      </c>
      <c r="Y222" s="64" t="s">
        <v>65</v>
      </c>
      <c r="Z222" s="64" t="s">
        <v>380</v>
      </c>
      <c r="AA222" s="64" t="s">
        <v>66</v>
      </c>
      <c r="AB222" s="64" t="s">
        <v>381</v>
      </c>
      <c r="AC222" s="64" t="s">
        <v>67</v>
      </c>
      <c r="AD222" s="64" t="s">
        <v>382</v>
      </c>
      <c r="AE222" s="64" t="s">
        <v>833</v>
      </c>
      <c r="AF222" s="64" t="s">
        <v>343</v>
      </c>
      <c r="AG222" s="64" t="s">
        <v>64</v>
      </c>
      <c r="AH222" s="64" t="s">
        <v>379</v>
      </c>
      <c r="AI222" s="64" t="s">
        <v>65</v>
      </c>
      <c r="AJ222" s="64" t="s">
        <v>380</v>
      </c>
      <c r="AK222" s="64" t="s">
        <v>66</v>
      </c>
      <c r="AL222" s="64" t="s">
        <v>381</v>
      </c>
      <c r="AM222" s="64" t="s">
        <v>67</v>
      </c>
      <c r="AN222" s="64" t="s">
        <v>382</v>
      </c>
    </row>
    <row r="223" spans="1:40">
      <c r="A223" s="64" t="s">
        <v>248</v>
      </c>
      <c r="B223" s="64">
        <v>44</v>
      </c>
      <c r="C223" s="64">
        <v>5</v>
      </c>
      <c r="D223" s="64">
        <v>11</v>
      </c>
      <c r="E223" s="64">
        <v>25</v>
      </c>
      <c r="F223" s="64">
        <v>57</v>
      </c>
      <c r="G223" s="64">
        <v>13</v>
      </c>
      <c r="H223" s="64">
        <v>30</v>
      </c>
      <c r="I223" s="64">
        <v>1</v>
      </c>
      <c r="J223" s="64">
        <v>2</v>
      </c>
      <c r="K223" s="64" t="s">
        <v>248</v>
      </c>
      <c r="L223" s="64">
        <v>14</v>
      </c>
      <c r="M223" s="64">
        <v>2</v>
      </c>
      <c r="N223" s="64">
        <v>14</v>
      </c>
      <c r="O223" s="64">
        <v>6</v>
      </c>
      <c r="P223" s="64">
        <v>43</v>
      </c>
      <c r="Q223" s="64">
        <v>6</v>
      </c>
      <c r="R223" s="64">
        <v>43</v>
      </c>
      <c r="S223" s="64">
        <v>0</v>
      </c>
      <c r="T223" s="64">
        <v>0</v>
      </c>
      <c r="U223" s="64" t="s">
        <v>248</v>
      </c>
      <c r="V223" s="64">
        <v>21</v>
      </c>
      <c r="W223" s="64">
        <v>3</v>
      </c>
      <c r="X223" s="64">
        <v>14</v>
      </c>
      <c r="Y223" s="64">
        <v>15</v>
      </c>
      <c r="Z223" s="64">
        <v>71</v>
      </c>
      <c r="AA223" s="64">
        <v>3</v>
      </c>
      <c r="AB223" s="64">
        <v>14</v>
      </c>
      <c r="AC223" s="64">
        <v>0</v>
      </c>
      <c r="AD223" s="64">
        <v>0</v>
      </c>
      <c r="AE223" s="64" t="s">
        <v>248</v>
      </c>
      <c r="AF223" s="64">
        <v>9</v>
      </c>
      <c r="AG223" s="64">
        <v>0</v>
      </c>
      <c r="AH223" s="64">
        <v>0</v>
      </c>
      <c r="AI223" s="64">
        <v>4</v>
      </c>
      <c r="AJ223" s="64">
        <v>44</v>
      </c>
      <c r="AK223" s="64">
        <v>4</v>
      </c>
      <c r="AL223" s="64">
        <v>44</v>
      </c>
      <c r="AM223" s="64">
        <v>1</v>
      </c>
      <c r="AN223" s="64">
        <v>11</v>
      </c>
    </row>
    <row r="224" spans="1:40">
      <c r="A224" s="64" t="s">
        <v>349</v>
      </c>
      <c r="B224" s="64">
        <v>44</v>
      </c>
      <c r="C224" s="64">
        <v>6</v>
      </c>
      <c r="D224" s="64">
        <v>14</v>
      </c>
      <c r="E224" s="64">
        <v>24</v>
      </c>
      <c r="F224" s="64">
        <v>55</v>
      </c>
      <c r="G224" s="64">
        <v>13</v>
      </c>
      <c r="H224" s="64">
        <v>30</v>
      </c>
      <c r="I224" s="64">
        <v>1</v>
      </c>
      <c r="J224" s="64">
        <v>2</v>
      </c>
      <c r="K224" s="64" t="s">
        <v>349</v>
      </c>
      <c r="L224" s="64">
        <v>14</v>
      </c>
      <c r="M224" s="64">
        <v>2</v>
      </c>
      <c r="N224" s="64">
        <v>14</v>
      </c>
      <c r="O224" s="64">
        <v>6</v>
      </c>
      <c r="P224" s="64">
        <v>43</v>
      </c>
      <c r="Q224" s="64">
        <v>6</v>
      </c>
      <c r="R224" s="64">
        <v>43</v>
      </c>
      <c r="S224" s="64">
        <v>0</v>
      </c>
      <c r="T224" s="64">
        <v>0</v>
      </c>
      <c r="U224" s="64" t="s">
        <v>349</v>
      </c>
      <c r="V224" s="64">
        <v>21</v>
      </c>
      <c r="W224" s="64">
        <v>4</v>
      </c>
      <c r="X224" s="64">
        <v>19</v>
      </c>
      <c r="Y224" s="64">
        <v>14</v>
      </c>
      <c r="Z224" s="64">
        <v>67</v>
      </c>
      <c r="AA224" s="64">
        <v>3</v>
      </c>
      <c r="AB224" s="64">
        <v>14</v>
      </c>
      <c r="AC224" s="64">
        <v>0</v>
      </c>
      <c r="AD224" s="64">
        <v>0</v>
      </c>
      <c r="AE224" s="64" t="s">
        <v>349</v>
      </c>
      <c r="AF224" s="64">
        <v>9</v>
      </c>
      <c r="AG224" s="64">
        <v>0</v>
      </c>
      <c r="AH224" s="64">
        <v>0</v>
      </c>
      <c r="AI224" s="64">
        <v>4</v>
      </c>
      <c r="AJ224" s="64">
        <v>44</v>
      </c>
      <c r="AK224" s="64">
        <v>4</v>
      </c>
      <c r="AL224" s="64">
        <v>44</v>
      </c>
      <c r="AM224" s="64">
        <v>1</v>
      </c>
      <c r="AN224" s="64">
        <v>11</v>
      </c>
    </row>
    <row r="225" spans="1:40">
      <c r="A225" s="64" t="s">
        <v>350</v>
      </c>
      <c r="B225" s="64">
        <v>44</v>
      </c>
      <c r="C225" s="64">
        <v>5</v>
      </c>
      <c r="D225" s="64">
        <v>11</v>
      </c>
      <c r="E225" s="64">
        <v>28</v>
      </c>
      <c r="F225" s="64">
        <v>64</v>
      </c>
      <c r="G225" s="64">
        <v>10</v>
      </c>
      <c r="H225" s="64">
        <v>23</v>
      </c>
      <c r="I225" s="64">
        <v>1</v>
      </c>
      <c r="J225" s="64">
        <v>2</v>
      </c>
      <c r="K225" s="64" t="s">
        <v>350</v>
      </c>
      <c r="L225" s="64">
        <v>14</v>
      </c>
      <c r="M225" s="64">
        <v>2</v>
      </c>
      <c r="N225" s="64">
        <v>14</v>
      </c>
      <c r="O225" s="64">
        <v>8</v>
      </c>
      <c r="P225" s="64">
        <v>57</v>
      </c>
      <c r="Q225" s="64">
        <v>4</v>
      </c>
      <c r="R225" s="64">
        <v>29</v>
      </c>
      <c r="S225" s="64">
        <v>0</v>
      </c>
      <c r="T225" s="64">
        <v>0</v>
      </c>
      <c r="U225" s="64" t="s">
        <v>350</v>
      </c>
      <c r="V225" s="64">
        <v>21</v>
      </c>
      <c r="W225" s="64">
        <v>3</v>
      </c>
      <c r="X225" s="64">
        <v>14</v>
      </c>
      <c r="Y225" s="64">
        <v>15</v>
      </c>
      <c r="Z225" s="64">
        <v>71</v>
      </c>
      <c r="AA225" s="64">
        <v>3</v>
      </c>
      <c r="AB225" s="64">
        <v>14</v>
      </c>
      <c r="AC225" s="64">
        <v>0</v>
      </c>
      <c r="AD225" s="64">
        <v>0</v>
      </c>
      <c r="AE225" s="64" t="s">
        <v>350</v>
      </c>
      <c r="AF225" s="64">
        <v>9</v>
      </c>
      <c r="AG225" s="64">
        <v>0</v>
      </c>
      <c r="AH225" s="64">
        <v>0</v>
      </c>
      <c r="AI225" s="64">
        <v>5</v>
      </c>
      <c r="AJ225" s="64">
        <v>56</v>
      </c>
      <c r="AK225" s="64">
        <v>3</v>
      </c>
      <c r="AL225" s="64">
        <v>33</v>
      </c>
      <c r="AM225" s="64">
        <v>1</v>
      </c>
      <c r="AN225" s="64">
        <v>11</v>
      </c>
    </row>
    <row r="226" spans="1:40">
      <c r="A226" s="64" t="s">
        <v>42</v>
      </c>
      <c r="B226" s="64">
        <v>44</v>
      </c>
      <c r="C226" s="64">
        <v>2</v>
      </c>
      <c r="D226" s="64">
        <v>5</v>
      </c>
      <c r="E226" s="64">
        <v>28</v>
      </c>
      <c r="F226" s="64">
        <v>64</v>
      </c>
      <c r="G226" s="64">
        <v>13</v>
      </c>
      <c r="H226" s="64">
        <v>30</v>
      </c>
      <c r="I226" s="64">
        <v>1</v>
      </c>
      <c r="J226" s="64">
        <v>2</v>
      </c>
      <c r="K226" s="64" t="s">
        <v>42</v>
      </c>
      <c r="L226" s="64">
        <v>14</v>
      </c>
      <c r="M226" s="64">
        <v>1</v>
      </c>
      <c r="N226" s="64">
        <v>7</v>
      </c>
      <c r="O226" s="64">
        <v>7</v>
      </c>
      <c r="P226" s="64">
        <v>50</v>
      </c>
      <c r="Q226" s="64">
        <v>6</v>
      </c>
      <c r="R226" s="64">
        <v>43</v>
      </c>
      <c r="S226" s="64">
        <v>0</v>
      </c>
      <c r="T226" s="64">
        <v>0</v>
      </c>
      <c r="U226" s="64" t="s">
        <v>42</v>
      </c>
      <c r="V226" s="64">
        <v>21</v>
      </c>
      <c r="W226" s="64">
        <v>1</v>
      </c>
      <c r="X226" s="64">
        <v>5</v>
      </c>
      <c r="Y226" s="64">
        <v>17</v>
      </c>
      <c r="Z226" s="64">
        <v>81</v>
      </c>
      <c r="AA226" s="64">
        <v>3</v>
      </c>
      <c r="AB226" s="64">
        <v>14</v>
      </c>
      <c r="AC226" s="64">
        <v>0</v>
      </c>
      <c r="AD226" s="64">
        <v>0</v>
      </c>
      <c r="AE226" s="64" t="s">
        <v>42</v>
      </c>
      <c r="AF226" s="64">
        <v>9</v>
      </c>
      <c r="AG226" s="64">
        <v>0</v>
      </c>
      <c r="AH226" s="64">
        <v>0</v>
      </c>
      <c r="AI226" s="64">
        <v>4</v>
      </c>
      <c r="AJ226" s="64">
        <v>44</v>
      </c>
      <c r="AK226" s="64">
        <v>4</v>
      </c>
      <c r="AL226" s="64">
        <v>44</v>
      </c>
      <c r="AM226" s="64">
        <v>1</v>
      </c>
      <c r="AN226" s="64">
        <v>11</v>
      </c>
    </row>
    <row r="227" spans="1:40">
      <c r="A227" s="64" t="s">
        <v>351</v>
      </c>
      <c r="B227" s="64">
        <v>44</v>
      </c>
      <c r="C227" s="64">
        <v>0</v>
      </c>
      <c r="D227" s="64">
        <v>0</v>
      </c>
      <c r="E227" s="64">
        <v>1</v>
      </c>
      <c r="F227" s="64">
        <v>2</v>
      </c>
      <c r="G227" s="64">
        <v>23</v>
      </c>
      <c r="H227" s="64">
        <v>52</v>
      </c>
      <c r="I227" s="64">
        <v>20</v>
      </c>
      <c r="J227" s="64">
        <v>45</v>
      </c>
      <c r="K227" s="64" t="s">
        <v>351</v>
      </c>
      <c r="L227" s="64">
        <v>14</v>
      </c>
      <c r="M227" s="64">
        <v>0</v>
      </c>
      <c r="N227" s="64">
        <v>0</v>
      </c>
      <c r="O227" s="64">
        <v>1</v>
      </c>
      <c r="P227" s="64">
        <v>7</v>
      </c>
      <c r="Q227" s="64">
        <v>5</v>
      </c>
      <c r="R227" s="64">
        <v>36</v>
      </c>
      <c r="S227" s="64">
        <v>8</v>
      </c>
      <c r="T227" s="64">
        <v>57</v>
      </c>
      <c r="U227" s="64" t="s">
        <v>351</v>
      </c>
      <c r="V227" s="64">
        <v>21</v>
      </c>
      <c r="W227" s="64">
        <v>0</v>
      </c>
      <c r="X227" s="64">
        <v>0</v>
      </c>
      <c r="Y227" s="64">
        <v>0</v>
      </c>
      <c r="Z227" s="64">
        <v>0</v>
      </c>
      <c r="AA227" s="64">
        <v>15</v>
      </c>
      <c r="AB227" s="64">
        <v>71</v>
      </c>
      <c r="AC227" s="64">
        <v>6</v>
      </c>
      <c r="AD227" s="64">
        <v>29</v>
      </c>
      <c r="AE227" s="64" t="s">
        <v>351</v>
      </c>
      <c r="AF227" s="64">
        <v>9</v>
      </c>
      <c r="AG227" s="64">
        <v>0</v>
      </c>
      <c r="AH227" s="64">
        <v>0</v>
      </c>
      <c r="AI227" s="64">
        <v>0</v>
      </c>
      <c r="AJ227" s="64">
        <v>0</v>
      </c>
      <c r="AK227" s="64">
        <v>3</v>
      </c>
      <c r="AL227" s="64">
        <v>33</v>
      </c>
      <c r="AM227" s="64">
        <v>6</v>
      </c>
      <c r="AN227" s="64">
        <v>67</v>
      </c>
    </row>
    <row r="228" spans="1:40">
      <c r="A228" s="64" t="s">
        <v>352</v>
      </c>
      <c r="B228" s="64">
        <v>44</v>
      </c>
      <c r="C228" s="64">
        <v>2</v>
      </c>
      <c r="D228" s="64">
        <v>5</v>
      </c>
      <c r="E228" s="64">
        <v>29</v>
      </c>
      <c r="F228" s="64">
        <v>66</v>
      </c>
      <c r="G228" s="64">
        <v>12</v>
      </c>
      <c r="H228" s="64">
        <v>27</v>
      </c>
      <c r="I228" s="64">
        <v>1</v>
      </c>
      <c r="J228" s="64">
        <v>2</v>
      </c>
      <c r="K228" s="64" t="s">
        <v>352</v>
      </c>
      <c r="L228" s="64">
        <v>14</v>
      </c>
      <c r="M228" s="64">
        <v>1</v>
      </c>
      <c r="N228" s="64">
        <v>7</v>
      </c>
      <c r="O228" s="64">
        <v>7</v>
      </c>
      <c r="P228" s="64">
        <v>50</v>
      </c>
      <c r="Q228" s="64">
        <v>6</v>
      </c>
      <c r="R228" s="64">
        <v>43</v>
      </c>
      <c r="S228" s="64">
        <v>0</v>
      </c>
      <c r="T228" s="64">
        <v>0</v>
      </c>
      <c r="U228" s="64" t="s">
        <v>352</v>
      </c>
      <c r="V228" s="64">
        <v>21</v>
      </c>
      <c r="W228" s="64">
        <v>1</v>
      </c>
      <c r="X228" s="64">
        <v>5</v>
      </c>
      <c r="Y228" s="64">
        <v>17</v>
      </c>
      <c r="Z228" s="64">
        <v>81</v>
      </c>
      <c r="AA228" s="64">
        <v>3</v>
      </c>
      <c r="AB228" s="64">
        <v>14</v>
      </c>
      <c r="AC228" s="64">
        <v>0</v>
      </c>
      <c r="AD228" s="64">
        <v>0</v>
      </c>
      <c r="AE228" s="64" t="s">
        <v>352</v>
      </c>
      <c r="AF228" s="64">
        <v>9</v>
      </c>
      <c r="AG228" s="64">
        <v>0</v>
      </c>
      <c r="AH228" s="64">
        <v>0</v>
      </c>
      <c r="AI228" s="64">
        <v>5</v>
      </c>
      <c r="AJ228" s="64">
        <v>56</v>
      </c>
      <c r="AK228" s="64">
        <v>3</v>
      </c>
      <c r="AL228" s="64">
        <v>33</v>
      </c>
      <c r="AM228" s="64">
        <v>1</v>
      </c>
      <c r="AN228" s="64">
        <v>11</v>
      </c>
    </row>
    <row r="229" spans="1:40">
      <c r="A229" s="64" t="s">
        <v>353</v>
      </c>
      <c r="B229" s="64">
        <v>44</v>
      </c>
      <c r="C229" s="64">
        <v>3</v>
      </c>
      <c r="D229" s="64">
        <v>7</v>
      </c>
      <c r="E229" s="64">
        <v>28</v>
      </c>
      <c r="F229" s="64">
        <v>64</v>
      </c>
      <c r="G229" s="64">
        <v>12</v>
      </c>
      <c r="H229" s="64">
        <v>27</v>
      </c>
      <c r="I229" s="64">
        <v>1</v>
      </c>
      <c r="J229" s="64">
        <v>2</v>
      </c>
      <c r="K229" s="64" t="s">
        <v>353</v>
      </c>
      <c r="L229" s="64">
        <v>14</v>
      </c>
      <c r="M229" s="64">
        <v>1</v>
      </c>
      <c r="N229" s="64">
        <v>7</v>
      </c>
      <c r="O229" s="64">
        <v>7</v>
      </c>
      <c r="P229" s="64">
        <v>50</v>
      </c>
      <c r="Q229" s="64">
        <v>6</v>
      </c>
      <c r="R229" s="64">
        <v>43</v>
      </c>
      <c r="S229" s="64">
        <v>0</v>
      </c>
      <c r="T229" s="64">
        <v>0</v>
      </c>
      <c r="U229" s="64" t="s">
        <v>353</v>
      </c>
      <c r="V229" s="64">
        <v>21</v>
      </c>
      <c r="W229" s="64">
        <v>2</v>
      </c>
      <c r="X229" s="64">
        <v>10</v>
      </c>
      <c r="Y229" s="64">
        <v>16</v>
      </c>
      <c r="Z229" s="64">
        <v>76</v>
      </c>
      <c r="AA229" s="64">
        <v>3</v>
      </c>
      <c r="AB229" s="64">
        <v>14</v>
      </c>
      <c r="AC229" s="64">
        <v>0</v>
      </c>
      <c r="AD229" s="64">
        <v>0</v>
      </c>
      <c r="AE229" s="64" t="s">
        <v>353</v>
      </c>
      <c r="AF229" s="64">
        <v>9</v>
      </c>
      <c r="AG229" s="64">
        <v>0</v>
      </c>
      <c r="AH229" s="64">
        <v>0</v>
      </c>
      <c r="AI229" s="64">
        <v>5</v>
      </c>
      <c r="AJ229" s="64">
        <v>56</v>
      </c>
      <c r="AK229" s="64">
        <v>3</v>
      </c>
      <c r="AL229" s="64">
        <v>33</v>
      </c>
      <c r="AM229" s="64">
        <v>1</v>
      </c>
      <c r="AN229" s="64">
        <v>11</v>
      </c>
    </row>
    <row r="230" spans="1:40">
      <c r="A230" s="64" t="s">
        <v>354</v>
      </c>
      <c r="B230" s="64">
        <v>44</v>
      </c>
      <c r="C230" s="64">
        <v>15</v>
      </c>
      <c r="D230" s="64">
        <v>34</v>
      </c>
      <c r="E230" s="64">
        <v>25</v>
      </c>
      <c r="F230" s="64">
        <v>57</v>
      </c>
      <c r="G230" s="64">
        <v>4</v>
      </c>
      <c r="H230" s="64">
        <v>9</v>
      </c>
      <c r="I230" s="64">
        <v>0</v>
      </c>
      <c r="J230" s="64">
        <v>0</v>
      </c>
      <c r="K230" s="64" t="s">
        <v>354</v>
      </c>
      <c r="L230" s="64">
        <v>14</v>
      </c>
      <c r="M230" s="64">
        <v>6</v>
      </c>
      <c r="N230" s="64">
        <v>43</v>
      </c>
      <c r="O230" s="64">
        <v>6</v>
      </c>
      <c r="P230" s="64">
        <v>43</v>
      </c>
      <c r="Q230" s="64">
        <v>2</v>
      </c>
      <c r="R230" s="64">
        <v>14</v>
      </c>
      <c r="S230" s="64">
        <v>0</v>
      </c>
      <c r="T230" s="64">
        <v>0</v>
      </c>
      <c r="U230" s="64" t="s">
        <v>354</v>
      </c>
      <c r="V230" s="64">
        <v>21</v>
      </c>
      <c r="W230" s="64">
        <v>7</v>
      </c>
      <c r="X230" s="64">
        <v>33</v>
      </c>
      <c r="Y230" s="64">
        <v>14</v>
      </c>
      <c r="Z230" s="64">
        <v>67</v>
      </c>
      <c r="AA230" s="64">
        <v>0</v>
      </c>
      <c r="AB230" s="64">
        <v>0</v>
      </c>
      <c r="AC230" s="64">
        <v>0</v>
      </c>
      <c r="AD230" s="64">
        <v>0</v>
      </c>
      <c r="AE230" s="64" t="s">
        <v>354</v>
      </c>
      <c r="AF230" s="64">
        <v>9</v>
      </c>
      <c r="AG230" s="64">
        <v>2</v>
      </c>
      <c r="AH230" s="64">
        <v>22</v>
      </c>
      <c r="AI230" s="64">
        <v>5</v>
      </c>
      <c r="AJ230" s="64">
        <v>56</v>
      </c>
      <c r="AK230" s="64">
        <v>2</v>
      </c>
      <c r="AL230" s="64">
        <v>22</v>
      </c>
      <c r="AM230" s="64">
        <v>0</v>
      </c>
      <c r="AN230" s="64">
        <v>0</v>
      </c>
    </row>
    <row r="231" spans="1:40">
      <c r="A231" s="64" t="s">
        <v>355</v>
      </c>
      <c r="B231" s="64">
        <v>44</v>
      </c>
      <c r="C231" s="64">
        <v>10</v>
      </c>
      <c r="D231" s="64">
        <v>23</v>
      </c>
      <c r="E231" s="64">
        <v>25</v>
      </c>
      <c r="F231" s="64">
        <v>57</v>
      </c>
      <c r="G231" s="64">
        <v>8</v>
      </c>
      <c r="H231" s="64">
        <v>18</v>
      </c>
      <c r="I231" s="64">
        <v>1</v>
      </c>
      <c r="J231" s="64">
        <v>2</v>
      </c>
      <c r="K231" s="64" t="s">
        <v>355</v>
      </c>
      <c r="L231" s="64">
        <v>14</v>
      </c>
      <c r="M231" s="64">
        <v>3</v>
      </c>
      <c r="N231" s="64">
        <v>21</v>
      </c>
      <c r="O231" s="64">
        <v>7</v>
      </c>
      <c r="P231" s="64">
        <v>50</v>
      </c>
      <c r="Q231" s="64">
        <v>4</v>
      </c>
      <c r="R231" s="64">
        <v>29</v>
      </c>
      <c r="S231" s="64">
        <v>0</v>
      </c>
      <c r="T231" s="64">
        <v>0</v>
      </c>
      <c r="U231" s="64" t="s">
        <v>355</v>
      </c>
      <c r="V231" s="64">
        <v>21</v>
      </c>
      <c r="W231" s="64">
        <v>5</v>
      </c>
      <c r="X231" s="64">
        <v>24</v>
      </c>
      <c r="Y231" s="64">
        <v>13</v>
      </c>
      <c r="Z231" s="64">
        <v>62</v>
      </c>
      <c r="AA231" s="64">
        <v>3</v>
      </c>
      <c r="AB231" s="64">
        <v>14</v>
      </c>
      <c r="AC231" s="64">
        <v>0</v>
      </c>
      <c r="AD231" s="64">
        <v>0</v>
      </c>
      <c r="AE231" s="64" t="s">
        <v>355</v>
      </c>
      <c r="AF231" s="64">
        <v>9</v>
      </c>
      <c r="AG231" s="64">
        <v>2</v>
      </c>
      <c r="AH231" s="64">
        <v>22</v>
      </c>
      <c r="AI231" s="64">
        <v>5</v>
      </c>
      <c r="AJ231" s="64">
        <v>56</v>
      </c>
      <c r="AK231" s="64">
        <v>1</v>
      </c>
      <c r="AL231" s="64">
        <v>11</v>
      </c>
      <c r="AM231" s="64">
        <v>1</v>
      </c>
      <c r="AN231" s="64">
        <v>11</v>
      </c>
    </row>
    <row r="232" spans="1:40">
      <c r="A232" s="64" t="s">
        <v>356</v>
      </c>
      <c r="B232" s="64">
        <v>44</v>
      </c>
      <c r="C232" s="64">
        <v>6</v>
      </c>
      <c r="D232" s="64">
        <v>14</v>
      </c>
      <c r="E232" s="64">
        <v>29</v>
      </c>
      <c r="F232" s="64">
        <v>66</v>
      </c>
      <c r="G232" s="64">
        <v>9</v>
      </c>
      <c r="H232" s="64">
        <v>20</v>
      </c>
      <c r="I232" s="64">
        <v>0</v>
      </c>
      <c r="J232" s="64">
        <v>0</v>
      </c>
      <c r="K232" s="64" t="s">
        <v>356</v>
      </c>
      <c r="L232" s="64">
        <v>14</v>
      </c>
      <c r="M232" s="64">
        <v>2</v>
      </c>
      <c r="N232" s="64">
        <v>14</v>
      </c>
      <c r="O232" s="64">
        <v>10</v>
      </c>
      <c r="P232" s="64">
        <v>71</v>
      </c>
      <c r="Q232" s="64">
        <v>2</v>
      </c>
      <c r="R232" s="64">
        <v>14</v>
      </c>
      <c r="S232" s="64">
        <v>0</v>
      </c>
      <c r="T232" s="64">
        <v>0</v>
      </c>
      <c r="U232" s="64" t="s">
        <v>356</v>
      </c>
      <c r="V232" s="64">
        <v>21</v>
      </c>
      <c r="W232" s="64">
        <v>3</v>
      </c>
      <c r="X232" s="64">
        <v>14</v>
      </c>
      <c r="Y232" s="64">
        <v>14</v>
      </c>
      <c r="Z232" s="64">
        <v>67</v>
      </c>
      <c r="AA232" s="64">
        <v>4</v>
      </c>
      <c r="AB232" s="64">
        <v>19</v>
      </c>
      <c r="AC232" s="64">
        <v>0</v>
      </c>
      <c r="AD232" s="64">
        <v>0</v>
      </c>
      <c r="AE232" s="64" t="s">
        <v>356</v>
      </c>
      <c r="AF232" s="64">
        <v>9</v>
      </c>
      <c r="AG232" s="64">
        <v>1</v>
      </c>
      <c r="AH232" s="64">
        <v>11</v>
      </c>
      <c r="AI232" s="64">
        <v>5</v>
      </c>
      <c r="AJ232" s="64">
        <v>56</v>
      </c>
      <c r="AK232" s="64">
        <v>3</v>
      </c>
      <c r="AL232" s="64">
        <v>33</v>
      </c>
      <c r="AM232" s="64">
        <v>0</v>
      </c>
      <c r="AN232" s="64">
        <v>0</v>
      </c>
    </row>
    <row r="233" spans="1:40">
      <c r="A233" s="64" t="s">
        <v>357</v>
      </c>
      <c r="B233" s="64">
        <v>44</v>
      </c>
      <c r="C233" s="64">
        <v>5</v>
      </c>
      <c r="D233" s="64">
        <v>11</v>
      </c>
      <c r="E233" s="64">
        <v>20</v>
      </c>
      <c r="F233" s="64">
        <v>45</v>
      </c>
      <c r="G233" s="64">
        <v>19</v>
      </c>
      <c r="H233" s="64">
        <v>43</v>
      </c>
      <c r="I233" s="64">
        <v>0</v>
      </c>
      <c r="J233" s="64">
        <v>0</v>
      </c>
      <c r="K233" s="64" t="s">
        <v>357</v>
      </c>
      <c r="L233" s="64">
        <v>14</v>
      </c>
      <c r="M233" s="64">
        <v>1</v>
      </c>
      <c r="N233" s="64">
        <v>7</v>
      </c>
      <c r="O233" s="64">
        <v>7</v>
      </c>
      <c r="P233" s="64">
        <v>50</v>
      </c>
      <c r="Q233" s="64">
        <v>6</v>
      </c>
      <c r="R233" s="64">
        <v>43</v>
      </c>
      <c r="S233" s="64">
        <v>0</v>
      </c>
      <c r="T233" s="64">
        <v>0</v>
      </c>
      <c r="U233" s="64" t="s">
        <v>357</v>
      </c>
      <c r="V233" s="64">
        <v>21</v>
      </c>
      <c r="W233" s="64">
        <v>4</v>
      </c>
      <c r="X233" s="64">
        <v>19</v>
      </c>
      <c r="Y233" s="64">
        <v>8</v>
      </c>
      <c r="Z233" s="64">
        <v>38</v>
      </c>
      <c r="AA233" s="64">
        <v>9</v>
      </c>
      <c r="AB233" s="64">
        <v>43</v>
      </c>
      <c r="AC233" s="64">
        <v>0</v>
      </c>
      <c r="AD233" s="64">
        <v>0</v>
      </c>
      <c r="AE233" s="64" t="s">
        <v>357</v>
      </c>
      <c r="AF233" s="64">
        <v>9</v>
      </c>
      <c r="AG233" s="64">
        <v>0</v>
      </c>
      <c r="AH233" s="64">
        <v>0</v>
      </c>
      <c r="AI233" s="64">
        <v>5</v>
      </c>
      <c r="AJ233" s="64">
        <v>56</v>
      </c>
      <c r="AK233" s="64">
        <v>4</v>
      </c>
      <c r="AL233" s="64">
        <v>44</v>
      </c>
      <c r="AM233" s="64">
        <v>0</v>
      </c>
      <c r="AN233" s="64">
        <v>0</v>
      </c>
    </row>
    <row r="234" spans="1:40">
      <c r="A234" s="64" t="s">
        <v>358</v>
      </c>
      <c r="B234" s="64">
        <v>44</v>
      </c>
      <c r="C234" s="64">
        <v>2</v>
      </c>
      <c r="D234" s="64">
        <v>5</v>
      </c>
      <c r="E234" s="64">
        <v>21</v>
      </c>
      <c r="F234" s="64">
        <v>48</v>
      </c>
      <c r="G234" s="64">
        <v>20</v>
      </c>
      <c r="H234" s="64">
        <v>45</v>
      </c>
      <c r="I234" s="64">
        <v>1</v>
      </c>
      <c r="J234" s="64">
        <v>2</v>
      </c>
      <c r="K234" s="64" t="s">
        <v>358</v>
      </c>
      <c r="L234" s="64">
        <v>14</v>
      </c>
      <c r="M234" s="64">
        <v>0</v>
      </c>
      <c r="N234" s="64">
        <v>0</v>
      </c>
      <c r="O234" s="64">
        <v>9</v>
      </c>
      <c r="P234" s="64">
        <v>64</v>
      </c>
      <c r="Q234" s="64">
        <v>5</v>
      </c>
      <c r="R234" s="64">
        <v>36</v>
      </c>
      <c r="S234" s="64">
        <v>0</v>
      </c>
      <c r="T234" s="64">
        <v>0</v>
      </c>
      <c r="U234" s="64" t="s">
        <v>358</v>
      </c>
      <c r="V234" s="64">
        <v>21</v>
      </c>
      <c r="W234" s="64">
        <v>2</v>
      </c>
      <c r="X234" s="64">
        <v>10</v>
      </c>
      <c r="Y234" s="64">
        <v>8</v>
      </c>
      <c r="Z234" s="64">
        <v>38</v>
      </c>
      <c r="AA234" s="64">
        <v>11</v>
      </c>
      <c r="AB234" s="64">
        <v>52</v>
      </c>
      <c r="AC234" s="64">
        <v>0</v>
      </c>
      <c r="AD234" s="64">
        <v>0</v>
      </c>
      <c r="AE234" s="64" t="s">
        <v>358</v>
      </c>
      <c r="AF234" s="64">
        <v>9</v>
      </c>
      <c r="AG234" s="64">
        <v>0</v>
      </c>
      <c r="AH234" s="64">
        <v>0</v>
      </c>
      <c r="AI234" s="64">
        <v>4</v>
      </c>
      <c r="AJ234" s="64">
        <v>44</v>
      </c>
      <c r="AK234" s="64">
        <v>4</v>
      </c>
      <c r="AL234" s="64">
        <v>44</v>
      </c>
      <c r="AM234" s="64">
        <v>1</v>
      </c>
      <c r="AN234" s="64">
        <v>11</v>
      </c>
    </row>
    <row r="235" spans="1:40">
      <c r="A235" s="64" t="s">
        <v>359</v>
      </c>
      <c r="B235" s="64">
        <v>44</v>
      </c>
      <c r="C235" s="64">
        <v>4</v>
      </c>
      <c r="D235" s="64">
        <v>9</v>
      </c>
      <c r="E235" s="64">
        <v>12</v>
      </c>
      <c r="F235" s="64">
        <v>27</v>
      </c>
      <c r="G235" s="64">
        <v>18</v>
      </c>
      <c r="H235" s="64">
        <v>41</v>
      </c>
      <c r="I235" s="64">
        <v>10</v>
      </c>
      <c r="J235" s="64">
        <v>23</v>
      </c>
      <c r="K235" s="64" t="s">
        <v>359</v>
      </c>
      <c r="L235" s="64">
        <v>14</v>
      </c>
      <c r="M235" s="64">
        <v>1</v>
      </c>
      <c r="N235" s="64">
        <v>7</v>
      </c>
      <c r="O235" s="64">
        <v>2</v>
      </c>
      <c r="P235" s="64">
        <v>14</v>
      </c>
      <c r="Q235" s="64">
        <v>9</v>
      </c>
      <c r="R235" s="64">
        <v>64</v>
      </c>
      <c r="S235" s="64">
        <v>2</v>
      </c>
      <c r="T235" s="64">
        <v>14</v>
      </c>
      <c r="U235" s="64" t="s">
        <v>359</v>
      </c>
      <c r="V235" s="64">
        <v>21</v>
      </c>
      <c r="W235" s="64">
        <v>2</v>
      </c>
      <c r="X235" s="64">
        <v>10</v>
      </c>
      <c r="Y235" s="64">
        <v>6</v>
      </c>
      <c r="Z235" s="64">
        <v>29</v>
      </c>
      <c r="AA235" s="64">
        <v>8</v>
      </c>
      <c r="AB235" s="64">
        <v>38</v>
      </c>
      <c r="AC235" s="64">
        <v>5</v>
      </c>
      <c r="AD235" s="64">
        <v>24</v>
      </c>
      <c r="AE235" s="64" t="s">
        <v>359</v>
      </c>
      <c r="AF235" s="64">
        <v>9</v>
      </c>
      <c r="AG235" s="64">
        <v>1</v>
      </c>
      <c r="AH235" s="64">
        <v>11</v>
      </c>
      <c r="AI235" s="64">
        <v>4</v>
      </c>
      <c r="AJ235" s="64">
        <v>44</v>
      </c>
      <c r="AK235" s="64">
        <v>1</v>
      </c>
      <c r="AL235" s="64">
        <v>11</v>
      </c>
      <c r="AM235" s="64">
        <v>3</v>
      </c>
      <c r="AN235" s="64">
        <v>33</v>
      </c>
    </row>
    <row r="236" spans="1:40">
      <c r="A236" s="64" t="s">
        <v>360</v>
      </c>
      <c r="B236" s="64">
        <v>44</v>
      </c>
      <c r="C236" s="64">
        <v>7</v>
      </c>
      <c r="D236" s="64">
        <v>16</v>
      </c>
      <c r="E236" s="64">
        <v>25</v>
      </c>
      <c r="F236" s="64">
        <v>57</v>
      </c>
      <c r="G236" s="64">
        <v>11</v>
      </c>
      <c r="H236" s="64">
        <v>25</v>
      </c>
      <c r="I236" s="64">
        <v>1</v>
      </c>
      <c r="J236" s="64">
        <v>2</v>
      </c>
      <c r="K236" s="64" t="s">
        <v>360</v>
      </c>
      <c r="L236" s="64">
        <v>14</v>
      </c>
      <c r="M236" s="64">
        <v>2</v>
      </c>
      <c r="N236" s="64">
        <v>14</v>
      </c>
      <c r="O236" s="64">
        <v>7</v>
      </c>
      <c r="P236" s="64">
        <v>50</v>
      </c>
      <c r="Q236" s="64">
        <v>5</v>
      </c>
      <c r="R236" s="64">
        <v>36</v>
      </c>
      <c r="S236" s="64">
        <v>0</v>
      </c>
      <c r="T236" s="64">
        <v>0</v>
      </c>
      <c r="U236" s="64" t="s">
        <v>360</v>
      </c>
      <c r="V236" s="64">
        <v>21</v>
      </c>
      <c r="W236" s="64">
        <v>5</v>
      </c>
      <c r="X236" s="64">
        <v>24</v>
      </c>
      <c r="Y236" s="64">
        <v>12</v>
      </c>
      <c r="Z236" s="64">
        <v>57</v>
      </c>
      <c r="AA236" s="64">
        <v>4</v>
      </c>
      <c r="AB236" s="64">
        <v>19</v>
      </c>
      <c r="AC236" s="64">
        <v>0</v>
      </c>
      <c r="AD236" s="64">
        <v>0</v>
      </c>
      <c r="AE236" s="64" t="s">
        <v>360</v>
      </c>
      <c r="AF236" s="64">
        <v>9</v>
      </c>
      <c r="AG236" s="64">
        <v>0</v>
      </c>
      <c r="AH236" s="64">
        <v>0</v>
      </c>
      <c r="AI236" s="64">
        <v>6</v>
      </c>
      <c r="AJ236" s="64">
        <v>67</v>
      </c>
      <c r="AK236" s="64">
        <v>2</v>
      </c>
      <c r="AL236" s="64">
        <v>22</v>
      </c>
      <c r="AM236" s="64">
        <v>1</v>
      </c>
      <c r="AN236" s="64">
        <v>11</v>
      </c>
    </row>
    <row r="237" spans="1:40">
      <c r="A237" s="64" t="s">
        <v>361</v>
      </c>
      <c r="B237" s="64">
        <v>44</v>
      </c>
      <c r="C237" s="64">
        <v>2</v>
      </c>
      <c r="D237" s="64">
        <v>5</v>
      </c>
      <c r="E237" s="64">
        <v>28</v>
      </c>
      <c r="F237" s="64">
        <v>64</v>
      </c>
      <c r="G237" s="64">
        <v>13</v>
      </c>
      <c r="H237" s="64">
        <v>30</v>
      </c>
      <c r="I237" s="64">
        <v>1</v>
      </c>
      <c r="J237" s="64">
        <v>2</v>
      </c>
      <c r="K237" s="64" t="s">
        <v>361</v>
      </c>
      <c r="L237" s="64">
        <v>14</v>
      </c>
      <c r="M237" s="64">
        <v>1</v>
      </c>
      <c r="N237" s="64">
        <v>7</v>
      </c>
      <c r="O237" s="64">
        <v>7</v>
      </c>
      <c r="P237" s="64">
        <v>50</v>
      </c>
      <c r="Q237" s="64">
        <v>6</v>
      </c>
      <c r="R237" s="64">
        <v>43</v>
      </c>
      <c r="S237" s="64">
        <v>0</v>
      </c>
      <c r="T237" s="64">
        <v>0</v>
      </c>
      <c r="U237" s="64" t="s">
        <v>361</v>
      </c>
      <c r="V237" s="64">
        <v>21</v>
      </c>
      <c r="W237" s="64">
        <v>1</v>
      </c>
      <c r="X237" s="64">
        <v>5</v>
      </c>
      <c r="Y237" s="64">
        <v>16</v>
      </c>
      <c r="Z237" s="64">
        <v>76</v>
      </c>
      <c r="AA237" s="64">
        <v>4</v>
      </c>
      <c r="AB237" s="64">
        <v>19</v>
      </c>
      <c r="AC237" s="64">
        <v>0</v>
      </c>
      <c r="AD237" s="64">
        <v>0</v>
      </c>
      <c r="AE237" s="64" t="s">
        <v>361</v>
      </c>
      <c r="AF237" s="64">
        <v>9</v>
      </c>
      <c r="AG237" s="64">
        <v>0</v>
      </c>
      <c r="AH237" s="64">
        <v>0</v>
      </c>
      <c r="AI237" s="64">
        <v>5</v>
      </c>
      <c r="AJ237" s="64">
        <v>56</v>
      </c>
      <c r="AK237" s="64">
        <v>3</v>
      </c>
      <c r="AL237" s="64">
        <v>33</v>
      </c>
      <c r="AM237" s="64">
        <v>1</v>
      </c>
      <c r="AN237" s="64">
        <v>11</v>
      </c>
    </row>
    <row r="238" spans="1:40">
      <c r="A238" s="64" t="s">
        <v>362</v>
      </c>
      <c r="B238" s="64">
        <v>44</v>
      </c>
      <c r="C238" s="64">
        <v>2</v>
      </c>
      <c r="D238" s="64">
        <v>5</v>
      </c>
      <c r="E238" s="64">
        <v>25</v>
      </c>
      <c r="F238" s="64">
        <v>57</v>
      </c>
      <c r="G238" s="64">
        <v>16</v>
      </c>
      <c r="H238" s="64">
        <v>36</v>
      </c>
      <c r="I238" s="64">
        <v>1</v>
      </c>
      <c r="J238" s="64">
        <v>2</v>
      </c>
      <c r="K238" s="64" t="s">
        <v>362</v>
      </c>
      <c r="L238" s="64">
        <v>14</v>
      </c>
      <c r="M238" s="64">
        <v>1</v>
      </c>
      <c r="N238" s="64">
        <v>7</v>
      </c>
      <c r="O238" s="64">
        <v>6</v>
      </c>
      <c r="P238" s="64">
        <v>43</v>
      </c>
      <c r="Q238" s="64">
        <v>7</v>
      </c>
      <c r="R238" s="64">
        <v>50</v>
      </c>
      <c r="S238" s="64">
        <v>0</v>
      </c>
      <c r="T238" s="64">
        <v>0</v>
      </c>
      <c r="U238" s="64" t="s">
        <v>362</v>
      </c>
      <c r="V238" s="64">
        <v>21</v>
      </c>
      <c r="W238" s="64">
        <v>1</v>
      </c>
      <c r="X238" s="64">
        <v>5</v>
      </c>
      <c r="Y238" s="64">
        <v>14</v>
      </c>
      <c r="Z238" s="64">
        <v>67</v>
      </c>
      <c r="AA238" s="64">
        <v>6</v>
      </c>
      <c r="AB238" s="64">
        <v>29</v>
      </c>
      <c r="AC238" s="64">
        <v>0</v>
      </c>
      <c r="AD238" s="64">
        <v>0</v>
      </c>
      <c r="AE238" s="64" t="s">
        <v>362</v>
      </c>
      <c r="AF238" s="64">
        <v>9</v>
      </c>
      <c r="AG238" s="64">
        <v>0</v>
      </c>
      <c r="AH238" s="64">
        <v>0</v>
      </c>
      <c r="AI238" s="64">
        <v>5</v>
      </c>
      <c r="AJ238" s="64">
        <v>56</v>
      </c>
      <c r="AK238" s="64">
        <v>3</v>
      </c>
      <c r="AL238" s="64">
        <v>33</v>
      </c>
      <c r="AM238" s="64">
        <v>1</v>
      </c>
      <c r="AN238" s="64">
        <v>11</v>
      </c>
    </row>
    <row r="239" spans="1:40">
      <c r="A239" s="64" t="s">
        <v>363</v>
      </c>
      <c r="B239" s="64">
        <v>44</v>
      </c>
      <c r="C239" s="64">
        <v>6</v>
      </c>
      <c r="D239" s="64">
        <v>14</v>
      </c>
      <c r="E239" s="64">
        <v>29</v>
      </c>
      <c r="F239" s="64">
        <v>66</v>
      </c>
      <c r="G239" s="64">
        <v>8</v>
      </c>
      <c r="H239" s="64">
        <v>18</v>
      </c>
      <c r="I239" s="64">
        <v>1</v>
      </c>
      <c r="J239" s="64">
        <v>2</v>
      </c>
      <c r="K239" s="64" t="s">
        <v>363</v>
      </c>
      <c r="L239" s="64">
        <v>14</v>
      </c>
      <c r="M239" s="64">
        <v>2</v>
      </c>
      <c r="N239" s="64">
        <v>14</v>
      </c>
      <c r="O239" s="64">
        <v>8</v>
      </c>
      <c r="P239" s="64">
        <v>57</v>
      </c>
      <c r="Q239" s="64">
        <v>4</v>
      </c>
      <c r="R239" s="64">
        <v>29</v>
      </c>
      <c r="S239" s="64">
        <v>0</v>
      </c>
      <c r="T239" s="64">
        <v>0</v>
      </c>
      <c r="U239" s="64" t="s">
        <v>363</v>
      </c>
      <c r="V239" s="64">
        <v>21</v>
      </c>
      <c r="W239" s="64">
        <v>4</v>
      </c>
      <c r="X239" s="64">
        <v>19</v>
      </c>
      <c r="Y239" s="64">
        <v>15</v>
      </c>
      <c r="Z239" s="64">
        <v>71</v>
      </c>
      <c r="AA239" s="64">
        <v>2</v>
      </c>
      <c r="AB239" s="64">
        <v>10</v>
      </c>
      <c r="AC239" s="64">
        <v>0</v>
      </c>
      <c r="AD239" s="64">
        <v>0</v>
      </c>
      <c r="AE239" s="64" t="s">
        <v>363</v>
      </c>
      <c r="AF239" s="64">
        <v>9</v>
      </c>
      <c r="AG239" s="64">
        <v>0</v>
      </c>
      <c r="AH239" s="64">
        <v>0</v>
      </c>
      <c r="AI239" s="64">
        <v>6</v>
      </c>
      <c r="AJ239" s="64">
        <v>67</v>
      </c>
      <c r="AK239" s="64">
        <v>2</v>
      </c>
      <c r="AL239" s="64">
        <v>22</v>
      </c>
      <c r="AM239" s="64">
        <v>1</v>
      </c>
      <c r="AN239" s="64">
        <v>11</v>
      </c>
    </row>
    <row r="240" spans="1:40">
      <c r="A240" s="64" t="s">
        <v>364</v>
      </c>
      <c r="B240" s="64">
        <v>44</v>
      </c>
      <c r="C240" s="64">
        <v>21</v>
      </c>
      <c r="D240" s="64">
        <v>48</v>
      </c>
      <c r="E240" s="64">
        <v>22</v>
      </c>
      <c r="F240" s="64">
        <v>50</v>
      </c>
      <c r="G240" s="64">
        <v>1</v>
      </c>
      <c r="H240" s="64">
        <v>2</v>
      </c>
      <c r="I240" s="64">
        <v>0</v>
      </c>
      <c r="J240" s="64">
        <v>0</v>
      </c>
      <c r="K240" s="64" t="s">
        <v>364</v>
      </c>
      <c r="L240" s="64">
        <v>14</v>
      </c>
      <c r="M240" s="64">
        <v>5</v>
      </c>
      <c r="N240" s="64">
        <v>36</v>
      </c>
      <c r="O240" s="64">
        <v>9</v>
      </c>
      <c r="P240" s="64">
        <v>64</v>
      </c>
      <c r="Q240" s="64">
        <v>0</v>
      </c>
      <c r="R240" s="64">
        <v>0</v>
      </c>
      <c r="S240" s="64">
        <v>0</v>
      </c>
      <c r="T240" s="64">
        <v>0</v>
      </c>
      <c r="U240" s="64" t="s">
        <v>364</v>
      </c>
      <c r="V240" s="64">
        <v>21</v>
      </c>
      <c r="W240" s="64">
        <v>12</v>
      </c>
      <c r="X240" s="64">
        <v>57</v>
      </c>
      <c r="Y240" s="64">
        <v>9</v>
      </c>
      <c r="Z240" s="64">
        <v>43</v>
      </c>
      <c r="AA240" s="64">
        <v>0</v>
      </c>
      <c r="AB240" s="64">
        <v>0</v>
      </c>
      <c r="AC240" s="64">
        <v>0</v>
      </c>
      <c r="AD240" s="64">
        <v>0</v>
      </c>
      <c r="AE240" s="64" t="s">
        <v>364</v>
      </c>
      <c r="AF240" s="64">
        <v>9</v>
      </c>
      <c r="AG240" s="64">
        <v>4</v>
      </c>
      <c r="AH240" s="64">
        <v>44</v>
      </c>
      <c r="AI240" s="64">
        <v>4</v>
      </c>
      <c r="AJ240" s="64">
        <v>44</v>
      </c>
      <c r="AK240" s="64">
        <v>1</v>
      </c>
      <c r="AL240" s="64">
        <v>11</v>
      </c>
      <c r="AM240" s="64">
        <v>0</v>
      </c>
      <c r="AN240" s="64">
        <v>0</v>
      </c>
    </row>
    <row r="241" spans="1:40">
      <c r="A241" s="64" t="s">
        <v>8</v>
      </c>
      <c r="B241" s="64">
        <v>44</v>
      </c>
      <c r="C241" s="64">
        <v>5</v>
      </c>
      <c r="D241" s="64">
        <v>11</v>
      </c>
      <c r="E241" s="64">
        <v>29</v>
      </c>
      <c r="F241" s="64">
        <v>66</v>
      </c>
      <c r="G241" s="64">
        <v>9</v>
      </c>
      <c r="H241" s="64">
        <v>20</v>
      </c>
      <c r="I241" s="64">
        <v>1</v>
      </c>
      <c r="J241" s="64">
        <v>2</v>
      </c>
      <c r="K241" s="64" t="s">
        <v>8</v>
      </c>
      <c r="L241" s="64">
        <v>14</v>
      </c>
      <c r="M241" s="64">
        <v>2</v>
      </c>
      <c r="N241" s="64">
        <v>14</v>
      </c>
      <c r="O241" s="64">
        <v>9</v>
      </c>
      <c r="P241" s="64">
        <v>64</v>
      </c>
      <c r="Q241" s="64">
        <v>3</v>
      </c>
      <c r="R241" s="64">
        <v>21</v>
      </c>
      <c r="S241" s="64">
        <v>0</v>
      </c>
      <c r="T241" s="64">
        <v>0</v>
      </c>
      <c r="U241" s="64" t="s">
        <v>8</v>
      </c>
      <c r="V241" s="64">
        <v>21</v>
      </c>
      <c r="W241" s="64">
        <v>3</v>
      </c>
      <c r="X241" s="64">
        <v>14</v>
      </c>
      <c r="Y241" s="64">
        <v>15</v>
      </c>
      <c r="Z241" s="64">
        <v>71</v>
      </c>
      <c r="AA241" s="64">
        <v>3</v>
      </c>
      <c r="AB241" s="64">
        <v>14</v>
      </c>
      <c r="AC241" s="64">
        <v>0</v>
      </c>
      <c r="AD241" s="64">
        <v>0</v>
      </c>
      <c r="AE241" s="64" t="s">
        <v>8</v>
      </c>
      <c r="AF241" s="64">
        <v>9</v>
      </c>
      <c r="AG241" s="64">
        <v>0</v>
      </c>
      <c r="AH241" s="64">
        <v>0</v>
      </c>
      <c r="AI241" s="64">
        <v>5</v>
      </c>
      <c r="AJ241" s="64">
        <v>56</v>
      </c>
      <c r="AK241" s="64">
        <v>3</v>
      </c>
      <c r="AL241" s="64">
        <v>33</v>
      </c>
      <c r="AM241" s="64">
        <v>1</v>
      </c>
      <c r="AN241" s="64">
        <v>11</v>
      </c>
    </row>
    <row r="242" spans="1:40">
      <c r="A242" s="64" t="s">
        <v>365</v>
      </c>
      <c r="B242" s="64">
        <v>44</v>
      </c>
      <c r="C242" s="64">
        <v>3</v>
      </c>
      <c r="D242" s="64">
        <v>7</v>
      </c>
      <c r="E242" s="64">
        <v>29</v>
      </c>
      <c r="F242" s="64">
        <v>66</v>
      </c>
      <c r="G242" s="64">
        <v>11</v>
      </c>
      <c r="H242" s="64">
        <v>25</v>
      </c>
      <c r="I242" s="64">
        <v>1</v>
      </c>
      <c r="J242" s="64">
        <v>2</v>
      </c>
      <c r="K242" s="64" t="s">
        <v>365</v>
      </c>
      <c r="L242" s="64">
        <v>14</v>
      </c>
      <c r="M242" s="64">
        <v>1</v>
      </c>
      <c r="N242" s="64">
        <v>7</v>
      </c>
      <c r="O242" s="64">
        <v>9</v>
      </c>
      <c r="P242" s="64">
        <v>64</v>
      </c>
      <c r="Q242" s="64">
        <v>4</v>
      </c>
      <c r="R242" s="64">
        <v>29</v>
      </c>
      <c r="S242" s="64">
        <v>0</v>
      </c>
      <c r="T242" s="64">
        <v>0</v>
      </c>
      <c r="U242" s="64" t="s">
        <v>365</v>
      </c>
      <c r="V242" s="64">
        <v>21</v>
      </c>
      <c r="W242" s="64">
        <v>2</v>
      </c>
      <c r="X242" s="64">
        <v>10</v>
      </c>
      <c r="Y242" s="64">
        <v>15</v>
      </c>
      <c r="Z242" s="64">
        <v>71</v>
      </c>
      <c r="AA242" s="64">
        <v>4</v>
      </c>
      <c r="AB242" s="64">
        <v>19</v>
      </c>
      <c r="AC242" s="64">
        <v>0</v>
      </c>
      <c r="AD242" s="64">
        <v>0</v>
      </c>
      <c r="AE242" s="64" t="s">
        <v>365</v>
      </c>
      <c r="AF242" s="64">
        <v>9</v>
      </c>
      <c r="AG242" s="64">
        <v>0</v>
      </c>
      <c r="AH242" s="64">
        <v>0</v>
      </c>
      <c r="AI242" s="64">
        <v>5</v>
      </c>
      <c r="AJ242" s="64">
        <v>56</v>
      </c>
      <c r="AK242" s="64">
        <v>3</v>
      </c>
      <c r="AL242" s="64">
        <v>33</v>
      </c>
      <c r="AM242" s="64">
        <v>1</v>
      </c>
      <c r="AN242" s="64">
        <v>11</v>
      </c>
    </row>
    <row r="243" spans="1:40">
      <c r="A243" s="64" t="s">
        <v>366</v>
      </c>
      <c r="B243" s="64">
        <v>44</v>
      </c>
      <c r="C243" s="64">
        <v>4</v>
      </c>
      <c r="D243" s="64">
        <v>9</v>
      </c>
      <c r="E243" s="64">
        <v>20</v>
      </c>
      <c r="F243" s="64">
        <v>45</v>
      </c>
      <c r="G243" s="64">
        <v>19</v>
      </c>
      <c r="H243" s="64">
        <v>43</v>
      </c>
      <c r="I243" s="64">
        <v>1</v>
      </c>
      <c r="J243" s="64">
        <v>2</v>
      </c>
      <c r="K243" s="64" t="s">
        <v>366</v>
      </c>
      <c r="L243" s="64">
        <v>14</v>
      </c>
      <c r="M243" s="64">
        <v>2</v>
      </c>
      <c r="N243" s="64">
        <v>14</v>
      </c>
      <c r="O243" s="64">
        <v>7</v>
      </c>
      <c r="P243" s="64">
        <v>50</v>
      </c>
      <c r="Q243" s="64">
        <v>5</v>
      </c>
      <c r="R243" s="64">
        <v>36</v>
      </c>
      <c r="S243" s="64">
        <v>0</v>
      </c>
      <c r="T243" s="64">
        <v>0</v>
      </c>
      <c r="U243" s="64" t="s">
        <v>366</v>
      </c>
      <c r="V243" s="64">
        <v>21</v>
      </c>
      <c r="W243" s="64">
        <v>2</v>
      </c>
      <c r="X243" s="64">
        <v>10</v>
      </c>
      <c r="Y243" s="64">
        <v>8</v>
      </c>
      <c r="Z243" s="64">
        <v>38</v>
      </c>
      <c r="AA243" s="64">
        <v>11</v>
      </c>
      <c r="AB243" s="64">
        <v>52</v>
      </c>
      <c r="AC243" s="64">
        <v>0</v>
      </c>
      <c r="AD243" s="64">
        <v>0</v>
      </c>
      <c r="AE243" s="64" t="s">
        <v>366</v>
      </c>
      <c r="AF243" s="64">
        <v>9</v>
      </c>
      <c r="AG243" s="64">
        <v>0</v>
      </c>
      <c r="AH243" s="64">
        <v>0</v>
      </c>
      <c r="AI243" s="64">
        <v>5</v>
      </c>
      <c r="AJ243" s="64">
        <v>56</v>
      </c>
      <c r="AK243" s="64">
        <v>3</v>
      </c>
      <c r="AL243" s="64">
        <v>33</v>
      </c>
      <c r="AM243" s="64">
        <v>1</v>
      </c>
      <c r="AN243" s="64">
        <v>11</v>
      </c>
    </row>
    <row r="244" spans="1:40">
      <c r="A244" s="64" t="s">
        <v>367</v>
      </c>
      <c r="B244" s="64">
        <v>44</v>
      </c>
      <c r="C244" s="64">
        <v>14</v>
      </c>
      <c r="D244" s="64">
        <v>32</v>
      </c>
      <c r="E244" s="64">
        <v>22</v>
      </c>
      <c r="F244" s="64">
        <v>50</v>
      </c>
      <c r="G244" s="64">
        <v>8</v>
      </c>
      <c r="H244" s="64">
        <v>18</v>
      </c>
      <c r="I244" s="64">
        <v>0</v>
      </c>
      <c r="J244" s="64">
        <v>0</v>
      </c>
      <c r="K244" s="64" t="s">
        <v>367</v>
      </c>
      <c r="L244" s="64">
        <v>14</v>
      </c>
      <c r="M244" s="64">
        <v>4</v>
      </c>
      <c r="N244" s="64">
        <v>29</v>
      </c>
      <c r="O244" s="64">
        <v>5</v>
      </c>
      <c r="P244" s="64">
        <v>36</v>
      </c>
      <c r="Q244" s="64">
        <v>5</v>
      </c>
      <c r="R244" s="64">
        <v>36</v>
      </c>
      <c r="S244" s="64">
        <v>0</v>
      </c>
      <c r="T244" s="64">
        <v>0</v>
      </c>
      <c r="U244" s="64" t="s">
        <v>367</v>
      </c>
      <c r="V244" s="64">
        <v>21</v>
      </c>
      <c r="W244" s="64">
        <v>9</v>
      </c>
      <c r="X244" s="64">
        <v>43</v>
      </c>
      <c r="Y244" s="64">
        <v>10</v>
      </c>
      <c r="Z244" s="64">
        <v>48</v>
      </c>
      <c r="AA244" s="64">
        <v>2</v>
      </c>
      <c r="AB244" s="64">
        <v>10</v>
      </c>
      <c r="AC244" s="64">
        <v>0</v>
      </c>
      <c r="AD244" s="64">
        <v>0</v>
      </c>
      <c r="AE244" s="64" t="s">
        <v>367</v>
      </c>
      <c r="AF244" s="64">
        <v>9</v>
      </c>
      <c r="AG244" s="64">
        <v>1</v>
      </c>
      <c r="AH244" s="64">
        <v>11</v>
      </c>
      <c r="AI244" s="64">
        <v>7</v>
      </c>
      <c r="AJ244" s="64">
        <v>78</v>
      </c>
      <c r="AK244" s="64">
        <v>1</v>
      </c>
      <c r="AL244" s="64">
        <v>11</v>
      </c>
      <c r="AM244" s="64">
        <v>0</v>
      </c>
      <c r="AN244" s="64">
        <v>0</v>
      </c>
    </row>
    <row r="245" spans="1:40">
      <c r="A245" s="64" t="s">
        <v>368</v>
      </c>
      <c r="B245" s="64">
        <v>44</v>
      </c>
      <c r="C245" s="64">
        <v>19</v>
      </c>
      <c r="D245" s="64">
        <v>43</v>
      </c>
      <c r="E245" s="64">
        <v>21</v>
      </c>
      <c r="F245" s="64">
        <v>48</v>
      </c>
      <c r="G245" s="64">
        <v>4</v>
      </c>
      <c r="H245" s="64">
        <v>9</v>
      </c>
      <c r="I245" s="64">
        <v>0</v>
      </c>
      <c r="J245" s="64">
        <v>0</v>
      </c>
      <c r="K245" s="64" t="s">
        <v>368</v>
      </c>
      <c r="L245" s="64">
        <v>14</v>
      </c>
      <c r="M245" s="64">
        <v>5</v>
      </c>
      <c r="N245" s="64">
        <v>36</v>
      </c>
      <c r="O245" s="64">
        <v>8</v>
      </c>
      <c r="P245" s="64">
        <v>57</v>
      </c>
      <c r="Q245" s="64">
        <v>1</v>
      </c>
      <c r="R245" s="64">
        <v>7</v>
      </c>
      <c r="S245" s="64">
        <v>0</v>
      </c>
      <c r="T245" s="64">
        <v>0</v>
      </c>
      <c r="U245" s="64" t="s">
        <v>368</v>
      </c>
      <c r="V245" s="64">
        <v>21</v>
      </c>
      <c r="W245" s="64">
        <v>10</v>
      </c>
      <c r="X245" s="64">
        <v>48</v>
      </c>
      <c r="Y245" s="64">
        <v>9</v>
      </c>
      <c r="Z245" s="64">
        <v>43</v>
      </c>
      <c r="AA245" s="64">
        <v>2</v>
      </c>
      <c r="AB245" s="64">
        <v>10</v>
      </c>
      <c r="AC245" s="64">
        <v>0</v>
      </c>
      <c r="AD245" s="64">
        <v>0</v>
      </c>
      <c r="AE245" s="64" t="s">
        <v>368</v>
      </c>
      <c r="AF245" s="64">
        <v>9</v>
      </c>
      <c r="AG245" s="64">
        <v>4</v>
      </c>
      <c r="AH245" s="64">
        <v>44</v>
      </c>
      <c r="AI245" s="64">
        <v>4</v>
      </c>
      <c r="AJ245" s="64">
        <v>44</v>
      </c>
      <c r="AK245" s="64">
        <v>1</v>
      </c>
      <c r="AL245" s="64">
        <v>11</v>
      </c>
      <c r="AM245" s="64">
        <v>0</v>
      </c>
      <c r="AN245" s="64">
        <v>0</v>
      </c>
    </row>
    <row r="246" spans="1:40">
      <c r="A246" s="64" t="s">
        <v>369</v>
      </c>
      <c r="B246" s="64">
        <v>44</v>
      </c>
      <c r="C246" s="64">
        <v>5</v>
      </c>
      <c r="D246" s="64">
        <v>11</v>
      </c>
      <c r="E246" s="64">
        <v>29</v>
      </c>
      <c r="F246" s="64">
        <v>66</v>
      </c>
      <c r="G246" s="64">
        <v>9</v>
      </c>
      <c r="H246" s="64">
        <v>20</v>
      </c>
      <c r="I246" s="64">
        <v>1</v>
      </c>
      <c r="J246" s="64">
        <v>2</v>
      </c>
      <c r="K246" s="64" t="s">
        <v>369</v>
      </c>
      <c r="L246" s="64">
        <v>14</v>
      </c>
      <c r="M246" s="64">
        <v>1</v>
      </c>
      <c r="N246" s="64">
        <v>7</v>
      </c>
      <c r="O246" s="64">
        <v>8</v>
      </c>
      <c r="P246" s="64">
        <v>57</v>
      </c>
      <c r="Q246" s="64">
        <v>5</v>
      </c>
      <c r="R246" s="64">
        <v>36</v>
      </c>
      <c r="S246" s="64">
        <v>0</v>
      </c>
      <c r="T246" s="64">
        <v>0</v>
      </c>
      <c r="U246" s="64" t="s">
        <v>369</v>
      </c>
      <c r="V246" s="64">
        <v>21</v>
      </c>
      <c r="W246" s="64">
        <v>4</v>
      </c>
      <c r="X246" s="64">
        <v>19</v>
      </c>
      <c r="Y246" s="64">
        <v>15</v>
      </c>
      <c r="Z246" s="64">
        <v>71</v>
      </c>
      <c r="AA246" s="64">
        <v>2</v>
      </c>
      <c r="AB246" s="64">
        <v>10</v>
      </c>
      <c r="AC246" s="64">
        <v>0</v>
      </c>
      <c r="AD246" s="64">
        <v>0</v>
      </c>
      <c r="AE246" s="64" t="s">
        <v>369</v>
      </c>
      <c r="AF246" s="64">
        <v>9</v>
      </c>
      <c r="AG246" s="64">
        <v>0</v>
      </c>
      <c r="AH246" s="64">
        <v>0</v>
      </c>
      <c r="AI246" s="64">
        <v>6</v>
      </c>
      <c r="AJ246" s="64">
        <v>67</v>
      </c>
      <c r="AK246" s="64">
        <v>2</v>
      </c>
      <c r="AL246" s="64">
        <v>22</v>
      </c>
      <c r="AM246" s="64">
        <v>1</v>
      </c>
      <c r="AN246" s="64">
        <v>11</v>
      </c>
    </row>
    <row r="247" spans="1:40">
      <c r="A247" s="64" t="s">
        <v>370</v>
      </c>
      <c r="B247" s="64">
        <v>44</v>
      </c>
      <c r="C247" s="64">
        <v>15</v>
      </c>
      <c r="D247" s="64">
        <v>34</v>
      </c>
      <c r="E247" s="64">
        <v>23</v>
      </c>
      <c r="F247" s="64">
        <v>52</v>
      </c>
      <c r="G247" s="64">
        <v>6</v>
      </c>
      <c r="H247" s="64">
        <v>14</v>
      </c>
      <c r="I247" s="64">
        <v>0</v>
      </c>
      <c r="J247" s="64">
        <v>0</v>
      </c>
      <c r="K247" s="64" t="s">
        <v>370</v>
      </c>
      <c r="L247" s="64">
        <v>14</v>
      </c>
      <c r="M247" s="64">
        <v>5</v>
      </c>
      <c r="N247" s="64">
        <v>36</v>
      </c>
      <c r="O247" s="64">
        <v>6</v>
      </c>
      <c r="P247" s="64">
        <v>43</v>
      </c>
      <c r="Q247" s="64">
        <v>3</v>
      </c>
      <c r="R247" s="64">
        <v>21</v>
      </c>
      <c r="S247" s="64">
        <v>0</v>
      </c>
      <c r="T247" s="64">
        <v>0</v>
      </c>
      <c r="U247" s="64" t="s">
        <v>370</v>
      </c>
      <c r="V247" s="64">
        <v>21</v>
      </c>
      <c r="W247" s="64">
        <v>8</v>
      </c>
      <c r="X247" s="64">
        <v>38</v>
      </c>
      <c r="Y247" s="64">
        <v>13</v>
      </c>
      <c r="Z247" s="64">
        <v>62</v>
      </c>
      <c r="AA247" s="64">
        <v>0</v>
      </c>
      <c r="AB247" s="64">
        <v>0</v>
      </c>
      <c r="AC247" s="64">
        <v>0</v>
      </c>
      <c r="AD247" s="64">
        <v>0</v>
      </c>
      <c r="AE247" s="64" t="s">
        <v>370</v>
      </c>
      <c r="AF247" s="64">
        <v>9</v>
      </c>
      <c r="AG247" s="64">
        <v>2</v>
      </c>
      <c r="AH247" s="64">
        <v>22</v>
      </c>
      <c r="AI247" s="64">
        <v>4</v>
      </c>
      <c r="AJ247" s="64">
        <v>44</v>
      </c>
      <c r="AK247" s="64">
        <v>3</v>
      </c>
      <c r="AL247" s="64">
        <v>33</v>
      </c>
      <c r="AM247" s="64">
        <v>0</v>
      </c>
      <c r="AN247" s="64">
        <v>0</v>
      </c>
    </row>
    <row r="248" spans="1:40">
      <c r="A248" s="64" t="s">
        <v>371</v>
      </c>
      <c r="B248" s="64">
        <v>44</v>
      </c>
      <c r="C248" s="64">
        <v>3</v>
      </c>
      <c r="D248" s="64">
        <v>7</v>
      </c>
      <c r="E248" s="64">
        <v>19</v>
      </c>
      <c r="F248" s="64">
        <v>43</v>
      </c>
      <c r="G248" s="64">
        <v>21</v>
      </c>
      <c r="H248" s="64">
        <v>48</v>
      </c>
      <c r="I248" s="64">
        <v>1</v>
      </c>
      <c r="J248" s="64">
        <v>2</v>
      </c>
      <c r="K248" s="64" t="s">
        <v>371</v>
      </c>
      <c r="L248" s="64">
        <v>14</v>
      </c>
      <c r="M248" s="64">
        <v>1</v>
      </c>
      <c r="N248" s="64">
        <v>7</v>
      </c>
      <c r="O248" s="64">
        <v>5</v>
      </c>
      <c r="P248" s="64">
        <v>36</v>
      </c>
      <c r="Q248" s="64">
        <v>8</v>
      </c>
      <c r="R248" s="64">
        <v>57</v>
      </c>
      <c r="S248" s="64">
        <v>0</v>
      </c>
      <c r="T248" s="64">
        <v>0</v>
      </c>
      <c r="U248" s="64" t="s">
        <v>371</v>
      </c>
      <c r="V248" s="64">
        <v>21</v>
      </c>
      <c r="W248" s="64">
        <v>2</v>
      </c>
      <c r="X248" s="64">
        <v>10</v>
      </c>
      <c r="Y248" s="64">
        <v>10</v>
      </c>
      <c r="Z248" s="64">
        <v>48</v>
      </c>
      <c r="AA248" s="64">
        <v>9</v>
      </c>
      <c r="AB248" s="64">
        <v>43</v>
      </c>
      <c r="AC248" s="64">
        <v>0</v>
      </c>
      <c r="AD248" s="64">
        <v>0</v>
      </c>
      <c r="AE248" s="64" t="s">
        <v>371</v>
      </c>
      <c r="AF248" s="64">
        <v>9</v>
      </c>
      <c r="AG248" s="64">
        <v>0</v>
      </c>
      <c r="AH248" s="64">
        <v>0</v>
      </c>
      <c r="AI248" s="64">
        <v>4</v>
      </c>
      <c r="AJ248" s="64">
        <v>44</v>
      </c>
      <c r="AK248" s="64">
        <v>4</v>
      </c>
      <c r="AL248" s="64">
        <v>44</v>
      </c>
      <c r="AM248" s="64">
        <v>1</v>
      </c>
      <c r="AN248" s="64">
        <v>11</v>
      </c>
    </row>
    <row r="249" spans="1:40">
      <c r="A249" s="64" t="s">
        <v>372</v>
      </c>
      <c r="B249" s="64">
        <v>44</v>
      </c>
      <c r="C249" s="64">
        <v>6</v>
      </c>
      <c r="D249" s="64">
        <v>14</v>
      </c>
      <c r="E249" s="64">
        <v>25</v>
      </c>
      <c r="F249" s="64">
        <v>57</v>
      </c>
      <c r="G249" s="64">
        <v>12</v>
      </c>
      <c r="H249" s="64">
        <v>27</v>
      </c>
      <c r="I249" s="64">
        <v>1</v>
      </c>
      <c r="J249" s="64">
        <v>2</v>
      </c>
      <c r="K249" s="64" t="s">
        <v>372</v>
      </c>
      <c r="L249" s="64">
        <v>14</v>
      </c>
      <c r="M249" s="64">
        <v>2</v>
      </c>
      <c r="N249" s="64">
        <v>14</v>
      </c>
      <c r="O249" s="64">
        <v>6</v>
      </c>
      <c r="P249" s="64">
        <v>43</v>
      </c>
      <c r="Q249" s="64">
        <v>6</v>
      </c>
      <c r="R249" s="64">
        <v>43</v>
      </c>
      <c r="S249" s="64">
        <v>0</v>
      </c>
      <c r="T249" s="64">
        <v>0</v>
      </c>
      <c r="U249" s="64" t="s">
        <v>372</v>
      </c>
      <c r="V249" s="64">
        <v>21</v>
      </c>
      <c r="W249" s="64">
        <v>4</v>
      </c>
      <c r="X249" s="64">
        <v>19</v>
      </c>
      <c r="Y249" s="64">
        <v>14</v>
      </c>
      <c r="Z249" s="64">
        <v>67</v>
      </c>
      <c r="AA249" s="64">
        <v>3</v>
      </c>
      <c r="AB249" s="64">
        <v>14</v>
      </c>
      <c r="AC249" s="64">
        <v>0</v>
      </c>
      <c r="AD249" s="64">
        <v>0</v>
      </c>
      <c r="AE249" s="64" t="s">
        <v>372</v>
      </c>
      <c r="AF249" s="64">
        <v>9</v>
      </c>
      <c r="AG249" s="64">
        <v>0</v>
      </c>
      <c r="AH249" s="64">
        <v>0</v>
      </c>
      <c r="AI249" s="64">
        <v>5</v>
      </c>
      <c r="AJ249" s="64">
        <v>56</v>
      </c>
      <c r="AK249" s="64">
        <v>3</v>
      </c>
      <c r="AL249" s="64">
        <v>33</v>
      </c>
      <c r="AM249" s="64">
        <v>1</v>
      </c>
      <c r="AN249" s="64">
        <v>11</v>
      </c>
    </row>
    <row r="250" spans="1:40">
      <c r="A250" s="64" t="s">
        <v>250</v>
      </c>
      <c r="B250" s="64">
        <v>3</v>
      </c>
      <c r="C250" s="64">
        <v>1</v>
      </c>
      <c r="D250" s="64">
        <v>33</v>
      </c>
      <c r="E250" s="64">
        <v>2</v>
      </c>
      <c r="F250" s="64">
        <v>67</v>
      </c>
      <c r="G250" s="64">
        <v>0</v>
      </c>
      <c r="H250" s="64">
        <v>0</v>
      </c>
      <c r="I250" s="64">
        <v>0</v>
      </c>
      <c r="J250" s="64">
        <v>0</v>
      </c>
      <c r="K250" s="64" t="s">
        <v>250</v>
      </c>
      <c r="L250" s="64">
        <v>1</v>
      </c>
      <c r="M250" s="64">
        <v>0</v>
      </c>
      <c r="N250" s="64">
        <v>0</v>
      </c>
      <c r="O250" s="64">
        <v>1</v>
      </c>
      <c r="P250" s="64">
        <v>100</v>
      </c>
      <c r="Q250" s="64">
        <v>0</v>
      </c>
      <c r="R250" s="64">
        <v>0</v>
      </c>
      <c r="S250" s="64">
        <v>0</v>
      </c>
      <c r="T250" s="64">
        <v>0</v>
      </c>
      <c r="U250" s="64" t="s">
        <v>250</v>
      </c>
      <c r="V250" s="64">
        <v>1</v>
      </c>
      <c r="W250" s="64">
        <v>1</v>
      </c>
      <c r="X250" s="64">
        <v>100</v>
      </c>
      <c r="Y250" s="64">
        <v>0</v>
      </c>
      <c r="Z250" s="64">
        <v>0</v>
      </c>
      <c r="AA250" s="64">
        <v>0</v>
      </c>
      <c r="AB250" s="64">
        <v>0</v>
      </c>
      <c r="AC250" s="64">
        <v>0</v>
      </c>
      <c r="AD250" s="64">
        <v>0</v>
      </c>
      <c r="AE250" s="64" t="s">
        <v>250</v>
      </c>
      <c r="AF250" s="64">
        <v>1</v>
      </c>
      <c r="AG250" s="64">
        <v>0</v>
      </c>
      <c r="AH250" s="64">
        <v>0</v>
      </c>
      <c r="AI250" s="64">
        <v>1</v>
      </c>
      <c r="AJ250" s="64">
        <v>100</v>
      </c>
      <c r="AK250" s="64">
        <v>0</v>
      </c>
      <c r="AL250" s="64">
        <v>0</v>
      </c>
      <c r="AM250" s="64">
        <v>0</v>
      </c>
      <c r="AN250" s="64">
        <v>0</v>
      </c>
    </row>
    <row r="251" spans="1:40">
      <c r="A251" s="64" t="s">
        <v>373</v>
      </c>
      <c r="B251" s="64">
        <v>3</v>
      </c>
      <c r="C251" s="64">
        <v>1</v>
      </c>
      <c r="D251" s="64">
        <v>33</v>
      </c>
      <c r="E251" s="64">
        <v>2</v>
      </c>
      <c r="F251" s="64">
        <v>67</v>
      </c>
      <c r="G251" s="64">
        <v>0</v>
      </c>
      <c r="H251" s="64">
        <v>0</v>
      </c>
      <c r="I251" s="64">
        <v>0</v>
      </c>
      <c r="J251" s="64">
        <v>0</v>
      </c>
      <c r="K251" s="64" t="s">
        <v>373</v>
      </c>
      <c r="L251" s="64">
        <v>1</v>
      </c>
      <c r="M251" s="64">
        <v>0</v>
      </c>
      <c r="N251" s="64">
        <v>0</v>
      </c>
      <c r="O251" s="64">
        <v>1</v>
      </c>
      <c r="P251" s="64">
        <v>100</v>
      </c>
      <c r="Q251" s="64">
        <v>0</v>
      </c>
      <c r="R251" s="64">
        <v>0</v>
      </c>
      <c r="S251" s="64">
        <v>0</v>
      </c>
      <c r="T251" s="64">
        <v>0</v>
      </c>
      <c r="U251" s="64" t="s">
        <v>373</v>
      </c>
      <c r="V251" s="64">
        <v>1</v>
      </c>
      <c r="W251" s="64">
        <v>1</v>
      </c>
      <c r="X251" s="64">
        <v>100</v>
      </c>
      <c r="Y251" s="64">
        <v>0</v>
      </c>
      <c r="Z251" s="64">
        <v>0</v>
      </c>
      <c r="AA251" s="64">
        <v>0</v>
      </c>
      <c r="AB251" s="64">
        <v>0</v>
      </c>
      <c r="AC251" s="64">
        <v>0</v>
      </c>
      <c r="AD251" s="64">
        <v>0</v>
      </c>
      <c r="AE251" s="64" t="s">
        <v>373</v>
      </c>
      <c r="AF251" s="64">
        <v>1</v>
      </c>
      <c r="AG251" s="64">
        <v>0</v>
      </c>
      <c r="AH251" s="64">
        <v>0</v>
      </c>
      <c r="AI251" s="64">
        <v>1</v>
      </c>
      <c r="AJ251" s="64">
        <v>100</v>
      </c>
      <c r="AK251" s="64">
        <v>0</v>
      </c>
      <c r="AL251" s="64">
        <v>0</v>
      </c>
      <c r="AM251" s="64">
        <v>0</v>
      </c>
      <c r="AN251" s="64">
        <v>0</v>
      </c>
    </row>
    <row r="252" spans="1:40">
      <c r="A252" s="64" t="s">
        <v>374</v>
      </c>
      <c r="B252" s="64">
        <v>3</v>
      </c>
      <c r="C252" s="64">
        <v>1</v>
      </c>
      <c r="D252" s="64">
        <v>33</v>
      </c>
      <c r="E252" s="64">
        <v>2</v>
      </c>
      <c r="F252" s="64">
        <v>67</v>
      </c>
      <c r="G252" s="64">
        <v>0</v>
      </c>
      <c r="H252" s="64">
        <v>0</v>
      </c>
      <c r="I252" s="64">
        <v>0</v>
      </c>
      <c r="J252" s="64">
        <v>0</v>
      </c>
      <c r="K252" s="64" t="s">
        <v>374</v>
      </c>
      <c r="L252" s="64">
        <v>1</v>
      </c>
      <c r="M252" s="64">
        <v>0</v>
      </c>
      <c r="N252" s="64">
        <v>0</v>
      </c>
      <c r="O252" s="64">
        <v>1</v>
      </c>
      <c r="P252" s="64">
        <v>100</v>
      </c>
      <c r="Q252" s="64">
        <v>0</v>
      </c>
      <c r="R252" s="64">
        <v>0</v>
      </c>
      <c r="S252" s="64">
        <v>0</v>
      </c>
      <c r="T252" s="64">
        <v>0</v>
      </c>
      <c r="U252" s="64" t="s">
        <v>374</v>
      </c>
      <c r="V252" s="64">
        <v>1</v>
      </c>
      <c r="W252" s="64">
        <v>1</v>
      </c>
      <c r="X252" s="64">
        <v>100</v>
      </c>
      <c r="Y252" s="64">
        <v>0</v>
      </c>
      <c r="Z252" s="64">
        <v>0</v>
      </c>
      <c r="AA252" s="64">
        <v>0</v>
      </c>
      <c r="AB252" s="64">
        <v>0</v>
      </c>
      <c r="AC252" s="64">
        <v>0</v>
      </c>
      <c r="AD252" s="64">
        <v>0</v>
      </c>
      <c r="AE252" s="64" t="s">
        <v>374</v>
      </c>
      <c r="AF252" s="64">
        <v>1</v>
      </c>
      <c r="AG252" s="64">
        <v>0</v>
      </c>
      <c r="AH252" s="64">
        <v>0</v>
      </c>
      <c r="AI252" s="64">
        <v>1</v>
      </c>
      <c r="AJ252" s="64">
        <v>100</v>
      </c>
      <c r="AK252" s="64">
        <v>0</v>
      </c>
      <c r="AL252" s="64">
        <v>0</v>
      </c>
      <c r="AM252" s="64">
        <v>0</v>
      </c>
      <c r="AN252" s="64">
        <v>0</v>
      </c>
    </row>
    <row r="253" spans="1:40">
      <c r="A253" s="64" t="s">
        <v>375</v>
      </c>
      <c r="B253" s="64">
        <v>3</v>
      </c>
      <c r="C253" s="64">
        <v>1</v>
      </c>
      <c r="D253" s="64">
        <v>33</v>
      </c>
      <c r="E253" s="64">
        <v>2</v>
      </c>
      <c r="F253" s="64">
        <v>67</v>
      </c>
      <c r="G253" s="64">
        <v>0</v>
      </c>
      <c r="H253" s="64">
        <v>0</v>
      </c>
      <c r="I253" s="64">
        <v>0</v>
      </c>
      <c r="J253" s="64">
        <v>0</v>
      </c>
      <c r="K253" s="64" t="s">
        <v>375</v>
      </c>
      <c r="L253" s="64">
        <v>1</v>
      </c>
      <c r="M253" s="64">
        <v>0</v>
      </c>
      <c r="N253" s="64">
        <v>0</v>
      </c>
      <c r="O253" s="64">
        <v>1</v>
      </c>
      <c r="P253" s="64">
        <v>100</v>
      </c>
      <c r="Q253" s="64">
        <v>0</v>
      </c>
      <c r="R253" s="64">
        <v>0</v>
      </c>
      <c r="S253" s="64">
        <v>0</v>
      </c>
      <c r="T253" s="64">
        <v>0</v>
      </c>
      <c r="U253" s="64" t="s">
        <v>375</v>
      </c>
      <c r="V253" s="64">
        <v>1</v>
      </c>
      <c r="W253" s="64">
        <v>1</v>
      </c>
      <c r="X253" s="64">
        <v>100</v>
      </c>
      <c r="Y253" s="64">
        <v>0</v>
      </c>
      <c r="Z253" s="64">
        <v>0</v>
      </c>
      <c r="AA253" s="64">
        <v>0</v>
      </c>
      <c r="AB253" s="64">
        <v>0</v>
      </c>
      <c r="AC253" s="64">
        <v>0</v>
      </c>
      <c r="AD253" s="64">
        <v>0</v>
      </c>
      <c r="AE253" s="64" t="s">
        <v>375</v>
      </c>
      <c r="AF253" s="64">
        <v>1</v>
      </c>
      <c r="AG253" s="64">
        <v>0</v>
      </c>
      <c r="AH253" s="64">
        <v>0</v>
      </c>
      <c r="AI253" s="64">
        <v>1</v>
      </c>
      <c r="AJ253" s="64">
        <v>100</v>
      </c>
      <c r="AK253" s="64">
        <v>0</v>
      </c>
      <c r="AL253" s="64">
        <v>0</v>
      </c>
      <c r="AM253" s="64">
        <v>0</v>
      </c>
      <c r="AN253" s="64">
        <v>0</v>
      </c>
    </row>
    <row r="254" spans="1:40">
      <c r="A254" s="64" t="s">
        <v>249</v>
      </c>
      <c r="B254" s="64">
        <v>0</v>
      </c>
      <c r="C254" s="64">
        <v>0</v>
      </c>
      <c r="D254" s="64" t="e">
        <v>#DIV/0!</v>
      </c>
      <c r="E254" s="64">
        <v>0</v>
      </c>
      <c r="F254" s="64" t="e">
        <v>#DIV/0!</v>
      </c>
      <c r="G254" s="64">
        <v>0</v>
      </c>
      <c r="H254" s="64" t="e">
        <v>#DIV/0!</v>
      </c>
      <c r="I254" s="64">
        <v>0</v>
      </c>
      <c r="J254" s="64" t="e">
        <v>#DIV/0!</v>
      </c>
      <c r="K254" s="64" t="s">
        <v>249</v>
      </c>
      <c r="L254" s="64">
        <v>0</v>
      </c>
      <c r="M254" s="64">
        <v>0</v>
      </c>
      <c r="N254" s="64" t="e">
        <v>#DIV/0!</v>
      </c>
      <c r="O254" s="64">
        <v>0</v>
      </c>
      <c r="P254" s="64" t="e">
        <v>#DIV/0!</v>
      </c>
      <c r="Q254" s="64">
        <v>0</v>
      </c>
      <c r="R254" s="64" t="e">
        <v>#DIV/0!</v>
      </c>
      <c r="S254" s="64">
        <v>0</v>
      </c>
      <c r="T254" s="64" t="e">
        <v>#DIV/0!</v>
      </c>
      <c r="U254" s="64" t="s">
        <v>249</v>
      </c>
      <c r="V254" s="64">
        <v>0</v>
      </c>
      <c r="W254" s="64">
        <v>0</v>
      </c>
      <c r="X254" s="64" t="e">
        <v>#DIV/0!</v>
      </c>
      <c r="Y254" s="64">
        <v>0</v>
      </c>
      <c r="Z254" s="64" t="e">
        <v>#DIV/0!</v>
      </c>
      <c r="AA254" s="64">
        <v>0</v>
      </c>
      <c r="AB254" s="64" t="e">
        <v>#DIV/0!</v>
      </c>
      <c r="AC254" s="64">
        <v>0</v>
      </c>
      <c r="AD254" s="64" t="e">
        <v>#DIV/0!</v>
      </c>
      <c r="AE254" s="64" t="s">
        <v>249</v>
      </c>
      <c r="AF254" s="64">
        <v>0</v>
      </c>
      <c r="AG254" s="64">
        <v>0</v>
      </c>
      <c r="AH254" s="64" t="e">
        <v>#DIV/0!</v>
      </c>
      <c r="AI254" s="64">
        <v>0</v>
      </c>
      <c r="AJ254" s="64" t="e">
        <v>#DIV/0!</v>
      </c>
      <c r="AK254" s="64">
        <v>0</v>
      </c>
      <c r="AL254" s="64" t="e">
        <v>#DIV/0!</v>
      </c>
      <c r="AM254" s="64">
        <v>0</v>
      </c>
      <c r="AN254" s="64" t="e">
        <v>#DIV/0!</v>
      </c>
    </row>
    <row r="255" spans="1:40">
      <c r="A255" s="64" t="s">
        <v>376</v>
      </c>
      <c r="B255" s="64">
        <v>0</v>
      </c>
      <c r="C255" s="64">
        <v>0</v>
      </c>
      <c r="D255" s="64" t="e">
        <v>#DIV/0!</v>
      </c>
      <c r="E255" s="64">
        <v>0</v>
      </c>
      <c r="F255" s="64" t="e">
        <v>#DIV/0!</v>
      </c>
      <c r="G255" s="64">
        <v>0</v>
      </c>
      <c r="H255" s="64" t="e">
        <v>#DIV/0!</v>
      </c>
      <c r="I255" s="64">
        <v>0</v>
      </c>
      <c r="J255" s="64" t="e">
        <v>#DIV/0!</v>
      </c>
      <c r="K255" s="64" t="s">
        <v>376</v>
      </c>
      <c r="L255" s="64">
        <v>0</v>
      </c>
      <c r="M255" s="64">
        <v>0</v>
      </c>
      <c r="N255" s="64" t="e">
        <v>#DIV/0!</v>
      </c>
      <c r="O255" s="64">
        <v>0</v>
      </c>
      <c r="P255" s="64" t="e">
        <v>#DIV/0!</v>
      </c>
      <c r="Q255" s="64">
        <v>0</v>
      </c>
      <c r="R255" s="64" t="e">
        <v>#DIV/0!</v>
      </c>
      <c r="S255" s="64">
        <v>0</v>
      </c>
      <c r="T255" s="64" t="e">
        <v>#DIV/0!</v>
      </c>
      <c r="U255" s="64" t="s">
        <v>376</v>
      </c>
      <c r="V255" s="64">
        <v>0</v>
      </c>
      <c r="W255" s="64">
        <v>0</v>
      </c>
      <c r="X255" s="64" t="e">
        <v>#DIV/0!</v>
      </c>
      <c r="Y255" s="64">
        <v>0</v>
      </c>
      <c r="Z255" s="64" t="e">
        <v>#DIV/0!</v>
      </c>
      <c r="AA255" s="64">
        <v>0</v>
      </c>
      <c r="AB255" s="64" t="e">
        <v>#DIV/0!</v>
      </c>
      <c r="AC255" s="64">
        <v>0</v>
      </c>
      <c r="AD255" s="64" t="e">
        <v>#DIV/0!</v>
      </c>
      <c r="AE255" s="64" t="s">
        <v>376</v>
      </c>
      <c r="AF255" s="64">
        <v>0</v>
      </c>
      <c r="AG255" s="64">
        <v>0</v>
      </c>
      <c r="AH255" s="64" t="e">
        <v>#DIV/0!</v>
      </c>
      <c r="AI255" s="64">
        <v>0</v>
      </c>
      <c r="AJ255" s="64" t="e">
        <v>#DIV/0!</v>
      </c>
      <c r="AK255" s="64">
        <v>0</v>
      </c>
      <c r="AL255" s="64" t="e">
        <v>#DIV/0!</v>
      </c>
      <c r="AM255" s="64">
        <v>0</v>
      </c>
      <c r="AN255" s="64" t="e">
        <v>#DIV/0!</v>
      </c>
    </row>
    <row r="256" spans="1:40">
      <c r="A256" s="64" t="s">
        <v>377</v>
      </c>
      <c r="B256" s="64">
        <v>0</v>
      </c>
      <c r="C256" s="64">
        <v>0</v>
      </c>
      <c r="D256" s="64" t="e">
        <v>#DIV/0!</v>
      </c>
      <c r="E256" s="64">
        <v>0</v>
      </c>
      <c r="F256" s="64" t="e">
        <v>#DIV/0!</v>
      </c>
      <c r="G256" s="64">
        <v>0</v>
      </c>
      <c r="H256" s="64" t="e">
        <v>#DIV/0!</v>
      </c>
      <c r="I256" s="64">
        <v>0</v>
      </c>
      <c r="J256" s="64" t="e">
        <v>#DIV/0!</v>
      </c>
      <c r="K256" s="64" t="s">
        <v>377</v>
      </c>
      <c r="L256" s="64">
        <v>0</v>
      </c>
      <c r="M256" s="64">
        <v>0</v>
      </c>
      <c r="N256" s="64" t="e">
        <v>#DIV/0!</v>
      </c>
      <c r="O256" s="64">
        <v>0</v>
      </c>
      <c r="P256" s="64" t="e">
        <v>#DIV/0!</v>
      </c>
      <c r="Q256" s="64">
        <v>0</v>
      </c>
      <c r="R256" s="64" t="e">
        <v>#DIV/0!</v>
      </c>
      <c r="S256" s="64">
        <v>0</v>
      </c>
      <c r="T256" s="64" t="e">
        <v>#DIV/0!</v>
      </c>
      <c r="U256" s="64" t="s">
        <v>377</v>
      </c>
      <c r="V256" s="64">
        <v>0</v>
      </c>
      <c r="W256" s="64">
        <v>0</v>
      </c>
      <c r="X256" s="64" t="e">
        <v>#DIV/0!</v>
      </c>
      <c r="Y256" s="64">
        <v>0</v>
      </c>
      <c r="Z256" s="64" t="e">
        <v>#DIV/0!</v>
      </c>
      <c r="AA256" s="64">
        <v>0</v>
      </c>
      <c r="AB256" s="64" t="e">
        <v>#DIV/0!</v>
      </c>
      <c r="AC256" s="64">
        <v>0</v>
      </c>
      <c r="AD256" s="64" t="e">
        <v>#DIV/0!</v>
      </c>
      <c r="AE256" s="64" t="s">
        <v>377</v>
      </c>
      <c r="AF256" s="64">
        <v>0</v>
      </c>
      <c r="AG256" s="64">
        <v>0</v>
      </c>
      <c r="AH256" s="64" t="e">
        <v>#DIV/0!</v>
      </c>
      <c r="AI256" s="64">
        <v>0</v>
      </c>
      <c r="AJ256" s="64" t="e">
        <v>#DIV/0!</v>
      </c>
      <c r="AK256" s="64">
        <v>0</v>
      </c>
      <c r="AL256" s="64" t="e">
        <v>#DIV/0!</v>
      </c>
      <c r="AM256" s="64">
        <v>0</v>
      </c>
      <c r="AN256" s="64" t="e">
        <v>#DIV/0!</v>
      </c>
    </row>
    <row r="257" spans="1:40">
      <c r="A257" s="64" t="s">
        <v>378</v>
      </c>
      <c r="B257" s="64">
        <v>0</v>
      </c>
      <c r="C257" s="64">
        <v>0</v>
      </c>
      <c r="D257" s="64" t="e">
        <v>#DIV/0!</v>
      </c>
      <c r="E257" s="64">
        <v>0</v>
      </c>
      <c r="F257" s="64" t="e">
        <v>#DIV/0!</v>
      </c>
      <c r="G257" s="64">
        <v>0</v>
      </c>
      <c r="H257" s="64" t="e">
        <v>#DIV/0!</v>
      </c>
      <c r="I257" s="64">
        <v>0</v>
      </c>
      <c r="J257" s="64" t="e">
        <v>#DIV/0!</v>
      </c>
      <c r="K257" s="64" t="s">
        <v>378</v>
      </c>
      <c r="L257" s="64">
        <v>0</v>
      </c>
      <c r="M257" s="64">
        <v>0</v>
      </c>
      <c r="N257" s="64" t="e">
        <v>#DIV/0!</v>
      </c>
      <c r="O257" s="64">
        <v>0</v>
      </c>
      <c r="P257" s="64" t="e">
        <v>#DIV/0!</v>
      </c>
      <c r="Q257" s="64">
        <v>0</v>
      </c>
      <c r="R257" s="64" t="e">
        <v>#DIV/0!</v>
      </c>
      <c r="S257" s="64">
        <v>0</v>
      </c>
      <c r="T257" s="64" t="e">
        <v>#DIV/0!</v>
      </c>
      <c r="U257" s="64" t="s">
        <v>378</v>
      </c>
      <c r="V257" s="64">
        <v>0</v>
      </c>
      <c r="W257" s="64">
        <v>0</v>
      </c>
      <c r="X257" s="64" t="e">
        <v>#DIV/0!</v>
      </c>
      <c r="Y257" s="64">
        <v>0</v>
      </c>
      <c r="Z257" s="64" t="e">
        <v>#DIV/0!</v>
      </c>
      <c r="AA257" s="64">
        <v>0</v>
      </c>
      <c r="AB257" s="64" t="e">
        <v>#DIV/0!</v>
      </c>
      <c r="AC257" s="64">
        <v>0</v>
      </c>
      <c r="AD257" s="64" t="e">
        <v>#DIV/0!</v>
      </c>
      <c r="AE257" s="64" t="s">
        <v>378</v>
      </c>
      <c r="AF257" s="64">
        <v>0</v>
      </c>
      <c r="AG257" s="64">
        <v>0</v>
      </c>
      <c r="AH257" s="64" t="e">
        <v>#DIV/0!</v>
      </c>
      <c r="AI257" s="64">
        <v>0</v>
      </c>
      <c r="AJ257" s="64" t="e">
        <v>#DIV/0!</v>
      </c>
      <c r="AK257" s="64">
        <v>0</v>
      </c>
      <c r="AL257" s="64" t="e">
        <v>#DIV/0!</v>
      </c>
      <c r="AM257" s="64">
        <v>0</v>
      </c>
      <c r="AN257" s="64" t="e">
        <v>#DIV/0!</v>
      </c>
    </row>
    <row r="258" spans="1:40">
      <c r="A258" s="64" t="s">
        <v>969</v>
      </c>
      <c r="B258" s="64">
        <v>0</v>
      </c>
      <c r="C258" s="64">
        <v>0</v>
      </c>
      <c r="D258" s="64" t="e">
        <v>#DIV/0!</v>
      </c>
      <c r="E258" s="64">
        <v>0</v>
      </c>
      <c r="F258" s="64" t="e">
        <v>#DIV/0!</v>
      </c>
      <c r="G258" s="64">
        <v>0</v>
      </c>
      <c r="H258" s="64" t="e">
        <v>#DIV/0!</v>
      </c>
      <c r="I258" s="64">
        <v>0</v>
      </c>
      <c r="J258" s="64" t="e">
        <v>#DIV/0!</v>
      </c>
      <c r="K258" s="64" t="s">
        <v>969</v>
      </c>
      <c r="L258" s="64">
        <v>0</v>
      </c>
      <c r="M258" s="64">
        <v>0</v>
      </c>
      <c r="N258" s="64" t="e">
        <v>#DIV/0!</v>
      </c>
      <c r="O258" s="64">
        <v>0</v>
      </c>
      <c r="P258" s="64" t="e">
        <v>#DIV/0!</v>
      </c>
      <c r="Q258" s="64">
        <v>0</v>
      </c>
      <c r="R258" s="64" t="e">
        <v>#DIV/0!</v>
      </c>
      <c r="S258" s="64">
        <v>0</v>
      </c>
      <c r="T258" s="64" t="e">
        <v>#DIV/0!</v>
      </c>
      <c r="U258" s="64" t="s">
        <v>969</v>
      </c>
      <c r="V258" s="64">
        <v>0</v>
      </c>
      <c r="W258" s="64">
        <v>0</v>
      </c>
      <c r="X258" s="64" t="e">
        <v>#DIV/0!</v>
      </c>
      <c r="Y258" s="64">
        <v>0</v>
      </c>
      <c r="Z258" s="64" t="e">
        <v>#DIV/0!</v>
      </c>
      <c r="AA258" s="64">
        <v>0</v>
      </c>
      <c r="AB258" s="64" t="e">
        <v>#DIV/0!</v>
      </c>
      <c r="AC258" s="64">
        <v>0</v>
      </c>
      <c r="AD258" s="64" t="e">
        <v>#DIV/0!</v>
      </c>
      <c r="AE258" s="64" t="s">
        <v>969</v>
      </c>
      <c r="AF258" s="64">
        <v>0</v>
      </c>
      <c r="AG258" s="64">
        <v>0</v>
      </c>
      <c r="AH258" s="64" t="e">
        <v>#DIV/0!</v>
      </c>
      <c r="AI258" s="64">
        <v>0</v>
      </c>
      <c r="AJ258" s="64" t="e">
        <v>#DIV/0!</v>
      </c>
      <c r="AK258" s="64">
        <v>0</v>
      </c>
      <c r="AL258" s="64" t="e">
        <v>#DIV/0!</v>
      </c>
      <c r="AM258" s="64">
        <v>0</v>
      </c>
      <c r="AN258" s="64" t="e">
        <v>#DIV/0!</v>
      </c>
    </row>
    <row r="259" spans="1:40">
      <c r="A259" s="64" t="s">
        <v>970</v>
      </c>
      <c r="B259" s="64">
        <v>0</v>
      </c>
      <c r="C259" s="64">
        <v>0</v>
      </c>
      <c r="D259" s="64" t="e">
        <v>#DIV/0!</v>
      </c>
      <c r="E259" s="64">
        <v>0</v>
      </c>
      <c r="F259" s="64" t="e">
        <v>#DIV/0!</v>
      </c>
      <c r="G259" s="64">
        <v>0</v>
      </c>
      <c r="H259" s="64" t="e">
        <v>#DIV/0!</v>
      </c>
      <c r="I259" s="64">
        <v>0</v>
      </c>
      <c r="J259" s="64" t="e">
        <v>#DIV/0!</v>
      </c>
      <c r="K259" s="64" t="s">
        <v>970</v>
      </c>
      <c r="L259" s="64">
        <v>0</v>
      </c>
      <c r="M259" s="64">
        <v>0</v>
      </c>
      <c r="N259" s="64" t="e">
        <v>#DIV/0!</v>
      </c>
      <c r="O259" s="64">
        <v>0</v>
      </c>
      <c r="P259" s="64" t="e">
        <v>#DIV/0!</v>
      </c>
      <c r="Q259" s="64">
        <v>0</v>
      </c>
      <c r="R259" s="64" t="e">
        <v>#DIV/0!</v>
      </c>
      <c r="S259" s="64">
        <v>0</v>
      </c>
      <c r="T259" s="64" t="e">
        <v>#DIV/0!</v>
      </c>
      <c r="U259" s="64" t="s">
        <v>970</v>
      </c>
      <c r="V259" s="64">
        <v>0</v>
      </c>
      <c r="W259" s="64">
        <v>0</v>
      </c>
      <c r="X259" s="64" t="e">
        <v>#DIV/0!</v>
      </c>
      <c r="Y259" s="64">
        <v>0</v>
      </c>
      <c r="Z259" s="64" t="e">
        <v>#DIV/0!</v>
      </c>
      <c r="AA259" s="64">
        <v>0</v>
      </c>
      <c r="AB259" s="64" t="e">
        <v>#DIV/0!</v>
      </c>
      <c r="AC259" s="64">
        <v>0</v>
      </c>
      <c r="AD259" s="64" t="e">
        <v>#DIV/0!</v>
      </c>
      <c r="AE259" s="64" t="s">
        <v>970</v>
      </c>
      <c r="AF259" s="64">
        <v>0</v>
      </c>
      <c r="AG259" s="64">
        <v>0</v>
      </c>
      <c r="AH259" s="64" t="e">
        <v>#DIV/0!</v>
      </c>
      <c r="AI259" s="64">
        <v>0</v>
      </c>
      <c r="AJ259" s="64" t="e">
        <v>#DIV/0!</v>
      </c>
      <c r="AK259" s="64">
        <v>0</v>
      </c>
      <c r="AL259" s="64" t="e">
        <v>#DIV/0!</v>
      </c>
      <c r="AM259" s="64">
        <v>0</v>
      </c>
      <c r="AN259" s="64" t="e">
        <v>#DIV/0!</v>
      </c>
    </row>
    <row r="260" spans="1:40">
      <c r="A260" s="64" t="s">
        <v>971</v>
      </c>
      <c r="B260" s="64">
        <v>0</v>
      </c>
      <c r="C260" s="64">
        <v>0</v>
      </c>
      <c r="D260" s="64" t="e">
        <v>#DIV/0!</v>
      </c>
      <c r="E260" s="64">
        <v>0</v>
      </c>
      <c r="F260" s="64" t="e">
        <v>#DIV/0!</v>
      </c>
      <c r="G260" s="64">
        <v>0</v>
      </c>
      <c r="H260" s="64" t="e">
        <v>#DIV/0!</v>
      </c>
      <c r="I260" s="64">
        <v>0</v>
      </c>
      <c r="J260" s="64" t="e">
        <v>#DIV/0!</v>
      </c>
      <c r="K260" s="64" t="s">
        <v>971</v>
      </c>
      <c r="L260" s="64">
        <v>0</v>
      </c>
      <c r="M260" s="64">
        <v>0</v>
      </c>
      <c r="N260" s="64" t="e">
        <v>#DIV/0!</v>
      </c>
      <c r="O260" s="64">
        <v>0</v>
      </c>
      <c r="P260" s="64" t="e">
        <v>#DIV/0!</v>
      </c>
      <c r="Q260" s="64">
        <v>0</v>
      </c>
      <c r="R260" s="64" t="e">
        <v>#DIV/0!</v>
      </c>
      <c r="S260" s="64">
        <v>0</v>
      </c>
      <c r="T260" s="64" t="e">
        <v>#DIV/0!</v>
      </c>
      <c r="U260" s="64" t="s">
        <v>971</v>
      </c>
      <c r="V260" s="64">
        <v>0</v>
      </c>
      <c r="W260" s="64">
        <v>0</v>
      </c>
      <c r="X260" s="64" t="e">
        <v>#DIV/0!</v>
      </c>
      <c r="Y260" s="64">
        <v>0</v>
      </c>
      <c r="Z260" s="64" t="e">
        <v>#DIV/0!</v>
      </c>
      <c r="AA260" s="64">
        <v>0</v>
      </c>
      <c r="AB260" s="64" t="e">
        <v>#DIV/0!</v>
      </c>
      <c r="AC260" s="64">
        <v>0</v>
      </c>
      <c r="AD260" s="64" t="e">
        <v>#DIV/0!</v>
      </c>
      <c r="AE260" s="64" t="s">
        <v>971</v>
      </c>
      <c r="AF260" s="64">
        <v>0</v>
      </c>
      <c r="AG260" s="64">
        <v>0</v>
      </c>
      <c r="AH260" s="64" t="e">
        <v>#DIV/0!</v>
      </c>
      <c r="AI260" s="64">
        <v>0</v>
      </c>
      <c r="AJ260" s="64" t="e">
        <v>#DIV/0!</v>
      </c>
      <c r="AK260" s="64">
        <v>0</v>
      </c>
      <c r="AL260" s="64" t="e">
        <v>#DIV/0!</v>
      </c>
      <c r="AM260" s="64">
        <v>0</v>
      </c>
      <c r="AN260" s="64" t="e">
        <v>#DIV/0!</v>
      </c>
    </row>
    <row r="261" spans="1:40">
      <c r="A261" s="64" t="s">
        <v>972</v>
      </c>
      <c r="B261" s="64">
        <v>0</v>
      </c>
      <c r="C261" s="64">
        <v>0</v>
      </c>
      <c r="D261" s="64" t="e">
        <v>#DIV/0!</v>
      </c>
      <c r="E261" s="64">
        <v>0</v>
      </c>
      <c r="F261" s="64" t="e">
        <v>#DIV/0!</v>
      </c>
      <c r="G261" s="64">
        <v>0</v>
      </c>
      <c r="H261" s="64" t="e">
        <v>#DIV/0!</v>
      </c>
      <c r="I261" s="64">
        <v>0</v>
      </c>
      <c r="J261" s="64" t="e">
        <v>#DIV/0!</v>
      </c>
      <c r="K261" s="64" t="s">
        <v>972</v>
      </c>
      <c r="L261" s="64">
        <v>0</v>
      </c>
      <c r="M261" s="64">
        <v>0</v>
      </c>
      <c r="N261" s="64" t="e">
        <v>#DIV/0!</v>
      </c>
      <c r="O261" s="64">
        <v>0</v>
      </c>
      <c r="P261" s="64" t="e">
        <v>#DIV/0!</v>
      </c>
      <c r="Q261" s="64">
        <v>0</v>
      </c>
      <c r="R261" s="64" t="e">
        <v>#DIV/0!</v>
      </c>
      <c r="S261" s="64">
        <v>0</v>
      </c>
      <c r="T261" s="64" t="e">
        <v>#DIV/0!</v>
      </c>
      <c r="U261" s="64" t="s">
        <v>972</v>
      </c>
      <c r="V261" s="64">
        <v>0</v>
      </c>
      <c r="W261" s="64">
        <v>0</v>
      </c>
      <c r="X261" s="64" t="e">
        <v>#DIV/0!</v>
      </c>
      <c r="Y261" s="64">
        <v>0</v>
      </c>
      <c r="Z261" s="64" t="e">
        <v>#DIV/0!</v>
      </c>
      <c r="AA261" s="64">
        <v>0</v>
      </c>
      <c r="AB261" s="64" t="e">
        <v>#DIV/0!</v>
      </c>
      <c r="AC261" s="64">
        <v>0</v>
      </c>
      <c r="AD261" s="64" t="e">
        <v>#DIV/0!</v>
      </c>
      <c r="AE261" s="64" t="s">
        <v>972</v>
      </c>
      <c r="AF261" s="64">
        <v>0</v>
      </c>
      <c r="AG261" s="64">
        <v>0</v>
      </c>
      <c r="AH261" s="64" t="e">
        <v>#DIV/0!</v>
      </c>
      <c r="AI261" s="64">
        <v>0</v>
      </c>
      <c r="AJ261" s="64" t="e">
        <v>#DIV/0!</v>
      </c>
      <c r="AK261" s="64">
        <v>0</v>
      </c>
      <c r="AL261" s="64" t="e">
        <v>#DIV/0!</v>
      </c>
      <c r="AM261" s="64">
        <v>0</v>
      </c>
      <c r="AN261" s="64" t="e">
        <v>#DIV/0!</v>
      </c>
    </row>
    <row r="262" spans="1:40">
      <c r="A262" s="64" t="s">
        <v>973</v>
      </c>
      <c r="B262" s="64">
        <v>0</v>
      </c>
      <c r="C262" s="64">
        <v>0</v>
      </c>
      <c r="D262" s="64" t="e">
        <v>#DIV/0!</v>
      </c>
      <c r="E262" s="64">
        <v>0</v>
      </c>
      <c r="F262" s="64" t="e">
        <v>#DIV/0!</v>
      </c>
      <c r="G262" s="64">
        <v>0</v>
      </c>
      <c r="H262" s="64" t="e">
        <v>#DIV/0!</v>
      </c>
      <c r="I262" s="64">
        <v>0</v>
      </c>
      <c r="J262" s="64" t="e">
        <v>#DIV/0!</v>
      </c>
      <c r="K262" s="64" t="s">
        <v>973</v>
      </c>
      <c r="L262" s="64">
        <v>0</v>
      </c>
      <c r="M262" s="64">
        <v>0</v>
      </c>
      <c r="N262" s="64" t="e">
        <v>#DIV/0!</v>
      </c>
      <c r="O262" s="64">
        <v>0</v>
      </c>
      <c r="P262" s="64" t="e">
        <v>#DIV/0!</v>
      </c>
      <c r="Q262" s="64">
        <v>0</v>
      </c>
      <c r="R262" s="64" t="e">
        <v>#DIV/0!</v>
      </c>
      <c r="S262" s="64">
        <v>0</v>
      </c>
      <c r="T262" s="64" t="e">
        <v>#DIV/0!</v>
      </c>
      <c r="U262" s="64" t="s">
        <v>973</v>
      </c>
      <c r="V262" s="64">
        <v>0</v>
      </c>
      <c r="W262" s="64">
        <v>0</v>
      </c>
      <c r="X262" s="64" t="e">
        <v>#DIV/0!</v>
      </c>
      <c r="Y262" s="64">
        <v>0</v>
      </c>
      <c r="Z262" s="64" t="e">
        <v>#DIV/0!</v>
      </c>
      <c r="AA262" s="64">
        <v>0</v>
      </c>
      <c r="AB262" s="64" t="e">
        <v>#DIV/0!</v>
      </c>
      <c r="AC262" s="64">
        <v>0</v>
      </c>
      <c r="AD262" s="64" t="e">
        <v>#DIV/0!</v>
      </c>
      <c r="AE262" s="64" t="s">
        <v>973</v>
      </c>
      <c r="AF262" s="64">
        <v>0</v>
      </c>
      <c r="AG262" s="64">
        <v>0</v>
      </c>
      <c r="AH262" s="64" t="e">
        <v>#DIV/0!</v>
      </c>
      <c r="AI262" s="64">
        <v>0</v>
      </c>
      <c r="AJ262" s="64" t="e">
        <v>#DIV/0!</v>
      </c>
      <c r="AK262" s="64">
        <v>0</v>
      </c>
      <c r="AL262" s="64" t="e">
        <v>#DIV/0!</v>
      </c>
      <c r="AM262" s="64">
        <v>0</v>
      </c>
      <c r="AN262" s="64" t="e">
        <v>#DIV/0!</v>
      </c>
    </row>
    <row r="263" spans="1:40">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row>
    <row r="264" spans="1:40">
      <c r="A264" s="66" t="s">
        <v>831</v>
      </c>
      <c r="B264" s="66" t="s">
        <v>257</v>
      </c>
      <c r="C264" s="66" t="s">
        <v>385</v>
      </c>
      <c r="D264" s="66" t="s">
        <v>386</v>
      </c>
      <c r="E264" s="66" t="s">
        <v>270</v>
      </c>
      <c r="F264" s="66" t="s">
        <v>387</v>
      </c>
      <c r="G264" s="66" t="s">
        <v>271</v>
      </c>
      <c r="H264" s="66" t="s">
        <v>388</v>
      </c>
      <c r="I264" s="66" t="s">
        <v>272</v>
      </c>
      <c r="J264" s="66" t="s">
        <v>389</v>
      </c>
      <c r="K264" s="66" t="s">
        <v>273</v>
      </c>
      <c r="L264" s="66" t="s">
        <v>390</v>
      </c>
      <c r="M264" s="66" t="s">
        <v>19</v>
      </c>
      <c r="N264" s="66" t="s">
        <v>391</v>
      </c>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row>
    <row r="265" spans="1:40">
      <c r="A265" s="66" t="s">
        <v>248</v>
      </c>
      <c r="B265" s="66" t="s">
        <v>64</v>
      </c>
      <c r="C265" s="66">
        <v>4383</v>
      </c>
      <c r="D265" s="66">
        <v>20</v>
      </c>
      <c r="E265" s="66">
        <v>232</v>
      </c>
      <c r="F265" s="66">
        <v>55</v>
      </c>
      <c r="G265" s="66">
        <v>2898</v>
      </c>
      <c r="H265" s="66">
        <v>17</v>
      </c>
      <c r="I265" s="66">
        <v>784</v>
      </c>
      <c r="J265" s="66">
        <v>26</v>
      </c>
      <c r="K265" s="66">
        <v>395</v>
      </c>
      <c r="L265" s="66">
        <v>38</v>
      </c>
      <c r="M265" s="66">
        <v>74</v>
      </c>
      <c r="N265" s="66">
        <v>19</v>
      </c>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row>
    <row r="266" spans="1:40">
      <c r="A266" s="66" t="s">
        <v>248</v>
      </c>
      <c r="B266" s="66" t="s">
        <v>65</v>
      </c>
      <c r="C266" s="66">
        <v>10722</v>
      </c>
      <c r="D266" s="66">
        <v>50</v>
      </c>
      <c r="E266" s="66">
        <v>172</v>
      </c>
      <c r="F266" s="66">
        <v>41</v>
      </c>
      <c r="G266" s="66">
        <v>8618</v>
      </c>
      <c r="H266" s="66">
        <v>52</v>
      </c>
      <c r="I266" s="66">
        <v>1279</v>
      </c>
      <c r="J266" s="66">
        <v>42</v>
      </c>
      <c r="K266" s="66">
        <v>459</v>
      </c>
      <c r="L266" s="66">
        <v>44</v>
      </c>
      <c r="M266" s="66">
        <v>194</v>
      </c>
      <c r="N266" s="66">
        <v>50</v>
      </c>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row>
    <row r="267" spans="1:40">
      <c r="A267" s="66" t="s">
        <v>248</v>
      </c>
      <c r="B267" s="66" t="s">
        <v>66</v>
      </c>
      <c r="C267" s="66">
        <v>6060</v>
      </c>
      <c r="D267" s="66">
        <v>28</v>
      </c>
      <c r="E267" s="66">
        <v>16</v>
      </c>
      <c r="F267" s="66">
        <v>4</v>
      </c>
      <c r="G267" s="66">
        <v>4856</v>
      </c>
      <c r="H267" s="66">
        <v>29</v>
      </c>
      <c r="I267" s="66">
        <v>917</v>
      </c>
      <c r="J267" s="66">
        <v>30</v>
      </c>
      <c r="K267" s="66">
        <v>166</v>
      </c>
      <c r="L267" s="66">
        <v>16</v>
      </c>
      <c r="M267" s="66">
        <v>105</v>
      </c>
      <c r="N267" s="66">
        <v>27</v>
      </c>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row>
    <row r="268" spans="1:40">
      <c r="A268" s="66" t="s">
        <v>248</v>
      </c>
      <c r="B268" s="66" t="s">
        <v>67</v>
      </c>
      <c r="C268" s="66">
        <v>468</v>
      </c>
      <c r="D268" s="66">
        <v>2</v>
      </c>
      <c r="E268" s="66">
        <v>3</v>
      </c>
      <c r="F268" s="66">
        <v>1</v>
      </c>
      <c r="G268" s="66">
        <v>343</v>
      </c>
      <c r="H268" s="66">
        <v>2</v>
      </c>
      <c r="I268" s="66">
        <v>92</v>
      </c>
      <c r="J268" s="66">
        <v>3</v>
      </c>
      <c r="K268" s="66">
        <v>18</v>
      </c>
      <c r="L268" s="66">
        <v>2</v>
      </c>
      <c r="M268" s="66">
        <v>12</v>
      </c>
      <c r="N268" s="66">
        <v>3</v>
      </c>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row>
    <row r="269" spans="1:40">
      <c r="A269" s="66" t="s">
        <v>248</v>
      </c>
      <c r="B269" s="66" t="s">
        <v>69</v>
      </c>
      <c r="C269" s="66">
        <v>21633</v>
      </c>
      <c r="D269" s="66">
        <v>100</v>
      </c>
      <c r="E269" s="66">
        <v>423</v>
      </c>
      <c r="F269" s="66">
        <v>100</v>
      </c>
      <c r="G269" s="66">
        <v>16715</v>
      </c>
      <c r="H269" s="66">
        <v>100</v>
      </c>
      <c r="I269" s="66">
        <v>3072</v>
      </c>
      <c r="J269" s="66">
        <v>100</v>
      </c>
      <c r="K269" s="66">
        <v>1038</v>
      </c>
      <c r="L269" s="66">
        <v>100</v>
      </c>
      <c r="M269" s="66">
        <v>385</v>
      </c>
      <c r="N269" s="66">
        <v>100</v>
      </c>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row>
    <row r="270" spans="1:40">
      <c r="A270" s="66" t="s">
        <v>392</v>
      </c>
      <c r="B270" s="66" t="s">
        <v>392</v>
      </c>
      <c r="C270" s="66" t="s">
        <v>392</v>
      </c>
      <c r="D270" s="66" t="s">
        <v>392</v>
      </c>
      <c r="E270" s="66" t="s">
        <v>392</v>
      </c>
      <c r="F270" s="66" t="s">
        <v>392</v>
      </c>
      <c r="G270" s="66" t="s">
        <v>392</v>
      </c>
      <c r="H270" s="66" t="s">
        <v>392</v>
      </c>
      <c r="I270" s="66" t="s">
        <v>392</v>
      </c>
      <c r="J270" s="66" t="s">
        <v>392</v>
      </c>
      <c r="K270" s="66" t="s">
        <v>392</v>
      </c>
      <c r="L270" s="66" t="s">
        <v>392</v>
      </c>
      <c r="M270" s="66" t="s">
        <v>392</v>
      </c>
      <c r="N270" s="66" t="s">
        <v>392</v>
      </c>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row>
    <row r="271" spans="1:40">
      <c r="A271" s="66" t="s">
        <v>42</v>
      </c>
      <c r="B271" s="66" t="s">
        <v>64</v>
      </c>
      <c r="C271" s="66">
        <v>1369</v>
      </c>
      <c r="D271" s="66">
        <v>11</v>
      </c>
      <c r="E271" s="66">
        <v>133</v>
      </c>
      <c r="F271" s="66">
        <v>42</v>
      </c>
      <c r="G271" s="66">
        <v>810</v>
      </c>
      <c r="H271" s="66">
        <v>8</v>
      </c>
      <c r="I271" s="66">
        <v>253</v>
      </c>
      <c r="J271" s="66">
        <v>14</v>
      </c>
      <c r="K271" s="66">
        <v>164</v>
      </c>
      <c r="L271" s="66">
        <v>22</v>
      </c>
      <c r="M271" s="66">
        <v>9</v>
      </c>
      <c r="N271" s="66">
        <v>3</v>
      </c>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row>
    <row r="272" spans="1:40">
      <c r="A272" s="66" t="s">
        <v>42</v>
      </c>
      <c r="B272" s="66" t="s">
        <v>65</v>
      </c>
      <c r="C272" s="66">
        <v>6210</v>
      </c>
      <c r="D272" s="66">
        <v>49</v>
      </c>
      <c r="E272" s="66">
        <v>167</v>
      </c>
      <c r="F272" s="66">
        <v>53</v>
      </c>
      <c r="G272" s="66">
        <v>4652</v>
      </c>
      <c r="H272" s="66">
        <v>49</v>
      </c>
      <c r="I272" s="66">
        <v>795</v>
      </c>
      <c r="J272" s="66">
        <v>43</v>
      </c>
      <c r="K272" s="66">
        <v>427</v>
      </c>
      <c r="L272" s="66">
        <v>58</v>
      </c>
      <c r="M272" s="66">
        <v>169</v>
      </c>
      <c r="N272" s="66">
        <v>61</v>
      </c>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row>
    <row r="273" spans="1:40">
      <c r="A273" s="66" t="s">
        <v>42</v>
      </c>
      <c r="B273" s="66" t="s">
        <v>66</v>
      </c>
      <c r="C273" s="66">
        <v>4739</v>
      </c>
      <c r="D273" s="66">
        <v>37</v>
      </c>
      <c r="E273" s="66">
        <v>14</v>
      </c>
      <c r="F273" s="66">
        <v>4</v>
      </c>
      <c r="G273" s="66">
        <v>3769</v>
      </c>
      <c r="H273" s="66">
        <v>39</v>
      </c>
      <c r="I273" s="66">
        <v>733</v>
      </c>
      <c r="J273" s="66">
        <v>39</v>
      </c>
      <c r="K273" s="66">
        <v>135</v>
      </c>
      <c r="L273" s="66">
        <v>18</v>
      </c>
      <c r="M273" s="66">
        <v>88</v>
      </c>
      <c r="N273" s="66">
        <v>32</v>
      </c>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row>
    <row r="274" spans="1:40">
      <c r="A274" s="66" t="s">
        <v>42</v>
      </c>
      <c r="B274" s="66" t="s">
        <v>67</v>
      </c>
      <c r="C274" s="66">
        <v>431</v>
      </c>
      <c r="D274" s="66">
        <v>3</v>
      </c>
      <c r="E274" s="66">
        <v>2</v>
      </c>
      <c r="F274" s="66">
        <v>1</v>
      </c>
      <c r="G274" s="66">
        <v>321</v>
      </c>
      <c r="H274" s="66">
        <v>3</v>
      </c>
      <c r="I274" s="66">
        <v>85</v>
      </c>
      <c r="J274" s="66">
        <v>5</v>
      </c>
      <c r="K274" s="66">
        <v>14</v>
      </c>
      <c r="L274" s="66">
        <v>2</v>
      </c>
      <c r="M274" s="66">
        <v>9</v>
      </c>
      <c r="N274" s="66">
        <v>3</v>
      </c>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row>
    <row r="275" spans="1:40">
      <c r="A275" s="66" t="s">
        <v>42</v>
      </c>
      <c r="B275" s="66" t="s">
        <v>69</v>
      </c>
      <c r="C275" s="66">
        <v>12749</v>
      </c>
      <c r="D275" s="66">
        <v>100</v>
      </c>
      <c r="E275" s="66">
        <v>316</v>
      </c>
      <c r="F275" s="66">
        <v>100</v>
      </c>
      <c r="G275" s="66">
        <v>9552</v>
      </c>
      <c r="H275" s="66">
        <v>100</v>
      </c>
      <c r="I275" s="66">
        <v>1866</v>
      </c>
      <c r="J275" s="66">
        <v>100</v>
      </c>
      <c r="K275" s="66">
        <v>740</v>
      </c>
      <c r="L275" s="66">
        <v>100</v>
      </c>
      <c r="M275" s="66">
        <v>275</v>
      </c>
      <c r="N275" s="66">
        <v>100</v>
      </c>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row>
    <row r="276" spans="1:40">
      <c r="A276" s="66"/>
      <c r="B276" s="66"/>
      <c r="C276" s="66"/>
      <c r="D276" s="66"/>
      <c r="E276" s="66"/>
      <c r="F276" s="66"/>
      <c r="G276" s="66"/>
      <c r="H276" s="66"/>
      <c r="I276" s="66"/>
      <c r="J276" s="66"/>
      <c r="K276" s="66"/>
      <c r="L276" s="66"/>
      <c r="M276" s="66"/>
      <c r="N276" s="66"/>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row>
    <row r="277" spans="1:40">
      <c r="A277" s="66" t="s">
        <v>824</v>
      </c>
      <c r="B277" s="66" t="s">
        <v>64</v>
      </c>
      <c r="C277" s="66">
        <v>2608</v>
      </c>
      <c r="D277" s="66">
        <v>29</v>
      </c>
      <c r="E277" s="66">
        <v>64</v>
      </c>
      <c r="F277" s="66">
        <v>60</v>
      </c>
      <c r="G277" s="66">
        <v>1929</v>
      </c>
      <c r="H277" s="66">
        <v>27</v>
      </c>
      <c r="I277" s="66">
        <v>439</v>
      </c>
      <c r="J277" s="66">
        <v>36</v>
      </c>
      <c r="K277" s="66">
        <v>152</v>
      </c>
      <c r="L277" s="66">
        <v>51</v>
      </c>
      <c r="M277" s="66">
        <v>24</v>
      </c>
      <c r="N277" s="66">
        <v>22</v>
      </c>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row>
    <row r="278" spans="1:40">
      <c r="A278" s="66" t="s">
        <v>824</v>
      </c>
      <c r="B278" s="66" t="s">
        <v>65</v>
      </c>
      <c r="C278" s="66">
        <v>4975</v>
      </c>
      <c r="D278" s="66">
        <v>56</v>
      </c>
      <c r="E278" s="66">
        <v>42</v>
      </c>
      <c r="F278" s="66">
        <v>39</v>
      </c>
      <c r="G278" s="66">
        <v>4165</v>
      </c>
      <c r="H278" s="66">
        <v>58</v>
      </c>
      <c r="I278" s="66">
        <v>586</v>
      </c>
      <c r="J278" s="66">
        <v>49</v>
      </c>
      <c r="K278" s="66">
        <v>118</v>
      </c>
      <c r="L278" s="66">
        <v>40</v>
      </c>
      <c r="M278" s="66">
        <v>64</v>
      </c>
      <c r="N278" s="66">
        <v>58</v>
      </c>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row>
    <row r="279" spans="1:40">
      <c r="A279" s="66" t="s">
        <v>824</v>
      </c>
      <c r="B279" s="66" t="s">
        <v>66</v>
      </c>
      <c r="C279" s="66">
        <v>1301</v>
      </c>
      <c r="D279" s="66">
        <v>15</v>
      </c>
      <c r="E279" s="66">
        <v>1</v>
      </c>
      <c r="F279" s="66">
        <v>1</v>
      </c>
      <c r="G279" s="66">
        <v>1069</v>
      </c>
      <c r="H279" s="66">
        <v>15</v>
      </c>
      <c r="I279" s="66">
        <v>181</v>
      </c>
      <c r="J279" s="66">
        <v>15</v>
      </c>
      <c r="K279" s="66">
        <v>28</v>
      </c>
      <c r="L279" s="66">
        <v>9</v>
      </c>
      <c r="M279" s="66">
        <v>22</v>
      </c>
      <c r="N279" s="66">
        <v>20</v>
      </c>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row>
    <row r="280" spans="1:40">
      <c r="A280" s="66" t="s">
        <v>824</v>
      </c>
      <c r="B280" s="66" t="s">
        <v>67</v>
      </c>
      <c r="C280" s="66">
        <v>0</v>
      </c>
      <c r="D280" s="66">
        <v>0</v>
      </c>
      <c r="E280" s="66">
        <v>0</v>
      </c>
      <c r="F280" s="66">
        <v>0</v>
      </c>
      <c r="G280" s="66">
        <v>0</v>
      </c>
      <c r="H280" s="66">
        <v>0</v>
      </c>
      <c r="I280" s="66">
        <v>0</v>
      </c>
      <c r="J280" s="66">
        <v>0</v>
      </c>
      <c r="K280" s="66">
        <v>0</v>
      </c>
      <c r="L280" s="66">
        <v>0</v>
      </c>
      <c r="M280" s="66">
        <v>0</v>
      </c>
      <c r="N280" s="66">
        <v>0</v>
      </c>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row>
    <row r="281" spans="1:40">
      <c r="A281" s="66" t="s">
        <v>824</v>
      </c>
      <c r="B281" s="66" t="s">
        <v>69</v>
      </c>
      <c r="C281" s="66">
        <v>8884</v>
      </c>
      <c r="D281" s="66">
        <v>100</v>
      </c>
      <c r="E281" s="66">
        <v>107</v>
      </c>
      <c r="F281" s="66">
        <v>100</v>
      </c>
      <c r="G281" s="66">
        <v>7163</v>
      </c>
      <c r="H281" s="66">
        <v>100</v>
      </c>
      <c r="I281" s="66">
        <v>1206</v>
      </c>
      <c r="J281" s="66">
        <v>100</v>
      </c>
      <c r="K281" s="66">
        <v>298</v>
      </c>
      <c r="L281" s="66">
        <v>100</v>
      </c>
      <c r="M281" s="66">
        <v>110</v>
      </c>
      <c r="N281" s="66">
        <v>100</v>
      </c>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row>
    <row r="282" spans="1:40">
      <c r="A282" s="66"/>
      <c r="B282" s="66"/>
      <c r="C282" s="66"/>
      <c r="D282" s="66"/>
      <c r="E282" s="66"/>
      <c r="F282" s="66"/>
      <c r="G282" s="66"/>
      <c r="H282" s="66"/>
      <c r="I282" s="66"/>
      <c r="J282" s="66"/>
      <c r="K282" s="66"/>
      <c r="L282" s="66"/>
      <c r="M282" s="66"/>
      <c r="N282" s="66"/>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row>
    <row r="283" spans="1:40">
      <c r="A283" s="66" t="s">
        <v>834</v>
      </c>
      <c r="B283" s="66" t="s">
        <v>64</v>
      </c>
      <c r="C283" s="66">
        <v>3977</v>
      </c>
      <c r="D283" s="217">
        <v>18</v>
      </c>
      <c r="E283" s="66">
        <v>197</v>
      </c>
      <c r="F283" s="217">
        <v>47</v>
      </c>
      <c r="G283" s="66">
        <v>2739</v>
      </c>
      <c r="H283" s="217">
        <v>16</v>
      </c>
      <c r="I283" s="66">
        <v>692</v>
      </c>
      <c r="J283" s="217">
        <v>23</v>
      </c>
      <c r="K283" s="66">
        <v>316</v>
      </c>
      <c r="L283" s="217">
        <v>30</v>
      </c>
      <c r="M283" s="66">
        <v>33</v>
      </c>
      <c r="N283" s="217">
        <v>9</v>
      </c>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row>
    <row r="284" spans="1:40">
      <c r="A284" s="66" t="s">
        <v>834</v>
      </c>
      <c r="B284" s="66" t="s">
        <v>65</v>
      </c>
      <c r="C284" s="66">
        <v>11185</v>
      </c>
      <c r="D284" s="217">
        <v>52</v>
      </c>
      <c r="E284" s="66">
        <v>209</v>
      </c>
      <c r="F284" s="217">
        <v>49</v>
      </c>
      <c r="G284" s="66">
        <v>8817</v>
      </c>
      <c r="H284" s="217">
        <v>53</v>
      </c>
      <c r="I284" s="66">
        <v>1381</v>
      </c>
      <c r="J284" s="217">
        <v>45</v>
      </c>
      <c r="K284" s="66">
        <v>545</v>
      </c>
      <c r="L284" s="217">
        <v>53</v>
      </c>
      <c r="M284" s="66">
        <v>233</v>
      </c>
      <c r="N284" s="217">
        <v>61</v>
      </c>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row>
    <row r="285" spans="1:40">
      <c r="A285" s="66" t="s">
        <v>834</v>
      </c>
      <c r="B285" s="66" t="s">
        <v>66</v>
      </c>
      <c r="C285" s="66">
        <v>6040</v>
      </c>
      <c r="D285" s="217">
        <v>28</v>
      </c>
      <c r="E285" s="66">
        <v>15</v>
      </c>
      <c r="F285" s="217">
        <v>4</v>
      </c>
      <c r="G285" s="66">
        <v>4838</v>
      </c>
      <c r="H285" s="217">
        <v>29</v>
      </c>
      <c r="I285" s="66">
        <v>914</v>
      </c>
      <c r="J285" s="217">
        <v>30</v>
      </c>
      <c r="K285" s="66">
        <v>163</v>
      </c>
      <c r="L285" s="217">
        <v>16</v>
      </c>
      <c r="M285" s="66">
        <v>110</v>
      </c>
      <c r="N285" s="217">
        <v>29</v>
      </c>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row>
    <row r="286" spans="1:40">
      <c r="A286" s="66" t="s">
        <v>834</v>
      </c>
      <c r="B286" s="66" t="s">
        <v>67</v>
      </c>
      <c r="C286" s="66">
        <v>431</v>
      </c>
      <c r="D286" s="217">
        <v>2</v>
      </c>
      <c r="E286" s="66">
        <v>2</v>
      </c>
      <c r="F286" s="217">
        <v>0</v>
      </c>
      <c r="G286" s="66">
        <v>321</v>
      </c>
      <c r="H286" s="217">
        <v>2</v>
      </c>
      <c r="I286" s="66">
        <v>85</v>
      </c>
      <c r="J286" s="217">
        <v>3</v>
      </c>
      <c r="K286" s="66">
        <v>14</v>
      </c>
      <c r="L286" s="217">
        <v>1</v>
      </c>
      <c r="M286" s="66">
        <v>9</v>
      </c>
      <c r="N286" s="217">
        <v>2</v>
      </c>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row>
    <row r="287" spans="1:40">
      <c r="A287" s="66" t="s">
        <v>834</v>
      </c>
      <c r="B287" s="66" t="s">
        <v>69</v>
      </c>
      <c r="C287" s="66">
        <v>21633</v>
      </c>
      <c r="D287" s="217">
        <v>100</v>
      </c>
      <c r="E287" s="66">
        <v>423</v>
      </c>
      <c r="F287" s="217">
        <v>100</v>
      </c>
      <c r="G287" s="66">
        <v>16715</v>
      </c>
      <c r="H287" s="217">
        <v>100</v>
      </c>
      <c r="I287" s="66">
        <v>3072</v>
      </c>
      <c r="J287" s="217">
        <v>100</v>
      </c>
      <c r="K287" s="66">
        <v>1038</v>
      </c>
      <c r="L287" s="217">
        <v>100</v>
      </c>
      <c r="M287" s="66">
        <v>385</v>
      </c>
      <c r="N287" s="217">
        <v>100</v>
      </c>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row>
    <row r="288" spans="1:40">
      <c r="A288" s="66" t="s">
        <v>392</v>
      </c>
      <c r="B288" s="66" t="s">
        <v>392</v>
      </c>
      <c r="C288" s="66" t="s">
        <v>392</v>
      </c>
      <c r="D288" s="66" t="s">
        <v>392</v>
      </c>
      <c r="E288" s="66" t="s">
        <v>392</v>
      </c>
      <c r="F288" s="66" t="s">
        <v>392</v>
      </c>
      <c r="G288" s="66" t="s">
        <v>392</v>
      </c>
      <c r="H288" s="66" t="s">
        <v>392</v>
      </c>
      <c r="I288" s="66" t="s">
        <v>392</v>
      </c>
      <c r="J288" s="66" t="s">
        <v>392</v>
      </c>
      <c r="K288" s="66" t="s">
        <v>392</v>
      </c>
      <c r="L288" s="66" t="s">
        <v>392</v>
      </c>
      <c r="M288" s="66" t="s">
        <v>392</v>
      </c>
      <c r="N288" s="66" t="s">
        <v>392</v>
      </c>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row>
    <row r="289" spans="1:40">
      <c r="A289" s="66" t="s">
        <v>361</v>
      </c>
      <c r="B289" s="66" t="s">
        <v>64</v>
      </c>
      <c r="C289" s="66">
        <v>3287</v>
      </c>
      <c r="D289" s="66">
        <v>15</v>
      </c>
      <c r="E289" s="66">
        <v>219</v>
      </c>
      <c r="F289" s="66">
        <v>52</v>
      </c>
      <c r="G289" s="66">
        <v>2333</v>
      </c>
      <c r="H289" s="66">
        <v>14</v>
      </c>
      <c r="I289" s="66">
        <v>377</v>
      </c>
      <c r="J289" s="66">
        <v>12</v>
      </c>
      <c r="K289" s="66">
        <v>305</v>
      </c>
      <c r="L289" s="66">
        <v>29</v>
      </c>
      <c r="M289" s="66">
        <v>53</v>
      </c>
      <c r="N289" s="66">
        <v>14</v>
      </c>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row>
    <row r="290" spans="1:40">
      <c r="A290" s="66" t="s">
        <v>361</v>
      </c>
      <c r="B290" s="66" t="s">
        <v>65</v>
      </c>
      <c r="C290" s="66">
        <v>12228</v>
      </c>
      <c r="D290" s="66">
        <v>57</v>
      </c>
      <c r="E290" s="66">
        <v>186</v>
      </c>
      <c r="F290" s="66">
        <v>44</v>
      </c>
      <c r="G290" s="66">
        <v>9527</v>
      </c>
      <c r="H290" s="66">
        <v>57</v>
      </c>
      <c r="I290" s="66">
        <v>1727</v>
      </c>
      <c r="J290" s="66">
        <v>56</v>
      </c>
      <c r="K290" s="66">
        <v>551</v>
      </c>
      <c r="L290" s="66">
        <v>53</v>
      </c>
      <c r="M290" s="66">
        <v>237</v>
      </c>
      <c r="N290" s="66">
        <v>62</v>
      </c>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row>
    <row r="291" spans="1:40">
      <c r="A291" s="66" t="s">
        <v>361</v>
      </c>
      <c r="B291" s="66" t="s">
        <v>66</v>
      </c>
      <c r="C291" s="66">
        <v>5823</v>
      </c>
      <c r="D291" s="66">
        <v>27</v>
      </c>
      <c r="E291" s="66">
        <v>16</v>
      </c>
      <c r="F291" s="66">
        <v>4</v>
      </c>
      <c r="G291" s="66">
        <v>4622</v>
      </c>
      <c r="H291" s="66">
        <v>28</v>
      </c>
      <c r="I291" s="66">
        <v>922</v>
      </c>
      <c r="J291" s="66">
        <v>30</v>
      </c>
      <c r="K291" s="66">
        <v>172</v>
      </c>
      <c r="L291" s="66">
        <v>17</v>
      </c>
      <c r="M291" s="66">
        <v>91</v>
      </c>
      <c r="N291" s="66">
        <v>24</v>
      </c>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row>
    <row r="292" spans="1:40">
      <c r="A292" s="66" t="s">
        <v>361</v>
      </c>
      <c r="B292" s="66" t="s">
        <v>67</v>
      </c>
      <c r="C292" s="66">
        <v>295</v>
      </c>
      <c r="D292" s="66">
        <v>1</v>
      </c>
      <c r="E292" s="66">
        <v>2</v>
      </c>
      <c r="F292" s="66">
        <v>0</v>
      </c>
      <c r="G292" s="66">
        <v>233</v>
      </c>
      <c r="H292" s="66">
        <v>1</v>
      </c>
      <c r="I292" s="66">
        <v>46</v>
      </c>
      <c r="J292" s="66">
        <v>1</v>
      </c>
      <c r="K292" s="66">
        <v>10</v>
      </c>
      <c r="L292" s="66">
        <v>1</v>
      </c>
      <c r="M292" s="66">
        <v>4</v>
      </c>
      <c r="N292" s="66">
        <v>1</v>
      </c>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row>
    <row r="293" spans="1:40">
      <c r="A293" s="66" t="s">
        <v>361</v>
      </c>
      <c r="B293" s="66" t="s">
        <v>69</v>
      </c>
      <c r="C293" s="66">
        <v>21633</v>
      </c>
      <c r="D293" s="66">
        <v>100</v>
      </c>
      <c r="E293" s="66">
        <v>423</v>
      </c>
      <c r="F293" s="66">
        <v>100</v>
      </c>
      <c r="G293" s="66">
        <v>16715</v>
      </c>
      <c r="H293" s="66">
        <v>100</v>
      </c>
      <c r="I293" s="66">
        <v>3072</v>
      </c>
      <c r="J293" s="66">
        <v>100</v>
      </c>
      <c r="K293" s="66">
        <v>1038</v>
      </c>
      <c r="L293" s="66">
        <v>100</v>
      </c>
      <c r="M293" s="66">
        <v>385</v>
      </c>
      <c r="N293" s="66">
        <v>100</v>
      </c>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row>
    <row r="294" spans="1:40">
      <c r="A294" s="66" t="s">
        <v>392</v>
      </c>
      <c r="B294" s="66" t="s">
        <v>392</v>
      </c>
      <c r="C294" s="66" t="s">
        <v>392</v>
      </c>
      <c r="D294" s="66" t="s">
        <v>392</v>
      </c>
      <c r="E294" s="66" t="s">
        <v>392</v>
      </c>
      <c r="F294" s="66" t="s">
        <v>392</v>
      </c>
      <c r="G294" s="66" t="s">
        <v>392</v>
      </c>
      <c r="H294" s="66" t="s">
        <v>392</v>
      </c>
      <c r="I294" s="66" t="s">
        <v>392</v>
      </c>
      <c r="J294" s="66" t="s">
        <v>392</v>
      </c>
      <c r="K294" s="66" t="s">
        <v>392</v>
      </c>
      <c r="L294" s="66" t="s">
        <v>392</v>
      </c>
      <c r="M294" s="66" t="s">
        <v>392</v>
      </c>
      <c r="N294" s="66" t="s">
        <v>392</v>
      </c>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row>
    <row r="295" spans="1:40">
      <c r="A295" s="66" t="s">
        <v>355</v>
      </c>
      <c r="B295" s="66" t="s">
        <v>64</v>
      </c>
      <c r="C295" s="66">
        <v>7948</v>
      </c>
      <c r="D295" s="66">
        <v>37</v>
      </c>
      <c r="E295" s="66">
        <v>306</v>
      </c>
      <c r="F295" s="66">
        <v>72</v>
      </c>
      <c r="G295" s="66">
        <v>6169</v>
      </c>
      <c r="H295" s="66">
        <v>37</v>
      </c>
      <c r="I295" s="66">
        <v>843</v>
      </c>
      <c r="J295" s="66">
        <v>27</v>
      </c>
      <c r="K295" s="66">
        <v>533</v>
      </c>
      <c r="L295" s="66">
        <v>51</v>
      </c>
      <c r="M295" s="66">
        <v>97</v>
      </c>
      <c r="N295" s="66">
        <v>25</v>
      </c>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row>
    <row r="296" spans="1:40">
      <c r="A296" s="66" t="s">
        <v>355</v>
      </c>
      <c r="B296" s="66" t="s">
        <v>65</v>
      </c>
      <c r="C296" s="66">
        <v>12027</v>
      </c>
      <c r="D296" s="66">
        <v>56</v>
      </c>
      <c r="E296" s="66">
        <v>115</v>
      </c>
      <c r="F296" s="66">
        <v>27</v>
      </c>
      <c r="G296" s="66">
        <v>9523</v>
      </c>
      <c r="H296" s="66">
        <v>57</v>
      </c>
      <c r="I296" s="66">
        <v>1735</v>
      </c>
      <c r="J296" s="66">
        <v>57</v>
      </c>
      <c r="K296" s="66">
        <v>431</v>
      </c>
      <c r="L296" s="66">
        <v>42</v>
      </c>
      <c r="M296" s="66">
        <v>223</v>
      </c>
      <c r="N296" s="66">
        <v>58</v>
      </c>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row>
    <row r="297" spans="1:40">
      <c r="A297" s="66" t="s">
        <v>355</v>
      </c>
      <c r="B297" s="66" t="s">
        <v>66</v>
      </c>
      <c r="C297" s="66">
        <v>1577</v>
      </c>
      <c r="D297" s="66">
        <v>7</v>
      </c>
      <c r="E297" s="66">
        <v>2</v>
      </c>
      <c r="F297" s="66">
        <v>0</v>
      </c>
      <c r="G297" s="66">
        <v>979</v>
      </c>
      <c r="H297" s="66">
        <v>6</v>
      </c>
      <c r="I297" s="66">
        <v>467</v>
      </c>
      <c r="J297" s="66">
        <v>15</v>
      </c>
      <c r="K297" s="66">
        <v>67</v>
      </c>
      <c r="L297" s="66">
        <v>6</v>
      </c>
      <c r="M297" s="66">
        <v>62</v>
      </c>
      <c r="N297" s="66">
        <v>16</v>
      </c>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row>
    <row r="298" spans="1:40">
      <c r="A298" s="66" t="s">
        <v>355</v>
      </c>
      <c r="B298" s="66" t="s">
        <v>67</v>
      </c>
      <c r="C298" s="66">
        <v>61</v>
      </c>
      <c r="D298" s="66">
        <v>0</v>
      </c>
      <c r="E298" s="66">
        <v>0</v>
      </c>
      <c r="F298" s="66">
        <v>0</v>
      </c>
      <c r="G298" s="66">
        <v>28</v>
      </c>
      <c r="H298" s="66">
        <v>0</v>
      </c>
      <c r="I298" s="66">
        <v>23</v>
      </c>
      <c r="J298" s="66">
        <v>1</v>
      </c>
      <c r="K298" s="66">
        <v>7</v>
      </c>
      <c r="L298" s="66">
        <v>1</v>
      </c>
      <c r="M298" s="66">
        <v>3</v>
      </c>
      <c r="N298" s="66">
        <v>1</v>
      </c>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row>
    <row r="299" spans="1:40">
      <c r="A299" s="66" t="s">
        <v>355</v>
      </c>
      <c r="B299" s="66" t="s">
        <v>69</v>
      </c>
      <c r="C299" s="66">
        <v>21613</v>
      </c>
      <c r="D299" s="66">
        <v>100</v>
      </c>
      <c r="E299" s="66">
        <v>423</v>
      </c>
      <c r="F299" s="66">
        <v>100</v>
      </c>
      <c r="G299" s="66">
        <v>16699</v>
      </c>
      <c r="H299" s="66">
        <v>100</v>
      </c>
      <c r="I299" s="66">
        <v>3068</v>
      </c>
      <c r="J299" s="66">
        <v>100</v>
      </c>
      <c r="K299" s="66">
        <v>1038</v>
      </c>
      <c r="L299" s="66">
        <v>100</v>
      </c>
      <c r="M299" s="66">
        <v>385</v>
      </c>
      <c r="N299" s="66">
        <v>100</v>
      </c>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row>
    <row r="300" spans="1:40">
      <c r="A300" s="66" t="s">
        <v>392</v>
      </c>
      <c r="B300" s="66" t="s">
        <v>392</v>
      </c>
      <c r="C300" s="66" t="s">
        <v>392</v>
      </c>
      <c r="D300" s="66" t="s">
        <v>392</v>
      </c>
      <c r="E300" s="66" t="s">
        <v>392</v>
      </c>
      <c r="F300" s="66" t="s">
        <v>392</v>
      </c>
      <c r="G300" s="66" t="s">
        <v>392</v>
      </c>
      <c r="H300" s="66" t="s">
        <v>392</v>
      </c>
      <c r="I300" s="66" t="s">
        <v>392</v>
      </c>
      <c r="J300" s="66" t="s">
        <v>392</v>
      </c>
      <c r="K300" s="66" t="s">
        <v>392</v>
      </c>
      <c r="L300" s="66" t="s">
        <v>392</v>
      </c>
      <c r="M300" s="66" t="s">
        <v>392</v>
      </c>
      <c r="N300" s="66" t="s">
        <v>392</v>
      </c>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row>
    <row r="301" spans="1:40">
      <c r="A301" s="66" t="s">
        <v>8</v>
      </c>
      <c r="B301" s="66" t="s">
        <v>64</v>
      </c>
      <c r="C301" s="66">
        <v>4902</v>
      </c>
      <c r="D301" s="66">
        <v>23</v>
      </c>
      <c r="E301" s="66">
        <v>238</v>
      </c>
      <c r="F301" s="66">
        <v>56</v>
      </c>
      <c r="G301" s="66">
        <v>3237</v>
      </c>
      <c r="H301" s="66">
        <v>19</v>
      </c>
      <c r="I301" s="66">
        <v>921</v>
      </c>
      <c r="J301" s="66">
        <v>30</v>
      </c>
      <c r="K301" s="66">
        <v>421</v>
      </c>
      <c r="L301" s="66">
        <v>41</v>
      </c>
      <c r="M301" s="66">
        <v>85</v>
      </c>
      <c r="N301" s="66">
        <v>22</v>
      </c>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row>
    <row r="302" spans="1:40">
      <c r="A302" s="66" t="s">
        <v>8</v>
      </c>
      <c r="B302" s="66" t="s">
        <v>65</v>
      </c>
      <c r="C302" s="66">
        <v>11579</v>
      </c>
      <c r="D302" s="66">
        <v>54</v>
      </c>
      <c r="E302" s="66">
        <v>166</v>
      </c>
      <c r="F302" s="66">
        <v>39</v>
      </c>
      <c r="G302" s="66">
        <v>9207</v>
      </c>
      <c r="H302" s="66">
        <v>55</v>
      </c>
      <c r="I302" s="66">
        <v>1526</v>
      </c>
      <c r="J302" s="66">
        <v>50</v>
      </c>
      <c r="K302" s="66">
        <v>467</v>
      </c>
      <c r="L302" s="66">
        <v>45</v>
      </c>
      <c r="M302" s="66">
        <v>213</v>
      </c>
      <c r="N302" s="66">
        <v>55</v>
      </c>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row>
    <row r="303" spans="1:40">
      <c r="A303" s="66" t="s">
        <v>8</v>
      </c>
      <c r="B303" s="66" t="s">
        <v>66</v>
      </c>
      <c r="C303" s="66">
        <v>4841</v>
      </c>
      <c r="D303" s="66">
        <v>22</v>
      </c>
      <c r="E303" s="66">
        <v>16</v>
      </c>
      <c r="F303" s="66">
        <v>4</v>
      </c>
      <c r="G303" s="66">
        <v>4034</v>
      </c>
      <c r="H303" s="66">
        <v>24</v>
      </c>
      <c r="I303" s="66">
        <v>574</v>
      </c>
      <c r="J303" s="66">
        <v>19</v>
      </c>
      <c r="K303" s="66">
        <v>138</v>
      </c>
      <c r="L303" s="66">
        <v>13</v>
      </c>
      <c r="M303" s="66">
        <v>79</v>
      </c>
      <c r="N303" s="66">
        <v>21</v>
      </c>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row>
    <row r="304" spans="1:40">
      <c r="A304" s="66" t="s">
        <v>8</v>
      </c>
      <c r="B304" s="66" t="s">
        <v>67</v>
      </c>
      <c r="C304" s="66">
        <v>311</v>
      </c>
      <c r="D304" s="66">
        <v>1</v>
      </c>
      <c r="E304" s="66">
        <v>3</v>
      </c>
      <c r="F304" s="66">
        <v>1</v>
      </c>
      <c r="G304" s="66">
        <v>237</v>
      </c>
      <c r="H304" s="66">
        <v>1</v>
      </c>
      <c r="I304" s="66">
        <v>51</v>
      </c>
      <c r="J304" s="66">
        <v>2</v>
      </c>
      <c r="K304" s="66">
        <v>12</v>
      </c>
      <c r="L304" s="66">
        <v>1</v>
      </c>
      <c r="M304" s="66">
        <v>8</v>
      </c>
      <c r="N304" s="66">
        <v>2</v>
      </c>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row>
    <row r="305" spans="1:40">
      <c r="A305" s="66" t="s">
        <v>8</v>
      </c>
      <c r="B305" s="66" t="s">
        <v>69</v>
      </c>
      <c r="C305" s="66">
        <v>21633</v>
      </c>
      <c r="D305" s="66">
        <v>100</v>
      </c>
      <c r="E305" s="66">
        <v>423</v>
      </c>
      <c r="F305" s="66">
        <v>100</v>
      </c>
      <c r="G305" s="66">
        <v>16715</v>
      </c>
      <c r="H305" s="66">
        <v>100</v>
      </c>
      <c r="I305" s="66">
        <v>3072</v>
      </c>
      <c r="J305" s="66">
        <v>100</v>
      </c>
      <c r="K305" s="66">
        <v>1038</v>
      </c>
      <c r="L305" s="66">
        <v>100</v>
      </c>
      <c r="M305" s="66">
        <v>385</v>
      </c>
      <c r="N305" s="66">
        <v>100</v>
      </c>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row>
    <row r="306" spans="1:40">
      <c r="A306" s="66"/>
      <c r="B306" s="66"/>
      <c r="C306" s="66"/>
      <c r="D306" s="66"/>
      <c r="E306" s="66"/>
      <c r="F306" s="66"/>
      <c r="G306" s="66"/>
      <c r="H306" s="66"/>
      <c r="I306" s="66"/>
      <c r="J306" s="66"/>
      <c r="K306" s="66"/>
      <c r="L306" s="66"/>
      <c r="M306" s="66"/>
      <c r="N306" s="66"/>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row>
    <row r="307" spans="1:40">
      <c r="A307" s="66" t="s">
        <v>832</v>
      </c>
      <c r="B307" s="66" t="s">
        <v>257</v>
      </c>
      <c r="C307" s="66" t="s">
        <v>385</v>
      </c>
      <c r="D307" s="66" t="s">
        <v>386</v>
      </c>
      <c r="E307" s="66" t="s">
        <v>270</v>
      </c>
      <c r="F307" s="66" t="s">
        <v>387</v>
      </c>
      <c r="G307" s="66" t="s">
        <v>271</v>
      </c>
      <c r="H307" s="66" t="s">
        <v>388</v>
      </c>
      <c r="I307" s="66" t="s">
        <v>272</v>
      </c>
      <c r="J307" s="66" t="s">
        <v>389</v>
      </c>
      <c r="K307" s="66" t="s">
        <v>273</v>
      </c>
      <c r="L307" s="66" t="s">
        <v>390</v>
      </c>
      <c r="M307" s="66" t="s">
        <v>19</v>
      </c>
      <c r="N307" s="66" t="s">
        <v>391</v>
      </c>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row>
    <row r="308" spans="1:40">
      <c r="A308" s="66" t="s">
        <v>248</v>
      </c>
      <c r="B308" s="66" t="s">
        <v>64</v>
      </c>
      <c r="C308" s="66">
        <v>4489</v>
      </c>
      <c r="D308" s="66">
        <v>21</v>
      </c>
      <c r="E308" s="66">
        <v>231</v>
      </c>
      <c r="F308" s="66">
        <v>55</v>
      </c>
      <c r="G308" s="66">
        <v>2982</v>
      </c>
      <c r="H308" s="66">
        <v>18</v>
      </c>
      <c r="I308" s="66">
        <v>805</v>
      </c>
      <c r="J308" s="66">
        <v>26</v>
      </c>
      <c r="K308" s="66">
        <v>397</v>
      </c>
      <c r="L308" s="66">
        <v>38</v>
      </c>
      <c r="M308" s="66">
        <v>74</v>
      </c>
      <c r="N308" s="66">
        <v>19</v>
      </c>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row>
    <row r="309" spans="1:40">
      <c r="A309" s="66" t="s">
        <v>248</v>
      </c>
      <c r="B309" s="66" t="s">
        <v>65</v>
      </c>
      <c r="C309" s="66">
        <v>10660</v>
      </c>
      <c r="D309" s="66">
        <v>49</v>
      </c>
      <c r="E309" s="66">
        <v>174</v>
      </c>
      <c r="F309" s="66">
        <v>41</v>
      </c>
      <c r="G309" s="66">
        <v>8561</v>
      </c>
      <c r="H309" s="66">
        <v>51</v>
      </c>
      <c r="I309" s="66">
        <v>1272</v>
      </c>
      <c r="J309" s="66">
        <v>41</v>
      </c>
      <c r="K309" s="66">
        <v>456</v>
      </c>
      <c r="L309" s="66">
        <v>44</v>
      </c>
      <c r="M309" s="66">
        <v>197</v>
      </c>
      <c r="N309" s="66">
        <v>51</v>
      </c>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row>
    <row r="310" spans="1:40">
      <c r="A310" s="66" t="s">
        <v>248</v>
      </c>
      <c r="B310" s="66" t="s">
        <v>66</v>
      </c>
      <c r="C310" s="66">
        <v>6042</v>
      </c>
      <c r="D310" s="66">
        <v>28</v>
      </c>
      <c r="E310" s="66">
        <v>16</v>
      </c>
      <c r="F310" s="66">
        <v>4</v>
      </c>
      <c r="G310" s="66">
        <v>4844</v>
      </c>
      <c r="H310" s="66">
        <v>29</v>
      </c>
      <c r="I310" s="66">
        <v>912</v>
      </c>
      <c r="J310" s="66">
        <v>30</v>
      </c>
      <c r="K310" s="66">
        <v>167</v>
      </c>
      <c r="L310" s="66">
        <v>16</v>
      </c>
      <c r="M310" s="66">
        <v>103</v>
      </c>
      <c r="N310" s="66">
        <v>27</v>
      </c>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row>
    <row r="311" spans="1:40">
      <c r="A311" s="66" t="s">
        <v>248</v>
      </c>
      <c r="B311" s="66" t="s">
        <v>67</v>
      </c>
      <c r="C311" s="66">
        <v>455</v>
      </c>
      <c r="D311" s="66">
        <v>2</v>
      </c>
      <c r="E311" s="66">
        <v>2</v>
      </c>
      <c r="F311" s="66">
        <v>0</v>
      </c>
      <c r="G311" s="66">
        <v>334</v>
      </c>
      <c r="H311" s="66">
        <v>2</v>
      </c>
      <c r="I311" s="66">
        <v>90</v>
      </c>
      <c r="J311" s="66">
        <v>3</v>
      </c>
      <c r="K311" s="66">
        <v>17</v>
      </c>
      <c r="L311" s="66">
        <v>2</v>
      </c>
      <c r="M311" s="66">
        <v>12</v>
      </c>
      <c r="N311" s="66">
        <v>3</v>
      </c>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row>
    <row r="312" spans="1:40">
      <c r="A312" s="66" t="s">
        <v>248</v>
      </c>
      <c r="B312" s="66" t="s">
        <v>69</v>
      </c>
      <c r="C312" s="66">
        <v>21646</v>
      </c>
      <c r="D312" s="66">
        <v>100</v>
      </c>
      <c r="E312" s="66">
        <v>423</v>
      </c>
      <c r="F312" s="66">
        <v>100</v>
      </c>
      <c r="G312" s="66">
        <v>16721</v>
      </c>
      <c r="H312" s="66">
        <v>100</v>
      </c>
      <c r="I312" s="66">
        <v>3079</v>
      </c>
      <c r="J312" s="66">
        <v>100</v>
      </c>
      <c r="K312" s="66">
        <v>1037</v>
      </c>
      <c r="L312" s="66">
        <v>100</v>
      </c>
      <c r="M312" s="66">
        <v>386</v>
      </c>
      <c r="N312" s="66">
        <v>100</v>
      </c>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row>
    <row r="313" spans="1:40">
      <c r="A313" s="66" t="s">
        <v>392</v>
      </c>
      <c r="B313" s="66" t="s">
        <v>392</v>
      </c>
      <c r="C313" s="66" t="s">
        <v>392</v>
      </c>
      <c r="D313" s="66" t="s">
        <v>392</v>
      </c>
      <c r="E313" s="66" t="s">
        <v>392</v>
      </c>
      <c r="F313" s="66" t="s">
        <v>392</v>
      </c>
      <c r="G313" s="66" t="s">
        <v>392</v>
      </c>
      <c r="H313" s="66" t="s">
        <v>392</v>
      </c>
      <c r="I313" s="66" t="s">
        <v>392</v>
      </c>
      <c r="J313" s="66" t="s">
        <v>392</v>
      </c>
      <c r="K313" s="66" t="s">
        <v>392</v>
      </c>
      <c r="L313" s="66" t="s">
        <v>392</v>
      </c>
      <c r="M313" s="66" t="s">
        <v>392</v>
      </c>
      <c r="N313" s="66" t="s">
        <v>392</v>
      </c>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row>
    <row r="314" spans="1:40">
      <c r="A314" s="66" t="s">
        <v>42</v>
      </c>
      <c r="B314" s="66" t="s">
        <v>64</v>
      </c>
      <c r="C314" s="66">
        <v>1498</v>
      </c>
      <c r="D314" s="66">
        <v>11</v>
      </c>
      <c r="E314" s="66">
        <v>143</v>
      </c>
      <c r="F314" s="66">
        <v>43</v>
      </c>
      <c r="G314" s="66">
        <v>899</v>
      </c>
      <c r="H314" s="66">
        <v>9</v>
      </c>
      <c r="I314" s="66">
        <v>276</v>
      </c>
      <c r="J314" s="66">
        <v>14</v>
      </c>
      <c r="K314" s="66">
        <v>170</v>
      </c>
      <c r="L314" s="66">
        <v>22</v>
      </c>
      <c r="M314" s="66">
        <v>10</v>
      </c>
      <c r="N314" s="66">
        <v>3</v>
      </c>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row>
    <row r="315" spans="1:40">
      <c r="A315" s="66" t="s">
        <v>42</v>
      </c>
      <c r="B315" s="66" t="s">
        <v>65</v>
      </c>
      <c r="C315" s="66">
        <v>6614</v>
      </c>
      <c r="D315" s="66">
        <v>49</v>
      </c>
      <c r="E315" s="66">
        <v>175</v>
      </c>
      <c r="F315" s="66">
        <v>53</v>
      </c>
      <c r="G315" s="66">
        <v>4965</v>
      </c>
      <c r="H315" s="66">
        <v>49</v>
      </c>
      <c r="I315" s="66">
        <v>838</v>
      </c>
      <c r="J315" s="66">
        <v>43</v>
      </c>
      <c r="K315" s="66">
        <v>450</v>
      </c>
      <c r="L315" s="66">
        <v>58</v>
      </c>
      <c r="M315" s="66">
        <v>186</v>
      </c>
      <c r="N315" s="66">
        <v>63</v>
      </c>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row>
    <row r="316" spans="1:40">
      <c r="A316" s="66" t="s">
        <v>42</v>
      </c>
      <c r="B316" s="66" t="s">
        <v>66</v>
      </c>
      <c r="C316" s="66">
        <v>4965</v>
      </c>
      <c r="D316" s="66">
        <v>37</v>
      </c>
      <c r="E316" s="66">
        <v>14</v>
      </c>
      <c r="F316" s="66">
        <v>4</v>
      </c>
      <c r="G316" s="66">
        <v>3963</v>
      </c>
      <c r="H316" s="66">
        <v>39</v>
      </c>
      <c r="I316" s="66">
        <v>759</v>
      </c>
      <c r="J316" s="66">
        <v>39</v>
      </c>
      <c r="K316" s="66">
        <v>139</v>
      </c>
      <c r="L316" s="66">
        <v>18</v>
      </c>
      <c r="M316" s="66">
        <v>90</v>
      </c>
      <c r="N316" s="66">
        <v>31</v>
      </c>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row>
    <row r="317" spans="1:40">
      <c r="A317" s="66" t="s">
        <v>42</v>
      </c>
      <c r="B317" s="66" t="s">
        <v>67</v>
      </c>
      <c r="C317" s="66">
        <v>419</v>
      </c>
      <c r="D317" s="66">
        <v>3</v>
      </c>
      <c r="E317" s="66">
        <v>1</v>
      </c>
      <c r="F317" s="66">
        <v>0</v>
      </c>
      <c r="G317" s="66">
        <v>313</v>
      </c>
      <c r="H317" s="66">
        <v>3</v>
      </c>
      <c r="I317" s="66">
        <v>83</v>
      </c>
      <c r="J317" s="66">
        <v>4</v>
      </c>
      <c r="K317" s="66">
        <v>13</v>
      </c>
      <c r="L317" s="66">
        <v>2</v>
      </c>
      <c r="M317" s="66">
        <v>9</v>
      </c>
      <c r="N317" s="66">
        <v>3</v>
      </c>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row>
    <row r="318" spans="1:40">
      <c r="A318" s="66" t="s">
        <v>42</v>
      </c>
      <c r="B318" s="66" t="s">
        <v>69</v>
      </c>
      <c r="C318" s="66">
        <v>13496</v>
      </c>
      <c r="D318" s="66">
        <v>100</v>
      </c>
      <c r="E318" s="66">
        <v>333</v>
      </c>
      <c r="F318" s="66">
        <v>100</v>
      </c>
      <c r="G318" s="66">
        <v>10140</v>
      </c>
      <c r="H318" s="66">
        <v>100</v>
      </c>
      <c r="I318" s="66">
        <v>1956</v>
      </c>
      <c r="J318" s="66">
        <v>100</v>
      </c>
      <c r="K318" s="66">
        <v>772</v>
      </c>
      <c r="L318" s="66">
        <v>100</v>
      </c>
      <c r="M318" s="66">
        <v>295</v>
      </c>
      <c r="N318" s="66">
        <v>100</v>
      </c>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row>
    <row r="319" spans="1:40">
      <c r="A319" s="66"/>
      <c r="B319" s="66"/>
      <c r="C319" s="66"/>
      <c r="D319" s="66"/>
      <c r="E319" s="66"/>
      <c r="F319" s="66"/>
      <c r="G319" s="66"/>
      <c r="H319" s="66"/>
      <c r="I319" s="66"/>
      <c r="J319" s="66"/>
      <c r="K319" s="66"/>
      <c r="L319" s="66"/>
      <c r="M319" s="66"/>
      <c r="N319" s="66"/>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row>
    <row r="320" spans="1:40">
      <c r="A320" s="66" t="s">
        <v>824</v>
      </c>
      <c r="B320" s="66" t="s">
        <v>64</v>
      </c>
      <c r="C320" s="66">
        <v>2575</v>
      </c>
      <c r="D320" s="66">
        <v>32</v>
      </c>
      <c r="E320" s="66">
        <v>51</v>
      </c>
      <c r="F320" s="66">
        <v>57</v>
      </c>
      <c r="G320" s="66">
        <v>1922</v>
      </c>
      <c r="H320" s="66">
        <v>29</v>
      </c>
      <c r="I320" s="66">
        <v>437</v>
      </c>
      <c r="J320" s="66">
        <v>39</v>
      </c>
      <c r="K320" s="66">
        <v>144</v>
      </c>
      <c r="L320" s="66">
        <v>54</v>
      </c>
      <c r="M320" s="66">
        <v>21</v>
      </c>
      <c r="N320" s="66">
        <v>23</v>
      </c>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row>
    <row r="321" spans="1:40">
      <c r="A321" s="66" t="s">
        <v>824</v>
      </c>
      <c r="B321" s="66" t="s">
        <v>65</v>
      </c>
      <c r="C321" s="66">
        <v>4521</v>
      </c>
      <c r="D321" s="66">
        <v>55</v>
      </c>
      <c r="E321" s="66">
        <v>38</v>
      </c>
      <c r="F321" s="66">
        <v>42</v>
      </c>
      <c r="G321" s="66">
        <v>3797</v>
      </c>
      <c r="H321" s="66">
        <v>58</v>
      </c>
      <c r="I321" s="66">
        <v>537</v>
      </c>
      <c r="J321" s="66">
        <v>48</v>
      </c>
      <c r="K321" s="66">
        <v>97</v>
      </c>
      <c r="L321" s="66">
        <v>37</v>
      </c>
      <c r="M321" s="66">
        <v>52</v>
      </c>
      <c r="N321" s="66">
        <v>57</v>
      </c>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row>
    <row r="322" spans="1:40">
      <c r="A322" s="66" t="s">
        <v>824</v>
      </c>
      <c r="B322" s="66" t="s">
        <v>66</v>
      </c>
      <c r="C322" s="66">
        <v>1054</v>
      </c>
      <c r="D322" s="66">
        <v>13</v>
      </c>
      <c r="E322" s="66">
        <v>1</v>
      </c>
      <c r="F322" s="66">
        <v>1</v>
      </c>
      <c r="G322" s="66">
        <v>862</v>
      </c>
      <c r="H322" s="66">
        <v>13</v>
      </c>
      <c r="I322" s="66">
        <v>149</v>
      </c>
      <c r="J322" s="66">
        <v>13</v>
      </c>
      <c r="K322" s="66">
        <v>24</v>
      </c>
      <c r="L322" s="66">
        <v>9</v>
      </c>
      <c r="M322" s="66">
        <v>18</v>
      </c>
      <c r="N322" s="66">
        <v>20</v>
      </c>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row>
    <row r="323" spans="1:40">
      <c r="A323" s="66" t="s">
        <v>824</v>
      </c>
      <c r="B323" s="66" t="s">
        <v>67</v>
      </c>
      <c r="C323" s="66">
        <v>0</v>
      </c>
      <c r="D323" s="66">
        <v>0</v>
      </c>
      <c r="E323" s="66">
        <v>0</v>
      </c>
      <c r="F323" s="66">
        <v>0</v>
      </c>
      <c r="G323" s="66">
        <v>0</v>
      </c>
      <c r="H323" s="66">
        <v>0</v>
      </c>
      <c r="I323" s="66">
        <v>0</v>
      </c>
      <c r="J323" s="66">
        <v>0</v>
      </c>
      <c r="K323" s="66">
        <v>0</v>
      </c>
      <c r="L323" s="66">
        <v>0</v>
      </c>
      <c r="M323" s="66">
        <v>0</v>
      </c>
      <c r="N323" s="66">
        <v>0</v>
      </c>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row>
    <row r="324" spans="1:40">
      <c r="A324" s="66" t="s">
        <v>824</v>
      </c>
      <c r="B324" s="66" t="s">
        <v>69</v>
      </c>
      <c r="C324" s="66">
        <v>8150</v>
      </c>
      <c r="D324" s="66">
        <v>100</v>
      </c>
      <c r="E324" s="66">
        <v>90</v>
      </c>
      <c r="F324" s="66">
        <v>100</v>
      </c>
      <c r="G324" s="66">
        <v>6581</v>
      </c>
      <c r="H324" s="66">
        <v>100</v>
      </c>
      <c r="I324" s="66">
        <v>1123</v>
      </c>
      <c r="J324" s="66">
        <v>100</v>
      </c>
      <c r="K324" s="66">
        <v>265</v>
      </c>
      <c r="L324" s="66">
        <v>100</v>
      </c>
      <c r="M324" s="66">
        <v>91</v>
      </c>
      <c r="N324" s="66">
        <v>100</v>
      </c>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row>
    <row r="325" spans="1:40">
      <c r="A325" s="66"/>
      <c r="B325" s="66"/>
      <c r="C325" s="66"/>
      <c r="D325" s="66"/>
      <c r="E325" s="66"/>
      <c r="F325" s="66"/>
      <c r="G325" s="66"/>
      <c r="H325" s="66"/>
      <c r="I325" s="66"/>
      <c r="J325" s="66"/>
      <c r="K325" s="66"/>
      <c r="L325" s="66"/>
      <c r="M325" s="66"/>
      <c r="N325" s="66"/>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row>
    <row r="326" spans="1:40">
      <c r="A326" s="66" t="s">
        <v>834</v>
      </c>
      <c r="B326" s="66" t="s">
        <v>64</v>
      </c>
      <c r="C326" s="66">
        <v>4073</v>
      </c>
      <c r="D326" s="217">
        <v>19</v>
      </c>
      <c r="E326" s="66">
        <v>194</v>
      </c>
      <c r="F326" s="217">
        <v>46</v>
      </c>
      <c r="G326" s="66">
        <v>2821</v>
      </c>
      <c r="H326" s="217">
        <v>17</v>
      </c>
      <c r="I326" s="66">
        <v>713</v>
      </c>
      <c r="J326" s="217">
        <v>23</v>
      </c>
      <c r="K326" s="66">
        <v>314</v>
      </c>
      <c r="L326" s="217">
        <v>30</v>
      </c>
      <c r="M326" s="66">
        <v>31</v>
      </c>
      <c r="N326" s="217">
        <v>8</v>
      </c>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row>
    <row r="327" spans="1:40">
      <c r="A327" s="66" t="s">
        <v>834</v>
      </c>
      <c r="B327" s="66" t="s">
        <v>65</v>
      </c>
      <c r="C327" s="66">
        <v>11135</v>
      </c>
      <c r="D327" s="217">
        <v>51</v>
      </c>
      <c r="E327" s="66">
        <v>213</v>
      </c>
      <c r="F327" s="217">
        <v>50</v>
      </c>
      <c r="G327" s="66">
        <v>8762</v>
      </c>
      <c r="H327" s="217">
        <v>52</v>
      </c>
      <c r="I327" s="66">
        <v>1375</v>
      </c>
      <c r="J327" s="217">
        <v>45</v>
      </c>
      <c r="K327" s="66">
        <v>547</v>
      </c>
      <c r="L327" s="217">
        <v>53</v>
      </c>
      <c r="M327" s="66">
        <v>238</v>
      </c>
      <c r="N327" s="217">
        <v>62</v>
      </c>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row>
    <row r="328" spans="1:40">
      <c r="A328" s="66" t="s">
        <v>834</v>
      </c>
      <c r="B328" s="66" t="s">
        <v>66</v>
      </c>
      <c r="C328" s="66">
        <v>6019</v>
      </c>
      <c r="D328" s="217">
        <v>28</v>
      </c>
      <c r="E328" s="66">
        <v>15</v>
      </c>
      <c r="F328" s="217">
        <v>4</v>
      </c>
      <c r="G328" s="66">
        <v>4825</v>
      </c>
      <c r="H328" s="217">
        <v>29</v>
      </c>
      <c r="I328" s="66">
        <v>908</v>
      </c>
      <c r="J328" s="217">
        <v>29</v>
      </c>
      <c r="K328" s="66">
        <v>163</v>
      </c>
      <c r="L328" s="217">
        <v>16</v>
      </c>
      <c r="M328" s="66">
        <v>108</v>
      </c>
      <c r="N328" s="217">
        <v>28</v>
      </c>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row>
    <row r="329" spans="1:40">
      <c r="A329" s="66" t="s">
        <v>834</v>
      </c>
      <c r="B329" s="66" t="s">
        <v>67</v>
      </c>
      <c r="C329" s="66">
        <v>419</v>
      </c>
      <c r="D329" s="217">
        <v>2</v>
      </c>
      <c r="E329" s="66">
        <v>1</v>
      </c>
      <c r="F329" s="217">
        <v>0</v>
      </c>
      <c r="G329" s="66">
        <v>313</v>
      </c>
      <c r="H329" s="217">
        <v>2</v>
      </c>
      <c r="I329" s="66">
        <v>83</v>
      </c>
      <c r="J329" s="217">
        <v>3</v>
      </c>
      <c r="K329" s="66">
        <v>13</v>
      </c>
      <c r="L329" s="217">
        <v>1</v>
      </c>
      <c r="M329" s="66">
        <v>9</v>
      </c>
      <c r="N329" s="217">
        <v>2</v>
      </c>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row>
    <row r="330" spans="1:40">
      <c r="A330" s="66" t="s">
        <v>834</v>
      </c>
      <c r="B330" s="66" t="s">
        <v>69</v>
      </c>
      <c r="C330" s="66">
        <v>21646</v>
      </c>
      <c r="D330" s="217">
        <v>100</v>
      </c>
      <c r="E330" s="66">
        <v>423</v>
      </c>
      <c r="F330" s="217">
        <v>100</v>
      </c>
      <c r="G330" s="66">
        <v>16721</v>
      </c>
      <c r="H330" s="217">
        <v>100</v>
      </c>
      <c r="I330" s="66">
        <v>3079</v>
      </c>
      <c r="J330" s="217">
        <v>100</v>
      </c>
      <c r="K330" s="66">
        <v>1037</v>
      </c>
      <c r="L330" s="217">
        <v>100</v>
      </c>
      <c r="M330" s="66">
        <v>386</v>
      </c>
      <c r="N330" s="217">
        <v>100</v>
      </c>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row>
    <row r="331" spans="1:40">
      <c r="A331" s="66" t="s">
        <v>392</v>
      </c>
      <c r="B331" s="66" t="s">
        <v>392</v>
      </c>
      <c r="C331" s="66" t="s">
        <v>392</v>
      </c>
      <c r="D331" s="66" t="s">
        <v>392</v>
      </c>
      <c r="E331" s="66" t="s">
        <v>392</v>
      </c>
      <c r="F331" s="66" t="s">
        <v>392</v>
      </c>
      <c r="G331" s="66" t="s">
        <v>392</v>
      </c>
      <c r="H331" s="66" t="s">
        <v>392</v>
      </c>
      <c r="I331" s="66" t="s">
        <v>392</v>
      </c>
      <c r="J331" s="66" t="s">
        <v>392</v>
      </c>
      <c r="K331" s="66" t="s">
        <v>392</v>
      </c>
      <c r="L331" s="66" t="s">
        <v>392</v>
      </c>
      <c r="M331" s="66" t="s">
        <v>392</v>
      </c>
      <c r="N331" s="66" t="s">
        <v>392</v>
      </c>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row>
    <row r="332" spans="1:40">
      <c r="A332" s="66" t="s">
        <v>361</v>
      </c>
      <c r="B332" s="66" t="s">
        <v>64</v>
      </c>
      <c r="C332" s="66">
        <v>3339</v>
      </c>
      <c r="D332" s="66">
        <v>15</v>
      </c>
      <c r="E332" s="66">
        <v>218</v>
      </c>
      <c r="F332" s="66">
        <v>52</v>
      </c>
      <c r="G332" s="66">
        <v>2378</v>
      </c>
      <c r="H332" s="66">
        <v>14</v>
      </c>
      <c r="I332" s="66">
        <v>386</v>
      </c>
      <c r="J332" s="66">
        <v>13</v>
      </c>
      <c r="K332" s="66">
        <v>306</v>
      </c>
      <c r="L332" s="66">
        <v>30</v>
      </c>
      <c r="M332" s="66">
        <v>51</v>
      </c>
      <c r="N332" s="66">
        <v>13</v>
      </c>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row>
    <row r="333" spans="1:40">
      <c r="A333" s="66" t="s">
        <v>361</v>
      </c>
      <c r="B333" s="66" t="s">
        <v>65</v>
      </c>
      <c r="C333" s="66">
        <v>12222</v>
      </c>
      <c r="D333" s="66">
        <v>56</v>
      </c>
      <c r="E333" s="66">
        <v>188</v>
      </c>
      <c r="F333" s="66">
        <v>44</v>
      </c>
      <c r="G333" s="66">
        <v>9511</v>
      </c>
      <c r="H333" s="66">
        <v>57</v>
      </c>
      <c r="I333" s="66">
        <v>1732</v>
      </c>
      <c r="J333" s="66">
        <v>56</v>
      </c>
      <c r="K333" s="66">
        <v>551</v>
      </c>
      <c r="L333" s="66">
        <v>53</v>
      </c>
      <c r="M333" s="66">
        <v>240</v>
      </c>
      <c r="N333" s="66">
        <v>62</v>
      </c>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row>
    <row r="334" spans="1:40">
      <c r="A334" s="66" t="s">
        <v>361</v>
      </c>
      <c r="B334" s="66" t="s">
        <v>66</v>
      </c>
      <c r="C334" s="66">
        <v>5809</v>
      </c>
      <c r="D334" s="66">
        <v>27</v>
      </c>
      <c r="E334" s="66">
        <v>16</v>
      </c>
      <c r="F334" s="66">
        <v>4</v>
      </c>
      <c r="G334" s="66">
        <v>4615</v>
      </c>
      <c r="H334" s="66">
        <v>28</v>
      </c>
      <c r="I334" s="66">
        <v>916</v>
      </c>
      <c r="J334" s="66">
        <v>30</v>
      </c>
      <c r="K334" s="66">
        <v>171</v>
      </c>
      <c r="L334" s="66">
        <v>16</v>
      </c>
      <c r="M334" s="66">
        <v>91</v>
      </c>
      <c r="N334" s="66">
        <v>24</v>
      </c>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row>
    <row r="335" spans="1:40">
      <c r="A335" s="66" t="s">
        <v>361</v>
      </c>
      <c r="B335" s="66" t="s">
        <v>67</v>
      </c>
      <c r="C335" s="66">
        <v>276</v>
      </c>
      <c r="D335" s="66">
        <v>1</v>
      </c>
      <c r="E335" s="66">
        <v>1</v>
      </c>
      <c r="F335" s="66">
        <v>0</v>
      </c>
      <c r="G335" s="66">
        <v>217</v>
      </c>
      <c r="H335" s="66">
        <v>1</v>
      </c>
      <c r="I335" s="66">
        <v>45</v>
      </c>
      <c r="J335" s="66">
        <v>1</v>
      </c>
      <c r="K335" s="66">
        <v>9</v>
      </c>
      <c r="L335" s="66">
        <v>1</v>
      </c>
      <c r="M335" s="66">
        <v>4</v>
      </c>
      <c r="N335" s="66">
        <v>1</v>
      </c>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row>
    <row r="336" spans="1:40">
      <c r="A336" s="66" t="s">
        <v>361</v>
      </c>
      <c r="B336" s="66" t="s">
        <v>69</v>
      </c>
      <c r="C336" s="66">
        <v>21646</v>
      </c>
      <c r="D336" s="66">
        <v>100</v>
      </c>
      <c r="E336" s="66">
        <v>423</v>
      </c>
      <c r="F336" s="66">
        <v>100</v>
      </c>
      <c r="G336" s="66">
        <v>16721</v>
      </c>
      <c r="H336" s="66">
        <v>100</v>
      </c>
      <c r="I336" s="66">
        <v>3079</v>
      </c>
      <c r="J336" s="66">
        <v>100</v>
      </c>
      <c r="K336" s="66">
        <v>1037</v>
      </c>
      <c r="L336" s="66">
        <v>100</v>
      </c>
      <c r="M336" s="66">
        <v>386</v>
      </c>
      <c r="N336" s="66">
        <v>100</v>
      </c>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row>
    <row r="337" spans="1:40">
      <c r="A337" s="66" t="s">
        <v>392</v>
      </c>
      <c r="B337" s="66" t="s">
        <v>392</v>
      </c>
      <c r="C337" s="66" t="s">
        <v>392</v>
      </c>
      <c r="D337" s="66" t="s">
        <v>392</v>
      </c>
      <c r="E337" s="66" t="s">
        <v>392</v>
      </c>
      <c r="F337" s="66" t="s">
        <v>392</v>
      </c>
      <c r="G337" s="66" t="s">
        <v>392</v>
      </c>
      <c r="H337" s="66" t="s">
        <v>392</v>
      </c>
      <c r="I337" s="66" t="s">
        <v>392</v>
      </c>
      <c r="J337" s="66" t="s">
        <v>392</v>
      </c>
      <c r="K337" s="66" t="s">
        <v>392</v>
      </c>
      <c r="L337" s="66" t="s">
        <v>392</v>
      </c>
      <c r="M337" s="66" t="s">
        <v>392</v>
      </c>
      <c r="N337" s="66" t="s">
        <v>392</v>
      </c>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row>
    <row r="338" spans="1:40">
      <c r="A338" s="66" t="s">
        <v>355</v>
      </c>
      <c r="B338" s="66" t="s">
        <v>64</v>
      </c>
      <c r="C338" s="66">
        <v>7916</v>
      </c>
      <c r="D338" s="66">
        <v>37</v>
      </c>
      <c r="E338" s="66">
        <v>304</v>
      </c>
      <c r="F338" s="66">
        <v>72</v>
      </c>
      <c r="G338" s="66">
        <v>6137</v>
      </c>
      <c r="H338" s="66">
        <v>37</v>
      </c>
      <c r="I338" s="66">
        <v>853</v>
      </c>
      <c r="J338" s="66">
        <v>28</v>
      </c>
      <c r="K338" s="66">
        <v>526</v>
      </c>
      <c r="L338" s="66">
        <v>51</v>
      </c>
      <c r="M338" s="66">
        <v>96</v>
      </c>
      <c r="N338" s="66">
        <v>25</v>
      </c>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row>
    <row r="339" spans="1:40">
      <c r="A339" s="66" t="s">
        <v>355</v>
      </c>
      <c r="B339" s="66" t="s">
        <v>65</v>
      </c>
      <c r="C339" s="66">
        <v>12057</v>
      </c>
      <c r="D339" s="66">
        <v>56</v>
      </c>
      <c r="E339" s="66">
        <v>117</v>
      </c>
      <c r="F339" s="66">
        <v>28</v>
      </c>
      <c r="G339" s="66">
        <v>9543</v>
      </c>
      <c r="H339" s="66">
        <v>57</v>
      </c>
      <c r="I339" s="66">
        <v>1736</v>
      </c>
      <c r="J339" s="66">
        <v>56</v>
      </c>
      <c r="K339" s="66">
        <v>437</v>
      </c>
      <c r="L339" s="66">
        <v>42</v>
      </c>
      <c r="M339" s="66">
        <v>224</v>
      </c>
      <c r="N339" s="66">
        <v>58</v>
      </c>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row>
    <row r="340" spans="1:40">
      <c r="A340" s="66" t="s">
        <v>355</v>
      </c>
      <c r="B340" s="66" t="s">
        <v>66</v>
      </c>
      <c r="C340" s="66">
        <v>1596</v>
      </c>
      <c r="D340" s="66">
        <v>7</v>
      </c>
      <c r="E340" s="66">
        <v>2</v>
      </c>
      <c r="F340" s="66">
        <v>0</v>
      </c>
      <c r="G340" s="66">
        <v>999</v>
      </c>
      <c r="H340" s="66">
        <v>6</v>
      </c>
      <c r="I340" s="66">
        <v>465</v>
      </c>
      <c r="J340" s="66">
        <v>15</v>
      </c>
      <c r="K340" s="66">
        <v>67</v>
      </c>
      <c r="L340" s="66">
        <v>6</v>
      </c>
      <c r="M340" s="66">
        <v>63</v>
      </c>
      <c r="N340" s="66">
        <v>16</v>
      </c>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row>
    <row r="341" spans="1:40">
      <c r="A341" s="66" t="s">
        <v>355</v>
      </c>
      <c r="B341" s="66" t="s">
        <v>67</v>
      </c>
      <c r="C341" s="66">
        <v>57</v>
      </c>
      <c r="D341" s="66">
        <v>0</v>
      </c>
      <c r="E341" s="66">
        <v>0</v>
      </c>
      <c r="F341" s="66">
        <v>0</v>
      </c>
      <c r="G341" s="66">
        <v>26</v>
      </c>
      <c r="H341" s="66">
        <v>0</v>
      </c>
      <c r="I341" s="66">
        <v>21</v>
      </c>
      <c r="J341" s="66">
        <v>1</v>
      </c>
      <c r="K341" s="66">
        <v>7</v>
      </c>
      <c r="L341" s="66">
        <v>1</v>
      </c>
      <c r="M341" s="66">
        <v>3</v>
      </c>
      <c r="N341" s="66">
        <v>1</v>
      </c>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row>
    <row r="342" spans="1:40">
      <c r="A342" s="66" t="s">
        <v>355</v>
      </c>
      <c r="B342" s="66" t="s">
        <v>69</v>
      </c>
      <c r="C342" s="66">
        <v>21626</v>
      </c>
      <c r="D342" s="66">
        <v>100</v>
      </c>
      <c r="E342" s="66">
        <v>423</v>
      </c>
      <c r="F342" s="66">
        <v>100</v>
      </c>
      <c r="G342" s="66">
        <v>16705</v>
      </c>
      <c r="H342" s="66">
        <v>100</v>
      </c>
      <c r="I342" s="66">
        <v>3075</v>
      </c>
      <c r="J342" s="66">
        <v>100</v>
      </c>
      <c r="K342" s="66">
        <v>1037</v>
      </c>
      <c r="L342" s="66">
        <v>100</v>
      </c>
      <c r="M342" s="66">
        <v>386</v>
      </c>
      <c r="N342" s="66">
        <v>100</v>
      </c>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row>
    <row r="343" spans="1:40">
      <c r="A343" s="66" t="s">
        <v>392</v>
      </c>
      <c r="B343" s="66" t="s">
        <v>392</v>
      </c>
      <c r="C343" s="66" t="s">
        <v>392</v>
      </c>
      <c r="D343" s="66" t="s">
        <v>392</v>
      </c>
      <c r="E343" s="66" t="s">
        <v>392</v>
      </c>
      <c r="F343" s="66" t="s">
        <v>392</v>
      </c>
      <c r="G343" s="66" t="s">
        <v>392</v>
      </c>
      <c r="H343" s="66" t="s">
        <v>392</v>
      </c>
      <c r="I343" s="66" t="s">
        <v>392</v>
      </c>
      <c r="J343" s="66" t="s">
        <v>392</v>
      </c>
      <c r="K343" s="66" t="s">
        <v>392</v>
      </c>
      <c r="L343" s="66" t="s">
        <v>392</v>
      </c>
      <c r="M343" s="66" t="s">
        <v>392</v>
      </c>
      <c r="N343" s="66" t="s">
        <v>392</v>
      </c>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row>
    <row r="344" spans="1:40">
      <c r="A344" s="66" t="s">
        <v>8</v>
      </c>
      <c r="B344" s="66" t="s">
        <v>64</v>
      </c>
      <c r="C344" s="66">
        <v>5017</v>
      </c>
      <c r="D344" s="66">
        <v>23</v>
      </c>
      <c r="E344" s="66">
        <v>238</v>
      </c>
      <c r="F344" s="66">
        <v>56</v>
      </c>
      <c r="G344" s="66">
        <v>3328</v>
      </c>
      <c r="H344" s="66">
        <v>20</v>
      </c>
      <c r="I344" s="66">
        <v>942</v>
      </c>
      <c r="J344" s="66">
        <v>31</v>
      </c>
      <c r="K344" s="66">
        <v>424</v>
      </c>
      <c r="L344" s="66">
        <v>41</v>
      </c>
      <c r="M344" s="66">
        <v>85</v>
      </c>
      <c r="N344" s="66">
        <v>22</v>
      </c>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row>
    <row r="345" spans="1:40">
      <c r="A345" s="66" t="s">
        <v>8</v>
      </c>
      <c r="B345" s="66" t="s">
        <v>65</v>
      </c>
      <c r="C345" s="66">
        <v>11534</v>
      </c>
      <c r="D345" s="66">
        <v>53</v>
      </c>
      <c r="E345" s="66">
        <v>167</v>
      </c>
      <c r="F345" s="66">
        <v>39</v>
      </c>
      <c r="G345" s="66">
        <v>9163</v>
      </c>
      <c r="H345" s="66">
        <v>55</v>
      </c>
      <c r="I345" s="66">
        <v>1525</v>
      </c>
      <c r="J345" s="66">
        <v>50</v>
      </c>
      <c r="K345" s="66">
        <v>464</v>
      </c>
      <c r="L345" s="66">
        <v>45</v>
      </c>
      <c r="M345" s="66">
        <v>215</v>
      </c>
      <c r="N345" s="66">
        <v>56</v>
      </c>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row>
    <row r="346" spans="1:40">
      <c r="A346" s="66" t="s">
        <v>8</v>
      </c>
      <c r="B346" s="66" t="s">
        <v>66</v>
      </c>
      <c r="C346" s="66">
        <v>4795</v>
      </c>
      <c r="D346" s="66">
        <v>22</v>
      </c>
      <c r="E346" s="66">
        <v>16</v>
      </c>
      <c r="F346" s="66">
        <v>4</v>
      </c>
      <c r="G346" s="66">
        <v>4000</v>
      </c>
      <c r="H346" s="66">
        <v>24</v>
      </c>
      <c r="I346" s="66">
        <v>563</v>
      </c>
      <c r="J346" s="66">
        <v>18</v>
      </c>
      <c r="K346" s="66">
        <v>138</v>
      </c>
      <c r="L346" s="66">
        <v>13</v>
      </c>
      <c r="M346" s="66">
        <v>78</v>
      </c>
      <c r="N346" s="66">
        <v>20</v>
      </c>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row>
    <row r="347" spans="1:40">
      <c r="A347" s="66" t="s">
        <v>8</v>
      </c>
      <c r="B347" s="66" t="s">
        <v>67</v>
      </c>
      <c r="C347" s="66">
        <v>300</v>
      </c>
      <c r="D347" s="66">
        <v>1</v>
      </c>
      <c r="E347" s="66">
        <v>2</v>
      </c>
      <c r="F347" s="66">
        <v>0</v>
      </c>
      <c r="G347" s="66">
        <v>230</v>
      </c>
      <c r="H347" s="66">
        <v>1</v>
      </c>
      <c r="I347" s="66">
        <v>49</v>
      </c>
      <c r="J347" s="66">
        <v>2</v>
      </c>
      <c r="K347" s="66">
        <v>11</v>
      </c>
      <c r="L347" s="66">
        <v>1</v>
      </c>
      <c r="M347" s="66">
        <v>8</v>
      </c>
      <c r="N347" s="66">
        <v>2</v>
      </c>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row>
    <row r="348" spans="1:40">
      <c r="A348" s="66" t="s">
        <v>8</v>
      </c>
      <c r="B348" s="66" t="s">
        <v>69</v>
      </c>
      <c r="C348" s="66">
        <v>21646</v>
      </c>
      <c r="D348" s="66">
        <v>100</v>
      </c>
      <c r="E348" s="66">
        <v>423</v>
      </c>
      <c r="F348" s="66">
        <v>100</v>
      </c>
      <c r="G348" s="66">
        <v>16721</v>
      </c>
      <c r="H348" s="66">
        <v>100</v>
      </c>
      <c r="I348" s="66">
        <v>3079</v>
      </c>
      <c r="J348" s="66">
        <v>100</v>
      </c>
      <c r="K348" s="66">
        <v>1037</v>
      </c>
      <c r="L348" s="66">
        <v>100</v>
      </c>
      <c r="M348" s="66">
        <v>386</v>
      </c>
      <c r="N348" s="66">
        <v>100</v>
      </c>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row>
    <row r="349" spans="1:40">
      <c r="A349" s="66"/>
      <c r="B349" s="66"/>
      <c r="C349" s="66"/>
      <c r="D349" s="66"/>
      <c r="E349" s="66"/>
      <c r="F349" s="66"/>
      <c r="G349" s="66"/>
      <c r="H349" s="66"/>
      <c r="I349" s="66"/>
      <c r="J349" s="66"/>
      <c r="K349" s="66"/>
      <c r="L349" s="66"/>
      <c r="M349" s="66"/>
      <c r="N349" s="66"/>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row>
    <row r="350" spans="1:40">
      <c r="A350" s="66" t="s">
        <v>833</v>
      </c>
      <c r="B350" s="66" t="s">
        <v>257</v>
      </c>
      <c r="C350" s="66" t="s">
        <v>385</v>
      </c>
      <c r="D350" s="66" t="s">
        <v>386</v>
      </c>
      <c r="E350" s="66" t="s">
        <v>270</v>
      </c>
      <c r="F350" s="66" t="s">
        <v>387</v>
      </c>
      <c r="G350" s="66" t="s">
        <v>271</v>
      </c>
      <c r="H350" s="66" t="s">
        <v>388</v>
      </c>
      <c r="I350" s="66" t="s">
        <v>272</v>
      </c>
      <c r="J350" s="66" t="s">
        <v>389</v>
      </c>
      <c r="K350" s="66" t="s">
        <v>273</v>
      </c>
      <c r="L350" s="66" t="s">
        <v>390</v>
      </c>
      <c r="M350" s="66" t="s">
        <v>19</v>
      </c>
      <c r="N350" s="66" t="s">
        <v>391</v>
      </c>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row>
    <row r="351" spans="1:40">
      <c r="A351" s="66" t="s">
        <v>248</v>
      </c>
      <c r="B351" s="66" t="s">
        <v>64</v>
      </c>
      <c r="C351" s="66">
        <v>4531</v>
      </c>
      <c r="D351" s="66">
        <v>21</v>
      </c>
      <c r="E351" s="66">
        <v>230</v>
      </c>
      <c r="F351" s="66">
        <v>55</v>
      </c>
      <c r="G351" s="66">
        <v>3016</v>
      </c>
      <c r="H351" s="66">
        <v>18</v>
      </c>
      <c r="I351" s="66">
        <v>811</v>
      </c>
      <c r="J351" s="66">
        <v>26</v>
      </c>
      <c r="K351" s="66">
        <v>399</v>
      </c>
      <c r="L351" s="66">
        <v>38</v>
      </c>
      <c r="M351" s="66">
        <v>75</v>
      </c>
      <c r="N351" s="66">
        <v>19</v>
      </c>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row>
    <row r="352" spans="1:40">
      <c r="A352" s="66" t="s">
        <v>248</v>
      </c>
      <c r="B352" s="66" t="s">
        <v>65</v>
      </c>
      <c r="C352" s="66">
        <v>10633</v>
      </c>
      <c r="D352" s="66">
        <v>49</v>
      </c>
      <c r="E352" s="66">
        <v>174</v>
      </c>
      <c r="F352" s="66">
        <v>41</v>
      </c>
      <c r="G352" s="66">
        <v>8545</v>
      </c>
      <c r="H352" s="66">
        <v>51</v>
      </c>
      <c r="I352" s="66">
        <v>1264</v>
      </c>
      <c r="J352" s="66">
        <v>41</v>
      </c>
      <c r="K352" s="66">
        <v>454</v>
      </c>
      <c r="L352" s="66">
        <v>44</v>
      </c>
      <c r="M352" s="66">
        <v>196</v>
      </c>
      <c r="N352" s="66">
        <v>51</v>
      </c>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row>
    <row r="353" spans="1:40">
      <c r="A353" s="66" t="s">
        <v>248</v>
      </c>
      <c r="B353" s="66" t="s">
        <v>66</v>
      </c>
      <c r="C353" s="66">
        <v>6027</v>
      </c>
      <c r="D353" s="66">
        <v>28</v>
      </c>
      <c r="E353" s="66">
        <v>16</v>
      </c>
      <c r="F353" s="66">
        <v>4</v>
      </c>
      <c r="G353" s="66">
        <v>4825</v>
      </c>
      <c r="H353" s="66">
        <v>29</v>
      </c>
      <c r="I353" s="66">
        <v>912</v>
      </c>
      <c r="J353" s="66">
        <v>30</v>
      </c>
      <c r="K353" s="66">
        <v>168</v>
      </c>
      <c r="L353" s="66">
        <v>16</v>
      </c>
      <c r="M353" s="66">
        <v>106</v>
      </c>
      <c r="N353" s="66">
        <v>27</v>
      </c>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row>
    <row r="354" spans="1:40">
      <c r="A354" s="66" t="s">
        <v>248</v>
      </c>
      <c r="B354" s="66" t="s">
        <v>67</v>
      </c>
      <c r="C354" s="66">
        <v>440</v>
      </c>
      <c r="D354" s="66">
        <v>2</v>
      </c>
      <c r="E354" s="66">
        <v>2</v>
      </c>
      <c r="F354" s="66">
        <v>0</v>
      </c>
      <c r="G354" s="66">
        <v>330</v>
      </c>
      <c r="H354" s="66">
        <v>2</v>
      </c>
      <c r="I354" s="66">
        <v>82</v>
      </c>
      <c r="J354" s="66">
        <v>3</v>
      </c>
      <c r="K354" s="66">
        <v>16</v>
      </c>
      <c r="L354" s="66">
        <v>2</v>
      </c>
      <c r="M354" s="66">
        <v>10</v>
      </c>
      <c r="N354" s="66">
        <v>3</v>
      </c>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row>
    <row r="355" spans="1:40">
      <c r="A355" s="66" t="s">
        <v>248</v>
      </c>
      <c r="B355" s="66" t="s">
        <v>69</v>
      </c>
      <c r="C355" s="66">
        <v>21631</v>
      </c>
      <c r="D355" s="66">
        <v>100</v>
      </c>
      <c r="E355" s="66">
        <v>422</v>
      </c>
      <c r="F355" s="66">
        <v>100</v>
      </c>
      <c r="G355" s="66">
        <v>16716</v>
      </c>
      <c r="H355" s="66">
        <v>100</v>
      </c>
      <c r="I355" s="66">
        <v>3069</v>
      </c>
      <c r="J355" s="66">
        <v>100</v>
      </c>
      <c r="K355" s="66">
        <v>1037</v>
      </c>
      <c r="L355" s="66">
        <v>100</v>
      </c>
      <c r="M355" s="66">
        <v>387</v>
      </c>
      <c r="N355" s="66">
        <v>100</v>
      </c>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row>
    <row r="356" spans="1:40">
      <c r="A356" s="66" t="s">
        <v>392</v>
      </c>
      <c r="B356" s="66" t="s">
        <v>392</v>
      </c>
      <c r="C356" s="66" t="s">
        <v>392</v>
      </c>
      <c r="D356" s="66" t="s">
        <v>392</v>
      </c>
      <c r="E356" s="66" t="s">
        <v>392</v>
      </c>
      <c r="F356" s="66" t="s">
        <v>392</v>
      </c>
      <c r="G356" s="66" t="s">
        <v>392</v>
      </c>
      <c r="H356" s="66" t="s">
        <v>392</v>
      </c>
      <c r="I356" s="66" t="s">
        <v>392</v>
      </c>
      <c r="J356" s="66" t="s">
        <v>392</v>
      </c>
      <c r="K356" s="66" t="s">
        <v>392</v>
      </c>
      <c r="L356" s="66" t="s">
        <v>392</v>
      </c>
      <c r="M356" s="66" t="s">
        <v>392</v>
      </c>
      <c r="N356" s="66" t="s">
        <v>392</v>
      </c>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row>
    <row r="357" spans="1:40">
      <c r="A357" s="66" t="s">
        <v>42</v>
      </c>
      <c r="B357" s="66" t="s">
        <v>64</v>
      </c>
      <c r="C357" s="66">
        <v>1546</v>
      </c>
      <c r="D357" s="66">
        <v>11</v>
      </c>
      <c r="E357" s="66">
        <v>142</v>
      </c>
      <c r="F357" s="66">
        <v>42</v>
      </c>
      <c r="G357" s="66">
        <v>935</v>
      </c>
      <c r="H357" s="66">
        <v>9</v>
      </c>
      <c r="I357" s="66">
        <v>287</v>
      </c>
      <c r="J357" s="66">
        <v>14</v>
      </c>
      <c r="K357" s="66">
        <v>172</v>
      </c>
      <c r="L357" s="66">
        <v>22</v>
      </c>
      <c r="M357" s="66">
        <v>10</v>
      </c>
      <c r="N357" s="66">
        <v>3</v>
      </c>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row>
    <row r="358" spans="1:40">
      <c r="A358" s="66" t="s">
        <v>42</v>
      </c>
      <c r="B358" s="66" t="s">
        <v>65</v>
      </c>
      <c r="C358" s="66">
        <v>6743</v>
      </c>
      <c r="D358" s="66">
        <v>49</v>
      </c>
      <c r="E358" s="66">
        <v>178</v>
      </c>
      <c r="F358" s="66">
        <v>53</v>
      </c>
      <c r="G358" s="66">
        <v>5072</v>
      </c>
      <c r="H358" s="66">
        <v>49</v>
      </c>
      <c r="I358" s="66">
        <v>850</v>
      </c>
      <c r="J358" s="66">
        <v>43</v>
      </c>
      <c r="K358" s="66">
        <v>453</v>
      </c>
      <c r="L358" s="66">
        <v>58</v>
      </c>
      <c r="M358" s="66">
        <v>190</v>
      </c>
      <c r="N358" s="66">
        <v>63</v>
      </c>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row>
    <row r="359" spans="1:40">
      <c r="A359" s="66" t="s">
        <v>42</v>
      </c>
      <c r="B359" s="66" t="s">
        <v>66</v>
      </c>
      <c r="C359" s="66">
        <v>5033</v>
      </c>
      <c r="D359" s="66">
        <v>37</v>
      </c>
      <c r="E359" s="66">
        <v>14</v>
      </c>
      <c r="F359" s="66">
        <v>4</v>
      </c>
      <c r="G359" s="66">
        <v>4015</v>
      </c>
      <c r="H359" s="66">
        <v>39</v>
      </c>
      <c r="I359" s="66">
        <v>768</v>
      </c>
      <c r="J359" s="66">
        <v>39</v>
      </c>
      <c r="K359" s="66">
        <v>143</v>
      </c>
      <c r="L359" s="66">
        <v>18</v>
      </c>
      <c r="M359" s="66">
        <v>93</v>
      </c>
      <c r="N359" s="66">
        <v>31</v>
      </c>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row>
    <row r="360" spans="1:40">
      <c r="A360" s="66" t="s">
        <v>42</v>
      </c>
      <c r="B360" s="66" t="s">
        <v>67</v>
      </c>
      <c r="C360" s="66">
        <v>407</v>
      </c>
      <c r="D360" s="66">
        <v>3</v>
      </c>
      <c r="E360" s="66">
        <v>1</v>
      </c>
      <c r="F360" s="66">
        <v>0</v>
      </c>
      <c r="G360" s="66">
        <v>309</v>
      </c>
      <c r="H360" s="66">
        <v>3</v>
      </c>
      <c r="I360" s="66">
        <v>77</v>
      </c>
      <c r="J360" s="66">
        <v>4</v>
      </c>
      <c r="K360" s="66">
        <v>12</v>
      </c>
      <c r="L360" s="66">
        <v>2</v>
      </c>
      <c r="M360" s="66">
        <v>8</v>
      </c>
      <c r="N360" s="66">
        <v>3</v>
      </c>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row>
    <row r="361" spans="1:40">
      <c r="A361" s="66" t="s">
        <v>42</v>
      </c>
      <c r="B361" s="66" t="s">
        <v>69</v>
      </c>
      <c r="C361" s="66">
        <v>13729</v>
      </c>
      <c r="D361" s="66">
        <v>100</v>
      </c>
      <c r="E361" s="66">
        <v>335</v>
      </c>
      <c r="F361" s="66">
        <v>100</v>
      </c>
      <c r="G361" s="66">
        <v>10331</v>
      </c>
      <c r="H361" s="66">
        <v>100</v>
      </c>
      <c r="I361" s="66">
        <v>1982</v>
      </c>
      <c r="J361" s="66">
        <v>100</v>
      </c>
      <c r="K361" s="66">
        <v>780</v>
      </c>
      <c r="L361" s="66">
        <v>100</v>
      </c>
      <c r="M361" s="66">
        <v>301</v>
      </c>
      <c r="N361" s="66">
        <v>100</v>
      </c>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row>
    <row r="362" spans="1:40">
      <c r="A362" s="66"/>
      <c r="B362" s="66"/>
      <c r="C362" s="66"/>
      <c r="D362" s="66"/>
      <c r="E362" s="66"/>
      <c r="F362" s="66"/>
      <c r="G362" s="66"/>
      <c r="H362" s="66"/>
      <c r="I362" s="66"/>
      <c r="J362" s="66"/>
      <c r="K362" s="66"/>
      <c r="L362" s="66"/>
      <c r="M362" s="66"/>
      <c r="N362" s="66"/>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row>
    <row r="363" spans="1:40">
      <c r="A363" s="66" t="s">
        <v>824</v>
      </c>
      <c r="B363" s="66" t="s">
        <v>64</v>
      </c>
      <c r="C363" s="66">
        <v>2569</v>
      </c>
      <c r="D363" s="66">
        <v>33</v>
      </c>
      <c r="E363" s="66">
        <v>51</v>
      </c>
      <c r="F363" s="66">
        <v>59</v>
      </c>
      <c r="G363" s="66">
        <v>1919</v>
      </c>
      <c r="H363" s="66">
        <v>30</v>
      </c>
      <c r="I363" s="66">
        <v>434</v>
      </c>
      <c r="J363" s="66">
        <v>40</v>
      </c>
      <c r="K363" s="66">
        <v>143</v>
      </c>
      <c r="L363" s="66">
        <v>56</v>
      </c>
      <c r="M363" s="66">
        <v>22</v>
      </c>
      <c r="N363" s="66">
        <v>26</v>
      </c>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row>
    <row r="364" spans="1:40">
      <c r="A364" s="66" t="s">
        <v>824</v>
      </c>
      <c r="B364" s="66" t="s">
        <v>65</v>
      </c>
      <c r="C364" s="66">
        <v>4364</v>
      </c>
      <c r="D364" s="66">
        <v>55</v>
      </c>
      <c r="E364" s="66">
        <v>35</v>
      </c>
      <c r="F364" s="66">
        <v>40</v>
      </c>
      <c r="G364" s="66">
        <v>3674</v>
      </c>
      <c r="H364" s="66">
        <v>58</v>
      </c>
      <c r="I364" s="66">
        <v>515</v>
      </c>
      <c r="J364" s="66">
        <v>47</v>
      </c>
      <c r="K364" s="66">
        <v>93</v>
      </c>
      <c r="L364" s="66">
        <v>36</v>
      </c>
      <c r="M364" s="66">
        <v>47</v>
      </c>
      <c r="N364" s="66">
        <v>55</v>
      </c>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row>
    <row r="365" spans="1:40">
      <c r="A365" s="66" t="s">
        <v>824</v>
      </c>
      <c r="B365" s="66" t="s">
        <v>66</v>
      </c>
      <c r="C365" s="66">
        <v>969</v>
      </c>
      <c r="D365" s="66">
        <v>12</v>
      </c>
      <c r="E365" s="66">
        <v>1</v>
      </c>
      <c r="F365" s="66">
        <v>1</v>
      </c>
      <c r="G365" s="66">
        <v>792</v>
      </c>
      <c r="H365" s="66">
        <v>12</v>
      </c>
      <c r="I365" s="66">
        <v>138</v>
      </c>
      <c r="J365" s="66">
        <v>13</v>
      </c>
      <c r="K365" s="66">
        <v>21</v>
      </c>
      <c r="L365" s="66">
        <v>8</v>
      </c>
      <c r="M365" s="66">
        <v>17</v>
      </c>
      <c r="N365" s="66">
        <v>20</v>
      </c>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row>
    <row r="366" spans="1:40">
      <c r="A366" s="66" t="s">
        <v>824</v>
      </c>
      <c r="B366" s="66" t="s">
        <v>67</v>
      </c>
      <c r="C366" s="66">
        <v>0</v>
      </c>
      <c r="D366" s="66">
        <v>0</v>
      </c>
      <c r="E366" s="66">
        <v>0</v>
      </c>
      <c r="F366" s="66">
        <v>0</v>
      </c>
      <c r="G366" s="66">
        <v>0</v>
      </c>
      <c r="H366" s="66">
        <v>0</v>
      </c>
      <c r="I366" s="66">
        <v>0</v>
      </c>
      <c r="J366" s="66">
        <v>0</v>
      </c>
      <c r="K366" s="66">
        <v>0</v>
      </c>
      <c r="L366" s="66">
        <v>0</v>
      </c>
      <c r="M366" s="66">
        <v>0</v>
      </c>
      <c r="N366" s="66">
        <v>0</v>
      </c>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row>
    <row r="367" spans="1:40">
      <c r="A367" s="66" t="s">
        <v>824</v>
      </c>
      <c r="B367" s="66" t="s">
        <v>69</v>
      </c>
      <c r="C367" s="66">
        <v>7902</v>
      </c>
      <c r="D367" s="66">
        <v>100</v>
      </c>
      <c r="E367" s="66">
        <v>87</v>
      </c>
      <c r="F367" s="66">
        <v>100</v>
      </c>
      <c r="G367" s="66">
        <v>6385</v>
      </c>
      <c r="H367" s="66">
        <v>100</v>
      </c>
      <c r="I367" s="66">
        <v>1087</v>
      </c>
      <c r="J367" s="66">
        <v>100</v>
      </c>
      <c r="K367" s="66">
        <v>257</v>
      </c>
      <c r="L367" s="66">
        <v>100</v>
      </c>
      <c r="M367" s="66">
        <v>86</v>
      </c>
      <c r="N367" s="66">
        <v>100</v>
      </c>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row>
    <row r="368" spans="1:40">
      <c r="A368" s="66"/>
      <c r="B368" s="66"/>
      <c r="C368" s="66"/>
      <c r="D368" s="66"/>
      <c r="E368" s="66"/>
      <c r="F368" s="66"/>
      <c r="G368" s="66"/>
      <c r="H368" s="66"/>
      <c r="I368" s="66"/>
      <c r="J368" s="66"/>
      <c r="K368" s="66"/>
      <c r="L368" s="66"/>
      <c r="M368" s="66"/>
      <c r="N368" s="66"/>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row>
    <row r="369" spans="1:40">
      <c r="A369" s="66" t="s">
        <v>834</v>
      </c>
      <c r="B369" s="66" t="s">
        <v>64</v>
      </c>
      <c r="C369" s="66">
        <v>4115</v>
      </c>
      <c r="D369" s="217">
        <v>19</v>
      </c>
      <c r="E369" s="66">
        <v>193</v>
      </c>
      <c r="F369" s="217">
        <v>46</v>
      </c>
      <c r="G369" s="66">
        <v>2854</v>
      </c>
      <c r="H369" s="217">
        <v>17</v>
      </c>
      <c r="I369" s="66">
        <v>721</v>
      </c>
      <c r="J369" s="217">
        <v>23</v>
      </c>
      <c r="K369" s="66">
        <v>315</v>
      </c>
      <c r="L369" s="217">
        <v>30</v>
      </c>
      <c r="M369" s="66">
        <v>32</v>
      </c>
      <c r="N369" s="217">
        <v>8</v>
      </c>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row>
    <row r="370" spans="1:40">
      <c r="A370" s="66" t="s">
        <v>834</v>
      </c>
      <c r="B370" s="66" t="s">
        <v>65</v>
      </c>
      <c r="C370" s="66">
        <v>11107</v>
      </c>
      <c r="D370" s="217">
        <v>51</v>
      </c>
      <c r="E370" s="66">
        <v>213</v>
      </c>
      <c r="F370" s="217">
        <v>50</v>
      </c>
      <c r="G370" s="66">
        <v>8746</v>
      </c>
      <c r="H370" s="217">
        <v>52</v>
      </c>
      <c r="I370" s="66">
        <v>1365</v>
      </c>
      <c r="J370" s="217">
        <v>44</v>
      </c>
      <c r="K370" s="66">
        <v>546</v>
      </c>
      <c r="L370" s="217">
        <v>53</v>
      </c>
      <c r="M370" s="66">
        <v>237</v>
      </c>
      <c r="N370" s="217">
        <v>61</v>
      </c>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row>
    <row r="371" spans="1:40">
      <c r="A371" s="66" t="s">
        <v>834</v>
      </c>
      <c r="B371" s="66" t="s">
        <v>66</v>
      </c>
      <c r="C371" s="66">
        <v>6002</v>
      </c>
      <c r="D371" s="217">
        <v>28</v>
      </c>
      <c r="E371" s="66">
        <v>15</v>
      </c>
      <c r="F371" s="217">
        <v>4</v>
      </c>
      <c r="G371" s="66">
        <v>4807</v>
      </c>
      <c r="H371" s="217">
        <v>29</v>
      </c>
      <c r="I371" s="66">
        <v>906</v>
      </c>
      <c r="J371" s="217">
        <v>30</v>
      </c>
      <c r="K371" s="66">
        <v>164</v>
      </c>
      <c r="L371" s="217">
        <v>16</v>
      </c>
      <c r="M371" s="66">
        <v>110</v>
      </c>
      <c r="N371" s="217">
        <v>28</v>
      </c>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row>
    <row r="372" spans="1:40">
      <c r="A372" s="66" t="s">
        <v>834</v>
      </c>
      <c r="B372" s="66" t="s">
        <v>67</v>
      </c>
      <c r="C372" s="66">
        <v>407</v>
      </c>
      <c r="D372" s="217">
        <v>2</v>
      </c>
      <c r="E372" s="66">
        <v>1</v>
      </c>
      <c r="F372" s="217">
        <v>0</v>
      </c>
      <c r="G372" s="66">
        <v>309</v>
      </c>
      <c r="H372" s="217">
        <v>2</v>
      </c>
      <c r="I372" s="66">
        <v>77</v>
      </c>
      <c r="J372" s="217">
        <v>3</v>
      </c>
      <c r="K372" s="66">
        <v>12</v>
      </c>
      <c r="L372" s="217">
        <v>1</v>
      </c>
      <c r="M372" s="66">
        <v>8</v>
      </c>
      <c r="N372" s="217">
        <v>2</v>
      </c>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row>
    <row r="373" spans="1:40">
      <c r="A373" s="66" t="s">
        <v>834</v>
      </c>
      <c r="B373" s="66" t="s">
        <v>69</v>
      </c>
      <c r="C373" s="66">
        <v>21631</v>
      </c>
      <c r="D373" s="217">
        <v>100</v>
      </c>
      <c r="E373" s="66">
        <v>422</v>
      </c>
      <c r="F373" s="217">
        <v>100</v>
      </c>
      <c r="G373" s="66">
        <v>16716</v>
      </c>
      <c r="H373" s="217">
        <v>100</v>
      </c>
      <c r="I373" s="66">
        <v>3069</v>
      </c>
      <c r="J373" s="217">
        <v>100</v>
      </c>
      <c r="K373" s="66">
        <v>1037</v>
      </c>
      <c r="L373" s="217">
        <v>100</v>
      </c>
      <c r="M373" s="66">
        <v>387</v>
      </c>
      <c r="N373" s="217">
        <v>100</v>
      </c>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row>
    <row r="374" spans="1:40">
      <c r="A374" s="66" t="s">
        <v>392</v>
      </c>
      <c r="B374" s="66" t="s">
        <v>392</v>
      </c>
      <c r="C374" s="66" t="s">
        <v>392</v>
      </c>
      <c r="D374" s="66" t="s">
        <v>392</v>
      </c>
      <c r="E374" s="66" t="s">
        <v>392</v>
      </c>
      <c r="F374" s="66" t="s">
        <v>392</v>
      </c>
      <c r="G374" s="66" t="s">
        <v>392</v>
      </c>
      <c r="H374" s="66" t="s">
        <v>392</v>
      </c>
      <c r="I374" s="66" t="s">
        <v>392</v>
      </c>
      <c r="J374" s="66" t="s">
        <v>392</v>
      </c>
      <c r="K374" s="66" t="s">
        <v>392</v>
      </c>
      <c r="L374" s="66" t="s">
        <v>392</v>
      </c>
      <c r="M374" s="66" t="s">
        <v>392</v>
      </c>
      <c r="N374" s="66" t="s">
        <v>392</v>
      </c>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row>
    <row r="375" spans="1:40">
      <c r="A375" s="66" t="s">
        <v>361</v>
      </c>
      <c r="B375" s="66" t="s">
        <v>64</v>
      </c>
      <c r="C375" s="66">
        <v>3366</v>
      </c>
      <c r="D375" s="66">
        <v>16</v>
      </c>
      <c r="E375" s="66">
        <v>217</v>
      </c>
      <c r="F375" s="66">
        <v>51</v>
      </c>
      <c r="G375" s="66">
        <v>2397</v>
      </c>
      <c r="H375" s="66">
        <v>14</v>
      </c>
      <c r="I375" s="66">
        <v>393</v>
      </c>
      <c r="J375" s="66">
        <v>13</v>
      </c>
      <c r="K375" s="66">
        <v>307</v>
      </c>
      <c r="L375" s="66">
        <v>30</v>
      </c>
      <c r="M375" s="66">
        <v>52</v>
      </c>
      <c r="N375" s="66">
        <v>13</v>
      </c>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row>
    <row r="376" spans="1:40">
      <c r="A376" s="66" t="s">
        <v>361</v>
      </c>
      <c r="B376" s="66" t="s">
        <v>65</v>
      </c>
      <c r="C376" s="66">
        <v>12216</v>
      </c>
      <c r="D376" s="66">
        <v>56</v>
      </c>
      <c r="E376" s="66">
        <v>188</v>
      </c>
      <c r="F376" s="66">
        <v>45</v>
      </c>
      <c r="G376" s="66">
        <v>9509</v>
      </c>
      <c r="H376" s="66">
        <v>57</v>
      </c>
      <c r="I376" s="66">
        <v>1729</v>
      </c>
      <c r="J376" s="66">
        <v>56</v>
      </c>
      <c r="K376" s="66">
        <v>550</v>
      </c>
      <c r="L376" s="66">
        <v>53</v>
      </c>
      <c r="M376" s="66">
        <v>240</v>
      </c>
      <c r="N376" s="66">
        <v>62</v>
      </c>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row>
    <row r="377" spans="1:40">
      <c r="A377" s="66" t="s">
        <v>361</v>
      </c>
      <c r="B377" s="66" t="s">
        <v>66</v>
      </c>
      <c r="C377" s="66">
        <v>5774</v>
      </c>
      <c r="D377" s="66">
        <v>27</v>
      </c>
      <c r="E377" s="66">
        <v>16</v>
      </c>
      <c r="F377" s="66">
        <v>4</v>
      </c>
      <c r="G377" s="66">
        <v>4591</v>
      </c>
      <c r="H377" s="66">
        <v>27</v>
      </c>
      <c r="I377" s="66">
        <v>904</v>
      </c>
      <c r="J377" s="66">
        <v>29</v>
      </c>
      <c r="K377" s="66">
        <v>172</v>
      </c>
      <c r="L377" s="66">
        <v>17</v>
      </c>
      <c r="M377" s="66">
        <v>91</v>
      </c>
      <c r="N377" s="66">
        <v>24</v>
      </c>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row>
    <row r="378" spans="1:40">
      <c r="A378" s="66" t="s">
        <v>361</v>
      </c>
      <c r="B378" s="66" t="s">
        <v>67</v>
      </c>
      <c r="C378" s="66">
        <v>275</v>
      </c>
      <c r="D378" s="66">
        <v>1</v>
      </c>
      <c r="E378" s="66">
        <v>1</v>
      </c>
      <c r="F378" s="66">
        <v>0</v>
      </c>
      <c r="G378" s="66">
        <v>219</v>
      </c>
      <c r="H378" s="66">
        <v>1</v>
      </c>
      <c r="I378" s="66">
        <v>43</v>
      </c>
      <c r="J378" s="66">
        <v>1</v>
      </c>
      <c r="K378" s="66">
        <v>8</v>
      </c>
      <c r="L378" s="66">
        <v>1</v>
      </c>
      <c r="M378" s="66">
        <v>4</v>
      </c>
      <c r="N378" s="66">
        <v>1</v>
      </c>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row>
    <row r="379" spans="1:40">
      <c r="A379" s="66" t="s">
        <v>361</v>
      </c>
      <c r="B379" s="66" t="s">
        <v>69</v>
      </c>
      <c r="C379" s="66">
        <v>21631</v>
      </c>
      <c r="D379" s="66">
        <v>100</v>
      </c>
      <c r="E379" s="66">
        <v>422</v>
      </c>
      <c r="F379" s="66">
        <v>100</v>
      </c>
      <c r="G379" s="66">
        <v>16716</v>
      </c>
      <c r="H379" s="66">
        <v>100</v>
      </c>
      <c r="I379" s="66">
        <v>3069</v>
      </c>
      <c r="J379" s="66">
        <v>100</v>
      </c>
      <c r="K379" s="66">
        <v>1037</v>
      </c>
      <c r="L379" s="66">
        <v>100</v>
      </c>
      <c r="M379" s="66">
        <v>387</v>
      </c>
      <c r="N379" s="66">
        <v>100</v>
      </c>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row>
    <row r="380" spans="1:40">
      <c r="A380" s="66" t="s">
        <v>392</v>
      </c>
      <c r="B380" s="66" t="s">
        <v>392</v>
      </c>
      <c r="C380" s="66" t="s">
        <v>392</v>
      </c>
      <c r="D380" s="66" t="s">
        <v>392</v>
      </c>
      <c r="E380" s="66" t="s">
        <v>392</v>
      </c>
      <c r="F380" s="66" t="s">
        <v>392</v>
      </c>
      <c r="G380" s="66" t="s">
        <v>392</v>
      </c>
      <c r="H380" s="66" t="s">
        <v>392</v>
      </c>
      <c r="I380" s="66" t="s">
        <v>392</v>
      </c>
      <c r="J380" s="66" t="s">
        <v>392</v>
      </c>
      <c r="K380" s="66" t="s">
        <v>392</v>
      </c>
      <c r="L380" s="66" t="s">
        <v>392</v>
      </c>
      <c r="M380" s="66" t="s">
        <v>392</v>
      </c>
      <c r="N380" s="66" t="s">
        <v>392</v>
      </c>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row>
    <row r="381" spans="1:40">
      <c r="A381" s="66" t="s">
        <v>355</v>
      </c>
      <c r="B381" s="66" t="s">
        <v>64</v>
      </c>
      <c r="C381" s="66">
        <v>7904</v>
      </c>
      <c r="D381" s="66">
        <v>37</v>
      </c>
      <c r="E381" s="66">
        <v>300</v>
      </c>
      <c r="F381" s="66">
        <v>71</v>
      </c>
      <c r="G381" s="66">
        <v>6130</v>
      </c>
      <c r="H381" s="66">
        <v>37</v>
      </c>
      <c r="I381" s="66">
        <v>854</v>
      </c>
      <c r="J381" s="66">
        <v>28</v>
      </c>
      <c r="K381" s="66">
        <v>523</v>
      </c>
      <c r="L381" s="66">
        <v>50</v>
      </c>
      <c r="M381" s="66">
        <v>97</v>
      </c>
      <c r="N381" s="66">
        <v>25</v>
      </c>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row>
    <row r="382" spans="1:40">
      <c r="A382" s="66" t="s">
        <v>355</v>
      </c>
      <c r="B382" s="66" t="s">
        <v>65</v>
      </c>
      <c r="C382" s="66">
        <v>12066</v>
      </c>
      <c r="D382" s="66">
        <v>56</v>
      </c>
      <c r="E382" s="66">
        <v>120</v>
      </c>
      <c r="F382" s="66">
        <v>28</v>
      </c>
      <c r="G382" s="66">
        <v>9547</v>
      </c>
      <c r="H382" s="66">
        <v>57</v>
      </c>
      <c r="I382" s="66">
        <v>1733</v>
      </c>
      <c r="J382" s="66">
        <v>57</v>
      </c>
      <c r="K382" s="66">
        <v>441</v>
      </c>
      <c r="L382" s="66">
        <v>43</v>
      </c>
      <c r="M382" s="66">
        <v>225</v>
      </c>
      <c r="N382" s="66">
        <v>58</v>
      </c>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row>
    <row r="383" spans="1:40">
      <c r="A383" s="66" t="s">
        <v>355</v>
      </c>
      <c r="B383" s="66" t="s">
        <v>66</v>
      </c>
      <c r="C383" s="66">
        <v>1585</v>
      </c>
      <c r="D383" s="66">
        <v>7</v>
      </c>
      <c r="E383" s="66">
        <v>2</v>
      </c>
      <c r="F383" s="66">
        <v>0</v>
      </c>
      <c r="G383" s="66">
        <v>998</v>
      </c>
      <c r="H383" s="66">
        <v>6</v>
      </c>
      <c r="I383" s="66">
        <v>458</v>
      </c>
      <c r="J383" s="66">
        <v>15</v>
      </c>
      <c r="K383" s="66">
        <v>66</v>
      </c>
      <c r="L383" s="66">
        <v>6</v>
      </c>
      <c r="M383" s="66">
        <v>61</v>
      </c>
      <c r="N383" s="66">
        <v>16</v>
      </c>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row>
    <row r="384" spans="1:40">
      <c r="A384" s="66" t="s">
        <v>355</v>
      </c>
      <c r="B384" s="66" t="s">
        <v>67</v>
      </c>
      <c r="C384" s="66">
        <v>56</v>
      </c>
      <c r="D384" s="66">
        <v>0</v>
      </c>
      <c r="E384" s="66">
        <v>0</v>
      </c>
      <c r="F384" s="66">
        <v>0</v>
      </c>
      <c r="G384" s="66">
        <v>25</v>
      </c>
      <c r="H384" s="66">
        <v>0</v>
      </c>
      <c r="I384" s="66">
        <v>20</v>
      </c>
      <c r="J384" s="66">
        <v>1</v>
      </c>
      <c r="K384" s="66">
        <v>7</v>
      </c>
      <c r="L384" s="66">
        <v>1</v>
      </c>
      <c r="M384" s="66">
        <v>4</v>
      </c>
      <c r="N384" s="66">
        <v>1</v>
      </c>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row>
    <row r="385" spans="1:40">
      <c r="A385" s="66" t="s">
        <v>355</v>
      </c>
      <c r="B385" s="66" t="s">
        <v>69</v>
      </c>
      <c r="C385" s="66">
        <v>21611</v>
      </c>
      <c r="D385" s="66">
        <v>100</v>
      </c>
      <c r="E385" s="66">
        <v>422</v>
      </c>
      <c r="F385" s="66">
        <v>100</v>
      </c>
      <c r="G385" s="66">
        <v>16700</v>
      </c>
      <c r="H385" s="66">
        <v>100</v>
      </c>
      <c r="I385" s="66">
        <v>3065</v>
      </c>
      <c r="J385" s="66">
        <v>100</v>
      </c>
      <c r="K385" s="66">
        <v>1037</v>
      </c>
      <c r="L385" s="66">
        <v>100</v>
      </c>
      <c r="M385" s="66">
        <v>387</v>
      </c>
      <c r="N385" s="66">
        <v>100</v>
      </c>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row>
    <row r="386" spans="1:40">
      <c r="A386" s="66" t="s">
        <v>392</v>
      </c>
      <c r="B386" s="66" t="s">
        <v>392</v>
      </c>
      <c r="C386" s="66" t="s">
        <v>392</v>
      </c>
      <c r="D386" s="66" t="s">
        <v>392</v>
      </c>
      <c r="E386" s="66" t="s">
        <v>392</v>
      </c>
      <c r="F386" s="66" t="s">
        <v>392</v>
      </c>
      <c r="G386" s="66" t="s">
        <v>392</v>
      </c>
      <c r="H386" s="66" t="s">
        <v>392</v>
      </c>
      <c r="I386" s="66" t="s">
        <v>392</v>
      </c>
      <c r="J386" s="66" t="s">
        <v>392</v>
      </c>
      <c r="K386" s="66" t="s">
        <v>392</v>
      </c>
      <c r="L386" s="66" t="s">
        <v>392</v>
      </c>
      <c r="M386" s="66" t="s">
        <v>392</v>
      </c>
      <c r="N386" s="66" t="s">
        <v>392</v>
      </c>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row>
    <row r="387" spans="1:40">
      <c r="A387" s="66" t="s">
        <v>8</v>
      </c>
      <c r="B387" s="66" t="s">
        <v>64</v>
      </c>
      <c r="C387" s="66">
        <v>5054</v>
      </c>
      <c r="D387" s="66">
        <v>23</v>
      </c>
      <c r="E387" s="66">
        <v>238</v>
      </c>
      <c r="F387" s="66">
        <v>56</v>
      </c>
      <c r="G387" s="66">
        <v>3358</v>
      </c>
      <c r="H387" s="66">
        <v>20</v>
      </c>
      <c r="I387" s="66">
        <v>946</v>
      </c>
      <c r="J387" s="66">
        <v>31</v>
      </c>
      <c r="K387" s="66">
        <v>426</v>
      </c>
      <c r="L387" s="66">
        <v>41</v>
      </c>
      <c r="M387" s="66">
        <v>86</v>
      </c>
      <c r="N387" s="66">
        <v>22</v>
      </c>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row>
    <row r="388" spans="1:40">
      <c r="A388" s="66" t="s">
        <v>8</v>
      </c>
      <c r="B388" s="66" t="s">
        <v>65</v>
      </c>
      <c r="C388" s="66">
        <v>11518</v>
      </c>
      <c r="D388" s="66">
        <v>53</v>
      </c>
      <c r="E388" s="66">
        <v>166</v>
      </c>
      <c r="F388" s="66">
        <v>39</v>
      </c>
      <c r="G388" s="66">
        <v>9154</v>
      </c>
      <c r="H388" s="66">
        <v>55</v>
      </c>
      <c r="I388" s="66">
        <v>1520</v>
      </c>
      <c r="J388" s="66">
        <v>50</v>
      </c>
      <c r="K388" s="66">
        <v>463</v>
      </c>
      <c r="L388" s="66">
        <v>45</v>
      </c>
      <c r="M388" s="66">
        <v>215</v>
      </c>
      <c r="N388" s="66">
        <v>56</v>
      </c>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row>
    <row r="389" spans="1:40">
      <c r="A389" s="66" t="s">
        <v>8</v>
      </c>
      <c r="B389" s="66" t="s">
        <v>66</v>
      </c>
      <c r="C389" s="66">
        <v>4768</v>
      </c>
      <c r="D389" s="66">
        <v>22</v>
      </c>
      <c r="E389" s="66">
        <v>16</v>
      </c>
      <c r="F389" s="66">
        <v>4</v>
      </c>
      <c r="G389" s="66">
        <v>3976</v>
      </c>
      <c r="H389" s="66">
        <v>24</v>
      </c>
      <c r="I389" s="66">
        <v>560</v>
      </c>
      <c r="J389" s="66">
        <v>18</v>
      </c>
      <c r="K389" s="66">
        <v>137</v>
      </c>
      <c r="L389" s="66">
        <v>13</v>
      </c>
      <c r="M389" s="66">
        <v>79</v>
      </c>
      <c r="N389" s="66">
        <v>20</v>
      </c>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row>
    <row r="390" spans="1:40">
      <c r="A390" s="66" t="s">
        <v>8</v>
      </c>
      <c r="B390" s="66" t="s">
        <v>67</v>
      </c>
      <c r="C390" s="66">
        <v>291</v>
      </c>
      <c r="D390" s="66">
        <v>1</v>
      </c>
      <c r="E390" s="66">
        <v>2</v>
      </c>
      <c r="F390" s="66">
        <v>0</v>
      </c>
      <c r="G390" s="66">
        <v>228</v>
      </c>
      <c r="H390" s="66">
        <v>1</v>
      </c>
      <c r="I390" s="66">
        <v>43</v>
      </c>
      <c r="J390" s="66">
        <v>1</v>
      </c>
      <c r="K390" s="66">
        <v>11</v>
      </c>
      <c r="L390" s="66">
        <v>1</v>
      </c>
      <c r="M390" s="66">
        <v>7</v>
      </c>
      <c r="N390" s="66">
        <v>2</v>
      </c>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row>
    <row r="391" spans="1:40">
      <c r="A391" s="66" t="s">
        <v>8</v>
      </c>
      <c r="B391" s="66" t="s">
        <v>69</v>
      </c>
      <c r="C391" s="66">
        <v>21631</v>
      </c>
      <c r="D391" s="66">
        <v>100</v>
      </c>
      <c r="E391" s="66">
        <v>422</v>
      </c>
      <c r="F391" s="66">
        <v>100</v>
      </c>
      <c r="G391" s="66">
        <v>16716</v>
      </c>
      <c r="H391" s="66">
        <v>100</v>
      </c>
      <c r="I391" s="66">
        <v>3069</v>
      </c>
      <c r="J391" s="66">
        <v>100</v>
      </c>
      <c r="K391" s="66">
        <v>1037</v>
      </c>
      <c r="L391" s="66">
        <v>100</v>
      </c>
      <c r="M391" s="66">
        <v>387</v>
      </c>
      <c r="N391" s="66">
        <v>100</v>
      </c>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row>
    <row r="392" spans="1:40">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row>
    <row r="393" spans="1:40">
      <c r="A393" s="38" t="s">
        <v>114</v>
      </c>
      <c r="C393" s="38"/>
      <c r="D393" s="39" t="s">
        <v>24</v>
      </c>
      <c r="H393" s="38"/>
      <c r="J393" s="39" t="s">
        <v>21</v>
      </c>
      <c r="M393" s="38"/>
      <c r="P393" s="39" t="s">
        <v>22</v>
      </c>
      <c r="R393" s="38"/>
      <c r="V393" s="39" t="s">
        <v>23</v>
      </c>
    </row>
    <row r="394" spans="1:40">
      <c r="C394" s="38" t="s">
        <v>396</v>
      </c>
      <c r="D394" s="38" t="s">
        <v>270</v>
      </c>
      <c r="E394" s="38" t="s">
        <v>271</v>
      </c>
      <c r="F394" s="38" t="s">
        <v>272</v>
      </c>
      <c r="G394" s="38" t="s">
        <v>273</v>
      </c>
      <c r="H394" s="38" t="s">
        <v>19</v>
      </c>
      <c r="I394" s="38" t="s">
        <v>396</v>
      </c>
      <c r="J394" s="38" t="s">
        <v>270</v>
      </c>
      <c r="K394" s="38" t="s">
        <v>271</v>
      </c>
      <c r="L394" s="38" t="s">
        <v>272</v>
      </c>
      <c r="M394" s="38" t="s">
        <v>273</v>
      </c>
      <c r="N394" s="38" t="s">
        <v>19</v>
      </c>
      <c r="O394" s="38" t="s">
        <v>396</v>
      </c>
      <c r="P394" s="38" t="s">
        <v>270</v>
      </c>
      <c r="Q394" s="38" t="s">
        <v>271</v>
      </c>
      <c r="R394" s="38" t="s">
        <v>272</v>
      </c>
      <c r="S394" s="38" t="s">
        <v>273</v>
      </c>
      <c r="T394" s="38" t="s">
        <v>19</v>
      </c>
      <c r="U394" s="38" t="s">
        <v>396</v>
      </c>
      <c r="V394" s="38" t="s">
        <v>270</v>
      </c>
      <c r="W394" s="38" t="s">
        <v>271</v>
      </c>
      <c r="X394" s="38" t="s">
        <v>272</v>
      </c>
      <c r="Y394" s="38" t="s">
        <v>273</v>
      </c>
      <c r="Z394" s="38" t="s">
        <v>19</v>
      </c>
      <c r="AA394" s="38"/>
    </row>
    <row r="395" spans="1:40">
      <c r="A395" s="39" t="s">
        <v>130</v>
      </c>
      <c r="B395" s="38" t="s">
        <v>64</v>
      </c>
      <c r="C395" s="39">
        <v>1</v>
      </c>
      <c r="D395" s="39">
        <v>1</v>
      </c>
      <c r="E395" s="39">
        <v>0</v>
      </c>
      <c r="F395" s="39">
        <v>0</v>
      </c>
      <c r="G395" s="39">
        <v>0</v>
      </c>
      <c r="H395" s="39">
        <v>0</v>
      </c>
      <c r="I395" s="39">
        <v>0</v>
      </c>
      <c r="J395" s="39">
        <v>0</v>
      </c>
      <c r="K395" s="39">
        <v>0</v>
      </c>
      <c r="L395" s="39">
        <v>0</v>
      </c>
      <c r="M395" s="39">
        <v>0</v>
      </c>
      <c r="N395" s="39">
        <v>0</v>
      </c>
      <c r="O395" s="39">
        <v>0</v>
      </c>
      <c r="P395" s="39">
        <v>0</v>
      </c>
      <c r="Q395" s="39">
        <v>0</v>
      </c>
      <c r="R395" s="39">
        <v>0</v>
      </c>
      <c r="S395" s="39">
        <v>0</v>
      </c>
      <c r="T395" s="39">
        <v>0</v>
      </c>
      <c r="U395" s="39">
        <v>1</v>
      </c>
      <c r="V395" s="39">
        <v>1</v>
      </c>
      <c r="W395" s="39">
        <v>0</v>
      </c>
      <c r="X395" s="39">
        <v>0</v>
      </c>
      <c r="Y395" s="39">
        <v>0</v>
      </c>
      <c r="Z395" s="39">
        <v>0</v>
      </c>
    </row>
    <row r="396" spans="1:40">
      <c r="B396" s="38" t="s">
        <v>65</v>
      </c>
      <c r="C396" s="39">
        <v>6</v>
      </c>
      <c r="D396" s="39">
        <v>0</v>
      </c>
      <c r="E396" s="39">
        <v>0</v>
      </c>
      <c r="F396" s="39">
        <v>3</v>
      </c>
      <c r="G396" s="39">
        <v>0</v>
      </c>
      <c r="H396" s="39">
        <v>3</v>
      </c>
      <c r="I396" s="39">
        <v>3</v>
      </c>
      <c r="J396" s="39">
        <v>0</v>
      </c>
      <c r="K396" s="39">
        <v>0</v>
      </c>
      <c r="L396" s="39">
        <v>0</v>
      </c>
      <c r="M396" s="39">
        <v>0</v>
      </c>
      <c r="N396" s="39">
        <v>3</v>
      </c>
      <c r="O396" s="39">
        <v>1</v>
      </c>
      <c r="P396" s="39">
        <v>0</v>
      </c>
      <c r="Q396" s="39">
        <v>0</v>
      </c>
      <c r="R396" s="39">
        <v>1</v>
      </c>
      <c r="S396" s="39">
        <v>0</v>
      </c>
      <c r="T396" s="39">
        <v>0</v>
      </c>
      <c r="U396" s="39">
        <v>2</v>
      </c>
      <c r="V396" s="39">
        <v>0</v>
      </c>
      <c r="W396" s="39">
        <v>0</v>
      </c>
      <c r="X396" s="39">
        <v>2</v>
      </c>
      <c r="Y396" s="39">
        <v>0</v>
      </c>
      <c r="Z396" s="39">
        <v>0</v>
      </c>
    </row>
    <row r="397" spans="1:40">
      <c r="B397" s="38" t="s">
        <v>66</v>
      </c>
      <c r="C397" s="39">
        <v>10</v>
      </c>
      <c r="D397" s="39">
        <v>0</v>
      </c>
      <c r="E397" s="39">
        <v>1</v>
      </c>
      <c r="F397" s="39">
        <v>9</v>
      </c>
      <c r="G397" s="39">
        <v>0</v>
      </c>
      <c r="H397" s="39">
        <v>0</v>
      </c>
      <c r="I397" s="39">
        <v>0</v>
      </c>
      <c r="J397" s="39">
        <v>0</v>
      </c>
      <c r="K397" s="39">
        <v>0</v>
      </c>
      <c r="L397" s="39">
        <v>0</v>
      </c>
      <c r="M397" s="39">
        <v>0</v>
      </c>
      <c r="N397" s="39">
        <v>0</v>
      </c>
      <c r="O397" s="39">
        <v>0</v>
      </c>
      <c r="P397" s="39">
        <v>0</v>
      </c>
      <c r="Q397" s="39">
        <v>0</v>
      </c>
      <c r="R397" s="39">
        <v>0</v>
      </c>
      <c r="S397" s="39">
        <v>0</v>
      </c>
      <c r="T397" s="39">
        <v>0</v>
      </c>
      <c r="U397" s="39">
        <v>10</v>
      </c>
      <c r="V397" s="39">
        <v>0</v>
      </c>
      <c r="W397" s="39">
        <v>1</v>
      </c>
      <c r="X397" s="39">
        <v>9</v>
      </c>
      <c r="Y397" s="39">
        <v>0</v>
      </c>
      <c r="Z397" s="39">
        <v>0</v>
      </c>
    </row>
    <row r="398" spans="1:40">
      <c r="B398" s="38" t="s">
        <v>67</v>
      </c>
      <c r="C398" s="39">
        <v>6</v>
      </c>
      <c r="D398" s="39">
        <v>0</v>
      </c>
      <c r="E398" s="39">
        <v>3</v>
      </c>
      <c r="F398" s="39">
        <v>3</v>
      </c>
      <c r="G398" s="39">
        <v>0</v>
      </c>
      <c r="H398" s="39">
        <v>0</v>
      </c>
      <c r="I398" s="39">
        <v>0</v>
      </c>
      <c r="J398" s="39">
        <v>0</v>
      </c>
      <c r="K398" s="39">
        <v>0</v>
      </c>
      <c r="L398" s="39">
        <v>0</v>
      </c>
      <c r="M398" s="39">
        <v>0</v>
      </c>
      <c r="N398" s="39">
        <v>0</v>
      </c>
      <c r="O398" s="39">
        <v>0</v>
      </c>
      <c r="P398" s="39">
        <v>0</v>
      </c>
      <c r="Q398" s="39">
        <v>0</v>
      </c>
      <c r="R398" s="39">
        <v>0</v>
      </c>
      <c r="S398" s="39">
        <v>0</v>
      </c>
      <c r="T398" s="39">
        <v>0</v>
      </c>
      <c r="U398" s="39">
        <v>6</v>
      </c>
      <c r="V398" s="39">
        <v>0</v>
      </c>
      <c r="W398" s="39">
        <v>3</v>
      </c>
      <c r="X398" s="39">
        <v>3</v>
      </c>
      <c r="Y398" s="39">
        <v>0</v>
      </c>
      <c r="Z398" s="39">
        <v>0</v>
      </c>
    </row>
    <row r="399" spans="1:40">
      <c r="B399" s="38" t="s">
        <v>69</v>
      </c>
      <c r="C399" s="39">
        <v>23</v>
      </c>
      <c r="D399" s="39">
        <v>1</v>
      </c>
      <c r="E399" s="39">
        <v>4</v>
      </c>
      <c r="F399" s="39">
        <v>15</v>
      </c>
      <c r="G399" s="39">
        <v>0</v>
      </c>
      <c r="H399" s="39">
        <v>3</v>
      </c>
      <c r="I399" s="39">
        <v>3</v>
      </c>
      <c r="J399" s="39">
        <v>0</v>
      </c>
      <c r="K399" s="39">
        <v>0</v>
      </c>
      <c r="L399" s="39">
        <v>0</v>
      </c>
      <c r="M399" s="39">
        <v>0</v>
      </c>
      <c r="N399" s="39">
        <v>3</v>
      </c>
      <c r="O399" s="39">
        <v>1</v>
      </c>
      <c r="P399" s="39">
        <v>0</v>
      </c>
      <c r="Q399" s="39">
        <v>0</v>
      </c>
      <c r="R399" s="39">
        <v>1</v>
      </c>
      <c r="S399" s="39">
        <v>0</v>
      </c>
      <c r="T399" s="39">
        <v>0</v>
      </c>
      <c r="U399" s="39">
        <v>19</v>
      </c>
      <c r="V399" s="39">
        <v>1</v>
      </c>
      <c r="W399" s="39">
        <v>4</v>
      </c>
      <c r="X399" s="39">
        <v>14</v>
      </c>
      <c r="Y399" s="39">
        <v>0</v>
      </c>
      <c r="Z399" s="39">
        <v>0</v>
      </c>
    </row>
    <row r="401" spans="1:24">
      <c r="A401" s="38" t="s">
        <v>835</v>
      </c>
      <c r="C401" s="40"/>
      <c r="D401" s="40"/>
      <c r="E401" s="40"/>
      <c r="F401" s="40"/>
      <c r="G401" s="40"/>
      <c r="H401" s="40"/>
      <c r="I401" s="40"/>
      <c r="J401" s="40"/>
      <c r="K401" s="40"/>
      <c r="L401" s="40"/>
      <c r="M401" s="40"/>
      <c r="N401" s="40"/>
      <c r="O401" s="40"/>
      <c r="P401" s="40"/>
      <c r="Q401" s="40"/>
      <c r="R401" s="40"/>
    </row>
    <row r="402" spans="1:24">
      <c r="A402" s="39" t="s">
        <v>24</v>
      </c>
      <c r="B402" s="39" t="s">
        <v>392</v>
      </c>
      <c r="C402" s="39" t="s">
        <v>392</v>
      </c>
      <c r="D402" s="39" t="s">
        <v>392</v>
      </c>
      <c r="E402" s="39" t="s">
        <v>392</v>
      </c>
      <c r="F402" s="39" t="s">
        <v>392</v>
      </c>
      <c r="G402" s="39" t="s">
        <v>831</v>
      </c>
      <c r="H402" s="39" t="s">
        <v>392</v>
      </c>
      <c r="I402" s="39" t="s">
        <v>392</v>
      </c>
      <c r="J402" s="39" t="s">
        <v>392</v>
      </c>
      <c r="K402" s="39" t="s">
        <v>392</v>
      </c>
      <c r="L402" s="39" t="s">
        <v>392</v>
      </c>
      <c r="M402" s="39" t="s">
        <v>832</v>
      </c>
      <c r="N402" s="39" t="s">
        <v>392</v>
      </c>
      <c r="O402" s="39" t="s">
        <v>392</v>
      </c>
      <c r="P402" s="39" t="s">
        <v>392</v>
      </c>
      <c r="Q402" s="39" t="s">
        <v>392</v>
      </c>
      <c r="R402" s="39" t="s">
        <v>392</v>
      </c>
      <c r="S402" s="39" t="s">
        <v>833</v>
      </c>
      <c r="T402" s="39" t="s">
        <v>392</v>
      </c>
      <c r="U402" s="39" t="s">
        <v>392</v>
      </c>
      <c r="V402" s="39" t="s">
        <v>392</v>
      </c>
      <c r="W402" s="39" t="s">
        <v>392</v>
      </c>
      <c r="X402" s="39" t="s">
        <v>392</v>
      </c>
    </row>
    <row r="403" spans="1:24">
      <c r="A403" s="39" t="s">
        <v>392</v>
      </c>
      <c r="B403" s="39" t="s">
        <v>398</v>
      </c>
      <c r="C403" s="39" t="s">
        <v>399</v>
      </c>
      <c r="D403" s="39" t="s">
        <v>400</v>
      </c>
      <c r="E403" s="39" t="s">
        <v>401</v>
      </c>
      <c r="F403" s="39" t="s">
        <v>402</v>
      </c>
      <c r="G403" s="39" t="s">
        <v>392</v>
      </c>
      <c r="H403" s="39" t="s">
        <v>398</v>
      </c>
      <c r="I403" s="39" t="s">
        <v>399</v>
      </c>
      <c r="J403" s="39" t="s">
        <v>400</v>
      </c>
      <c r="K403" s="39" t="s">
        <v>401</v>
      </c>
      <c r="L403" s="39" t="s">
        <v>402</v>
      </c>
      <c r="M403" s="39" t="s">
        <v>392</v>
      </c>
      <c r="N403" s="39" t="s">
        <v>398</v>
      </c>
      <c r="O403" s="39" t="s">
        <v>399</v>
      </c>
      <c r="P403" s="39" t="s">
        <v>400</v>
      </c>
      <c r="Q403" s="39" t="s">
        <v>401</v>
      </c>
      <c r="R403" s="39" t="s">
        <v>402</v>
      </c>
      <c r="S403" s="39" t="s">
        <v>392</v>
      </c>
      <c r="T403" s="39" t="s">
        <v>398</v>
      </c>
      <c r="U403" s="39" t="s">
        <v>399</v>
      </c>
      <c r="V403" s="39" t="s">
        <v>400</v>
      </c>
      <c r="W403" s="39" t="s">
        <v>401</v>
      </c>
      <c r="X403" s="39" t="s">
        <v>402</v>
      </c>
    </row>
    <row r="404" spans="1:24">
      <c r="A404" s="39" t="s">
        <v>270</v>
      </c>
      <c r="B404" s="39">
        <v>3</v>
      </c>
      <c r="C404" s="39">
        <v>0</v>
      </c>
      <c r="D404" s="39">
        <v>1</v>
      </c>
      <c r="E404" s="39">
        <v>0</v>
      </c>
      <c r="F404" s="39">
        <v>2</v>
      </c>
      <c r="G404" s="39" t="s">
        <v>270</v>
      </c>
      <c r="H404" s="39">
        <v>3</v>
      </c>
      <c r="I404" s="39">
        <v>0</v>
      </c>
      <c r="J404" s="39">
        <v>0</v>
      </c>
      <c r="K404" s="39">
        <v>0</v>
      </c>
      <c r="L404" s="39">
        <v>3</v>
      </c>
      <c r="M404" s="39" t="s">
        <v>270</v>
      </c>
      <c r="N404" s="39">
        <v>3</v>
      </c>
      <c r="O404" s="39">
        <v>0</v>
      </c>
      <c r="P404" s="39">
        <v>1</v>
      </c>
      <c r="Q404" s="39">
        <v>0</v>
      </c>
      <c r="R404" s="39">
        <v>2</v>
      </c>
      <c r="S404" s="39" t="s">
        <v>270</v>
      </c>
      <c r="T404" s="39">
        <v>2</v>
      </c>
      <c r="U404" s="39">
        <v>0</v>
      </c>
      <c r="V404" s="39">
        <v>0</v>
      </c>
      <c r="W404" s="39">
        <v>0</v>
      </c>
      <c r="X404" s="39">
        <v>2</v>
      </c>
    </row>
    <row r="405" spans="1:24">
      <c r="A405" s="39" t="s">
        <v>271</v>
      </c>
      <c r="B405" s="39">
        <v>221</v>
      </c>
      <c r="C405" s="39">
        <v>40</v>
      </c>
      <c r="D405" s="39">
        <v>48</v>
      </c>
      <c r="E405" s="39">
        <v>2</v>
      </c>
      <c r="F405" s="39">
        <v>211</v>
      </c>
      <c r="G405" s="39" t="s">
        <v>271</v>
      </c>
      <c r="H405" s="39">
        <v>221</v>
      </c>
      <c r="I405" s="39">
        <v>9</v>
      </c>
      <c r="J405" s="39">
        <v>7</v>
      </c>
      <c r="K405" s="39">
        <v>0</v>
      </c>
      <c r="L405" s="39">
        <v>223</v>
      </c>
      <c r="M405" s="39" t="s">
        <v>271</v>
      </c>
      <c r="N405" s="39">
        <v>223</v>
      </c>
      <c r="O405" s="39">
        <v>24</v>
      </c>
      <c r="P405" s="39">
        <v>34</v>
      </c>
      <c r="Q405" s="39">
        <v>0</v>
      </c>
      <c r="R405" s="39">
        <v>213</v>
      </c>
      <c r="S405" s="39" t="s">
        <v>271</v>
      </c>
      <c r="T405" s="39">
        <v>213</v>
      </c>
      <c r="U405" s="39">
        <v>7</v>
      </c>
      <c r="V405" s="39">
        <v>7</v>
      </c>
      <c r="W405" s="39">
        <v>2</v>
      </c>
      <c r="X405" s="39">
        <v>211</v>
      </c>
    </row>
    <row r="406" spans="1:24">
      <c r="A406" s="39" t="s">
        <v>272</v>
      </c>
      <c r="B406" s="39">
        <v>46</v>
      </c>
      <c r="C406" s="39">
        <v>7</v>
      </c>
      <c r="D406" s="39">
        <v>9</v>
      </c>
      <c r="E406" s="39">
        <v>2</v>
      </c>
      <c r="F406" s="39">
        <v>42</v>
      </c>
      <c r="G406" s="39" t="s">
        <v>272</v>
      </c>
      <c r="H406" s="39">
        <v>46</v>
      </c>
      <c r="I406" s="39">
        <v>4</v>
      </c>
      <c r="J406" s="39">
        <v>2</v>
      </c>
      <c r="K406" s="39">
        <v>0</v>
      </c>
      <c r="L406" s="39">
        <v>48</v>
      </c>
      <c r="M406" s="39" t="s">
        <v>272</v>
      </c>
      <c r="N406" s="39">
        <v>48</v>
      </c>
      <c r="O406" s="39">
        <v>1</v>
      </c>
      <c r="P406" s="39">
        <v>3</v>
      </c>
      <c r="Q406" s="39">
        <v>0</v>
      </c>
      <c r="R406" s="39">
        <v>46</v>
      </c>
      <c r="S406" s="39" t="s">
        <v>272</v>
      </c>
      <c r="T406" s="39">
        <v>46</v>
      </c>
      <c r="U406" s="39">
        <v>2</v>
      </c>
      <c r="V406" s="39">
        <v>4</v>
      </c>
      <c r="W406" s="39">
        <v>2</v>
      </c>
      <c r="X406" s="39">
        <v>42</v>
      </c>
    </row>
    <row r="407" spans="1:24">
      <c r="A407" s="39" t="s">
        <v>273</v>
      </c>
      <c r="B407" s="39">
        <v>10</v>
      </c>
      <c r="C407" s="39">
        <v>1</v>
      </c>
      <c r="D407" s="39">
        <v>1</v>
      </c>
      <c r="E407" s="39">
        <v>0</v>
      </c>
      <c r="F407" s="39">
        <v>10</v>
      </c>
      <c r="G407" s="39" t="s">
        <v>273</v>
      </c>
      <c r="H407" s="39">
        <v>10</v>
      </c>
      <c r="I407" s="39">
        <v>1</v>
      </c>
      <c r="J407" s="39">
        <v>0</v>
      </c>
      <c r="K407" s="39">
        <v>0</v>
      </c>
      <c r="L407" s="39">
        <v>11</v>
      </c>
      <c r="M407" s="39" t="s">
        <v>273</v>
      </c>
      <c r="N407" s="39">
        <v>11</v>
      </c>
      <c r="O407" s="39">
        <v>0</v>
      </c>
      <c r="P407" s="39">
        <v>1</v>
      </c>
      <c r="Q407" s="39">
        <v>0</v>
      </c>
      <c r="R407" s="39">
        <v>10</v>
      </c>
      <c r="S407" s="39" t="s">
        <v>273</v>
      </c>
      <c r="T407" s="39">
        <v>10</v>
      </c>
      <c r="U407" s="39">
        <v>0</v>
      </c>
      <c r="V407" s="39">
        <v>0</v>
      </c>
      <c r="W407" s="39">
        <v>0</v>
      </c>
      <c r="X407" s="39">
        <v>10</v>
      </c>
    </row>
    <row r="408" spans="1:24">
      <c r="A408" s="39" t="s">
        <v>19</v>
      </c>
      <c r="B408" s="39">
        <v>5</v>
      </c>
      <c r="C408" s="39">
        <v>1</v>
      </c>
      <c r="D408" s="39">
        <v>1</v>
      </c>
      <c r="E408" s="39">
        <v>0</v>
      </c>
      <c r="F408" s="39">
        <v>5</v>
      </c>
      <c r="G408" s="39" t="s">
        <v>19</v>
      </c>
      <c r="H408" s="39">
        <v>5</v>
      </c>
      <c r="I408" s="39">
        <v>0</v>
      </c>
      <c r="J408" s="39">
        <v>0</v>
      </c>
      <c r="K408" s="39">
        <v>0</v>
      </c>
      <c r="L408" s="39">
        <v>5</v>
      </c>
      <c r="M408" s="39" t="s">
        <v>19</v>
      </c>
      <c r="N408" s="39">
        <v>5</v>
      </c>
      <c r="O408" s="39">
        <v>0</v>
      </c>
      <c r="P408" s="39">
        <v>0</v>
      </c>
      <c r="Q408" s="39">
        <v>0</v>
      </c>
      <c r="R408" s="39">
        <v>5</v>
      </c>
      <c r="S408" s="39" t="s">
        <v>19</v>
      </c>
      <c r="T408" s="39">
        <v>5</v>
      </c>
      <c r="U408" s="39">
        <v>1</v>
      </c>
      <c r="V408" s="39">
        <v>1</v>
      </c>
      <c r="W408" s="39">
        <v>0</v>
      </c>
      <c r="X408" s="39">
        <v>5</v>
      </c>
    </row>
    <row r="409" spans="1:24">
      <c r="A409" s="39" t="s">
        <v>69</v>
      </c>
      <c r="B409" s="39">
        <v>285</v>
      </c>
      <c r="C409" s="39">
        <v>49</v>
      </c>
      <c r="D409" s="39">
        <v>60</v>
      </c>
      <c r="E409" s="39">
        <v>4</v>
      </c>
      <c r="F409" s="39">
        <v>270</v>
      </c>
      <c r="G409" s="39" t="s">
        <v>69</v>
      </c>
      <c r="H409" s="39">
        <v>285</v>
      </c>
      <c r="I409" s="39">
        <v>14</v>
      </c>
      <c r="J409" s="39">
        <v>9</v>
      </c>
      <c r="K409" s="39">
        <v>0</v>
      </c>
      <c r="L409" s="39">
        <v>290</v>
      </c>
      <c r="M409" s="39" t="s">
        <v>69</v>
      </c>
      <c r="N409" s="39">
        <v>290</v>
      </c>
      <c r="O409" s="39">
        <v>25</v>
      </c>
      <c r="P409" s="39">
        <v>39</v>
      </c>
      <c r="Q409" s="39">
        <v>0</v>
      </c>
      <c r="R409" s="39">
        <v>276</v>
      </c>
      <c r="S409" s="39" t="s">
        <v>69</v>
      </c>
      <c r="T409" s="39">
        <v>276</v>
      </c>
      <c r="U409" s="39">
        <v>10</v>
      </c>
      <c r="V409" s="39">
        <v>12</v>
      </c>
      <c r="W409" s="39">
        <v>4</v>
      </c>
      <c r="X409" s="39">
        <v>270</v>
      </c>
    </row>
    <row r="411" spans="1:24">
      <c r="A411" s="39" t="s">
        <v>24</v>
      </c>
      <c r="B411" s="39" t="s">
        <v>392</v>
      </c>
      <c r="C411" s="39" t="s">
        <v>392</v>
      </c>
      <c r="D411" s="39" t="s">
        <v>392</v>
      </c>
      <c r="E411" s="39" t="s">
        <v>392</v>
      </c>
      <c r="F411" s="39" t="s">
        <v>392</v>
      </c>
      <c r="G411" s="39" t="s">
        <v>831</v>
      </c>
      <c r="H411" s="39" t="s">
        <v>392</v>
      </c>
      <c r="I411" s="39" t="s">
        <v>392</v>
      </c>
      <c r="J411" s="39" t="s">
        <v>392</v>
      </c>
      <c r="K411" s="39" t="s">
        <v>392</v>
      </c>
      <c r="L411" s="39" t="s">
        <v>392</v>
      </c>
      <c r="M411" s="39" t="s">
        <v>832</v>
      </c>
      <c r="N411" s="39" t="s">
        <v>392</v>
      </c>
      <c r="O411" s="39" t="s">
        <v>392</v>
      </c>
      <c r="P411" s="39" t="s">
        <v>392</v>
      </c>
      <c r="Q411" s="39" t="s">
        <v>392</v>
      </c>
      <c r="R411" s="39" t="s">
        <v>392</v>
      </c>
      <c r="S411" s="39" t="s">
        <v>833</v>
      </c>
      <c r="T411" s="39" t="s">
        <v>392</v>
      </c>
      <c r="U411" s="39" t="s">
        <v>392</v>
      </c>
      <c r="V411" s="39" t="s">
        <v>392</v>
      </c>
      <c r="W411" s="39" t="s">
        <v>392</v>
      </c>
      <c r="X411" s="39" t="s">
        <v>392</v>
      </c>
    </row>
    <row r="412" spans="1:24">
      <c r="A412" s="39" t="s">
        <v>392</v>
      </c>
      <c r="B412" s="39" t="s">
        <v>403</v>
      </c>
      <c r="C412" s="39" t="s">
        <v>404</v>
      </c>
      <c r="D412" s="39" t="s">
        <v>405</v>
      </c>
      <c r="E412" s="39" t="s">
        <v>406</v>
      </c>
      <c r="F412" s="39" t="s">
        <v>407</v>
      </c>
      <c r="G412" s="39" t="s">
        <v>392</v>
      </c>
      <c r="H412" s="39" t="s">
        <v>403</v>
      </c>
      <c r="I412" s="39" t="s">
        <v>404</v>
      </c>
      <c r="J412" s="39" t="s">
        <v>405</v>
      </c>
      <c r="K412" s="39" t="s">
        <v>406</v>
      </c>
      <c r="L412" s="39" t="s">
        <v>407</v>
      </c>
      <c r="M412" s="39" t="s">
        <v>392</v>
      </c>
      <c r="N412" s="39" t="s">
        <v>403</v>
      </c>
      <c r="O412" s="39" t="s">
        <v>404</v>
      </c>
      <c r="P412" s="39" t="s">
        <v>405</v>
      </c>
      <c r="Q412" s="39" t="s">
        <v>406</v>
      </c>
      <c r="R412" s="39" t="s">
        <v>407</v>
      </c>
      <c r="S412" s="39" t="s">
        <v>392</v>
      </c>
      <c r="T412" s="39" t="s">
        <v>403</v>
      </c>
      <c r="U412" s="39" t="s">
        <v>404</v>
      </c>
      <c r="V412" s="39" t="s">
        <v>405</v>
      </c>
      <c r="W412" s="39" t="s">
        <v>406</v>
      </c>
      <c r="X412" s="39" t="s">
        <v>407</v>
      </c>
    </row>
    <row r="413" spans="1:24">
      <c r="A413" s="39" t="s">
        <v>270</v>
      </c>
      <c r="B413" s="39">
        <v>0</v>
      </c>
      <c r="C413" s="39">
        <v>0</v>
      </c>
      <c r="D413" s="39">
        <v>0</v>
      </c>
      <c r="E413" s="39">
        <v>0</v>
      </c>
      <c r="F413" s="39">
        <v>0</v>
      </c>
      <c r="G413" s="39" t="s">
        <v>270</v>
      </c>
      <c r="H413" s="39">
        <v>0</v>
      </c>
      <c r="I413" s="39">
        <v>0</v>
      </c>
      <c r="J413" s="39">
        <v>0</v>
      </c>
      <c r="K413" s="39">
        <v>0</v>
      </c>
      <c r="L413" s="39">
        <v>0</v>
      </c>
      <c r="M413" s="39" t="s">
        <v>270</v>
      </c>
      <c r="N413" s="39">
        <v>0</v>
      </c>
      <c r="O413" s="39">
        <v>0</v>
      </c>
      <c r="P413" s="39">
        <v>0</v>
      </c>
      <c r="Q413" s="39">
        <v>0</v>
      </c>
      <c r="R413" s="39">
        <v>0</v>
      </c>
      <c r="S413" s="39" t="s">
        <v>270</v>
      </c>
      <c r="T413" s="39">
        <v>0</v>
      </c>
      <c r="U413" s="39">
        <v>0</v>
      </c>
      <c r="V413" s="39">
        <v>0</v>
      </c>
      <c r="W413" s="39">
        <v>0</v>
      </c>
      <c r="X413" s="39">
        <v>0</v>
      </c>
    </row>
    <row r="414" spans="1:24">
      <c r="A414" s="39" t="s">
        <v>271</v>
      </c>
      <c r="B414" s="39">
        <v>111</v>
      </c>
      <c r="C414" s="39">
        <v>37</v>
      </c>
      <c r="D414" s="39">
        <v>28</v>
      </c>
      <c r="E414" s="39">
        <v>1</v>
      </c>
      <c r="F414" s="39">
        <v>119</v>
      </c>
      <c r="G414" s="39" t="s">
        <v>271</v>
      </c>
      <c r="H414" s="39">
        <v>111</v>
      </c>
      <c r="I414" s="39">
        <v>16</v>
      </c>
      <c r="J414" s="39">
        <v>7</v>
      </c>
      <c r="K414" s="39">
        <v>0</v>
      </c>
      <c r="L414" s="39">
        <v>120</v>
      </c>
      <c r="M414" s="39" t="s">
        <v>271</v>
      </c>
      <c r="N414" s="39">
        <v>120</v>
      </c>
      <c r="O414" s="39">
        <v>18</v>
      </c>
      <c r="P414" s="39">
        <v>17</v>
      </c>
      <c r="Q414" s="39">
        <v>0</v>
      </c>
      <c r="R414" s="39">
        <v>121</v>
      </c>
      <c r="S414" s="39" t="s">
        <v>271</v>
      </c>
      <c r="T414" s="39">
        <v>121</v>
      </c>
      <c r="U414" s="39">
        <v>3</v>
      </c>
      <c r="V414" s="39">
        <v>4</v>
      </c>
      <c r="W414" s="39">
        <v>1</v>
      </c>
      <c r="X414" s="39">
        <v>119</v>
      </c>
    </row>
    <row r="415" spans="1:24">
      <c r="A415" s="39" t="s">
        <v>272</v>
      </c>
      <c r="B415" s="39">
        <v>44</v>
      </c>
      <c r="C415" s="39">
        <v>10</v>
      </c>
      <c r="D415" s="39">
        <v>13</v>
      </c>
      <c r="E415" s="39">
        <v>1</v>
      </c>
      <c r="F415" s="39">
        <v>40</v>
      </c>
      <c r="G415" s="39" t="s">
        <v>272</v>
      </c>
      <c r="H415" s="39">
        <v>44</v>
      </c>
      <c r="I415" s="39">
        <v>4</v>
      </c>
      <c r="J415" s="39">
        <v>4</v>
      </c>
      <c r="K415" s="39">
        <v>0</v>
      </c>
      <c r="L415" s="39">
        <v>44</v>
      </c>
      <c r="M415" s="39" t="s">
        <v>272</v>
      </c>
      <c r="N415" s="39">
        <v>44</v>
      </c>
      <c r="O415" s="39">
        <v>4</v>
      </c>
      <c r="P415" s="39">
        <v>4</v>
      </c>
      <c r="Q415" s="39">
        <v>0</v>
      </c>
      <c r="R415" s="39">
        <v>44</v>
      </c>
      <c r="S415" s="39" t="s">
        <v>272</v>
      </c>
      <c r="T415" s="39">
        <v>44</v>
      </c>
      <c r="U415" s="39">
        <v>2</v>
      </c>
      <c r="V415" s="39">
        <v>5</v>
      </c>
      <c r="W415" s="39">
        <v>1</v>
      </c>
      <c r="X415" s="39">
        <v>40</v>
      </c>
    </row>
    <row r="416" spans="1:24">
      <c r="A416" s="39" t="s">
        <v>273</v>
      </c>
      <c r="B416" s="39">
        <v>6</v>
      </c>
      <c r="C416" s="39">
        <v>1</v>
      </c>
      <c r="D416" s="39">
        <v>1</v>
      </c>
      <c r="E416" s="39">
        <v>0</v>
      </c>
      <c r="F416" s="39">
        <v>6</v>
      </c>
      <c r="G416" s="39" t="s">
        <v>273</v>
      </c>
      <c r="H416" s="39">
        <v>6</v>
      </c>
      <c r="I416" s="39">
        <v>1</v>
      </c>
      <c r="J416" s="39">
        <v>0</v>
      </c>
      <c r="K416" s="39">
        <v>0</v>
      </c>
      <c r="L416" s="39">
        <v>7</v>
      </c>
      <c r="M416" s="39" t="s">
        <v>273</v>
      </c>
      <c r="N416" s="39">
        <v>7</v>
      </c>
      <c r="O416" s="39">
        <v>0</v>
      </c>
      <c r="P416" s="39">
        <v>0</v>
      </c>
      <c r="Q416" s="39">
        <v>0</v>
      </c>
      <c r="R416" s="39">
        <v>7</v>
      </c>
      <c r="S416" s="39" t="s">
        <v>273</v>
      </c>
      <c r="T416" s="39">
        <v>7</v>
      </c>
      <c r="U416" s="39">
        <v>0</v>
      </c>
      <c r="V416" s="39">
        <v>1</v>
      </c>
      <c r="W416" s="39">
        <v>0</v>
      </c>
      <c r="X416" s="39">
        <v>6</v>
      </c>
    </row>
    <row r="417" spans="1:84">
      <c r="A417" s="39" t="s">
        <v>19</v>
      </c>
      <c r="B417" s="39">
        <v>8</v>
      </c>
      <c r="C417" s="39">
        <v>0</v>
      </c>
      <c r="D417" s="39">
        <v>3</v>
      </c>
      <c r="E417" s="39">
        <v>0</v>
      </c>
      <c r="F417" s="39">
        <v>5</v>
      </c>
      <c r="G417" s="39" t="s">
        <v>19</v>
      </c>
      <c r="H417" s="39">
        <v>8</v>
      </c>
      <c r="I417" s="39">
        <v>0</v>
      </c>
      <c r="J417" s="39">
        <v>1</v>
      </c>
      <c r="K417" s="39">
        <v>0</v>
      </c>
      <c r="L417" s="39">
        <v>7</v>
      </c>
      <c r="M417" s="39" t="s">
        <v>19</v>
      </c>
      <c r="N417" s="39">
        <v>7</v>
      </c>
      <c r="O417" s="39">
        <v>0</v>
      </c>
      <c r="P417" s="39">
        <v>0</v>
      </c>
      <c r="Q417" s="39">
        <v>0</v>
      </c>
      <c r="R417" s="39">
        <v>7</v>
      </c>
      <c r="S417" s="39" t="s">
        <v>19</v>
      </c>
      <c r="T417" s="39">
        <v>7</v>
      </c>
      <c r="U417" s="39">
        <v>0</v>
      </c>
      <c r="V417" s="39">
        <v>2</v>
      </c>
      <c r="W417" s="39">
        <v>0</v>
      </c>
      <c r="X417" s="39">
        <v>5</v>
      </c>
    </row>
    <row r="418" spans="1:84">
      <c r="A418" s="39" t="s">
        <v>69</v>
      </c>
      <c r="B418" s="39">
        <v>169</v>
      </c>
      <c r="C418" s="39">
        <v>48</v>
      </c>
      <c r="D418" s="39">
        <v>45</v>
      </c>
      <c r="E418" s="39">
        <v>2</v>
      </c>
      <c r="F418" s="39">
        <v>170</v>
      </c>
      <c r="G418" s="39" t="s">
        <v>69</v>
      </c>
      <c r="H418" s="39">
        <v>169</v>
      </c>
      <c r="I418" s="39">
        <v>21</v>
      </c>
      <c r="J418" s="39">
        <v>12</v>
      </c>
      <c r="K418" s="39">
        <v>0</v>
      </c>
      <c r="L418" s="39">
        <v>178</v>
      </c>
      <c r="M418" s="39" t="s">
        <v>69</v>
      </c>
      <c r="N418" s="39">
        <v>178</v>
      </c>
      <c r="O418" s="39">
        <v>22</v>
      </c>
      <c r="P418" s="39">
        <v>21</v>
      </c>
      <c r="Q418" s="39">
        <v>0</v>
      </c>
      <c r="R418" s="39">
        <v>179</v>
      </c>
      <c r="S418" s="39" t="s">
        <v>69</v>
      </c>
      <c r="T418" s="39">
        <v>179</v>
      </c>
      <c r="U418" s="39">
        <v>5</v>
      </c>
      <c r="V418" s="39">
        <v>12</v>
      </c>
      <c r="W418" s="39">
        <v>2</v>
      </c>
      <c r="X418" s="39">
        <v>170</v>
      </c>
    </row>
    <row r="420" spans="1:84">
      <c r="A420" s="38" t="s">
        <v>836</v>
      </c>
      <c r="S420" s="38" t="s">
        <v>840</v>
      </c>
      <c r="AK420" s="38" t="s">
        <v>841</v>
      </c>
      <c r="BB420" s="234"/>
      <c r="BI420" s="38" t="s">
        <v>842</v>
      </c>
    </row>
    <row r="421" spans="1:84">
      <c r="A421" s="244" t="s">
        <v>837</v>
      </c>
      <c r="B421" s="244"/>
      <c r="C421" s="244"/>
      <c r="D421" s="245"/>
      <c r="E421" s="244"/>
      <c r="F421" s="244"/>
      <c r="G421" s="244" t="s">
        <v>838</v>
      </c>
      <c r="H421" s="244"/>
      <c r="I421" s="244"/>
      <c r="J421" s="244"/>
      <c r="K421" s="244"/>
      <c r="L421" s="244"/>
      <c r="M421" s="244" t="s">
        <v>839</v>
      </c>
      <c r="S421" s="244" t="s">
        <v>837</v>
      </c>
      <c r="T421" s="244"/>
      <c r="U421" s="244"/>
      <c r="V421" s="245"/>
      <c r="W421" s="244"/>
      <c r="X421" s="244"/>
      <c r="Y421" s="244" t="s">
        <v>838</v>
      </c>
      <c r="Z421" s="244"/>
      <c r="AA421" s="244"/>
      <c r="AB421" s="244"/>
      <c r="AC421" s="244"/>
      <c r="AD421" s="244"/>
      <c r="AE421" s="244" t="s">
        <v>839</v>
      </c>
      <c r="AK421" s="244" t="s">
        <v>24</v>
      </c>
      <c r="AL421" s="244"/>
      <c r="AM421" s="244"/>
      <c r="AN421" s="245"/>
      <c r="AO421" s="244"/>
      <c r="AP421" s="244"/>
      <c r="AQ421" s="244" t="s">
        <v>837</v>
      </c>
      <c r="AR421" s="244"/>
      <c r="AS421" s="244"/>
      <c r="AT421" s="244"/>
      <c r="AU421" s="244"/>
      <c r="AV421" s="244"/>
      <c r="AW421" s="244" t="s">
        <v>838</v>
      </c>
      <c r="BB421" s="39"/>
      <c r="BC421" s="39" t="s">
        <v>839</v>
      </c>
      <c r="BI421" s="241" t="s">
        <v>24</v>
      </c>
      <c r="BJ421" s="241"/>
      <c r="BK421" s="241"/>
      <c r="BL421" s="243"/>
      <c r="BM421" s="241"/>
      <c r="BN421" s="241"/>
      <c r="BO421" s="241" t="s">
        <v>837</v>
      </c>
      <c r="BP421" s="241"/>
      <c r="BQ421" s="241"/>
      <c r="BR421" s="241"/>
      <c r="BS421" s="241"/>
      <c r="BT421" s="241"/>
      <c r="BU421" s="241" t="s">
        <v>838</v>
      </c>
      <c r="CA421" s="39" t="s">
        <v>839</v>
      </c>
    </row>
    <row r="422" spans="1:84">
      <c r="A422" s="237" t="s">
        <v>961</v>
      </c>
      <c r="B422" s="237" t="s">
        <v>962</v>
      </c>
      <c r="C422" s="237" t="s">
        <v>963</v>
      </c>
      <c r="D422" s="237" t="s">
        <v>31</v>
      </c>
      <c r="E422" s="238" t="s">
        <v>991</v>
      </c>
      <c r="F422" s="237" t="s">
        <v>964</v>
      </c>
      <c r="G422" s="237" t="s">
        <v>961</v>
      </c>
      <c r="H422" s="237" t="s">
        <v>962</v>
      </c>
      <c r="I422" s="237" t="s">
        <v>963</v>
      </c>
      <c r="J422" s="238" t="s">
        <v>31</v>
      </c>
      <c r="K422" s="237" t="s">
        <v>991</v>
      </c>
      <c r="L422" s="237" t="s">
        <v>964</v>
      </c>
      <c r="M422" s="237" t="s">
        <v>961</v>
      </c>
      <c r="N422" s="237" t="s">
        <v>962</v>
      </c>
      <c r="O422" s="238" t="s">
        <v>963</v>
      </c>
      <c r="P422" s="39" t="s">
        <v>31</v>
      </c>
      <c r="Q422" s="239" t="s">
        <v>991</v>
      </c>
      <c r="R422" s="239" t="s">
        <v>964</v>
      </c>
      <c r="S422" s="239" t="s">
        <v>262</v>
      </c>
      <c r="T422" s="239" t="s">
        <v>408</v>
      </c>
      <c r="U422" s="240" t="s">
        <v>235</v>
      </c>
      <c r="V422" s="239" t="s">
        <v>31</v>
      </c>
      <c r="W422" s="239" t="s">
        <v>991</v>
      </c>
      <c r="X422" s="239" t="s">
        <v>409</v>
      </c>
      <c r="Y422" s="239" t="s">
        <v>262</v>
      </c>
      <c r="Z422" s="240" t="s">
        <v>408</v>
      </c>
      <c r="AA422" s="239" t="s">
        <v>235</v>
      </c>
      <c r="AB422" s="239" t="s">
        <v>31</v>
      </c>
      <c r="AC422" s="239" t="s">
        <v>991</v>
      </c>
      <c r="AD422" s="239" t="s">
        <v>409</v>
      </c>
      <c r="AE422" s="240" t="s">
        <v>262</v>
      </c>
      <c r="AF422" s="39" t="s">
        <v>408</v>
      </c>
      <c r="AG422" s="39" t="s">
        <v>235</v>
      </c>
      <c r="AH422" s="244" t="s">
        <v>31</v>
      </c>
      <c r="AI422" s="244" t="s">
        <v>991</v>
      </c>
      <c r="AJ422" s="244" t="s">
        <v>409</v>
      </c>
      <c r="AK422" s="244" t="s">
        <v>262</v>
      </c>
      <c r="AL422" s="242" t="s">
        <v>611</v>
      </c>
      <c r="AM422" s="244" t="s">
        <v>235</v>
      </c>
      <c r="AN422" s="244" t="s">
        <v>31</v>
      </c>
      <c r="AO422" s="244" t="s">
        <v>991</v>
      </c>
      <c r="AP422" s="242" t="s">
        <v>773</v>
      </c>
      <c r="AQ422" s="244" t="s">
        <v>262</v>
      </c>
      <c r="AR422" s="244" t="s">
        <v>611</v>
      </c>
      <c r="AS422" s="244" t="s">
        <v>235</v>
      </c>
      <c r="AT422" s="244" t="s">
        <v>31</v>
      </c>
      <c r="AU422" s="244" t="s">
        <v>991</v>
      </c>
      <c r="AV422" s="242" t="s">
        <v>773</v>
      </c>
      <c r="AW422" s="244" t="s">
        <v>262</v>
      </c>
      <c r="AX422" s="244" t="s">
        <v>611</v>
      </c>
      <c r="AY422" s="244" t="s">
        <v>235</v>
      </c>
      <c r="AZ422" s="244" t="s">
        <v>31</v>
      </c>
      <c r="BA422" s="242" t="s">
        <v>991</v>
      </c>
      <c r="BB422" s="241" t="s">
        <v>773</v>
      </c>
      <c r="BC422" s="241" t="s">
        <v>262</v>
      </c>
      <c r="BD422" s="241" t="s">
        <v>611</v>
      </c>
      <c r="BE422" s="241" t="s">
        <v>235</v>
      </c>
      <c r="BF422" s="242" t="s">
        <v>31</v>
      </c>
      <c r="BG422" s="241" t="s">
        <v>991</v>
      </c>
      <c r="BH422" s="241" t="s">
        <v>773</v>
      </c>
      <c r="BI422" t="s">
        <v>262</v>
      </c>
      <c r="BJ422" t="s">
        <v>611</v>
      </c>
      <c r="BK422" t="s">
        <v>235</v>
      </c>
      <c r="BL422" t="s">
        <v>31</v>
      </c>
      <c r="BM422" t="s">
        <v>991</v>
      </c>
      <c r="BN422" s="1" t="s">
        <v>773</v>
      </c>
      <c r="BO422" t="s">
        <v>262</v>
      </c>
      <c r="BP422" t="s">
        <v>611</v>
      </c>
      <c r="BQ422" t="s">
        <v>235</v>
      </c>
      <c r="BR422" t="s">
        <v>31</v>
      </c>
      <c r="BS422" t="s">
        <v>991</v>
      </c>
      <c r="BT422" s="1" t="s">
        <v>773</v>
      </c>
      <c r="BU422" t="s">
        <v>262</v>
      </c>
      <c r="BV422" t="s">
        <v>611</v>
      </c>
      <c r="BW422" t="s">
        <v>235</v>
      </c>
      <c r="BX422" t="s">
        <v>31</v>
      </c>
      <c r="BY422" t="s">
        <v>991</v>
      </c>
      <c r="BZ422" s="1" t="s">
        <v>773</v>
      </c>
      <c r="CA422" t="s">
        <v>262</v>
      </c>
      <c r="CB422" t="s">
        <v>611</v>
      </c>
      <c r="CC422" t="s">
        <v>235</v>
      </c>
      <c r="CD422" t="s">
        <v>31</v>
      </c>
      <c r="CE422" t="s">
        <v>991</v>
      </c>
      <c r="CF422" s="1" t="s">
        <v>773</v>
      </c>
    </row>
    <row r="423" spans="1:84">
      <c r="A423" s="237">
        <v>113050</v>
      </c>
      <c r="B423" s="237" t="s">
        <v>538</v>
      </c>
      <c r="C423" s="237" t="s">
        <v>14</v>
      </c>
      <c r="D423" s="237" t="s">
        <v>270</v>
      </c>
      <c r="E423" s="238" t="s">
        <v>992</v>
      </c>
      <c r="F423" s="237">
        <v>40318</v>
      </c>
      <c r="G423" s="237">
        <v>110195</v>
      </c>
      <c r="H423" s="237" t="s">
        <v>843</v>
      </c>
      <c r="I423" s="237" t="s">
        <v>161</v>
      </c>
      <c r="J423" s="238" t="s">
        <v>270</v>
      </c>
      <c r="K423" s="237" t="s">
        <v>992</v>
      </c>
      <c r="L423" s="237">
        <v>40806</v>
      </c>
      <c r="M423" s="237">
        <v>110195</v>
      </c>
      <c r="N423" s="237" t="s">
        <v>843</v>
      </c>
      <c r="O423" s="238" t="s">
        <v>161</v>
      </c>
      <c r="P423" s="39" t="s">
        <v>270</v>
      </c>
      <c r="Q423" s="239" t="s">
        <v>992</v>
      </c>
      <c r="R423" s="239">
        <v>40806</v>
      </c>
      <c r="S423" s="239">
        <v>125187</v>
      </c>
      <c r="T423" s="239" t="s">
        <v>305</v>
      </c>
      <c r="U423" s="240" t="s">
        <v>27</v>
      </c>
      <c r="V423" s="239" t="s">
        <v>271</v>
      </c>
      <c r="W423" s="239" t="s">
        <v>994</v>
      </c>
      <c r="X423" s="239">
        <v>40633</v>
      </c>
      <c r="Y423" s="239">
        <v>135237</v>
      </c>
      <c r="Z423" s="240" t="s">
        <v>897</v>
      </c>
      <c r="AA423" s="239" t="s">
        <v>27</v>
      </c>
      <c r="AB423" s="239" t="s">
        <v>271</v>
      </c>
      <c r="AC423" s="239" t="s">
        <v>993</v>
      </c>
      <c r="AD423" s="239">
        <v>40836</v>
      </c>
      <c r="AE423" s="240">
        <v>125187</v>
      </c>
      <c r="AF423" s="39" t="s">
        <v>305</v>
      </c>
      <c r="AG423" s="39" t="s">
        <v>27</v>
      </c>
      <c r="AH423" s="244" t="s">
        <v>271</v>
      </c>
      <c r="AI423" s="244" t="s">
        <v>994</v>
      </c>
      <c r="AJ423" s="244">
        <v>40633</v>
      </c>
      <c r="AK423" s="244">
        <v>113050</v>
      </c>
      <c r="AL423" s="242" t="s">
        <v>538</v>
      </c>
      <c r="AM423" s="244" t="s">
        <v>14</v>
      </c>
      <c r="AN423" s="244" t="s">
        <v>270</v>
      </c>
      <c r="AO423" s="244" t="s">
        <v>992</v>
      </c>
      <c r="AP423" s="242">
        <v>40863</v>
      </c>
      <c r="AQ423" s="242">
        <v>109118</v>
      </c>
      <c r="AR423" s="244" t="s">
        <v>232</v>
      </c>
      <c r="AS423" s="244" t="s">
        <v>155</v>
      </c>
      <c r="AT423" s="244" t="s">
        <v>271</v>
      </c>
      <c r="AU423" s="244" t="s">
        <v>993</v>
      </c>
      <c r="AV423" s="242">
        <v>40835</v>
      </c>
      <c r="AW423" s="244">
        <v>113050</v>
      </c>
      <c r="AX423" s="244" t="s">
        <v>538</v>
      </c>
      <c r="AY423" s="244" t="s">
        <v>14</v>
      </c>
      <c r="AZ423" s="244" t="s">
        <v>270</v>
      </c>
      <c r="BA423" s="242" t="s">
        <v>992</v>
      </c>
      <c r="BB423" s="242">
        <v>40863</v>
      </c>
      <c r="BC423" s="241">
        <v>123660</v>
      </c>
      <c r="BD423" s="241" t="s">
        <v>285</v>
      </c>
      <c r="BE423" s="241" t="s">
        <v>172</v>
      </c>
      <c r="BF423" s="242" t="s">
        <v>271</v>
      </c>
      <c r="BG423" s="241" t="s">
        <v>993</v>
      </c>
      <c r="BH423" s="242">
        <v>40885</v>
      </c>
      <c r="BI423">
        <v>118274</v>
      </c>
      <c r="BJ423" t="s">
        <v>730</v>
      </c>
      <c r="BK423" t="s">
        <v>128</v>
      </c>
      <c r="BL423" t="s">
        <v>271</v>
      </c>
      <c r="BM423" s="1" t="s">
        <v>993</v>
      </c>
      <c r="BN423" s="1">
        <v>40829</v>
      </c>
      <c r="BO423">
        <v>118274</v>
      </c>
      <c r="BP423" t="s">
        <v>730</v>
      </c>
      <c r="BQ423" t="s">
        <v>128</v>
      </c>
      <c r="BR423" s="1" t="s">
        <v>271</v>
      </c>
      <c r="BS423" s="233" t="s">
        <v>993</v>
      </c>
      <c r="BT423" s="1">
        <v>40829</v>
      </c>
      <c r="BU423">
        <v>114845</v>
      </c>
      <c r="BV423" t="s">
        <v>711</v>
      </c>
      <c r="BW423" s="1" t="s">
        <v>15</v>
      </c>
      <c r="BX423" t="s">
        <v>271</v>
      </c>
      <c r="BY423" t="s">
        <v>993</v>
      </c>
      <c r="BZ423" s="1">
        <v>40851</v>
      </c>
      <c r="CA423">
        <v>108251</v>
      </c>
      <c r="CB423" s="1" t="s">
        <v>1003</v>
      </c>
      <c r="CC423" t="s">
        <v>149</v>
      </c>
      <c r="CD423" t="s">
        <v>271</v>
      </c>
      <c r="CE423" t="s">
        <v>996</v>
      </c>
      <c r="CF423" s="1">
        <v>40879</v>
      </c>
    </row>
    <row r="424" spans="1:84">
      <c r="A424" s="237">
        <v>110195</v>
      </c>
      <c r="B424" s="237" t="s">
        <v>843</v>
      </c>
      <c r="C424" s="237" t="s">
        <v>161</v>
      </c>
      <c r="D424" s="237" t="s">
        <v>270</v>
      </c>
      <c r="E424" s="238" t="s">
        <v>992</v>
      </c>
      <c r="F424" s="237">
        <v>40806</v>
      </c>
      <c r="G424" s="237">
        <v>106397</v>
      </c>
      <c r="H424" s="237" t="s">
        <v>443</v>
      </c>
      <c r="I424" s="237" t="s">
        <v>302</v>
      </c>
      <c r="J424" s="238" t="s">
        <v>270</v>
      </c>
      <c r="K424" s="237" t="s">
        <v>992</v>
      </c>
      <c r="L424" s="237">
        <v>40305</v>
      </c>
      <c r="M424" s="237">
        <v>106397</v>
      </c>
      <c r="N424" s="237" t="s">
        <v>443</v>
      </c>
      <c r="O424" s="238" t="s">
        <v>302</v>
      </c>
      <c r="P424" s="39" t="s">
        <v>270</v>
      </c>
      <c r="Q424" s="239" t="s">
        <v>992</v>
      </c>
      <c r="R424" s="239">
        <v>40305</v>
      </c>
      <c r="S424" s="239">
        <v>123707</v>
      </c>
      <c r="T424" s="239" t="s">
        <v>764</v>
      </c>
      <c r="U424" s="240" t="s">
        <v>172</v>
      </c>
      <c r="V424" s="239" t="s">
        <v>271</v>
      </c>
      <c r="W424" s="239" t="s">
        <v>993</v>
      </c>
      <c r="X424" s="239">
        <v>40688</v>
      </c>
      <c r="Y424" s="239">
        <v>125056</v>
      </c>
      <c r="Z424" s="240" t="s">
        <v>899</v>
      </c>
      <c r="AA424" s="239" t="s">
        <v>27</v>
      </c>
      <c r="AB424" s="239" t="s">
        <v>271</v>
      </c>
      <c r="AC424" s="239" t="s">
        <v>993</v>
      </c>
      <c r="AD424" s="239">
        <v>40820</v>
      </c>
      <c r="AE424" s="240">
        <v>124635</v>
      </c>
      <c r="AF424" s="39" t="s">
        <v>768</v>
      </c>
      <c r="AG424" s="39" t="s">
        <v>129</v>
      </c>
      <c r="AH424" s="244" t="s">
        <v>271</v>
      </c>
      <c r="AI424" s="244" t="s">
        <v>993</v>
      </c>
      <c r="AJ424" s="244">
        <v>40459</v>
      </c>
      <c r="AK424" s="244">
        <v>125934</v>
      </c>
      <c r="AL424" s="242" t="s">
        <v>87</v>
      </c>
      <c r="AM424" s="244" t="s">
        <v>327</v>
      </c>
      <c r="AN424" s="244" t="s">
        <v>271</v>
      </c>
      <c r="AO424" s="244" t="s">
        <v>993</v>
      </c>
      <c r="AP424" s="242">
        <v>40871</v>
      </c>
      <c r="AQ424" s="242">
        <v>106835</v>
      </c>
      <c r="AR424" s="244" t="s">
        <v>287</v>
      </c>
      <c r="AS424" s="244" t="s">
        <v>36</v>
      </c>
      <c r="AT424" s="244" t="s">
        <v>271</v>
      </c>
      <c r="AU424" s="244" t="s">
        <v>993</v>
      </c>
      <c r="AV424" s="242">
        <v>40829</v>
      </c>
      <c r="AW424" s="244">
        <v>125934</v>
      </c>
      <c r="AX424" s="244" t="s">
        <v>87</v>
      </c>
      <c r="AY424" s="244" t="s">
        <v>327</v>
      </c>
      <c r="AZ424" s="244" t="s">
        <v>271</v>
      </c>
      <c r="BA424" s="242" t="s">
        <v>993</v>
      </c>
      <c r="BB424" s="242">
        <v>40871</v>
      </c>
      <c r="BC424" s="241">
        <v>106573</v>
      </c>
      <c r="BD424" s="241" t="s">
        <v>442</v>
      </c>
      <c r="BE424" s="241" t="s">
        <v>306</v>
      </c>
      <c r="BF424" s="242" t="s">
        <v>271</v>
      </c>
      <c r="BG424" s="241" t="s">
        <v>993</v>
      </c>
      <c r="BH424" s="242">
        <v>40891</v>
      </c>
      <c r="BI424">
        <v>114845</v>
      </c>
      <c r="BJ424" t="s">
        <v>711</v>
      </c>
      <c r="BK424" t="s">
        <v>15</v>
      </c>
      <c r="BL424" t="s">
        <v>271</v>
      </c>
      <c r="BM424" s="1" t="s">
        <v>993</v>
      </c>
      <c r="BN424" s="1">
        <v>40851</v>
      </c>
      <c r="BO424">
        <v>108002</v>
      </c>
      <c r="BP424" t="s">
        <v>658</v>
      </c>
      <c r="BQ424" t="s">
        <v>148</v>
      </c>
      <c r="BR424" s="1" t="s">
        <v>271</v>
      </c>
      <c r="BS424" s="233" t="s">
        <v>996</v>
      </c>
      <c r="BT424" s="1">
        <v>40835</v>
      </c>
      <c r="BU424">
        <v>115020</v>
      </c>
      <c r="BV424" t="s">
        <v>716</v>
      </c>
      <c r="BW424" s="1" t="s">
        <v>329</v>
      </c>
      <c r="BX424" t="s">
        <v>271</v>
      </c>
      <c r="BY424" t="s">
        <v>993</v>
      </c>
      <c r="BZ424" s="1">
        <v>40856</v>
      </c>
      <c r="CA424">
        <v>112702</v>
      </c>
      <c r="CB424" s="1" t="s">
        <v>684</v>
      </c>
      <c r="CC424" t="s">
        <v>173</v>
      </c>
      <c r="CD424" t="s">
        <v>271</v>
      </c>
      <c r="CE424" t="s">
        <v>993</v>
      </c>
      <c r="CF424" s="1">
        <v>40884</v>
      </c>
    </row>
    <row r="425" spans="1:84">
      <c r="A425" s="237">
        <v>106397</v>
      </c>
      <c r="B425" s="237" t="s">
        <v>443</v>
      </c>
      <c r="C425" s="237" t="s">
        <v>302</v>
      </c>
      <c r="D425" s="237" t="s">
        <v>270</v>
      </c>
      <c r="E425" s="238" t="s">
        <v>992</v>
      </c>
      <c r="F425" s="237">
        <v>40305</v>
      </c>
      <c r="G425" s="237">
        <v>125961</v>
      </c>
      <c r="H425" s="237" t="s">
        <v>608</v>
      </c>
      <c r="I425" s="237" t="s">
        <v>327</v>
      </c>
      <c r="J425" s="238" t="s">
        <v>271</v>
      </c>
      <c r="K425" s="237" t="s">
        <v>993</v>
      </c>
      <c r="L425" s="237">
        <v>40584</v>
      </c>
      <c r="M425" s="237">
        <v>125961</v>
      </c>
      <c r="N425" s="237" t="s">
        <v>608</v>
      </c>
      <c r="O425" s="238" t="s">
        <v>327</v>
      </c>
      <c r="P425" s="39" t="s">
        <v>271</v>
      </c>
      <c r="Q425" s="239" t="s">
        <v>993</v>
      </c>
      <c r="R425" s="239">
        <v>40584</v>
      </c>
      <c r="S425" s="239">
        <v>135237</v>
      </c>
      <c r="T425" s="239" t="s">
        <v>897</v>
      </c>
      <c r="U425" s="240" t="s">
        <v>27</v>
      </c>
      <c r="V425" s="239" t="s">
        <v>271</v>
      </c>
      <c r="W425" s="239" t="s">
        <v>993</v>
      </c>
      <c r="X425" s="239">
        <v>40836</v>
      </c>
      <c r="Y425" s="239">
        <v>124597</v>
      </c>
      <c r="Z425" s="240" t="s">
        <v>770</v>
      </c>
      <c r="AA425" s="239" t="s">
        <v>129</v>
      </c>
      <c r="AB425" s="239" t="s">
        <v>271</v>
      </c>
      <c r="AC425" s="239" t="s">
        <v>993</v>
      </c>
      <c r="AD425" s="239">
        <v>40561</v>
      </c>
      <c r="AE425" s="240">
        <v>135237</v>
      </c>
      <c r="AF425" s="39" t="s">
        <v>897</v>
      </c>
      <c r="AG425" s="39" t="s">
        <v>27</v>
      </c>
      <c r="AH425" s="244" t="s">
        <v>271</v>
      </c>
      <c r="AI425" s="244" t="s">
        <v>993</v>
      </c>
      <c r="AJ425" s="244">
        <v>40836</v>
      </c>
      <c r="AK425" s="244">
        <v>125823</v>
      </c>
      <c r="AL425" s="242" t="s">
        <v>286</v>
      </c>
      <c r="AM425" s="244" t="s">
        <v>327</v>
      </c>
      <c r="AN425" s="244" t="s">
        <v>271</v>
      </c>
      <c r="AO425" s="244" t="s">
        <v>993</v>
      </c>
      <c r="AP425" s="242">
        <v>40864</v>
      </c>
      <c r="AQ425" s="242">
        <v>115567</v>
      </c>
      <c r="AR425" s="244" t="s">
        <v>121</v>
      </c>
      <c r="AS425" s="244" t="s">
        <v>127</v>
      </c>
      <c r="AT425" s="244" t="s">
        <v>271</v>
      </c>
      <c r="AU425" s="244" t="s">
        <v>993</v>
      </c>
      <c r="AV425" s="242">
        <v>40829</v>
      </c>
      <c r="AW425" s="244">
        <v>125823</v>
      </c>
      <c r="AX425" s="244" t="s">
        <v>286</v>
      </c>
      <c r="AY425" s="244" t="s">
        <v>327</v>
      </c>
      <c r="AZ425" s="244" t="s">
        <v>271</v>
      </c>
      <c r="BA425" s="242" t="s">
        <v>993</v>
      </c>
      <c r="BB425" s="242">
        <v>40864</v>
      </c>
      <c r="BC425" s="241">
        <v>105535</v>
      </c>
      <c r="BD425" s="241" t="s">
        <v>220</v>
      </c>
      <c r="BE425" s="241" t="s">
        <v>62</v>
      </c>
      <c r="BF425" s="242" t="s">
        <v>271</v>
      </c>
      <c r="BG425" s="241" t="s">
        <v>994</v>
      </c>
      <c r="BH425" s="242">
        <v>40885</v>
      </c>
      <c r="BI425">
        <v>115020</v>
      </c>
      <c r="BJ425" t="s">
        <v>716</v>
      </c>
      <c r="BK425" t="s">
        <v>329</v>
      </c>
      <c r="BL425" t="s">
        <v>271</v>
      </c>
      <c r="BM425" s="1" t="s">
        <v>993</v>
      </c>
      <c r="BN425" s="1">
        <v>40856</v>
      </c>
      <c r="BO425">
        <v>134943</v>
      </c>
      <c r="BP425" t="s">
        <v>759</v>
      </c>
      <c r="BQ425" t="s">
        <v>135</v>
      </c>
      <c r="BR425" s="1" t="s">
        <v>271</v>
      </c>
      <c r="BS425" s="233" t="s">
        <v>993</v>
      </c>
      <c r="BT425" s="1">
        <v>40835</v>
      </c>
      <c r="BU425">
        <v>114859</v>
      </c>
      <c r="BV425" t="s">
        <v>722</v>
      </c>
      <c r="BW425" s="1" t="s">
        <v>329</v>
      </c>
      <c r="BX425" t="s">
        <v>271</v>
      </c>
      <c r="BY425" t="s">
        <v>993</v>
      </c>
      <c r="BZ425" s="1">
        <v>40871</v>
      </c>
      <c r="CA425">
        <v>122445</v>
      </c>
      <c r="CB425" s="1" t="s">
        <v>1004</v>
      </c>
      <c r="CC425" t="s">
        <v>157</v>
      </c>
      <c r="CD425" t="s">
        <v>271</v>
      </c>
      <c r="CE425" t="s">
        <v>993</v>
      </c>
      <c r="CF425" s="1">
        <v>40884</v>
      </c>
    </row>
    <row r="426" spans="1:84">
      <c r="A426" s="237">
        <v>125823</v>
      </c>
      <c r="B426" s="237" t="s">
        <v>286</v>
      </c>
      <c r="C426" s="237" t="s">
        <v>327</v>
      </c>
      <c r="D426" s="237" t="s">
        <v>271</v>
      </c>
      <c r="E426" s="238" t="s">
        <v>993</v>
      </c>
      <c r="F426" s="237">
        <v>40143</v>
      </c>
      <c r="G426" s="237">
        <v>125907</v>
      </c>
      <c r="H426" s="237" t="s">
        <v>609</v>
      </c>
      <c r="I426" s="237" t="s">
        <v>327</v>
      </c>
      <c r="J426" s="238" t="s">
        <v>271</v>
      </c>
      <c r="K426" s="237" t="s">
        <v>993</v>
      </c>
      <c r="L426" s="237">
        <v>40498</v>
      </c>
      <c r="M426" s="237">
        <v>125907</v>
      </c>
      <c r="N426" s="237" t="s">
        <v>609</v>
      </c>
      <c r="O426" s="238" t="s">
        <v>327</v>
      </c>
      <c r="P426" s="39" t="s">
        <v>271</v>
      </c>
      <c r="Q426" s="239" t="s">
        <v>993</v>
      </c>
      <c r="R426" s="239">
        <v>40498</v>
      </c>
      <c r="S426" s="239">
        <v>124733</v>
      </c>
      <c r="T426" s="239" t="s">
        <v>772</v>
      </c>
      <c r="U426" s="240" t="s">
        <v>129</v>
      </c>
      <c r="V426" s="239" t="s">
        <v>271</v>
      </c>
      <c r="W426" s="239" t="s">
        <v>996</v>
      </c>
      <c r="X426" s="239">
        <v>40472</v>
      </c>
      <c r="Y426" s="239">
        <v>123707</v>
      </c>
      <c r="Z426" s="240" t="s">
        <v>764</v>
      </c>
      <c r="AA426" s="239" t="s">
        <v>172</v>
      </c>
      <c r="AB426" s="239" t="s">
        <v>271</v>
      </c>
      <c r="AC426" s="239" t="s">
        <v>993</v>
      </c>
      <c r="AD426" s="239">
        <v>40688</v>
      </c>
      <c r="AE426" s="240">
        <v>123707</v>
      </c>
      <c r="AF426" s="39" t="s">
        <v>764</v>
      </c>
      <c r="AG426" s="39" t="s">
        <v>172</v>
      </c>
      <c r="AH426" s="244" t="s">
        <v>271</v>
      </c>
      <c r="AI426" s="244" t="s">
        <v>993</v>
      </c>
      <c r="AJ426" s="244">
        <v>40688</v>
      </c>
      <c r="AK426" s="244">
        <v>125012</v>
      </c>
      <c r="AL426" s="242" t="s">
        <v>288</v>
      </c>
      <c r="AM426" s="244" t="s">
        <v>27</v>
      </c>
      <c r="AN426" s="244" t="s">
        <v>271</v>
      </c>
      <c r="AO426" s="244" t="s">
        <v>993</v>
      </c>
      <c r="AP426" s="242">
        <v>40857</v>
      </c>
      <c r="AQ426" s="242">
        <v>110369</v>
      </c>
      <c r="AR426" s="244" t="s">
        <v>495</v>
      </c>
      <c r="AS426" s="244" t="s">
        <v>162</v>
      </c>
      <c r="AT426" s="244" t="s">
        <v>271</v>
      </c>
      <c r="AU426" s="244" t="s">
        <v>993</v>
      </c>
      <c r="AV426" s="242">
        <v>40829</v>
      </c>
      <c r="AW426" s="244">
        <v>125012</v>
      </c>
      <c r="AX426" s="244" t="s">
        <v>288</v>
      </c>
      <c r="AY426" s="244" t="s">
        <v>27</v>
      </c>
      <c r="AZ426" s="244" t="s">
        <v>271</v>
      </c>
      <c r="BA426" s="242" t="s">
        <v>993</v>
      </c>
      <c r="BB426" s="242">
        <v>40857</v>
      </c>
      <c r="BC426" s="241">
        <v>105002</v>
      </c>
      <c r="BD426" s="241" t="s">
        <v>430</v>
      </c>
      <c r="BE426" s="241" t="s">
        <v>11</v>
      </c>
      <c r="BF426" s="242" t="s">
        <v>271</v>
      </c>
      <c r="BG426" s="241" t="s">
        <v>993</v>
      </c>
      <c r="BH426" s="242">
        <v>40886</v>
      </c>
      <c r="BI426">
        <v>114859</v>
      </c>
      <c r="BJ426" t="s">
        <v>722</v>
      </c>
      <c r="BK426" t="s">
        <v>329</v>
      </c>
      <c r="BL426" t="s">
        <v>271</v>
      </c>
      <c r="BM426" s="1" t="s">
        <v>993</v>
      </c>
      <c r="BN426" s="1">
        <v>40871</v>
      </c>
      <c r="BO426">
        <v>111856</v>
      </c>
      <c r="BP426" t="s">
        <v>739</v>
      </c>
      <c r="BQ426" t="s">
        <v>234</v>
      </c>
      <c r="BR426" s="1" t="s">
        <v>271</v>
      </c>
      <c r="BS426" s="233" t="s">
        <v>993</v>
      </c>
      <c r="BT426" s="1">
        <v>40829</v>
      </c>
      <c r="BU426">
        <v>123045</v>
      </c>
      <c r="BV426" t="s">
        <v>1005</v>
      </c>
      <c r="BW426" s="1" t="s">
        <v>233</v>
      </c>
      <c r="BX426" t="s">
        <v>271</v>
      </c>
      <c r="BY426" t="s">
        <v>993</v>
      </c>
      <c r="BZ426" s="1">
        <v>40870</v>
      </c>
      <c r="CA426">
        <v>118322</v>
      </c>
      <c r="CB426" s="1" t="s">
        <v>723</v>
      </c>
      <c r="CC426" t="s">
        <v>324</v>
      </c>
      <c r="CD426" t="s">
        <v>271</v>
      </c>
      <c r="CE426" t="s">
        <v>993</v>
      </c>
      <c r="CF426" s="1">
        <v>40885</v>
      </c>
    </row>
    <row r="427" spans="1:84">
      <c r="A427" s="237">
        <v>125201</v>
      </c>
      <c r="B427" s="237" t="s">
        <v>599</v>
      </c>
      <c r="C427" s="237" t="s">
        <v>27</v>
      </c>
      <c r="D427" s="237" t="s">
        <v>271</v>
      </c>
      <c r="E427" s="238" t="s">
        <v>994</v>
      </c>
      <c r="F427" s="237">
        <v>40458</v>
      </c>
      <c r="G427" s="237">
        <v>134828</v>
      </c>
      <c r="H427" s="237" t="s">
        <v>593</v>
      </c>
      <c r="I427" s="237" t="s">
        <v>27</v>
      </c>
      <c r="J427" s="238" t="s">
        <v>271</v>
      </c>
      <c r="K427" s="237" t="s">
        <v>995</v>
      </c>
      <c r="L427" s="237">
        <v>40353</v>
      </c>
      <c r="M427" s="237">
        <v>125201</v>
      </c>
      <c r="N427" s="237" t="s">
        <v>599</v>
      </c>
      <c r="O427" s="238" t="s">
        <v>27</v>
      </c>
      <c r="P427" s="39" t="s">
        <v>271</v>
      </c>
      <c r="Q427" s="239" t="s">
        <v>994</v>
      </c>
      <c r="R427" s="239">
        <v>40458</v>
      </c>
      <c r="S427" s="239">
        <v>117341</v>
      </c>
      <c r="T427" s="239" t="s">
        <v>902</v>
      </c>
      <c r="U427" s="240" t="s">
        <v>265</v>
      </c>
      <c r="V427" s="239" t="s">
        <v>271</v>
      </c>
      <c r="W427" s="239" t="s">
        <v>993</v>
      </c>
      <c r="X427" s="239">
        <v>40835</v>
      </c>
      <c r="Y427" s="239">
        <v>124635</v>
      </c>
      <c r="Z427" s="240" t="s">
        <v>768</v>
      </c>
      <c r="AA427" s="239" t="s">
        <v>129</v>
      </c>
      <c r="AB427" s="239" t="s">
        <v>271</v>
      </c>
      <c r="AC427" s="239" t="s">
        <v>993</v>
      </c>
      <c r="AD427" s="239">
        <v>40459</v>
      </c>
      <c r="AE427" s="240">
        <v>121194</v>
      </c>
      <c r="AF427" s="39" t="s">
        <v>898</v>
      </c>
      <c r="AG427" s="39" t="s">
        <v>135</v>
      </c>
      <c r="AH427" s="244" t="s">
        <v>271</v>
      </c>
      <c r="AI427" s="244" t="s">
        <v>993</v>
      </c>
      <c r="AJ427" s="244">
        <v>40856</v>
      </c>
      <c r="AK427" s="244">
        <v>124650</v>
      </c>
      <c r="AL427" s="242" t="s">
        <v>605</v>
      </c>
      <c r="AM427" s="244" t="s">
        <v>129</v>
      </c>
      <c r="AN427" s="244" t="s">
        <v>271</v>
      </c>
      <c r="AO427" s="244" t="s">
        <v>993</v>
      </c>
      <c r="AP427" s="242">
        <v>40856</v>
      </c>
      <c r="AQ427" s="242">
        <v>131539</v>
      </c>
      <c r="AR427" s="244" t="s">
        <v>472</v>
      </c>
      <c r="AS427" s="244" t="s">
        <v>207</v>
      </c>
      <c r="AT427" s="244" t="s">
        <v>271</v>
      </c>
      <c r="AU427" s="244" t="s">
        <v>993</v>
      </c>
      <c r="AV427" s="242">
        <v>40822</v>
      </c>
      <c r="AW427" s="244">
        <v>124650</v>
      </c>
      <c r="AX427" s="244" t="s">
        <v>605</v>
      </c>
      <c r="AY427" s="244" t="s">
        <v>129</v>
      </c>
      <c r="AZ427" s="244" t="s">
        <v>271</v>
      </c>
      <c r="BA427" s="242" t="s">
        <v>993</v>
      </c>
      <c r="BB427" s="242">
        <v>40856</v>
      </c>
      <c r="BC427" s="241">
        <v>115710</v>
      </c>
      <c r="BD427" s="241" t="s">
        <v>579</v>
      </c>
      <c r="BE427" s="241" t="s">
        <v>127</v>
      </c>
      <c r="BF427" s="242" t="s">
        <v>271</v>
      </c>
      <c r="BG427" s="241" t="s">
        <v>994</v>
      </c>
      <c r="BH427" s="242">
        <v>40884</v>
      </c>
      <c r="BI427">
        <v>108251</v>
      </c>
      <c r="BJ427" t="s">
        <v>1003</v>
      </c>
      <c r="BK427" t="s">
        <v>149</v>
      </c>
      <c r="BL427" t="s">
        <v>271</v>
      </c>
      <c r="BM427" s="1" t="s">
        <v>996</v>
      </c>
      <c r="BN427" s="1">
        <v>40879</v>
      </c>
      <c r="BO427">
        <v>118347</v>
      </c>
      <c r="BP427" t="s">
        <v>1006</v>
      </c>
      <c r="BQ427" t="s">
        <v>128</v>
      </c>
      <c r="BR427" s="1" t="s">
        <v>271</v>
      </c>
      <c r="BS427" s="233" t="s">
        <v>993</v>
      </c>
      <c r="BT427" s="1">
        <v>40822</v>
      </c>
      <c r="BU427">
        <v>110772</v>
      </c>
      <c r="BV427" t="s">
        <v>704</v>
      </c>
      <c r="BW427" s="1" t="s">
        <v>179</v>
      </c>
      <c r="BX427" t="s">
        <v>271</v>
      </c>
      <c r="BY427" t="s">
        <v>993</v>
      </c>
      <c r="BZ427" s="1">
        <v>40871</v>
      </c>
      <c r="CA427">
        <v>122354</v>
      </c>
      <c r="CB427" s="1" t="s">
        <v>769</v>
      </c>
      <c r="CC427" t="s">
        <v>73</v>
      </c>
      <c r="CD427" t="s">
        <v>272</v>
      </c>
      <c r="CE427" t="s">
        <v>993</v>
      </c>
      <c r="CF427" s="1">
        <v>40884</v>
      </c>
    </row>
    <row r="428" spans="1:84">
      <c r="A428" s="237">
        <v>125044</v>
      </c>
      <c r="B428" s="237" t="s">
        <v>847</v>
      </c>
      <c r="C428" s="237" t="s">
        <v>27</v>
      </c>
      <c r="D428" s="237" t="s">
        <v>271</v>
      </c>
      <c r="E428" s="238" t="s">
        <v>993</v>
      </c>
      <c r="F428" s="237">
        <v>40815</v>
      </c>
      <c r="G428" s="237">
        <v>125116</v>
      </c>
      <c r="H428" s="237" t="s">
        <v>606</v>
      </c>
      <c r="I428" s="237" t="s">
        <v>27</v>
      </c>
      <c r="J428" s="238" t="s">
        <v>271</v>
      </c>
      <c r="K428" s="237" t="s">
        <v>993</v>
      </c>
      <c r="L428" s="237">
        <v>40486</v>
      </c>
      <c r="M428" s="237">
        <v>122308</v>
      </c>
      <c r="N428" s="237" t="s">
        <v>844</v>
      </c>
      <c r="O428" s="238" t="s">
        <v>73</v>
      </c>
      <c r="P428" s="39" t="s">
        <v>271</v>
      </c>
      <c r="Q428" s="239" t="s">
        <v>994</v>
      </c>
      <c r="R428" s="239">
        <v>40353</v>
      </c>
      <c r="S428" s="239">
        <v>125056</v>
      </c>
      <c r="T428" s="239" t="s">
        <v>899</v>
      </c>
      <c r="U428" s="240" t="s">
        <v>27</v>
      </c>
      <c r="V428" s="239" t="s">
        <v>271</v>
      </c>
      <c r="W428" s="239" t="s">
        <v>993</v>
      </c>
      <c r="X428" s="239">
        <v>40820</v>
      </c>
      <c r="Y428" s="239">
        <v>130963</v>
      </c>
      <c r="Z428" s="240" t="s">
        <v>900</v>
      </c>
      <c r="AA428" s="239" t="s">
        <v>171</v>
      </c>
      <c r="AB428" s="239" t="s">
        <v>271</v>
      </c>
      <c r="AC428" s="239" t="s">
        <v>993</v>
      </c>
      <c r="AD428" s="239">
        <v>40851</v>
      </c>
      <c r="AE428" s="240">
        <v>125056</v>
      </c>
      <c r="AF428" s="39" t="s">
        <v>899</v>
      </c>
      <c r="AG428" s="39" t="s">
        <v>27</v>
      </c>
      <c r="AH428" s="244" t="s">
        <v>271</v>
      </c>
      <c r="AI428" s="244" t="s">
        <v>993</v>
      </c>
      <c r="AJ428" s="244">
        <v>40820</v>
      </c>
      <c r="AK428" s="244">
        <v>123660</v>
      </c>
      <c r="AL428" s="242" t="s">
        <v>285</v>
      </c>
      <c r="AM428" s="244" t="s">
        <v>172</v>
      </c>
      <c r="AN428" s="244" t="s">
        <v>271</v>
      </c>
      <c r="AO428" s="244" t="s">
        <v>993</v>
      </c>
      <c r="AP428" s="242">
        <v>40885</v>
      </c>
      <c r="AQ428" s="242">
        <v>117930</v>
      </c>
      <c r="AR428" s="244" t="s">
        <v>153</v>
      </c>
      <c r="AS428" s="244" t="s">
        <v>266</v>
      </c>
      <c r="AT428" s="244" t="s">
        <v>271</v>
      </c>
      <c r="AU428" s="244" t="s">
        <v>993</v>
      </c>
      <c r="AV428" s="242">
        <v>40821</v>
      </c>
      <c r="AW428" s="244">
        <v>118299</v>
      </c>
      <c r="AX428" s="244" t="s">
        <v>307</v>
      </c>
      <c r="AY428" s="244" t="s">
        <v>128</v>
      </c>
      <c r="AZ428" s="244" t="s">
        <v>271</v>
      </c>
      <c r="BA428" s="242" t="s">
        <v>993</v>
      </c>
      <c r="BB428" s="242">
        <v>40870</v>
      </c>
      <c r="BC428" s="241">
        <v>122816</v>
      </c>
      <c r="BD428" s="241" t="s">
        <v>176</v>
      </c>
      <c r="BE428" s="241" t="s">
        <v>156</v>
      </c>
      <c r="BF428" s="242" t="s">
        <v>271</v>
      </c>
      <c r="BG428" s="241" t="s">
        <v>994</v>
      </c>
      <c r="BH428" s="242">
        <v>40885</v>
      </c>
      <c r="BI428">
        <v>108002</v>
      </c>
      <c r="BJ428" t="s">
        <v>658</v>
      </c>
      <c r="BK428" t="s">
        <v>148</v>
      </c>
      <c r="BL428" t="s">
        <v>271</v>
      </c>
      <c r="BM428" s="1" t="s">
        <v>996</v>
      </c>
      <c r="BN428" s="1">
        <v>40835</v>
      </c>
      <c r="BO428">
        <v>102579</v>
      </c>
      <c r="BP428" t="s">
        <v>626</v>
      </c>
      <c r="BQ428" t="s">
        <v>182</v>
      </c>
      <c r="BR428" s="1" t="s">
        <v>271</v>
      </c>
      <c r="BS428" s="233" t="s">
        <v>993</v>
      </c>
      <c r="BT428" s="1">
        <v>40822</v>
      </c>
      <c r="BU428">
        <v>109872</v>
      </c>
      <c r="BV428" t="s">
        <v>702</v>
      </c>
      <c r="BW428" s="1" t="s">
        <v>200</v>
      </c>
      <c r="BX428" t="s">
        <v>271</v>
      </c>
      <c r="BY428" t="s">
        <v>993</v>
      </c>
      <c r="BZ428" s="1">
        <v>40865</v>
      </c>
      <c r="CA428">
        <v>135650</v>
      </c>
      <c r="CB428" s="1" t="s">
        <v>763</v>
      </c>
      <c r="CC428" t="s">
        <v>135</v>
      </c>
      <c r="CD428" t="s">
        <v>272</v>
      </c>
      <c r="CE428" t="s">
        <v>997</v>
      </c>
      <c r="CF428" s="1">
        <v>40884</v>
      </c>
    </row>
    <row r="429" spans="1:84">
      <c r="A429" s="237">
        <v>125031</v>
      </c>
      <c r="B429" s="237" t="s">
        <v>592</v>
      </c>
      <c r="C429" s="237" t="s">
        <v>27</v>
      </c>
      <c r="D429" s="237" t="s">
        <v>271</v>
      </c>
      <c r="E429" s="238" t="s">
        <v>993</v>
      </c>
      <c r="F429" s="237">
        <v>40561</v>
      </c>
      <c r="G429" s="237">
        <v>125063</v>
      </c>
      <c r="H429" s="237" t="s">
        <v>603</v>
      </c>
      <c r="I429" s="237" t="s">
        <v>27</v>
      </c>
      <c r="J429" s="238" t="s">
        <v>271</v>
      </c>
      <c r="K429" s="237" t="s">
        <v>993</v>
      </c>
      <c r="L429" s="237">
        <v>40353</v>
      </c>
      <c r="M429" s="237">
        <v>134828</v>
      </c>
      <c r="N429" s="237" t="s">
        <v>593</v>
      </c>
      <c r="O429" s="238" t="s">
        <v>27</v>
      </c>
      <c r="P429" s="39" t="s">
        <v>271</v>
      </c>
      <c r="Q429" s="239" t="s">
        <v>995</v>
      </c>
      <c r="R429" s="239">
        <v>40353</v>
      </c>
      <c r="S429" s="239">
        <v>124635</v>
      </c>
      <c r="T429" s="239" t="s">
        <v>768</v>
      </c>
      <c r="U429" s="240" t="s">
        <v>129</v>
      </c>
      <c r="V429" s="239" t="s">
        <v>271</v>
      </c>
      <c r="W429" s="239" t="s">
        <v>993</v>
      </c>
      <c r="X429" s="239">
        <v>40459</v>
      </c>
      <c r="Y429" s="239">
        <v>121930</v>
      </c>
      <c r="Z429" s="240" t="s">
        <v>751</v>
      </c>
      <c r="AA429" s="239" t="s">
        <v>171</v>
      </c>
      <c r="AB429" s="239" t="s">
        <v>271</v>
      </c>
      <c r="AC429" s="239" t="s">
        <v>993</v>
      </c>
      <c r="AD429" s="239">
        <v>40584</v>
      </c>
      <c r="AE429" s="240">
        <v>124597</v>
      </c>
      <c r="AF429" s="39" t="s">
        <v>770</v>
      </c>
      <c r="AG429" s="39" t="s">
        <v>129</v>
      </c>
      <c r="AH429" s="244" t="s">
        <v>271</v>
      </c>
      <c r="AI429" s="244" t="s">
        <v>993</v>
      </c>
      <c r="AJ429" s="244">
        <v>40561</v>
      </c>
      <c r="AK429" s="244">
        <v>118299</v>
      </c>
      <c r="AL429" s="242" t="s">
        <v>307</v>
      </c>
      <c r="AM429" s="244" t="s">
        <v>128</v>
      </c>
      <c r="AN429" s="244" t="s">
        <v>271</v>
      </c>
      <c r="AO429" s="244" t="s">
        <v>993</v>
      </c>
      <c r="AP429" s="242">
        <v>40870</v>
      </c>
      <c r="AQ429" s="242">
        <v>100674</v>
      </c>
      <c r="AR429" s="244" t="s">
        <v>410</v>
      </c>
      <c r="AS429" s="244" t="s">
        <v>275</v>
      </c>
      <c r="AT429" s="244" t="s">
        <v>271</v>
      </c>
      <c r="AU429" s="244" t="s">
        <v>993</v>
      </c>
      <c r="AV429" s="242">
        <v>40828</v>
      </c>
      <c r="AW429" s="244">
        <v>113150</v>
      </c>
      <c r="AX429" s="244" t="s">
        <v>537</v>
      </c>
      <c r="AY429" s="244" t="s">
        <v>14</v>
      </c>
      <c r="AZ429" s="244" t="s">
        <v>271</v>
      </c>
      <c r="BA429" s="242" t="s">
        <v>993</v>
      </c>
      <c r="BB429" s="242">
        <v>40871</v>
      </c>
      <c r="BC429" s="241">
        <v>117991</v>
      </c>
      <c r="BD429" s="241" t="s">
        <v>486</v>
      </c>
      <c r="BE429" s="241" t="s">
        <v>74</v>
      </c>
      <c r="BF429" s="242" t="s">
        <v>271</v>
      </c>
      <c r="BG429" s="241" t="s">
        <v>996</v>
      </c>
      <c r="BH429" s="242">
        <v>40879</v>
      </c>
      <c r="BI429">
        <v>123045</v>
      </c>
      <c r="BJ429" t="s">
        <v>1005</v>
      </c>
      <c r="BK429" t="s">
        <v>233</v>
      </c>
      <c r="BL429" t="s">
        <v>271</v>
      </c>
      <c r="BM429" s="1" t="s">
        <v>993</v>
      </c>
      <c r="BN429" s="1">
        <v>40870</v>
      </c>
      <c r="BO429">
        <v>101534</v>
      </c>
      <c r="BP429" t="s">
        <v>625</v>
      </c>
      <c r="BQ429" t="s">
        <v>322</v>
      </c>
      <c r="BR429" s="1" t="s">
        <v>271</v>
      </c>
      <c r="BS429" s="233" t="s">
        <v>994</v>
      </c>
      <c r="BT429" s="1">
        <v>40821</v>
      </c>
      <c r="BU429">
        <v>126374</v>
      </c>
      <c r="BV429" t="s">
        <v>699</v>
      </c>
      <c r="BW429" s="1" t="s">
        <v>325</v>
      </c>
      <c r="BX429" t="s">
        <v>271</v>
      </c>
      <c r="BY429" t="s">
        <v>996</v>
      </c>
      <c r="BZ429" s="1">
        <v>40870</v>
      </c>
      <c r="CA429">
        <v>113907</v>
      </c>
      <c r="CB429" s="1" t="s">
        <v>685</v>
      </c>
      <c r="CC429" t="s">
        <v>238</v>
      </c>
      <c r="CD429" t="s">
        <v>272</v>
      </c>
      <c r="CE429" t="s">
        <v>995</v>
      </c>
      <c r="CF429" s="1">
        <v>40886</v>
      </c>
    </row>
    <row r="430" spans="1:84">
      <c r="A430" s="237">
        <v>125012</v>
      </c>
      <c r="B430" s="237" t="s">
        <v>288</v>
      </c>
      <c r="C430" s="237" t="s">
        <v>27</v>
      </c>
      <c r="D430" s="237" t="s">
        <v>271</v>
      </c>
      <c r="E430" s="238" t="s">
        <v>993</v>
      </c>
      <c r="F430" s="237">
        <v>40150</v>
      </c>
      <c r="G430" s="237">
        <v>124546</v>
      </c>
      <c r="H430" s="237" t="s">
        <v>602</v>
      </c>
      <c r="I430" s="237" t="s">
        <v>129</v>
      </c>
      <c r="J430" s="238" t="s">
        <v>271</v>
      </c>
      <c r="K430" s="237" t="s">
        <v>993</v>
      </c>
      <c r="L430" s="237">
        <v>40571</v>
      </c>
      <c r="M430" s="237">
        <v>125116</v>
      </c>
      <c r="N430" s="237" t="s">
        <v>606</v>
      </c>
      <c r="O430" s="238" t="s">
        <v>27</v>
      </c>
      <c r="P430" s="39" t="s">
        <v>271</v>
      </c>
      <c r="Q430" s="239" t="s">
        <v>993</v>
      </c>
      <c r="R430" s="239">
        <v>40486</v>
      </c>
      <c r="S430" s="239">
        <v>124597</v>
      </c>
      <c r="T430" s="239" t="s">
        <v>770</v>
      </c>
      <c r="U430" s="240" t="s">
        <v>129</v>
      </c>
      <c r="V430" s="239" t="s">
        <v>271</v>
      </c>
      <c r="W430" s="239" t="s">
        <v>993</v>
      </c>
      <c r="X430" s="239">
        <v>40561</v>
      </c>
      <c r="Y430" s="239">
        <v>121120</v>
      </c>
      <c r="Z430" s="240" t="s">
        <v>903</v>
      </c>
      <c r="AA430" s="239" t="s">
        <v>135</v>
      </c>
      <c r="AB430" s="239" t="s">
        <v>271</v>
      </c>
      <c r="AC430" s="239" t="s">
        <v>994</v>
      </c>
      <c r="AD430" s="239">
        <v>40872</v>
      </c>
      <c r="AE430" s="240">
        <v>117205</v>
      </c>
      <c r="AF430" s="39" t="s">
        <v>756</v>
      </c>
      <c r="AG430" s="39" t="s">
        <v>265</v>
      </c>
      <c r="AH430" s="244" t="s">
        <v>271</v>
      </c>
      <c r="AI430" s="244" t="s">
        <v>993</v>
      </c>
      <c r="AJ430" s="244">
        <v>40799</v>
      </c>
      <c r="AK430" s="244">
        <v>113150</v>
      </c>
      <c r="AL430" s="242" t="s">
        <v>537</v>
      </c>
      <c r="AM430" s="244" t="s">
        <v>14</v>
      </c>
      <c r="AN430" s="244" t="s">
        <v>271</v>
      </c>
      <c r="AO430" s="244" t="s">
        <v>993</v>
      </c>
      <c r="AP430" s="242">
        <v>40871</v>
      </c>
      <c r="AQ430" s="242">
        <v>115725</v>
      </c>
      <c r="AR430" s="244" t="s">
        <v>309</v>
      </c>
      <c r="AS430" s="244" t="s">
        <v>127</v>
      </c>
      <c r="AT430" s="244" t="s">
        <v>272</v>
      </c>
      <c r="AU430" s="244" t="s">
        <v>993</v>
      </c>
      <c r="AV430" s="242">
        <v>40835</v>
      </c>
      <c r="AW430" s="244">
        <v>108174</v>
      </c>
      <c r="AX430" s="244" t="s">
        <v>464</v>
      </c>
      <c r="AY430" s="244" t="s">
        <v>149</v>
      </c>
      <c r="AZ430" s="244" t="s">
        <v>271</v>
      </c>
      <c r="BA430" s="242" t="s">
        <v>995</v>
      </c>
      <c r="BB430" s="242">
        <v>40870</v>
      </c>
      <c r="BC430" s="241">
        <v>113539</v>
      </c>
      <c r="BD430" s="241" t="s">
        <v>308</v>
      </c>
      <c r="BE430" s="241" t="s">
        <v>14</v>
      </c>
      <c r="BF430" s="242" t="s">
        <v>272</v>
      </c>
      <c r="BG430" s="241" t="s">
        <v>993</v>
      </c>
      <c r="BH430" s="242">
        <v>40879</v>
      </c>
      <c r="BI430">
        <v>134943</v>
      </c>
      <c r="BJ430" t="s">
        <v>759</v>
      </c>
      <c r="BK430" t="s">
        <v>135</v>
      </c>
      <c r="BL430" t="s">
        <v>271</v>
      </c>
      <c r="BM430" s="1" t="s">
        <v>993</v>
      </c>
      <c r="BN430" s="1">
        <v>40835</v>
      </c>
      <c r="BO430">
        <v>121220</v>
      </c>
      <c r="BP430" t="s">
        <v>762</v>
      </c>
      <c r="BQ430" t="s">
        <v>135</v>
      </c>
      <c r="BR430" s="1" t="s">
        <v>272</v>
      </c>
      <c r="BS430" s="233" t="s">
        <v>995</v>
      </c>
      <c r="BT430" s="1">
        <v>40821</v>
      </c>
      <c r="BU430">
        <v>106619</v>
      </c>
      <c r="BV430" t="s">
        <v>1007</v>
      </c>
      <c r="BW430" s="1" t="s">
        <v>306</v>
      </c>
      <c r="BX430" t="s">
        <v>271</v>
      </c>
      <c r="BY430" t="s">
        <v>993</v>
      </c>
      <c r="BZ430" s="1">
        <v>40851</v>
      </c>
      <c r="CA430">
        <v>109295</v>
      </c>
      <c r="CB430" s="1" t="s">
        <v>1008</v>
      </c>
      <c r="CC430" t="s">
        <v>33</v>
      </c>
      <c r="CD430" t="s">
        <v>272</v>
      </c>
      <c r="CE430" t="s">
        <v>993</v>
      </c>
      <c r="CF430" s="1">
        <v>40885</v>
      </c>
    </row>
    <row r="431" spans="1:84">
      <c r="A431" s="237">
        <v>124546</v>
      </c>
      <c r="B431" s="237" t="s">
        <v>602</v>
      </c>
      <c r="C431" s="237" t="s">
        <v>129</v>
      </c>
      <c r="D431" s="237" t="s">
        <v>271</v>
      </c>
      <c r="E431" s="238" t="s">
        <v>993</v>
      </c>
      <c r="F431" s="237">
        <v>40571</v>
      </c>
      <c r="G431" s="237">
        <v>124536</v>
      </c>
      <c r="H431" s="237" t="s">
        <v>845</v>
      </c>
      <c r="I431" s="237" t="s">
        <v>129</v>
      </c>
      <c r="J431" s="238" t="s">
        <v>271</v>
      </c>
      <c r="K431" s="237" t="s">
        <v>993</v>
      </c>
      <c r="L431" s="237">
        <v>40828</v>
      </c>
      <c r="M431" s="237">
        <v>123710</v>
      </c>
      <c r="N431" s="237" t="s">
        <v>598</v>
      </c>
      <c r="O431" s="238" t="s">
        <v>172</v>
      </c>
      <c r="P431" s="39" t="s">
        <v>271</v>
      </c>
      <c r="Q431" s="239" t="s">
        <v>993</v>
      </c>
      <c r="R431" s="239">
        <v>40611</v>
      </c>
      <c r="S431" s="239">
        <v>123045</v>
      </c>
      <c r="T431" s="239" t="s">
        <v>218</v>
      </c>
      <c r="U431" s="240" t="s">
        <v>233</v>
      </c>
      <c r="V431" s="239" t="s">
        <v>271</v>
      </c>
      <c r="W431" s="239" t="s">
        <v>993</v>
      </c>
      <c r="X431" s="239">
        <v>40471</v>
      </c>
      <c r="Y431" s="239">
        <v>120692</v>
      </c>
      <c r="Z431" s="240" t="s">
        <v>757</v>
      </c>
      <c r="AA431" s="239" t="s">
        <v>41</v>
      </c>
      <c r="AB431" s="239" t="s">
        <v>271</v>
      </c>
      <c r="AC431" s="239" t="s">
        <v>995</v>
      </c>
      <c r="AD431" s="239">
        <v>40620</v>
      </c>
      <c r="AE431" s="240">
        <v>121930</v>
      </c>
      <c r="AF431" s="39" t="s">
        <v>751</v>
      </c>
      <c r="AG431" s="39" t="s">
        <v>171</v>
      </c>
      <c r="AH431" s="244" t="s">
        <v>271</v>
      </c>
      <c r="AI431" s="244" t="s">
        <v>993</v>
      </c>
      <c r="AJ431" s="244">
        <v>40584</v>
      </c>
      <c r="AK431" s="244">
        <v>109118</v>
      </c>
      <c r="AL431" s="242" t="s">
        <v>232</v>
      </c>
      <c r="AM431" s="244" t="s">
        <v>155</v>
      </c>
      <c r="AN431" s="244" t="s">
        <v>271</v>
      </c>
      <c r="AO431" s="244" t="s">
        <v>993</v>
      </c>
      <c r="AP431" s="242">
        <v>40835</v>
      </c>
      <c r="AQ431" s="242">
        <v>133422</v>
      </c>
      <c r="AR431" s="244" t="s">
        <v>122</v>
      </c>
      <c r="AS431" s="244" t="s">
        <v>266</v>
      </c>
      <c r="AT431" s="244" t="s">
        <v>272</v>
      </c>
      <c r="AU431" s="244" t="s">
        <v>993</v>
      </c>
      <c r="AV431" s="242">
        <v>40829</v>
      </c>
      <c r="AW431" s="244">
        <v>107046</v>
      </c>
      <c r="AX431" s="244" t="s">
        <v>150</v>
      </c>
      <c r="AY431" s="244" t="s">
        <v>37</v>
      </c>
      <c r="AZ431" s="244" t="s">
        <v>271</v>
      </c>
      <c r="BA431" s="242" t="s">
        <v>993</v>
      </c>
      <c r="BB431" s="242">
        <v>40857</v>
      </c>
      <c r="BC431" s="241">
        <v>108736</v>
      </c>
      <c r="BD431" s="241" t="s">
        <v>476</v>
      </c>
      <c r="BE431" s="241" t="s">
        <v>320</v>
      </c>
      <c r="BF431" s="242" t="s">
        <v>272</v>
      </c>
      <c r="BG431" s="241" t="s">
        <v>994</v>
      </c>
      <c r="BH431" s="242">
        <v>40886</v>
      </c>
      <c r="BI431">
        <v>110772</v>
      </c>
      <c r="BJ431" t="s">
        <v>704</v>
      </c>
      <c r="BK431" t="s">
        <v>179</v>
      </c>
      <c r="BL431" t="s">
        <v>271</v>
      </c>
      <c r="BM431" s="1" t="s">
        <v>993</v>
      </c>
      <c r="BN431" s="1">
        <v>40871</v>
      </c>
      <c r="BO431">
        <v>135192</v>
      </c>
      <c r="BP431" t="s">
        <v>695</v>
      </c>
      <c r="BQ431" t="s">
        <v>179</v>
      </c>
      <c r="BR431" s="1" t="s">
        <v>272</v>
      </c>
      <c r="BS431" s="233" t="s">
        <v>995</v>
      </c>
      <c r="BT431" s="1">
        <v>40823</v>
      </c>
      <c r="BU431">
        <v>112033</v>
      </c>
      <c r="BV431" t="s">
        <v>754</v>
      </c>
      <c r="BW431" s="1" t="s">
        <v>234</v>
      </c>
      <c r="BX431" t="s">
        <v>271</v>
      </c>
      <c r="BY431" t="s">
        <v>994</v>
      </c>
      <c r="BZ431" s="1">
        <v>40871</v>
      </c>
      <c r="CA431">
        <v>119725</v>
      </c>
      <c r="CB431" s="1" t="s">
        <v>735</v>
      </c>
      <c r="CC431" t="s">
        <v>170</v>
      </c>
      <c r="CD431" t="s">
        <v>272</v>
      </c>
      <c r="CE431" t="s">
        <v>993</v>
      </c>
      <c r="CF431" s="1">
        <v>40885</v>
      </c>
    </row>
    <row r="432" spans="1:84">
      <c r="A432" s="237">
        <v>124536</v>
      </c>
      <c r="B432" s="237" t="s">
        <v>845</v>
      </c>
      <c r="C432" s="237" t="s">
        <v>129</v>
      </c>
      <c r="D432" s="237" t="s">
        <v>271</v>
      </c>
      <c r="E432" s="238" t="s">
        <v>993</v>
      </c>
      <c r="F432" s="237">
        <v>40828</v>
      </c>
      <c r="G432" s="237">
        <v>123213</v>
      </c>
      <c r="H432" s="237" t="s">
        <v>597</v>
      </c>
      <c r="I432" s="237" t="s">
        <v>233</v>
      </c>
      <c r="J432" s="238" t="s">
        <v>271</v>
      </c>
      <c r="K432" s="237" t="s">
        <v>994</v>
      </c>
      <c r="L432" s="237">
        <v>40507</v>
      </c>
      <c r="M432" s="237">
        <v>123709</v>
      </c>
      <c r="N432" s="237" t="s">
        <v>849</v>
      </c>
      <c r="O432" s="238" t="s">
        <v>172</v>
      </c>
      <c r="P432" s="39" t="s">
        <v>271</v>
      </c>
      <c r="Q432" s="239" t="s">
        <v>993</v>
      </c>
      <c r="R432" s="239">
        <v>40809</v>
      </c>
      <c r="S432" s="239">
        <v>121930</v>
      </c>
      <c r="T432" s="239" t="s">
        <v>751</v>
      </c>
      <c r="U432" s="240" t="s">
        <v>171</v>
      </c>
      <c r="V432" s="239" t="s">
        <v>271</v>
      </c>
      <c r="W432" s="239" t="s">
        <v>993</v>
      </c>
      <c r="X432" s="239">
        <v>40584</v>
      </c>
      <c r="Y432" s="239">
        <v>117205</v>
      </c>
      <c r="Z432" s="240" t="s">
        <v>756</v>
      </c>
      <c r="AA432" s="239" t="s">
        <v>265</v>
      </c>
      <c r="AB432" s="239" t="s">
        <v>271</v>
      </c>
      <c r="AC432" s="239" t="s">
        <v>993</v>
      </c>
      <c r="AD432" s="239">
        <v>40799</v>
      </c>
      <c r="AE432" s="240">
        <v>124733</v>
      </c>
      <c r="AF432" s="39" t="s">
        <v>772</v>
      </c>
      <c r="AG432" s="39" t="s">
        <v>129</v>
      </c>
      <c r="AH432" s="244" t="s">
        <v>271</v>
      </c>
      <c r="AI432" s="244" t="s">
        <v>996</v>
      </c>
      <c r="AJ432" s="244">
        <v>40472</v>
      </c>
      <c r="AK432" s="244">
        <v>108174</v>
      </c>
      <c r="AL432" s="242" t="s">
        <v>464</v>
      </c>
      <c r="AM432" s="244" t="s">
        <v>149</v>
      </c>
      <c r="AN432" s="244" t="s">
        <v>271</v>
      </c>
      <c r="AO432" s="244" t="s">
        <v>995</v>
      </c>
      <c r="AP432" s="242">
        <v>40870</v>
      </c>
      <c r="AQ432" s="242"/>
      <c r="AR432" s="244"/>
      <c r="AS432" s="244"/>
      <c r="AT432" s="244"/>
      <c r="AU432" s="244"/>
      <c r="AV432" s="242"/>
      <c r="AW432" s="244">
        <v>104313</v>
      </c>
      <c r="AX432" s="244" t="s">
        <v>174</v>
      </c>
      <c r="AY432" s="244" t="s">
        <v>63</v>
      </c>
      <c r="AZ432" s="244" t="s">
        <v>271</v>
      </c>
      <c r="BA432" s="242" t="s">
        <v>993</v>
      </c>
      <c r="BB432" s="242">
        <v>40876</v>
      </c>
      <c r="BC432" s="241">
        <v>106648</v>
      </c>
      <c r="BD432" s="241" t="s">
        <v>449</v>
      </c>
      <c r="BE432" s="241" t="s">
        <v>306</v>
      </c>
      <c r="BF432" s="242" t="s">
        <v>272</v>
      </c>
      <c r="BG432" s="241" t="s">
        <v>993</v>
      </c>
      <c r="BH432" s="242">
        <v>40885</v>
      </c>
      <c r="BI432">
        <v>109872</v>
      </c>
      <c r="BJ432" t="s">
        <v>702</v>
      </c>
      <c r="BK432" t="s">
        <v>200</v>
      </c>
      <c r="BL432" t="s">
        <v>271</v>
      </c>
      <c r="BM432" s="1" t="s">
        <v>993</v>
      </c>
      <c r="BN432" s="1">
        <v>40865</v>
      </c>
      <c r="BO432">
        <v>119737</v>
      </c>
      <c r="BP432" t="s">
        <v>728</v>
      </c>
      <c r="BQ432" t="s">
        <v>303</v>
      </c>
      <c r="BR432" s="1" t="s">
        <v>272</v>
      </c>
      <c r="BS432" s="233" t="s">
        <v>995</v>
      </c>
      <c r="BT432" s="1">
        <v>40822</v>
      </c>
      <c r="BU432">
        <v>111235</v>
      </c>
      <c r="BV432" t="s">
        <v>748</v>
      </c>
      <c r="BW432" s="1" t="s">
        <v>165</v>
      </c>
      <c r="BX432" t="s">
        <v>271</v>
      </c>
      <c r="BY432" t="s">
        <v>993</v>
      </c>
      <c r="BZ432" s="1">
        <v>40851</v>
      </c>
      <c r="CA432">
        <v>134126</v>
      </c>
      <c r="CB432" s="1" t="s">
        <v>714</v>
      </c>
      <c r="CC432" t="s">
        <v>328</v>
      </c>
      <c r="CD432" t="s">
        <v>273</v>
      </c>
      <c r="CE432" t="s">
        <v>999</v>
      </c>
      <c r="CF432" s="1">
        <v>40879</v>
      </c>
    </row>
    <row r="433" spans="1:84">
      <c r="A433" s="237">
        <v>123710</v>
      </c>
      <c r="B433" s="237" t="s">
        <v>598</v>
      </c>
      <c r="C433" s="237" t="s">
        <v>172</v>
      </c>
      <c r="D433" s="237" t="s">
        <v>271</v>
      </c>
      <c r="E433" s="238" t="s">
        <v>993</v>
      </c>
      <c r="F433" s="237">
        <v>40611</v>
      </c>
      <c r="G433" s="237">
        <v>125044</v>
      </c>
      <c r="H433" s="237" t="s">
        <v>847</v>
      </c>
      <c r="I433" s="237" t="s">
        <v>27</v>
      </c>
      <c r="J433" s="238" t="s">
        <v>271</v>
      </c>
      <c r="K433" s="237" t="s">
        <v>993</v>
      </c>
      <c r="L433" s="237">
        <v>40815</v>
      </c>
      <c r="M433" s="237">
        <v>123005</v>
      </c>
      <c r="N433" s="237" t="s">
        <v>848</v>
      </c>
      <c r="O433" s="238" t="s">
        <v>233</v>
      </c>
      <c r="P433" s="39" t="s">
        <v>271</v>
      </c>
      <c r="Q433" s="239" t="s">
        <v>993</v>
      </c>
      <c r="R433" s="239">
        <v>40850</v>
      </c>
      <c r="S433" s="239">
        <v>117354</v>
      </c>
      <c r="T433" s="239" t="s">
        <v>758</v>
      </c>
      <c r="U433" s="240" t="s">
        <v>265</v>
      </c>
      <c r="V433" s="239" t="s">
        <v>271</v>
      </c>
      <c r="W433" s="239" t="s">
        <v>993</v>
      </c>
      <c r="X433" s="239">
        <v>40610</v>
      </c>
      <c r="Y433" s="239">
        <v>117170</v>
      </c>
      <c r="Z433" s="240" t="s">
        <v>905</v>
      </c>
      <c r="AA433" s="239" t="s">
        <v>265</v>
      </c>
      <c r="AB433" s="239" t="s">
        <v>271</v>
      </c>
      <c r="AC433" s="239" t="s">
        <v>993</v>
      </c>
      <c r="AD433" s="239">
        <v>40835</v>
      </c>
      <c r="AE433" s="240">
        <v>130963</v>
      </c>
      <c r="AF433" s="39" t="s">
        <v>900</v>
      </c>
      <c r="AG433" s="39" t="s">
        <v>171</v>
      </c>
      <c r="AH433" s="244" t="s">
        <v>271</v>
      </c>
      <c r="AI433" s="244" t="s">
        <v>993</v>
      </c>
      <c r="AJ433" s="244">
        <v>40851</v>
      </c>
      <c r="AK433" s="244">
        <v>107046</v>
      </c>
      <c r="AL433" s="242" t="s">
        <v>150</v>
      </c>
      <c r="AM433" s="244" t="s">
        <v>37</v>
      </c>
      <c r="AN433" s="244" t="s">
        <v>271</v>
      </c>
      <c r="AO433" s="244" t="s">
        <v>993</v>
      </c>
      <c r="AP433" s="242">
        <v>40857</v>
      </c>
      <c r="AQ433" s="242"/>
      <c r="AR433" s="244"/>
      <c r="AS433" s="244"/>
      <c r="AT433" s="244"/>
      <c r="AU433" s="244"/>
      <c r="AV433" s="242"/>
      <c r="AW433" s="244">
        <v>121828</v>
      </c>
      <c r="AX433" s="244" t="s">
        <v>583</v>
      </c>
      <c r="AY433" s="244" t="s">
        <v>171</v>
      </c>
      <c r="AZ433" s="244" t="s">
        <v>271</v>
      </c>
      <c r="BA433" s="242" t="s">
        <v>993</v>
      </c>
      <c r="BB433" s="242">
        <v>40850</v>
      </c>
      <c r="BC433" s="241">
        <v>102449</v>
      </c>
      <c r="BD433" s="241" t="s">
        <v>415</v>
      </c>
      <c r="BE433" s="241" t="s">
        <v>61</v>
      </c>
      <c r="BF433" s="242" t="s">
        <v>272</v>
      </c>
      <c r="BG433" s="241" t="s">
        <v>995</v>
      </c>
      <c r="BH433" s="242">
        <v>40884</v>
      </c>
      <c r="BI433">
        <v>126374</v>
      </c>
      <c r="BJ433" t="s">
        <v>699</v>
      </c>
      <c r="BK433" t="s">
        <v>325</v>
      </c>
      <c r="BL433" t="s">
        <v>271</v>
      </c>
      <c r="BM433" s="1" t="s">
        <v>996</v>
      </c>
      <c r="BN433" s="1">
        <v>40870</v>
      </c>
      <c r="BO433">
        <v>118105</v>
      </c>
      <c r="BP433" t="s">
        <v>1009</v>
      </c>
      <c r="BQ433" t="s">
        <v>266</v>
      </c>
      <c r="BR433" s="1" t="s">
        <v>272</v>
      </c>
      <c r="BS433" s="233" t="s">
        <v>993</v>
      </c>
      <c r="BT433" s="1">
        <v>40829</v>
      </c>
      <c r="BU433">
        <v>115939</v>
      </c>
      <c r="BV433" t="s">
        <v>698</v>
      </c>
      <c r="BW433" s="1" t="s">
        <v>169</v>
      </c>
      <c r="BX433" t="s">
        <v>271</v>
      </c>
      <c r="BY433" t="s">
        <v>993</v>
      </c>
      <c r="BZ433" s="1">
        <v>40850</v>
      </c>
      <c r="CA433">
        <v>135950</v>
      </c>
      <c r="CB433" s="1" t="s">
        <v>741</v>
      </c>
      <c r="CC433" t="s">
        <v>204</v>
      </c>
      <c r="CD433" t="s">
        <v>246</v>
      </c>
      <c r="CE433" t="s">
        <v>246</v>
      </c>
      <c r="CF433" s="1">
        <v>40884</v>
      </c>
    </row>
    <row r="434" spans="1:84">
      <c r="A434" s="237">
        <v>123709</v>
      </c>
      <c r="B434" s="237" t="s">
        <v>849</v>
      </c>
      <c r="C434" s="237" t="s">
        <v>172</v>
      </c>
      <c r="D434" s="237" t="s">
        <v>271</v>
      </c>
      <c r="E434" s="238" t="s">
        <v>993</v>
      </c>
      <c r="F434" s="237">
        <v>40809</v>
      </c>
      <c r="G434" s="237">
        <v>125031</v>
      </c>
      <c r="H434" s="237" t="s">
        <v>592</v>
      </c>
      <c r="I434" s="237" t="s">
        <v>27</v>
      </c>
      <c r="J434" s="238" t="s">
        <v>271</v>
      </c>
      <c r="K434" s="237" t="s">
        <v>993</v>
      </c>
      <c r="L434" s="237">
        <v>40561</v>
      </c>
      <c r="M434" s="237">
        <v>132752</v>
      </c>
      <c r="N434" s="237" t="s">
        <v>229</v>
      </c>
      <c r="O434" s="238" t="s">
        <v>233</v>
      </c>
      <c r="P434" s="39" t="s">
        <v>271</v>
      </c>
      <c r="Q434" s="239" t="s">
        <v>994</v>
      </c>
      <c r="R434" s="239">
        <v>40296</v>
      </c>
      <c r="S434" s="239">
        <v>120994</v>
      </c>
      <c r="T434" s="239" t="s">
        <v>760</v>
      </c>
      <c r="U434" s="240" t="s">
        <v>135</v>
      </c>
      <c r="V434" s="239" t="s">
        <v>271</v>
      </c>
      <c r="W434" s="239" t="s">
        <v>993</v>
      </c>
      <c r="X434" s="239">
        <v>40673</v>
      </c>
      <c r="Y434" s="239">
        <v>124733</v>
      </c>
      <c r="Z434" s="240" t="s">
        <v>772</v>
      </c>
      <c r="AA434" s="239" t="s">
        <v>129</v>
      </c>
      <c r="AB434" s="239" t="s">
        <v>271</v>
      </c>
      <c r="AC434" s="239" t="s">
        <v>996</v>
      </c>
      <c r="AD434" s="239">
        <v>40472</v>
      </c>
      <c r="AE434" s="240">
        <v>120460</v>
      </c>
      <c r="AF434" s="39" t="s">
        <v>901</v>
      </c>
      <c r="AG434" s="39" t="s">
        <v>41</v>
      </c>
      <c r="AH434" s="244" t="s">
        <v>271</v>
      </c>
      <c r="AI434" s="244" t="s">
        <v>993</v>
      </c>
      <c r="AJ434" s="244">
        <v>40813</v>
      </c>
      <c r="AK434" s="244">
        <v>104313</v>
      </c>
      <c r="AL434" s="242" t="s">
        <v>174</v>
      </c>
      <c r="AM434" s="244" t="s">
        <v>63</v>
      </c>
      <c r="AN434" s="244" t="s">
        <v>271</v>
      </c>
      <c r="AO434" s="244" t="s">
        <v>993</v>
      </c>
      <c r="AP434" s="242">
        <v>40876</v>
      </c>
      <c r="AQ434" s="242"/>
      <c r="AR434" s="244"/>
      <c r="AS434" s="244"/>
      <c r="AT434" s="244"/>
      <c r="AU434" s="244"/>
      <c r="AV434" s="242"/>
      <c r="AW434" s="244">
        <v>121023</v>
      </c>
      <c r="AX434" s="244" t="s">
        <v>588</v>
      </c>
      <c r="AY434" s="244" t="s">
        <v>135</v>
      </c>
      <c r="AZ434" s="244" t="s">
        <v>271</v>
      </c>
      <c r="BA434" s="242" t="s">
        <v>993</v>
      </c>
      <c r="BB434" s="242">
        <v>40850</v>
      </c>
      <c r="BC434" s="241">
        <v>114702</v>
      </c>
      <c r="BD434" s="241" t="s">
        <v>543</v>
      </c>
      <c r="BE434" s="241" t="s">
        <v>15</v>
      </c>
      <c r="BF434" s="242" t="s">
        <v>246</v>
      </c>
      <c r="BG434" s="241" t="s">
        <v>246</v>
      </c>
      <c r="BH434" s="242">
        <v>40884</v>
      </c>
      <c r="BI434">
        <v>106619</v>
      </c>
      <c r="BJ434" t="s">
        <v>1007</v>
      </c>
      <c r="BK434" t="s">
        <v>306</v>
      </c>
      <c r="BL434" t="s">
        <v>271</v>
      </c>
      <c r="BM434" s="1" t="s">
        <v>993</v>
      </c>
      <c r="BN434" s="1">
        <v>40851</v>
      </c>
      <c r="BO434">
        <v>132205</v>
      </c>
      <c r="BP434" t="s">
        <v>715</v>
      </c>
      <c r="BQ434" t="s">
        <v>329</v>
      </c>
      <c r="BR434" s="1" t="s">
        <v>246</v>
      </c>
      <c r="BS434" s="233" t="s">
        <v>246</v>
      </c>
      <c r="BT434" s="1">
        <v>40836</v>
      </c>
      <c r="BU434">
        <v>103820</v>
      </c>
      <c r="BV434" t="s">
        <v>634</v>
      </c>
      <c r="BW434" s="1" t="s">
        <v>71</v>
      </c>
      <c r="BX434" t="s">
        <v>271</v>
      </c>
      <c r="BY434" t="s">
        <v>993</v>
      </c>
      <c r="BZ434" s="1">
        <v>40863</v>
      </c>
      <c r="CA434">
        <v>111520</v>
      </c>
      <c r="CB434" s="1" t="s">
        <v>666</v>
      </c>
      <c r="CC434" t="s">
        <v>261</v>
      </c>
      <c r="CD434" t="s">
        <v>246</v>
      </c>
      <c r="CE434" t="s">
        <v>246</v>
      </c>
      <c r="CF434" s="1">
        <v>40890</v>
      </c>
    </row>
    <row r="435" spans="1:84">
      <c r="A435" s="237">
        <v>125961</v>
      </c>
      <c r="B435" s="237" t="s">
        <v>608</v>
      </c>
      <c r="C435" s="237" t="s">
        <v>327</v>
      </c>
      <c r="D435" s="237" t="s">
        <v>271</v>
      </c>
      <c r="E435" s="238" t="s">
        <v>993</v>
      </c>
      <c r="F435" s="237">
        <v>40584</v>
      </c>
      <c r="G435" s="237">
        <v>124591</v>
      </c>
      <c r="H435" s="237" t="s">
        <v>846</v>
      </c>
      <c r="I435" s="237" t="s">
        <v>129</v>
      </c>
      <c r="J435" s="238" t="s">
        <v>271</v>
      </c>
      <c r="K435" s="237" t="s">
        <v>993</v>
      </c>
      <c r="L435" s="237">
        <v>40858</v>
      </c>
      <c r="M435" s="237">
        <v>123083</v>
      </c>
      <c r="N435" s="237" t="s">
        <v>123</v>
      </c>
      <c r="O435" s="238" t="s">
        <v>233</v>
      </c>
      <c r="P435" s="39" t="s">
        <v>271</v>
      </c>
      <c r="Q435" s="239" t="s">
        <v>993</v>
      </c>
      <c r="R435" s="239">
        <v>40466</v>
      </c>
      <c r="S435" s="239">
        <v>120692</v>
      </c>
      <c r="T435" s="239" t="s">
        <v>757</v>
      </c>
      <c r="U435" s="240" t="s">
        <v>41</v>
      </c>
      <c r="V435" s="239" t="s">
        <v>271</v>
      </c>
      <c r="W435" s="239" t="s">
        <v>995</v>
      </c>
      <c r="X435" s="239">
        <v>40620</v>
      </c>
      <c r="Y435" s="239">
        <v>125187</v>
      </c>
      <c r="Z435" s="240" t="s">
        <v>305</v>
      </c>
      <c r="AA435" s="239" t="s">
        <v>27</v>
      </c>
      <c r="AB435" s="239" t="s">
        <v>271</v>
      </c>
      <c r="AC435" s="239" t="s">
        <v>994</v>
      </c>
      <c r="AD435" s="239">
        <v>40633</v>
      </c>
      <c r="AE435" s="240">
        <v>115508</v>
      </c>
      <c r="AF435" s="39" t="s">
        <v>747</v>
      </c>
      <c r="AG435" s="39" t="s">
        <v>127</v>
      </c>
      <c r="AH435" s="244" t="s">
        <v>271</v>
      </c>
      <c r="AI435" s="244" t="s">
        <v>993</v>
      </c>
      <c r="AJ435" s="244">
        <v>40493</v>
      </c>
      <c r="AK435" s="244">
        <v>121828</v>
      </c>
      <c r="AL435" s="242" t="s">
        <v>583</v>
      </c>
      <c r="AM435" s="244" t="s">
        <v>171</v>
      </c>
      <c r="AN435" s="244" t="s">
        <v>271</v>
      </c>
      <c r="AO435" s="244" t="s">
        <v>993</v>
      </c>
      <c r="AP435" s="242">
        <v>40850</v>
      </c>
      <c r="AQ435" s="242"/>
      <c r="AR435" s="244"/>
      <c r="AS435" s="244"/>
      <c r="AT435" s="244"/>
      <c r="AU435" s="244"/>
      <c r="AV435" s="242"/>
      <c r="AW435" s="244">
        <v>111214</v>
      </c>
      <c r="AX435" s="244" t="s">
        <v>279</v>
      </c>
      <c r="AY435" s="244" t="s">
        <v>175</v>
      </c>
      <c r="AZ435" s="244" t="s">
        <v>271</v>
      </c>
      <c r="BA435" s="244" t="s">
        <v>993</v>
      </c>
      <c r="BB435" s="242">
        <v>40856</v>
      </c>
      <c r="BC435" s="241"/>
      <c r="BD435" s="241"/>
      <c r="BE435" s="241"/>
      <c r="BF435" s="242"/>
      <c r="BG435" s="241"/>
      <c r="BH435" s="241"/>
      <c r="BI435">
        <v>112033</v>
      </c>
      <c r="BJ435" t="s">
        <v>754</v>
      </c>
      <c r="BK435" t="s">
        <v>234</v>
      </c>
      <c r="BL435" t="s">
        <v>271</v>
      </c>
      <c r="BM435" s="1" t="s">
        <v>994</v>
      </c>
      <c r="BN435" s="1">
        <v>40871</v>
      </c>
      <c r="BO435"/>
      <c r="BP435"/>
      <c r="BQ435"/>
      <c r="BR435" s="1"/>
      <c r="BS435" s="233"/>
      <c r="BT435" s="1"/>
      <c r="BU435">
        <v>123398</v>
      </c>
      <c r="BV435" t="s">
        <v>1010</v>
      </c>
      <c r="BW435" s="1" t="s">
        <v>206</v>
      </c>
      <c r="BX435" t="s">
        <v>271</v>
      </c>
      <c r="BY435" t="s">
        <v>993</v>
      </c>
      <c r="BZ435" s="1">
        <v>40870</v>
      </c>
      <c r="CA435"/>
      <c r="CB435" s="1"/>
      <c r="CC435"/>
      <c r="CD435"/>
      <c r="CE435"/>
      <c r="CF435" s="1"/>
    </row>
    <row r="436" spans="1:84">
      <c r="A436" s="237">
        <v>134828</v>
      </c>
      <c r="B436" s="237" t="s">
        <v>593</v>
      </c>
      <c r="C436" s="237" t="s">
        <v>27</v>
      </c>
      <c r="D436" s="237" t="s">
        <v>271</v>
      </c>
      <c r="E436" s="238" t="s">
        <v>995</v>
      </c>
      <c r="F436" s="237">
        <v>40353</v>
      </c>
      <c r="G436" s="237">
        <v>124583</v>
      </c>
      <c r="H436" s="237" t="s">
        <v>600</v>
      </c>
      <c r="I436" s="237" t="s">
        <v>129</v>
      </c>
      <c r="J436" s="238" t="s">
        <v>271</v>
      </c>
      <c r="K436" s="237" t="s">
        <v>993</v>
      </c>
      <c r="L436" s="237">
        <v>40438</v>
      </c>
      <c r="M436" s="237">
        <v>123045</v>
      </c>
      <c r="N436" s="237" t="s">
        <v>218</v>
      </c>
      <c r="O436" s="238" t="s">
        <v>233</v>
      </c>
      <c r="P436" s="39" t="s">
        <v>271</v>
      </c>
      <c r="Q436" s="239" t="s">
        <v>993</v>
      </c>
      <c r="R436" s="239">
        <v>40870</v>
      </c>
      <c r="S436" s="239">
        <v>117205</v>
      </c>
      <c r="T436" s="239" t="s">
        <v>756</v>
      </c>
      <c r="U436" s="240" t="s">
        <v>265</v>
      </c>
      <c r="V436" s="239" t="s">
        <v>271</v>
      </c>
      <c r="W436" s="239" t="s">
        <v>993</v>
      </c>
      <c r="X436" s="239">
        <v>40799</v>
      </c>
      <c r="Y436" s="239">
        <v>120552</v>
      </c>
      <c r="Z436" s="240" t="s">
        <v>755</v>
      </c>
      <c r="AA436" s="239" t="s">
        <v>41</v>
      </c>
      <c r="AB436" s="239" t="s">
        <v>271</v>
      </c>
      <c r="AC436" s="239" t="s">
        <v>996</v>
      </c>
      <c r="AD436" s="239">
        <v>40583</v>
      </c>
      <c r="AE436" s="240">
        <v>120552</v>
      </c>
      <c r="AF436" s="39" t="s">
        <v>755</v>
      </c>
      <c r="AG436" s="39" t="s">
        <v>41</v>
      </c>
      <c r="AH436" s="244" t="s">
        <v>271</v>
      </c>
      <c r="AI436" s="244" t="s">
        <v>996</v>
      </c>
      <c r="AJ436" s="244">
        <v>40583</v>
      </c>
      <c r="AK436" s="244">
        <v>121023</v>
      </c>
      <c r="AL436" s="242" t="s">
        <v>588</v>
      </c>
      <c r="AM436" s="244" t="s">
        <v>135</v>
      </c>
      <c r="AN436" s="244" t="s">
        <v>271</v>
      </c>
      <c r="AO436" s="244" t="s">
        <v>993</v>
      </c>
      <c r="AP436" s="242">
        <v>40850</v>
      </c>
      <c r="AQ436" s="242"/>
      <c r="AR436" s="244"/>
      <c r="AS436" s="244"/>
      <c r="AT436" s="244"/>
      <c r="AU436" s="244"/>
      <c r="AV436" s="242"/>
      <c r="AW436" s="244">
        <v>110722</v>
      </c>
      <c r="AX436" s="244" t="s">
        <v>517</v>
      </c>
      <c r="AY436" s="244" t="s">
        <v>180</v>
      </c>
      <c r="AZ436" s="244" t="s">
        <v>271</v>
      </c>
      <c r="BA436" s="244" t="s">
        <v>993</v>
      </c>
      <c r="BB436" s="242">
        <v>40850</v>
      </c>
      <c r="BC436" s="241"/>
      <c r="BD436" s="241"/>
      <c r="BE436" s="241"/>
      <c r="BF436" s="242"/>
      <c r="BG436" s="241"/>
      <c r="BH436" s="241"/>
      <c r="BI436">
        <v>111856</v>
      </c>
      <c r="BJ436" t="s">
        <v>739</v>
      </c>
      <c r="BK436" t="s">
        <v>234</v>
      </c>
      <c r="BL436" t="s">
        <v>271</v>
      </c>
      <c r="BM436" s="1" t="s">
        <v>993</v>
      </c>
      <c r="BN436" s="1">
        <v>40829</v>
      </c>
      <c r="BO436"/>
      <c r="BP436"/>
      <c r="BQ436"/>
      <c r="BR436" s="1"/>
      <c r="BS436" s="233"/>
      <c r="BT436" s="1"/>
      <c r="BU436">
        <v>122736</v>
      </c>
      <c r="BV436" t="s">
        <v>1011</v>
      </c>
      <c r="BW436" s="1" t="s">
        <v>157</v>
      </c>
      <c r="BX436" t="s">
        <v>271</v>
      </c>
      <c r="BY436" t="s">
        <v>993</v>
      </c>
      <c r="BZ436" s="1">
        <v>40864</v>
      </c>
      <c r="CA436"/>
      <c r="CB436" s="1"/>
      <c r="CC436"/>
      <c r="CD436"/>
      <c r="CE436"/>
      <c r="CF436" s="1"/>
    </row>
    <row r="437" spans="1:84">
      <c r="A437" s="237">
        <v>125934</v>
      </c>
      <c r="B437" s="237" t="s">
        <v>87</v>
      </c>
      <c r="C437" s="237" t="s">
        <v>327</v>
      </c>
      <c r="D437" s="237" t="s">
        <v>271</v>
      </c>
      <c r="E437" s="238" t="s">
        <v>993</v>
      </c>
      <c r="F437" s="237">
        <v>40086</v>
      </c>
      <c r="G437" s="237">
        <v>123710</v>
      </c>
      <c r="H437" s="237" t="s">
        <v>598</v>
      </c>
      <c r="I437" s="237" t="s">
        <v>172</v>
      </c>
      <c r="J437" s="238" t="s">
        <v>271</v>
      </c>
      <c r="K437" s="237" t="s">
        <v>993</v>
      </c>
      <c r="L437" s="237">
        <v>40611</v>
      </c>
      <c r="M437" s="237">
        <v>123029</v>
      </c>
      <c r="N437" s="237" t="s">
        <v>596</v>
      </c>
      <c r="O437" s="238" t="s">
        <v>233</v>
      </c>
      <c r="P437" s="39" t="s">
        <v>271</v>
      </c>
      <c r="Q437" s="239" t="s">
        <v>993</v>
      </c>
      <c r="R437" s="239">
        <v>40582</v>
      </c>
      <c r="S437" s="239">
        <v>117170</v>
      </c>
      <c r="T437" s="239" t="s">
        <v>905</v>
      </c>
      <c r="U437" s="240" t="s">
        <v>265</v>
      </c>
      <c r="V437" s="239" t="s">
        <v>271</v>
      </c>
      <c r="W437" s="239" t="s">
        <v>993</v>
      </c>
      <c r="X437" s="239">
        <v>40835</v>
      </c>
      <c r="Y437" s="239">
        <v>120460</v>
      </c>
      <c r="Z437" s="240" t="s">
        <v>901</v>
      </c>
      <c r="AA437" s="239" t="s">
        <v>41</v>
      </c>
      <c r="AB437" s="239" t="s">
        <v>271</v>
      </c>
      <c r="AC437" s="239" t="s">
        <v>993</v>
      </c>
      <c r="AD437" s="239">
        <v>40813</v>
      </c>
      <c r="AE437" s="240">
        <v>115492</v>
      </c>
      <c r="AF437" s="39" t="s">
        <v>746</v>
      </c>
      <c r="AG437" s="39" t="s">
        <v>127</v>
      </c>
      <c r="AH437" s="244" t="s">
        <v>271</v>
      </c>
      <c r="AI437" s="244" t="s">
        <v>995</v>
      </c>
      <c r="AJ437" s="244">
        <v>40521</v>
      </c>
      <c r="AK437" s="244">
        <v>111214</v>
      </c>
      <c r="AL437" s="242" t="s">
        <v>279</v>
      </c>
      <c r="AM437" s="244" t="s">
        <v>175</v>
      </c>
      <c r="AN437" s="244" t="s">
        <v>271</v>
      </c>
      <c r="AO437" s="244" t="s">
        <v>993</v>
      </c>
      <c r="AP437" s="242">
        <v>40856</v>
      </c>
      <c r="AQ437" s="242"/>
      <c r="AR437" s="244"/>
      <c r="AS437" s="244"/>
      <c r="AT437" s="244"/>
      <c r="AU437" s="244"/>
      <c r="AV437" s="242"/>
      <c r="AW437" s="39">
        <v>110771</v>
      </c>
      <c r="AX437" s="39" t="s">
        <v>528</v>
      </c>
      <c r="AY437" s="39" t="s">
        <v>179</v>
      </c>
      <c r="AZ437" s="39" t="s">
        <v>271</v>
      </c>
      <c r="BA437" s="39" t="s">
        <v>993</v>
      </c>
      <c r="BB437" s="242">
        <v>40864</v>
      </c>
      <c r="BC437" s="241"/>
      <c r="BD437" s="241"/>
      <c r="BE437" s="241"/>
      <c r="BF437" s="242"/>
      <c r="BG437" s="241"/>
      <c r="BH437" s="241"/>
      <c r="BI437">
        <v>111235</v>
      </c>
      <c r="BJ437" t="s">
        <v>748</v>
      </c>
      <c r="BK437" t="s">
        <v>165</v>
      </c>
      <c r="BL437" t="s">
        <v>271</v>
      </c>
      <c r="BM437" s="1" t="s">
        <v>993</v>
      </c>
      <c r="BN437" s="1">
        <v>40851</v>
      </c>
      <c r="BO437"/>
      <c r="BP437"/>
      <c r="BQ437"/>
      <c r="BR437" s="1"/>
      <c r="BS437" s="233"/>
      <c r="BT437" s="1"/>
      <c r="BU437">
        <v>112569</v>
      </c>
      <c r="BV437" t="s">
        <v>669</v>
      </c>
      <c r="BW437" s="1" t="s">
        <v>173</v>
      </c>
      <c r="BX437" t="s">
        <v>271</v>
      </c>
      <c r="BY437" t="s">
        <v>993</v>
      </c>
      <c r="BZ437" s="1">
        <v>40856</v>
      </c>
      <c r="CA437"/>
      <c r="CB437" s="1"/>
      <c r="CC437"/>
      <c r="CD437"/>
      <c r="CE437"/>
      <c r="CF437" s="1"/>
    </row>
    <row r="438" spans="1:84">
      <c r="A438" s="237">
        <v>125907</v>
      </c>
      <c r="B438" s="237" t="s">
        <v>609</v>
      </c>
      <c r="C438" s="237" t="s">
        <v>327</v>
      </c>
      <c r="D438" s="237" t="s">
        <v>271</v>
      </c>
      <c r="E438" s="238" t="s">
        <v>993</v>
      </c>
      <c r="F438" s="237">
        <v>40498</v>
      </c>
      <c r="G438" s="237">
        <v>123709</v>
      </c>
      <c r="H438" s="237" t="s">
        <v>849</v>
      </c>
      <c r="I438" s="237" t="s">
        <v>172</v>
      </c>
      <c r="J438" s="238" t="s">
        <v>271</v>
      </c>
      <c r="K438" s="237" t="s">
        <v>993</v>
      </c>
      <c r="L438" s="237">
        <v>40809</v>
      </c>
      <c r="M438" s="237">
        <v>125063</v>
      </c>
      <c r="N438" s="237" t="s">
        <v>603</v>
      </c>
      <c r="O438" s="238" t="s">
        <v>27</v>
      </c>
      <c r="P438" s="39" t="s">
        <v>271</v>
      </c>
      <c r="Q438" s="239" t="s">
        <v>993</v>
      </c>
      <c r="R438" s="239">
        <v>40353</v>
      </c>
      <c r="S438" s="239">
        <v>112033</v>
      </c>
      <c r="T438" s="239" t="s">
        <v>754</v>
      </c>
      <c r="U438" s="240" t="s">
        <v>234</v>
      </c>
      <c r="V438" s="239" t="s">
        <v>271</v>
      </c>
      <c r="W438" s="239" t="s">
        <v>994</v>
      </c>
      <c r="X438" s="239">
        <v>40493</v>
      </c>
      <c r="Y438" s="239">
        <v>121194</v>
      </c>
      <c r="Z438" s="240" t="s">
        <v>898</v>
      </c>
      <c r="AA438" s="239" t="s">
        <v>135</v>
      </c>
      <c r="AB438" s="239" t="s">
        <v>271</v>
      </c>
      <c r="AC438" s="239" t="s">
        <v>993</v>
      </c>
      <c r="AD438" s="239">
        <v>40856</v>
      </c>
      <c r="AE438" s="240">
        <v>131006</v>
      </c>
      <c r="AF438" s="39" t="s">
        <v>749</v>
      </c>
      <c r="AG438" s="39" t="s">
        <v>157</v>
      </c>
      <c r="AH438" s="244" t="s">
        <v>271</v>
      </c>
      <c r="AI438" s="244" t="s">
        <v>993</v>
      </c>
      <c r="AJ438" s="244">
        <v>40590</v>
      </c>
      <c r="AK438" s="244">
        <v>110722</v>
      </c>
      <c r="AL438" s="242" t="s">
        <v>517</v>
      </c>
      <c r="AM438" s="244" t="s">
        <v>180</v>
      </c>
      <c r="AN438" s="244" t="s">
        <v>271</v>
      </c>
      <c r="AO438" s="244" t="s">
        <v>993</v>
      </c>
      <c r="AP438" s="242">
        <v>40850</v>
      </c>
      <c r="AQ438" s="242"/>
      <c r="AR438" s="244"/>
      <c r="AS438" s="244"/>
      <c r="AT438" s="244"/>
      <c r="AU438" s="244"/>
      <c r="AV438" s="242"/>
      <c r="AW438" s="39">
        <v>109976</v>
      </c>
      <c r="AX438" s="39" t="s">
        <v>228</v>
      </c>
      <c r="AY438" s="39" t="s">
        <v>139</v>
      </c>
      <c r="AZ438" s="39" t="s">
        <v>271</v>
      </c>
      <c r="BA438" s="39" t="s">
        <v>994</v>
      </c>
      <c r="BB438" s="242">
        <v>40871</v>
      </c>
      <c r="BC438" s="241"/>
      <c r="BD438" s="241"/>
      <c r="BE438" s="241"/>
      <c r="BF438" s="242"/>
      <c r="BG438" s="241"/>
      <c r="BH438" s="241"/>
      <c r="BI438">
        <v>118347</v>
      </c>
      <c r="BJ438" t="s">
        <v>1006</v>
      </c>
      <c r="BK438" t="s">
        <v>128</v>
      </c>
      <c r="BL438" t="s">
        <v>271</v>
      </c>
      <c r="BM438" s="1" t="s">
        <v>993</v>
      </c>
      <c r="BN438" s="1">
        <v>40822</v>
      </c>
      <c r="BO438"/>
      <c r="BP438"/>
      <c r="BQ438"/>
      <c r="BR438" s="1"/>
      <c r="BS438" s="233"/>
      <c r="BT438" s="1"/>
      <c r="BU438">
        <v>121380</v>
      </c>
      <c r="BV438" t="s">
        <v>676</v>
      </c>
      <c r="BW438" s="1" t="s">
        <v>209</v>
      </c>
      <c r="BX438" t="s">
        <v>271</v>
      </c>
      <c r="BY438" t="s">
        <v>993</v>
      </c>
      <c r="BZ438" s="1">
        <v>40864</v>
      </c>
      <c r="CA438"/>
      <c r="CB438" s="1"/>
      <c r="CC438"/>
      <c r="CD438"/>
      <c r="CE438"/>
      <c r="CF438" s="1"/>
    </row>
    <row r="439" spans="1:84">
      <c r="A439" s="237">
        <v>123660</v>
      </c>
      <c r="B439" s="237" t="s">
        <v>285</v>
      </c>
      <c r="C439" s="237" t="s">
        <v>172</v>
      </c>
      <c r="D439" s="237" t="s">
        <v>271</v>
      </c>
      <c r="E439" s="238" t="s">
        <v>993</v>
      </c>
      <c r="F439" s="237">
        <v>40142</v>
      </c>
      <c r="G439" s="237">
        <v>123122</v>
      </c>
      <c r="H439" s="237" t="s">
        <v>604</v>
      </c>
      <c r="I439" s="237" t="s">
        <v>233</v>
      </c>
      <c r="J439" s="238" t="s">
        <v>271</v>
      </c>
      <c r="K439" s="237" t="s">
        <v>996</v>
      </c>
      <c r="L439" s="237">
        <v>40493</v>
      </c>
      <c r="M439" s="237">
        <v>125044</v>
      </c>
      <c r="N439" s="237" t="s">
        <v>847</v>
      </c>
      <c r="O439" s="238" t="s">
        <v>27</v>
      </c>
      <c r="P439" s="39" t="s">
        <v>271</v>
      </c>
      <c r="Q439" s="239" t="s">
        <v>993</v>
      </c>
      <c r="R439" s="239">
        <v>40815</v>
      </c>
      <c r="S439" s="239">
        <v>120460</v>
      </c>
      <c r="T439" s="239" t="s">
        <v>901</v>
      </c>
      <c r="U439" s="240" t="s">
        <v>41</v>
      </c>
      <c r="V439" s="239" t="s">
        <v>271</v>
      </c>
      <c r="W439" s="239" t="s">
        <v>993</v>
      </c>
      <c r="X439" s="239">
        <v>40813</v>
      </c>
      <c r="Y439" s="239">
        <v>115620</v>
      </c>
      <c r="Z439" s="240" t="s">
        <v>906</v>
      </c>
      <c r="AA439" s="239" t="s">
        <v>127</v>
      </c>
      <c r="AB439" s="239" t="s">
        <v>271</v>
      </c>
      <c r="AC439" s="239" t="s">
        <v>996</v>
      </c>
      <c r="AD439" s="239">
        <v>40856</v>
      </c>
      <c r="AE439" s="240">
        <v>122703</v>
      </c>
      <c r="AF439" s="39" t="s">
        <v>904</v>
      </c>
      <c r="AG439" s="39" t="s">
        <v>157</v>
      </c>
      <c r="AH439" s="244" t="s">
        <v>271</v>
      </c>
      <c r="AI439" s="244" t="s">
        <v>993</v>
      </c>
      <c r="AJ439" s="244">
        <v>40863</v>
      </c>
      <c r="AK439" s="244">
        <v>110771</v>
      </c>
      <c r="AL439" s="242" t="s">
        <v>528</v>
      </c>
      <c r="AM439" s="244" t="s">
        <v>179</v>
      </c>
      <c r="AN439" s="244" t="s">
        <v>271</v>
      </c>
      <c r="AO439" s="244" t="s">
        <v>993</v>
      </c>
      <c r="AP439" s="242">
        <v>40864</v>
      </c>
      <c r="AQ439" s="242"/>
      <c r="AR439" s="244"/>
      <c r="AS439" s="244"/>
      <c r="AT439" s="244"/>
      <c r="AU439" s="244"/>
      <c r="AV439" s="242"/>
      <c r="AW439" s="39">
        <v>110088</v>
      </c>
      <c r="AX439" s="39" t="s">
        <v>542</v>
      </c>
      <c r="AY439" s="39" t="s">
        <v>201</v>
      </c>
      <c r="AZ439" s="39" t="s">
        <v>271</v>
      </c>
      <c r="BA439" s="39" t="s">
        <v>995</v>
      </c>
      <c r="BB439" s="242">
        <v>40876</v>
      </c>
      <c r="BC439" s="241"/>
      <c r="BD439" s="241"/>
      <c r="BE439" s="241"/>
      <c r="BF439" s="242"/>
      <c r="BG439" s="241"/>
      <c r="BH439" s="241"/>
      <c r="BI439">
        <v>115939</v>
      </c>
      <c r="BJ439" t="s">
        <v>698</v>
      </c>
      <c r="BK439" t="s">
        <v>169</v>
      </c>
      <c r="BL439" t="s">
        <v>271</v>
      </c>
      <c r="BM439" s="1" t="s">
        <v>993</v>
      </c>
      <c r="BN439" s="1">
        <v>40850</v>
      </c>
      <c r="BO439"/>
      <c r="BP439"/>
      <c r="BQ439"/>
      <c r="BR439" s="1"/>
      <c r="BS439" s="233"/>
      <c r="BT439" s="1"/>
      <c r="BU439">
        <v>101276</v>
      </c>
      <c r="BV439" t="s">
        <v>623</v>
      </c>
      <c r="BW439" s="1" t="s">
        <v>317</v>
      </c>
      <c r="BX439" t="s">
        <v>271</v>
      </c>
      <c r="BY439" t="s">
        <v>993</v>
      </c>
      <c r="BZ439" s="1">
        <v>40870</v>
      </c>
      <c r="CA439"/>
      <c r="CB439" s="1"/>
      <c r="CC439"/>
      <c r="CD439"/>
      <c r="CE439"/>
      <c r="CF439" s="1"/>
    </row>
    <row r="440" spans="1:84">
      <c r="A440" s="237">
        <v>122308</v>
      </c>
      <c r="B440" s="237" t="s">
        <v>844</v>
      </c>
      <c r="C440" s="237" t="s">
        <v>73</v>
      </c>
      <c r="D440" s="237" t="s">
        <v>271</v>
      </c>
      <c r="E440" s="238" t="s">
        <v>994</v>
      </c>
      <c r="F440" s="237">
        <v>40353</v>
      </c>
      <c r="G440" s="237">
        <v>132752</v>
      </c>
      <c r="H440" s="237" t="s">
        <v>229</v>
      </c>
      <c r="I440" s="237" t="s">
        <v>233</v>
      </c>
      <c r="J440" s="238" t="s">
        <v>271</v>
      </c>
      <c r="K440" s="237" t="s">
        <v>994</v>
      </c>
      <c r="L440" s="237">
        <v>40296</v>
      </c>
      <c r="M440" s="237">
        <v>125031</v>
      </c>
      <c r="N440" s="237" t="s">
        <v>592</v>
      </c>
      <c r="O440" s="238" t="s">
        <v>27</v>
      </c>
      <c r="P440" s="39" t="s">
        <v>271</v>
      </c>
      <c r="Q440" s="239" t="s">
        <v>993</v>
      </c>
      <c r="R440" s="239">
        <v>40561</v>
      </c>
      <c r="S440" s="239">
        <v>120552</v>
      </c>
      <c r="T440" s="239" t="s">
        <v>755</v>
      </c>
      <c r="U440" s="240" t="s">
        <v>41</v>
      </c>
      <c r="V440" s="239" t="s">
        <v>271</v>
      </c>
      <c r="W440" s="239" t="s">
        <v>996</v>
      </c>
      <c r="X440" s="239">
        <v>40583</v>
      </c>
      <c r="Y440" s="239">
        <v>115492</v>
      </c>
      <c r="Z440" s="240" t="s">
        <v>746</v>
      </c>
      <c r="AA440" s="239" t="s">
        <v>127</v>
      </c>
      <c r="AB440" s="239" t="s">
        <v>271</v>
      </c>
      <c r="AC440" s="239" t="s">
        <v>995</v>
      </c>
      <c r="AD440" s="239">
        <v>40521</v>
      </c>
      <c r="AE440" s="240">
        <v>115620</v>
      </c>
      <c r="AF440" s="39" t="s">
        <v>906</v>
      </c>
      <c r="AG440" s="39" t="s">
        <v>127</v>
      </c>
      <c r="AH440" s="244" t="s">
        <v>271</v>
      </c>
      <c r="AI440" s="244" t="s">
        <v>996</v>
      </c>
      <c r="AJ440" s="244">
        <v>40856</v>
      </c>
      <c r="AK440" s="244">
        <v>109976</v>
      </c>
      <c r="AL440" s="242" t="s">
        <v>228</v>
      </c>
      <c r="AM440" s="244" t="s">
        <v>139</v>
      </c>
      <c r="AN440" s="244" t="s">
        <v>271</v>
      </c>
      <c r="AO440" s="244" t="s">
        <v>994</v>
      </c>
      <c r="AP440" s="242">
        <v>40871</v>
      </c>
      <c r="AQ440" s="242"/>
      <c r="AR440" s="244"/>
      <c r="AS440" s="244"/>
      <c r="AT440" s="244"/>
      <c r="AU440" s="244"/>
      <c r="AV440" s="242"/>
      <c r="AW440" s="39">
        <v>109893</v>
      </c>
      <c r="AX440" s="39" t="s">
        <v>120</v>
      </c>
      <c r="AY440" s="39" t="s">
        <v>202</v>
      </c>
      <c r="AZ440" s="39" t="s">
        <v>271</v>
      </c>
      <c r="BA440" s="39" t="s">
        <v>993</v>
      </c>
      <c r="BB440" s="242">
        <v>40856</v>
      </c>
      <c r="BC440" s="241"/>
      <c r="BD440" s="241"/>
      <c r="BE440" s="241"/>
      <c r="BF440" s="242"/>
      <c r="BG440" s="241"/>
      <c r="BH440" s="241"/>
      <c r="BI440">
        <v>112702</v>
      </c>
      <c r="BJ440" t="s">
        <v>684</v>
      </c>
      <c r="BK440" t="s">
        <v>173</v>
      </c>
      <c r="BL440" t="s">
        <v>271</v>
      </c>
      <c r="BM440" s="1" t="s">
        <v>993</v>
      </c>
      <c r="BN440" s="1">
        <v>40884</v>
      </c>
      <c r="BO440"/>
      <c r="BP440"/>
      <c r="BQ440"/>
      <c r="BR440" s="1"/>
      <c r="BS440" s="233"/>
      <c r="BT440" s="1"/>
      <c r="BU440">
        <v>115774</v>
      </c>
      <c r="BV440" t="s">
        <v>752</v>
      </c>
      <c r="BW440" s="1" t="s">
        <v>127</v>
      </c>
      <c r="BX440" t="s">
        <v>272</v>
      </c>
      <c r="BY440" t="s">
        <v>995</v>
      </c>
      <c r="BZ440" s="1">
        <v>40857</v>
      </c>
      <c r="CA440"/>
      <c r="CB440" s="1"/>
      <c r="CC440"/>
      <c r="CD440"/>
      <c r="CE440"/>
      <c r="CF440" s="1"/>
    </row>
    <row r="441" spans="1:84">
      <c r="A441" s="237">
        <v>124650</v>
      </c>
      <c r="B441" s="237" t="s">
        <v>605</v>
      </c>
      <c r="C441" s="237" t="s">
        <v>129</v>
      </c>
      <c r="D441" s="237" t="s">
        <v>271</v>
      </c>
      <c r="E441" s="238" t="s">
        <v>993</v>
      </c>
      <c r="F441" s="237">
        <v>40365</v>
      </c>
      <c r="G441" s="237">
        <v>123083</v>
      </c>
      <c r="H441" s="237" t="s">
        <v>123</v>
      </c>
      <c r="I441" s="237" t="s">
        <v>233</v>
      </c>
      <c r="J441" s="238" t="s">
        <v>271</v>
      </c>
      <c r="K441" s="237" t="s">
        <v>993</v>
      </c>
      <c r="L441" s="237">
        <v>40466</v>
      </c>
      <c r="M441" s="237">
        <v>124591</v>
      </c>
      <c r="N441" s="237" t="s">
        <v>846</v>
      </c>
      <c r="O441" s="238" t="s">
        <v>129</v>
      </c>
      <c r="P441" s="39" t="s">
        <v>271</v>
      </c>
      <c r="Q441" s="239" t="s">
        <v>993</v>
      </c>
      <c r="R441" s="239">
        <v>40858</v>
      </c>
      <c r="S441" s="239">
        <v>123398</v>
      </c>
      <c r="T441" s="239" t="s">
        <v>743</v>
      </c>
      <c r="U441" s="240" t="s">
        <v>206</v>
      </c>
      <c r="V441" s="239" t="s">
        <v>271</v>
      </c>
      <c r="W441" s="239" t="s">
        <v>993</v>
      </c>
      <c r="X441" s="239">
        <v>40451</v>
      </c>
      <c r="Y441" s="239">
        <v>111147</v>
      </c>
      <c r="Z441" s="240" t="s">
        <v>742</v>
      </c>
      <c r="AA441" s="239" t="s">
        <v>166</v>
      </c>
      <c r="AB441" s="239" t="s">
        <v>271</v>
      </c>
      <c r="AC441" s="239" t="s">
        <v>993</v>
      </c>
      <c r="AD441" s="239">
        <v>40732</v>
      </c>
      <c r="AE441" s="240">
        <v>112345</v>
      </c>
      <c r="AF441" s="39" t="s">
        <v>745</v>
      </c>
      <c r="AG441" s="39" t="s">
        <v>124</v>
      </c>
      <c r="AH441" s="244" t="s">
        <v>271</v>
      </c>
      <c r="AI441" s="244" t="s">
        <v>994</v>
      </c>
      <c r="AJ441" s="244">
        <v>40739</v>
      </c>
      <c r="AK441" s="244">
        <v>110088</v>
      </c>
      <c r="AL441" s="242" t="s">
        <v>542</v>
      </c>
      <c r="AM441" s="244" t="s">
        <v>201</v>
      </c>
      <c r="AN441" s="244" t="s">
        <v>271</v>
      </c>
      <c r="AO441" s="244" t="s">
        <v>995</v>
      </c>
      <c r="AP441" s="242">
        <v>40876</v>
      </c>
      <c r="AQ441" s="242"/>
      <c r="AR441" s="244"/>
      <c r="AS441" s="244"/>
      <c r="AT441" s="244"/>
      <c r="AU441" s="244"/>
      <c r="AV441" s="242"/>
      <c r="AW441" s="39">
        <v>130923</v>
      </c>
      <c r="AX441" s="39" t="s">
        <v>281</v>
      </c>
      <c r="AY441" s="39" t="s">
        <v>208</v>
      </c>
      <c r="AZ441" s="39" t="s">
        <v>271</v>
      </c>
      <c r="BA441" s="39" t="s">
        <v>993</v>
      </c>
      <c r="BB441" s="242">
        <v>40870</v>
      </c>
      <c r="BC441" s="241"/>
      <c r="BD441" s="241"/>
      <c r="BE441" s="241"/>
      <c r="BF441" s="242"/>
      <c r="BG441" s="241"/>
      <c r="BH441" s="241"/>
      <c r="BI441">
        <v>103820</v>
      </c>
      <c r="BJ441" t="s">
        <v>634</v>
      </c>
      <c r="BK441" t="s">
        <v>71</v>
      </c>
      <c r="BL441" t="s">
        <v>271</v>
      </c>
      <c r="BM441" s="1" t="s">
        <v>993</v>
      </c>
      <c r="BN441" s="1">
        <v>40863</v>
      </c>
      <c r="BO441"/>
      <c r="BP441"/>
      <c r="BQ441"/>
      <c r="BR441" s="1"/>
      <c r="BS441" s="233"/>
      <c r="BT441" s="1"/>
      <c r="BU441">
        <v>122848</v>
      </c>
      <c r="BV441" t="s">
        <v>736</v>
      </c>
      <c r="BW441" s="1" t="s">
        <v>156</v>
      </c>
      <c r="BX441" t="s">
        <v>272</v>
      </c>
      <c r="BY441" t="s">
        <v>993</v>
      </c>
      <c r="BZ441" s="1">
        <v>40864</v>
      </c>
      <c r="CA441"/>
      <c r="CB441" s="1"/>
      <c r="CC441"/>
      <c r="CD441"/>
      <c r="CE441"/>
      <c r="CF441" s="1"/>
    </row>
    <row r="442" spans="1:84">
      <c r="A442" s="237">
        <v>121828</v>
      </c>
      <c r="B442" s="237" t="s">
        <v>583</v>
      </c>
      <c r="C442" s="237" t="s">
        <v>171</v>
      </c>
      <c r="D442" s="237" t="s">
        <v>271</v>
      </c>
      <c r="E442" s="238" t="s">
        <v>993</v>
      </c>
      <c r="F442" s="237">
        <v>40472</v>
      </c>
      <c r="G442" s="237">
        <v>123045</v>
      </c>
      <c r="H442" s="237" t="s">
        <v>218</v>
      </c>
      <c r="I442" s="237" t="s">
        <v>233</v>
      </c>
      <c r="J442" s="238" t="s">
        <v>271</v>
      </c>
      <c r="K442" s="237" t="s">
        <v>993</v>
      </c>
      <c r="L442" s="237">
        <v>40870</v>
      </c>
      <c r="M442" s="237">
        <v>121888</v>
      </c>
      <c r="N442" s="237" t="s">
        <v>584</v>
      </c>
      <c r="O442" s="238" t="s">
        <v>171</v>
      </c>
      <c r="P442" s="39" t="s">
        <v>271</v>
      </c>
      <c r="Q442" s="239" t="s">
        <v>993</v>
      </c>
      <c r="R442" s="239">
        <v>40688</v>
      </c>
      <c r="S442" s="239">
        <v>131006</v>
      </c>
      <c r="T442" s="239" t="s">
        <v>749</v>
      </c>
      <c r="U442" s="240" t="s">
        <v>157</v>
      </c>
      <c r="V442" s="239" t="s">
        <v>271</v>
      </c>
      <c r="W442" s="239" t="s">
        <v>993</v>
      </c>
      <c r="X442" s="239">
        <v>40590</v>
      </c>
      <c r="Y442" s="239">
        <v>112345</v>
      </c>
      <c r="Z442" s="240" t="s">
        <v>745</v>
      </c>
      <c r="AA442" s="239" t="s">
        <v>124</v>
      </c>
      <c r="AB442" s="239" t="s">
        <v>271</v>
      </c>
      <c r="AC442" s="239" t="s">
        <v>994</v>
      </c>
      <c r="AD442" s="239">
        <v>40739</v>
      </c>
      <c r="AE442" s="240">
        <v>112147</v>
      </c>
      <c r="AF442" s="39" t="s">
        <v>744</v>
      </c>
      <c r="AG442" s="39" t="s">
        <v>124</v>
      </c>
      <c r="AH442" s="244" t="s">
        <v>271</v>
      </c>
      <c r="AI442" s="244" t="s">
        <v>993</v>
      </c>
      <c r="AJ442" s="244">
        <v>40631</v>
      </c>
      <c r="AK442" s="244">
        <v>109893</v>
      </c>
      <c r="AL442" s="242" t="s">
        <v>120</v>
      </c>
      <c r="AM442" s="244" t="s">
        <v>202</v>
      </c>
      <c r="AN442" s="244" t="s">
        <v>271</v>
      </c>
      <c r="AO442" s="244" t="s">
        <v>993</v>
      </c>
      <c r="AP442" s="242">
        <v>40856</v>
      </c>
      <c r="AQ442" s="242"/>
      <c r="AR442" s="244"/>
      <c r="AS442" s="244"/>
      <c r="AT442" s="244"/>
      <c r="AU442" s="244"/>
      <c r="AV442" s="242"/>
      <c r="AW442" s="39">
        <v>105920</v>
      </c>
      <c r="AX442" s="39" t="s">
        <v>294</v>
      </c>
      <c r="AY442" s="39" t="s">
        <v>72</v>
      </c>
      <c r="AZ442" s="39" t="s">
        <v>271</v>
      </c>
      <c r="BA442" s="39" t="s">
        <v>993</v>
      </c>
      <c r="BB442" s="242">
        <v>40857</v>
      </c>
      <c r="BC442" s="241"/>
      <c r="BD442" s="241"/>
      <c r="BE442" s="241"/>
      <c r="BF442" s="242"/>
      <c r="BG442" s="241"/>
      <c r="BH442" s="241"/>
      <c r="BI442">
        <v>102579</v>
      </c>
      <c r="BJ442" t="s">
        <v>626</v>
      </c>
      <c r="BK442" t="s">
        <v>182</v>
      </c>
      <c r="BL442" t="s">
        <v>271</v>
      </c>
      <c r="BM442" s="1" t="s">
        <v>993</v>
      </c>
      <c r="BN442" s="1">
        <v>40822</v>
      </c>
      <c r="BO442"/>
      <c r="BP442"/>
      <c r="BQ442"/>
      <c r="BR442" s="1"/>
      <c r="BS442" s="233"/>
      <c r="BT442" s="1"/>
      <c r="BU442">
        <v>109660</v>
      </c>
      <c r="BV442" t="s">
        <v>671</v>
      </c>
      <c r="BW442" s="1" t="s">
        <v>159</v>
      </c>
      <c r="BX442" t="s">
        <v>272</v>
      </c>
      <c r="BY442" t="s">
        <v>995</v>
      </c>
      <c r="BZ442" s="1">
        <v>40851</v>
      </c>
      <c r="CA442"/>
      <c r="CB442" s="1"/>
      <c r="CC442"/>
      <c r="CD442"/>
      <c r="CE442"/>
      <c r="CF442" s="1"/>
    </row>
    <row r="443" spans="1:84">
      <c r="A443" s="237">
        <v>125116</v>
      </c>
      <c r="B443" s="237" t="s">
        <v>606</v>
      </c>
      <c r="C443" s="237" t="s">
        <v>27</v>
      </c>
      <c r="D443" s="237" t="s">
        <v>271</v>
      </c>
      <c r="E443" s="238" t="s">
        <v>993</v>
      </c>
      <c r="F443" s="237">
        <v>40486</v>
      </c>
      <c r="G443" s="237">
        <v>125201</v>
      </c>
      <c r="H443" s="237" t="s">
        <v>599</v>
      </c>
      <c r="I443" s="237" t="s">
        <v>27</v>
      </c>
      <c r="J443" s="238" t="s">
        <v>271</v>
      </c>
      <c r="K443" s="237" t="s">
        <v>994</v>
      </c>
      <c r="L443" s="237">
        <v>40458</v>
      </c>
      <c r="M443" s="237">
        <v>121933</v>
      </c>
      <c r="N443" s="237" t="s">
        <v>125</v>
      </c>
      <c r="O443" s="238" t="s">
        <v>171</v>
      </c>
      <c r="P443" s="39" t="s">
        <v>271</v>
      </c>
      <c r="Q443" s="239" t="s">
        <v>993</v>
      </c>
      <c r="R443" s="239">
        <v>40248</v>
      </c>
      <c r="S443" s="239">
        <v>122736</v>
      </c>
      <c r="T443" s="239" t="s">
        <v>750</v>
      </c>
      <c r="U443" s="240" t="s">
        <v>157</v>
      </c>
      <c r="V443" s="239" t="s">
        <v>271</v>
      </c>
      <c r="W443" s="239" t="s">
        <v>993</v>
      </c>
      <c r="X443" s="239">
        <v>40493</v>
      </c>
      <c r="Y443" s="239">
        <v>120994</v>
      </c>
      <c r="Z443" s="240" t="s">
        <v>760</v>
      </c>
      <c r="AA443" s="239" t="s">
        <v>135</v>
      </c>
      <c r="AB443" s="239" t="s">
        <v>271</v>
      </c>
      <c r="AC443" s="239" t="s">
        <v>993</v>
      </c>
      <c r="AD443" s="239">
        <v>40673</v>
      </c>
      <c r="AE443" s="240">
        <v>117354</v>
      </c>
      <c r="AF443" s="39" t="s">
        <v>758</v>
      </c>
      <c r="AG443" s="39" t="s">
        <v>265</v>
      </c>
      <c r="AH443" s="244" t="s">
        <v>271</v>
      </c>
      <c r="AI443" s="244" t="s">
        <v>993</v>
      </c>
      <c r="AJ443" s="244">
        <v>40610</v>
      </c>
      <c r="AK443" s="244">
        <v>106835</v>
      </c>
      <c r="AL443" s="242" t="s">
        <v>287</v>
      </c>
      <c r="AM443" s="244" t="s">
        <v>36</v>
      </c>
      <c r="AN443" s="244" t="s">
        <v>271</v>
      </c>
      <c r="AO443" s="244" t="s">
        <v>993</v>
      </c>
      <c r="AP443" s="242">
        <v>40829</v>
      </c>
      <c r="AQ443" s="242"/>
      <c r="AR443" s="244"/>
      <c r="AS443" s="244"/>
      <c r="AT443" s="244"/>
      <c r="AU443" s="244"/>
      <c r="AV443" s="242"/>
      <c r="AW443" s="39">
        <v>115499</v>
      </c>
      <c r="AX443" s="39" t="s">
        <v>577</v>
      </c>
      <c r="AY443" s="39" t="s">
        <v>127</v>
      </c>
      <c r="AZ443" s="39" t="s">
        <v>271</v>
      </c>
      <c r="BA443" s="39" t="s">
        <v>993</v>
      </c>
      <c r="BB443" s="242">
        <v>40863</v>
      </c>
      <c r="BC443" s="241"/>
      <c r="BD443" s="241"/>
      <c r="BE443" s="241"/>
      <c r="BF443" s="242"/>
      <c r="BG443" s="241"/>
      <c r="BH443" s="241"/>
      <c r="BI443">
        <v>123398</v>
      </c>
      <c r="BJ443" t="s">
        <v>1010</v>
      </c>
      <c r="BK443" t="s">
        <v>206</v>
      </c>
      <c r="BL443" t="s">
        <v>271</v>
      </c>
      <c r="BM443" s="1" t="s">
        <v>993</v>
      </c>
      <c r="BN443" s="1">
        <v>40870</v>
      </c>
      <c r="BO443"/>
      <c r="BP443"/>
      <c r="BQ443"/>
      <c r="BR443" s="1"/>
      <c r="BS443" s="233"/>
      <c r="BT443" s="1"/>
      <c r="BU443">
        <v>100743</v>
      </c>
      <c r="BV443" t="s">
        <v>618</v>
      </c>
      <c r="BW443" s="1" t="s">
        <v>275</v>
      </c>
      <c r="BX443" t="s">
        <v>272</v>
      </c>
      <c r="BY443" t="s">
        <v>993</v>
      </c>
      <c r="BZ443" s="1">
        <v>40865</v>
      </c>
      <c r="CA443"/>
      <c r="CB443" s="1"/>
      <c r="CC443"/>
      <c r="CD443"/>
      <c r="CE443"/>
      <c r="CF443" s="1"/>
    </row>
    <row r="444" spans="1:84">
      <c r="A444" s="237">
        <v>124583</v>
      </c>
      <c r="B444" s="237" t="s">
        <v>600</v>
      </c>
      <c r="C444" s="237" t="s">
        <v>129</v>
      </c>
      <c r="D444" s="237" t="s">
        <v>271</v>
      </c>
      <c r="E444" s="238" t="s">
        <v>993</v>
      </c>
      <c r="F444" s="237">
        <v>40438</v>
      </c>
      <c r="G444" s="237">
        <v>123660</v>
      </c>
      <c r="H444" s="237" t="s">
        <v>285</v>
      </c>
      <c r="I444" s="237" t="s">
        <v>172</v>
      </c>
      <c r="J444" s="238" t="s">
        <v>271</v>
      </c>
      <c r="K444" s="237" t="s">
        <v>993</v>
      </c>
      <c r="L444" s="237">
        <v>40142</v>
      </c>
      <c r="M444" s="237">
        <v>123122</v>
      </c>
      <c r="N444" s="237" t="s">
        <v>604</v>
      </c>
      <c r="O444" s="238" t="s">
        <v>233</v>
      </c>
      <c r="P444" s="39" t="s">
        <v>271</v>
      </c>
      <c r="Q444" s="239" t="s">
        <v>996</v>
      </c>
      <c r="R444" s="239">
        <v>40493</v>
      </c>
      <c r="S444" s="239">
        <v>111235</v>
      </c>
      <c r="T444" s="239" t="s">
        <v>748</v>
      </c>
      <c r="U444" s="240" t="s">
        <v>165</v>
      </c>
      <c r="V444" s="239" t="s">
        <v>271</v>
      </c>
      <c r="W444" s="239" t="s">
        <v>993</v>
      </c>
      <c r="X444" s="239">
        <v>40444</v>
      </c>
      <c r="Y444" s="239">
        <v>117341</v>
      </c>
      <c r="Z444" s="240" t="s">
        <v>902</v>
      </c>
      <c r="AA444" s="239" t="s">
        <v>265</v>
      </c>
      <c r="AB444" s="239" t="s">
        <v>271</v>
      </c>
      <c r="AC444" s="239" t="s">
        <v>993</v>
      </c>
      <c r="AD444" s="239">
        <v>40835</v>
      </c>
      <c r="AE444" s="240">
        <v>117341</v>
      </c>
      <c r="AF444" s="39" t="s">
        <v>902</v>
      </c>
      <c r="AG444" s="39" t="s">
        <v>265</v>
      </c>
      <c r="AH444" s="244" t="s">
        <v>271</v>
      </c>
      <c r="AI444" s="244" t="s">
        <v>993</v>
      </c>
      <c r="AJ444" s="244">
        <v>40835</v>
      </c>
      <c r="AK444" s="244">
        <v>130923</v>
      </c>
      <c r="AL444" s="242" t="s">
        <v>281</v>
      </c>
      <c r="AM444" s="244" t="s">
        <v>208</v>
      </c>
      <c r="AN444" s="244" t="s">
        <v>271</v>
      </c>
      <c r="AO444" s="244" t="s">
        <v>993</v>
      </c>
      <c r="AP444" s="242">
        <v>40870</v>
      </c>
      <c r="AQ444" s="242"/>
      <c r="AR444" s="244"/>
      <c r="AS444" s="244"/>
      <c r="AT444" s="244"/>
      <c r="AU444" s="244"/>
      <c r="AV444" s="242"/>
      <c r="AW444" s="39">
        <v>112743</v>
      </c>
      <c r="AX444" s="39" t="s">
        <v>491</v>
      </c>
      <c r="AY444" s="39" t="s">
        <v>168</v>
      </c>
      <c r="AZ444" s="39" t="s">
        <v>271</v>
      </c>
      <c r="BA444" s="39" t="s">
        <v>993</v>
      </c>
      <c r="BB444" s="242">
        <v>40863</v>
      </c>
      <c r="BC444" s="241"/>
      <c r="BD444" s="241"/>
      <c r="BE444" s="241"/>
      <c r="BF444" s="242"/>
      <c r="BG444" s="241"/>
      <c r="BH444" s="241"/>
      <c r="BI444">
        <v>122736</v>
      </c>
      <c r="BJ444" t="s">
        <v>1011</v>
      </c>
      <c r="BK444" t="s">
        <v>157</v>
      </c>
      <c r="BL444" t="s">
        <v>271</v>
      </c>
      <c r="BM444" s="1" t="s">
        <v>993</v>
      </c>
      <c r="BN444" s="1">
        <v>40864</v>
      </c>
      <c r="BO444"/>
      <c r="BP444"/>
      <c r="BQ444"/>
      <c r="BR444" s="1"/>
      <c r="BS444" s="233"/>
      <c r="BT444" s="1"/>
      <c r="BU444"/>
      <c r="BV444"/>
      <c r="BW444" s="1"/>
      <c r="BX444"/>
      <c r="BY444"/>
      <c r="BZ444" s="1"/>
      <c r="CA444"/>
      <c r="CB444" s="1"/>
      <c r="CC444"/>
      <c r="CD444"/>
      <c r="CE444"/>
      <c r="CF444" s="1"/>
    </row>
    <row r="445" spans="1:84">
      <c r="A445" s="237">
        <v>123213</v>
      </c>
      <c r="B445" s="237" t="s">
        <v>597</v>
      </c>
      <c r="C445" s="237" t="s">
        <v>233</v>
      </c>
      <c r="D445" s="237" t="s">
        <v>271</v>
      </c>
      <c r="E445" s="238" t="s">
        <v>994</v>
      </c>
      <c r="F445" s="237">
        <v>40507</v>
      </c>
      <c r="G445" s="237">
        <v>121933</v>
      </c>
      <c r="H445" s="237" t="s">
        <v>125</v>
      </c>
      <c r="I445" s="237" t="s">
        <v>171</v>
      </c>
      <c r="J445" s="238" t="s">
        <v>271</v>
      </c>
      <c r="K445" s="237" t="s">
        <v>993</v>
      </c>
      <c r="L445" s="237">
        <v>40248</v>
      </c>
      <c r="M445" s="237">
        <v>121965</v>
      </c>
      <c r="N445" s="237" t="s">
        <v>594</v>
      </c>
      <c r="O445" s="238" t="s">
        <v>171</v>
      </c>
      <c r="P445" s="39" t="s">
        <v>271</v>
      </c>
      <c r="Q445" s="239" t="s">
        <v>996</v>
      </c>
      <c r="R445" s="239">
        <v>40466</v>
      </c>
      <c r="S445" s="239">
        <v>112345</v>
      </c>
      <c r="T445" s="239" t="s">
        <v>745</v>
      </c>
      <c r="U445" s="240" t="s">
        <v>124</v>
      </c>
      <c r="V445" s="239" t="s">
        <v>271</v>
      </c>
      <c r="W445" s="239" t="s">
        <v>994</v>
      </c>
      <c r="X445" s="239">
        <v>40739</v>
      </c>
      <c r="Y445" s="239">
        <v>117354</v>
      </c>
      <c r="Z445" s="240" t="s">
        <v>758</v>
      </c>
      <c r="AA445" s="239" t="s">
        <v>265</v>
      </c>
      <c r="AB445" s="239" t="s">
        <v>271</v>
      </c>
      <c r="AC445" s="239" t="s">
        <v>993</v>
      </c>
      <c r="AD445" s="239">
        <v>40610</v>
      </c>
      <c r="AE445" s="240">
        <v>120994</v>
      </c>
      <c r="AF445" s="39" t="s">
        <v>760</v>
      </c>
      <c r="AG445" s="39" t="s">
        <v>135</v>
      </c>
      <c r="AH445" s="244" t="s">
        <v>271</v>
      </c>
      <c r="AI445" s="244" t="s">
        <v>993</v>
      </c>
      <c r="AJ445" s="244">
        <v>40673</v>
      </c>
      <c r="AK445" s="244">
        <v>106573</v>
      </c>
      <c r="AL445" s="242" t="s">
        <v>442</v>
      </c>
      <c r="AM445" s="244" t="s">
        <v>306</v>
      </c>
      <c r="AN445" s="244" t="s">
        <v>271</v>
      </c>
      <c r="AO445" s="244" t="s">
        <v>993</v>
      </c>
      <c r="AP445" s="242">
        <v>40891</v>
      </c>
      <c r="AQ445" s="242"/>
      <c r="AR445" s="244"/>
      <c r="AS445" s="244"/>
      <c r="AT445" s="244"/>
      <c r="AU445" s="244"/>
      <c r="AV445" s="242"/>
      <c r="AW445" s="39">
        <v>112712</v>
      </c>
      <c r="AX445" s="39" t="s">
        <v>79</v>
      </c>
      <c r="AY445" s="39" t="s">
        <v>168</v>
      </c>
      <c r="AZ445" s="39" t="s">
        <v>271</v>
      </c>
      <c r="BA445" s="39" t="s">
        <v>993</v>
      </c>
      <c r="BB445" s="242">
        <v>40876</v>
      </c>
      <c r="BC445" s="241"/>
      <c r="BD445" s="241"/>
      <c r="BE445" s="241"/>
      <c r="BF445" s="242"/>
      <c r="BG445" s="241"/>
      <c r="BH445" s="241"/>
      <c r="BI445">
        <v>122445</v>
      </c>
      <c r="BJ445" t="s">
        <v>1012</v>
      </c>
      <c r="BK445" t="s">
        <v>157</v>
      </c>
      <c r="BL445" t="s">
        <v>271</v>
      </c>
      <c r="BM445" s="1" t="s">
        <v>993</v>
      </c>
      <c r="BN445" s="1">
        <v>40884</v>
      </c>
      <c r="BO445"/>
      <c r="BP445"/>
      <c r="BQ445"/>
      <c r="BR445" s="1"/>
      <c r="BS445" s="233"/>
      <c r="BT445" s="1"/>
      <c r="BU445"/>
      <c r="BV445"/>
      <c r="BW445" s="1"/>
      <c r="BX445"/>
      <c r="BY445"/>
      <c r="BZ445" s="1"/>
      <c r="CA445"/>
      <c r="CB445" s="1"/>
      <c r="CC445"/>
      <c r="CD445"/>
      <c r="CE445"/>
      <c r="CF445" s="1"/>
    </row>
    <row r="446" spans="1:84">
      <c r="A446" s="237">
        <v>121093</v>
      </c>
      <c r="B446" s="237" t="s">
        <v>580</v>
      </c>
      <c r="C446" s="237" t="s">
        <v>135</v>
      </c>
      <c r="D446" s="237" t="s">
        <v>271</v>
      </c>
      <c r="E446" s="238" t="s">
        <v>996</v>
      </c>
      <c r="F446" s="237">
        <v>40739</v>
      </c>
      <c r="G446" s="237">
        <v>123029</v>
      </c>
      <c r="H446" s="237" t="s">
        <v>596</v>
      </c>
      <c r="I446" s="237" t="s">
        <v>233</v>
      </c>
      <c r="J446" s="238" t="s">
        <v>271</v>
      </c>
      <c r="K446" s="237" t="s">
        <v>993</v>
      </c>
      <c r="L446" s="237">
        <v>40582</v>
      </c>
      <c r="M446" s="237">
        <v>124583</v>
      </c>
      <c r="N446" s="237" t="s">
        <v>600</v>
      </c>
      <c r="O446" s="238" t="s">
        <v>129</v>
      </c>
      <c r="P446" s="39" t="s">
        <v>271</v>
      </c>
      <c r="Q446" s="239" t="s">
        <v>993</v>
      </c>
      <c r="R446" s="239">
        <v>40438</v>
      </c>
      <c r="S446" s="239">
        <v>115508</v>
      </c>
      <c r="T446" s="239" t="s">
        <v>747</v>
      </c>
      <c r="U446" s="240" t="s">
        <v>127</v>
      </c>
      <c r="V446" s="239" t="s">
        <v>271</v>
      </c>
      <c r="W446" s="239" t="s">
        <v>993</v>
      </c>
      <c r="X446" s="239">
        <v>40493</v>
      </c>
      <c r="Y446" s="239">
        <v>112147</v>
      </c>
      <c r="Z446" s="240" t="s">
        <v>744</v>
      </c>
      <c r="AA446" s="239" t="s">
        <v>124</v>
      </c>
      <c r="AB446" s="239" t="s">
        <v>271</v>
      </c>
      <c r="AC446" s="239" t="s">
        <v>993</v>
      </c>
      <c r="AD446" s="239">
        <v>40631</v>
      </c>
      <c r="AE446" s="240">
        <v>121120</v>
      </c>
      <c r="AF446" s="39" t="s">
        <v>903</v>
      </c>
      <c r="AG446" s="39" t="s">
        <v>135</v>
      </c>
      <c r="AH446" s="244" t="s">
        <v>271</v>
      </c>
      <c r="AI446" s="244" t="s">
        <v>994</v>
      </c>
      <c r="AJ446" s="244">
        <v>40872</v>
      </c>
      <c r="AK446" s="244">
        <v>105920</v>
      </c>
      <c r="AL446" s="242" t="s">
        <v>294</v>
      </c>
      <c r="AM446" s="244" t="s">
        <v>72</v>
      </c>
      <c r="AN446" s="244" t="s">
        <v>271</v>
      </c>
      <c r="AO446" s="244" t="s">
        <v>993</v>
      </c>
      <c r="AP446" s="242">
        <v>40857</v>
      </c>
      <c r="AQ446" s="244"/>
      <c r="AR446" s="244"/>
      <c r="AS446" s="244"/>
      <c r="AT446" s="244"/>
      <c r="AU446" s="244"/>
      <c r="AV446" s="242"/>
      <c r="AW446" s="39">
        <v>103969</v>
      </c>
      <c r="AX446" s="39" t="s">
        <v>433</v>
      </c>
      <c r="AY446" s="39" t="s">
        <v>140</v>
      </c>
      <c r="AZ446" s="39" t="s">
        <v>271</v>
      </c>
      <c r="BA446" s="39" t="s">
        <v>993</v>
      </c>
      <c r="BB446" s="242">
        <v>40857</v>
      </c>
      <c r="BC446" s="241"/>
      <c r="BD446" s="241"/>
      <c r="BE446" s="241"/>
      <c r="BF446" s="242"/>
      <c r="BG446" s="241"/>
      <c r="BH446" s="241"/>
      <c r="BI446">
        <v>118322</v>
      </c>
      <c r="BJ446" t="s">
        <v>723</v>
      </c>
      <c r="BK446" t="s">
        <v>324</v>
      </c>
      <c r="BL446" t="s">
        <v>271</v>
      </c>
      <c r="BM446" s="1" t="s">
        <v>993</v>
      </c>
      <c r="BN446" s="1">
        <v>40885</v>
      </c>
      <c r="BO446"/>
      <c r="BP446"/>
      <c r="BQ446"/>
      <c r="BR446" s="1"/>
      <c r="BS446" s="233"/>
      <c r="BT446" s="1"/>
      <c r="BU446"/>
      <c r="BV446"/>
      <c r="BW446" s="1"/>
      <c r="BX446"/>
      <c r="BY446"/>
      <c r="BZ446" s="1"/>
      <c r="CA446"/>
      <c r="CB446" s="1"/>
      <c r="CC446"/>
      <c r="CD446"/>
      <c r="CE446"/>
      <c r="CF446" s="1"/>
    </row>
    <row r="447" spans="1:84">
      <c r="A447" s="237">
        <v>120864</v>
      </c>
      <c r="B447" s="237" t="s">
        <v>589</v>
      </c>
      <c r="C447" s="237" t="s">
        <v>135</v>
      </c>
      <c r="D447" s="237" t="s">
        <v>271</v>
      </c>
      <c r="E447" s="238" t="s">
        <v>993</v>
      </c>
      <c r="F447" s="237">
        <v>40514</v>
      </c>
      <c r="G447" s="237">
        <v>121965</v>
      </c>
      <c r="H447" s="237" t="s">
        <v>594</v>
      </c>
      <c r="I447" s="237" t="s">
        <v>171</v>
      </c>
      <c r="J447" s="238" t="s">
        <v>271</v>
      </c>
      <c r="K447" s="237" t="s">
        <v>996</v>
      </c>
      <c r="L447" s="237">
        <v>40466</v>
      </c>
      <c r="M447" s="237">
        <v>124546</v>
      </c>
      <c r="N447" s="237" t="s">
        <v>602</v>
      </c>
      <c r="O447" s="238" t="s">
        <v>129</v>
      </c>
      <c r="P447" s="39" t="s">
        <v>271</v>
      </c>
      <c r="Q447" s="239" t="s">
        <v>993</v>
      </c>
      <c r="R447" s="239">
        <v>40571</v>
      </c>
      <c r="S447" s="239">
        <v>115492</v>
      </c>
      <c r="T447" s="239" t="s">
        <v>746</v>
      </c>
      <c r="U447" s="240" t="s">
        <v>127</v>
      </c>
      <c r="V447" s="239" t="s">
        <v>271</v>
      </c>
      <c r="W447" s="239" t="s">
        <v>995</v>
      </c>
      <c r="X447" s="239">
        <v>40521</v>
      </c>
      <c r="Y447" s="239">
        <v>122445</v>
      </c>
      <c r="Z447" s="240" t="s">
        <v>740</v>
      </c>
      <c r="AA447" s="239" t="s">
        <v>157</v>
      </c>
      <c r="AB447" s="239" t="s">
        <v>271</v>
      </c>
      <c r="AC447" s="239" t="s">
        <v>993</v>
      </c>
      <c r="AD447" s="239">
        <v>40505</v>
      </c>
      <c r="AE447" s="240">
        <v>120692</v>
      </c>
      <c r="AF447" s="39" t="s">
        <v>757</v>
      </c>
      <c r="AG447" s="39" t="s">
        <v>41</v>
      </c>
      <c r="AH447" s="244" t="s">
        <v>271</v>
      </c>
      <c r="AI447" s="244" t="s">
        <v>995</v>
      </c>
      <c r="AJ447" s="244">
        <v>40620</v>
      </c>
      <c r="AK447" s="244">
        <v>105535</v>
      </c>
      <c r="AL447" s="242" t="s">
        <v>220</v>
      </c>
      <c r="AM447" s="244" t="s">
        <v>62</v>
      </c>
      <c r="AN447" s="244" t="s">
        <v>271</v>
      </c>
      <c r="AO447" s="244" t="s">
        <v>994</v>
      </c>
      <c r="AP447" s="242">
        <v>40885</v>
      </c>
      <c r="AQ447" s="244"/>
      <c r="AR447" s="244"/>
      <c r="AS447" s="244"/>
      <c r="AT447" s="244"/>
      <c r="AU447" s="244"/>
      <c r="AV447" s="242"/>
      <c r="AW447" s="39">
        <v>103966</v>
      </c>
      <c r="AX447" s="39" t="s">
        <v>141</v>
      </c>
      <c r="AY447" s="39" t="s">
        <v>140</v>
      </c>
      <c r="AZ447" s="39" t="s">
        <v>271</v>
      </c>
      <c r="BA447" s="39" t="s">
        <v>993</v>
      </c>
      <c r="BB447" s="242">
        <v>40856</v>
      </c>
      <c r="BC447" s="241"/>
      <c r="BD447" s="241"/>
      <c r="BE447" s="241"/>
      <c r="BF447" s="242"/>
      <c r="BG447" s="241"/>
      <c r="BH447" s="241"/>
      <c r="BI447">
        <v>112569</v>
      </c>
      <c r="BJ447" t="s">
        <v>669</v>
      </c>
      <c r="BK447" t="s">
        <v>173</v>
      </c>
      <c r="BL447" t="s">
        <v>271</v>
      </c>
      <c r="BM447" s="1" t="s">
        <v>993</v>
      </c>
      <c r="BN447" s="1">
        <v>40856</v>
      </c>
      <c r="BO447"/>
      <c r="BP447"/>
      <c r="BQ447"/>
      <c r="BR447" s="1"/>
      <c r="BS447" s="233"/>
      <c r="BT447" s="1"/>
      <c r="BU447"/>
      <c r="BV447"/>
      <c r="BW447" s="1"/>
      <c r="BX447"/>
      <c r="BY447"/>
      <c r="BZ447" s="1"/>
      <c r="CA447"/>
      <c r="CB447" s="1"/>
      <c r="CC447"/>
      <c r="CD447"/>
      <c r="CE447"/>
      <c r="CF447" s="1"/>
    </row>
    <row r="448" spans="1:84">
      <c r="A448" s="237">
        <v>123029</v>
      </c>
      <c r="B448" s="237" t="s">
        <v>596</v>
      </c>
      <c r="C448" s="237" t="s">
        <v>233</v>
      </c>
      <c r="D448" s="237" t="s">
        <v>271</v>
      </c>
      <c r="E448" s="238" t="s">
        <v>993</v>
      </c>
      <c r="F448" s="237">
        <v>40582</v>
      </c>
      <c r="G448" s="237">
        <v>123005</v>
      </c>
      <c r="H448" s="237" t="s">
        <v>848</v>
      </c>
      <c r="I448" s="237" t="s">
        <v>233</v>
      </c>
      <c r="J448" s="238" t="s">
        <v>271</v>
      </c>
      <c r="K448" s="237" t="s">
        <v>993</v>
      </c>
      <c r="L448" s="237">
        <v>40850</v>
      </c>
      <c r="M448" s="237">
        <v>124536</v>
      </c>
      <c r="N448" s="237" t="s">
        <v>845</v>
      </c>
      <c r="O448" s="238" t="s">
        <v>129</v>
      </c>
      <c r="P448" s="39" t="s">
        <v>271</v>
      </c>
      <c r="Q448" s="239" t="s">
        <v>993</v>
      </c>
      <c r="R448" s="239">
        <v>40828</v>
      </c>
      <c r="S448" s="239">
        <v>111147</v>
      </c>
      <c r="T448" s="239" t="s">
        <v>742</v>
      </c>
      <c r="U448" s="240" t="s">
        <v>166</v>
      </c>
      <c r="V448" s="239" t="s">
        <v>271</v>
      </c>
      <c r="W448" s="239" t="s">
        <v>993</v>
      </c>
      <c r="X448" s="239">
        <v>40732</v>
      </c>
      <c r="Y448" s="239">
        <v>119451</v>
      </c>
      <c r="Z448" s="240" t="s">
        <v>724</v>
      </c>
      <c r="AA448" s="239" t="s">
        <v>170</v>
      </c>
      <c r="AB448" s="239" t="s">
        <v>271</v>
      </c>
      <c r="AC448" s="239" t="s">
        <v>994</v>
      </c>
      <c r="AD448" s="239">
        <v>40627</v>
      </c>
      <c r="AE448" s="240">
        <v>117170</v>
      </c>
      <c r="AF448" s="39" t="s">
        <v>905</v>
      </c>
      <c r="AG448" s="39" t="s">
        <v>265</v>
      </c>
      <c r="AH448" s="244" t="s">
        <v>271</v>
      </c>
      <c r="AI448" s="244" t="s">
        <v>993</v>
      </c>
      <c r="AJ448" s="244">
        <v>40835</v>
      </c>
      <c r="AK448" s="244">
        <v>105002</v>
      </c>
      <c r="AL448" s="242" t="s">
        <v>430</v>
      </c>
      <c r="AM448" s="244" t="s">
        <v>11</v>
      </c>
      <c r="AN448" s="244" t="s">
        <v>271</v>
      </c>
      <c r="AO448" s="244" t="s">
        <v>993</v>
      </c>
      <c r="AP448" s="242">
        <v>40886</v>
      </c>
      <c r="AQ448" s="244"/>
      <c r="AR448" s="244"/>
      <c r="AS448" s="244"/>
      <c r="AT448" s="244"/>
      <c r="AU448" s="244"/>
      <c r="AV448" s="242"/>
      <c r="AW448" s="39">
        <v>103800</v>
      </c>
      <c r="AX448" s="39" t="s">
        <v>268</v>
      </c>
      <c r="AY448" s="39" t="s">
        <v>71</v>
      </c>
      <c r="AZ448" s="39" t="s">
        <v>271</v>
      </c>
      <c r="BA448" s="39" t="s">
        <v>993</v>
      </c>
      <c r="BB448" s="242">
        <v>40876</v>
      </c>
      <c r="BC448" s="241"/>
      <c r="BD448" s="241"/>
      <c r="BE448" s="241"/>
      <c r="BF448" s="242"/>
      <c r="BG448" s="241"/>
      <c r="BH448" s="241"/>
      <c r="BI448">
        <v>121380</v>
      </c>
      <c r="BJ448" t="s">
        <v>676</v>
      </c>
      <c r="BK448" t="s">
        <v>209</v>
      </c>
      <c r="BL448" t="s">
        <v>271</v>
      </c>
      <c r="BM448" s="1" t="s">
        <v>993</v>
      </c>
      <c r="BN448" s="1">
        <v>40864</v>
      </c>
      <c r="BO448"/>
      <c r="BP448"/>
      <c r="BQ448"/>
      <c r="BR448" s="1"/>
      <c r="BS448" s="233"/>
      <c r="BT448" s="1"/>
      <c r="BU448"/>
      <c r="BV448"/>
      <c r="BW448" s="1"/>
      <c r="BX448"/>
      <c r="BY448"/>
      <c r="BZ448" s="1"/>
      <c r="CA448"/>
      <c r="CB448" s="1"/>
      <c r="CC448"/>
      <c r="CD448"/>
      <c r="CE448"/>
      <c r="CF448" s="1"/>
    </row>
    <row r="449" spans="1:84">
      <c r="A449" s="237">
        <v>123122</v>
      </c>
      <c r="B449" s="237" t="s">
        <v>604</v>
      </c>
      <c r="C449" s="237" t="s">
        <v>233</v>
      </c>
      <c r="D449" s="237" t="s">
        <v>271</v>
      </c>
      <c r="E449" s="238" t="s">
        <v>996</v>
      </c>
      <c r="F449" s="237">
        <v>40493</v>
      </c>
      <c r="G449" s="237">
        <v>122308</v>
      </c>
      <c r="H449" s="237" t="s">
        <v>844</v>
      </c>
      <c r="I449" s="237" t="s">
        <v>73</v>
      </c>
      <c r="J449" s="238" t="s">
        <v>271</v>
      </c>
      <c r="K449" s="237" t="s">
        <v>994</v>
      </c>
      <c r="L449" s="237">
        <v>40353</v>
      </c>
      <c r="M449" s="237">
        <v>123213</v>
      </c>
      <c r="N449" s="237" t="s">
        <v>597</v>
      </c>
      <c r="O449" s="238" t="s">
        <v>233</v>
      </c>
      <c r="P449" s="39" t="s">
        <v>271</v>
      </c>
      <c r="Q449" s="239" t="s">
        <v>994</v>
      </c>
      <c r="R449" s="239">
        <v>40507</v>
      </c>
      <c r="S449" s="239">
        <v>119550</v>
      </c>
      <c r="T449" s="239" t="s">
        <v>738</v>
      </c>
      <c r="U449" s="240" t="s">
        <v>170</v>
      </c>
      <c r="V449" s="239" t="s">
        <v>271</v>
      </c>
      <c r="W449" s="239" t="s">
        <v>994</v>
      </c>
      <c r="X449" s="239">
        <v>40627</v>
      </c>
      <c r="Y449" s="239">
        <v>118851</v>
      </c>
      <c r="Z449" s="240" t="s">
        <v>910</v>
      </c>
      <c r="AA449" s="239" t="s">
        <v>128</v>
      </c>
      <c r="AB449" s="239" t="s">
        <v>271</v>
      </c>
      <c r="AC449" s="239" t="s">
        <v>994</v>
      </c>
      <c r="AD449" s="239">
        <v>40835</v>
      </c>
      <c r="AE449" s="240">
        <v>111213</v>
      </c>
      <c r="AF449" s="39" t="s">
        <v>908</v>
      </c>
      <c r="AG449" s="39" t="s">
        <v>165</v>
      </c>
      <c r="AH449" s="244" t="s">
        <v>271</v>
      </c>
      <c r="AI449" s="244" t="s">
        <v>993</v>
      </c>
      <c r="AJ449" s="244">
        <v>40871</v>
      </c>
      <c r="AK449" s="244">
        <v>115710</v>
      </c>
      <c r="AL449" s="242" t="s">
        <v>579</v>
      </c>
      <c r="AM449" s="244" t="s">
        <v>127</v>
      </c>
      <c r="AN449" s="244" t="s">
        <v>271</v>
      </c>
      <c r="AO449" s="244" t="s">
        <v>994</v>
      </c>
      <c r="AP449" s="242">
        <v>40884</v>
      </c>
      <c r="AQ449" s="244"/>
      <c r="AR449" s="244"/>
      <c r="AS449" s="244"/>
      <c r="AT449" s="244"/>
      <c r="AU449" s="244"/>
      <c r="AV449" s="242"/>
      <c r="AW449" s="39">
        <v>131754</v>
      </c>
      <c r="AX449" s="39" t="s">
        <v>422</v>
      </c>
      <c r="AY449" s="39" t="s">
        <v>186</v>
      </c>
      <c r="AZ449" s="39" t="s">
        <v>271</v>
      </c>
      <c r="BA449" s="39" t="s">
        <v>994</v>
      </c>
      <c r="BB449" s="242">
        <v>40850</v>
      </c>
      <c r="BC449" s="241"/>
      <c r="BD449" s="241"/>
      <c r="BE449" s="241"/>
      <c r="BF449" s="242"/>
      <c r="BG449" s="241"/>
      <c r="BH449" s="241"/>
      <c r="BI449">
        <v>101534</v>
      </c>
      <c r="BJ449" t="s">
        <v>625</v>
      </c>
      <c r="BK449" t="s">
        <v>322</v>
      </c>
      <c r="BL449" t="s">
        <v>271</v>
      </c>
      <c r="BM449" s="1" t="s">
        <v>994</v>
      </c>
      <c r="BN449" s="1">
        <v>40821</v>
      </c>
      <c r="BO449"/>
      <c r="BP449"/>
      <c r="BQ449"/>
      <c r="BR449" s="1"/>
      <c r="BS449" s="233"/>
      <c r="BT449" s="1"/>
      <c r="BU449"/>
      <c r="BV449"/>
      <c r="BW449" s="1"/>
      <c r="BX449"/>
      <c r="BY449"/>
      <c r="BZ449" s="1"/>
      <c r="CA449"/>
      <c r="CB449" s="1"/>
      <c r="CC449"/>
      <c r="CD449"/>
      <c r="CE449"/>
      <c r="CF449" s="1"/>
    </row>
    <row r="450" spans="1:84">
      <c r="A450" s="237">
        <v>132752</v>
      </c>
      <c r="B450" s="237" t="s">
        <v>229</v>
      </c>
      <c r="C450" s="237" t="s">
        <v>233</v>
      </c>
      <c r="D450" s="237" t="s">
        <v>271</v>
      </c>
      <c r="E450" s="238" t="s">
        <v>994</v>
      </c>
      <c r="F450" s="237">
        <v>40296</v>
      </c>
      <c r="G450" s="237">
        <v>121888</v>
      </c>
      <c r="H450" s="237" t="s">
        <v>584</v>
      </c>
      <c r="I450" s="237" t="s">
        <v>171</v>
      </c>
      <c r="J450" s="238" t="s">
        <v>271</v>
      </c>
      <c r="K450" s="237" t="s">
        <v>993</v>
      </c>
      <c r="L450" s="237">
        <v>40688</v>
      </c>
      <c r="M450" s="237">
        <v>120493</v>
      </c>
      <c r="N450" s="237" t="s">
        <v>587</v>
      </c>
      <c r="O450" s="238" t="s">
        <v>41</v>
      </c>
      <c r="P450" s="39" t="s">
        <v>271</v>
      </c>
      <c r="Q450" s="239" t="s">
        <v>993</v>
      </c>
      <c r="R450" s="239">
        <v>40522</v>
      </c>
      <c r="S450" s="239">
        <v>118625</v>
      </c>
      <c r="T450" s="239" t="s">
        <v>734</v>
      </c>
      <c r="U450" s="240" t="s">
        <v>128</v>
      </c>
      <c r="V450" s="239" t="s">
        <v>271</v>
      </c>
      <c r="W450" s="239" t="s">
        <v>996</v>
      </c>
      <c r="X450" s="239">
        <v>40512</v>
      </c>
      <c r="Y450" s="239">
        <v>111213</v>
      </c>
      <c r="Z450" s="240" t="s">
        <v>908</v>
      </c>
      <c r="AA450" s="239" t="s">
        <v>165</v>
      </c>
      <c r="AB450" s="239" t="s">
        <v>271</v>
      </c>
      <c r="AC450" s="239" t="s">
        <v>993</v>
      </c>
      <c r="AD450" s="239">
        <v>40871</v>
      </c>
      <c r="AE450" s="240">
        <v>111147</v>
      </c>
      <c r="AF450" s="39" t="s">
        <v>742</v>
      </c>
      <c r="AG450" s="39" t="s">
        <v>166</v>
      </c>
      <c r="AH450" s="244" t="s">
        <v>271</v>
      </c>
      <c r="AI450" s="244" t="s">
        <v>993</v>
      </c>
      <c r="AJ450" s="244">
        <v>40732</v>
      </c>
      <c r="AK450" s="244">
        <v>115567</v>
      </c>
      <c r="AL450" s="242" t="s">
        <v>121</v>
      </c>
      <c r="AM450" s="244" t="s">
        <v>127</v>
      </c>
      <c r="AN450" s="244" t="s">
        <v>271</v>
      </c>
      <c r="AO450" s="244" t="s">
        <v>993</v>
      </c>
      <c r="AP450" s="242">
        <v>40829</v>
      </c>
      <c r="AQ450" s="244"/>
      <c r="AR450" s="244"/>
      <c r="AS450" s="244"/>
      <c r="AT450" s="244"/>
      <c r="AU450" s="244"/>
      <c r="AV450" s="242"/>
      <c r="AW450" s="39">
        <v>103089</v>
      </c>
      <c r="AX450" s="39" t="s">
        <v>419</v>
      </c>
      <c r="AY450" s="39" t="s">
        <v>185</v>
      </c>
      <c r="AZ450" s="39" t="s">
        <v>271</v>
      </c>
      <c r="BA450" s="39" t="s">
        <v>994</v>
      </c>
      <c r="BB450" s="242">
        <v>40871</v>
      </c>
      <c r="BC450" s="241"/>
      <c r="BD450" s="241"/>
      <c r="BE450" s="241"/>
      <c r="BF450" s="242"/>
      <c r="BG450" s="241"/>
      <c r="BH450" s="241"/>
      <c r="BI450">
        <v>101276</v>
      </c>
      <c r="BJ450" t="s">
        <v>623</v>
      </c>
      <c r="BK450" t="s">
        <v>317</v>
      </c>
      <c r="BL450" t="s">
        <v>271</v>
      </c>
      <c r="BM450" s="1" t="s">
        <v>993</v>
      </c>
      <c r="BN450" s="1">
        <v>40870</v>
      </c>
      <c r="BO450"/>
      <c r="BP450"/>
      <c r="BQ450"/>
      <c r="BR450" s="1"/>
      <c r="BS450" s="233"/>
      <c r="BT450" s="1"/>
      <c r="BU450"/>
      <c r="BV450"/>
      <c r="BW450" s="1"/>
      <c r="BX450"/>
      <c r="BY450"/>
      <c r="BZ450" s="1"/>
      <c r="CA450"/>
      <c r="CB450" s="1"/>
      <c r="CC450"/>
      <c r="CD450"/>
      <c r="CE450"/>
      <c r="CF450" s="1"/>
    </row>
    <row r="451" spans="1:84">
      <c r="A451" s="237">
        <v>123083</v>
      </c>
      <c r="B451" s="237" t="s">
        <v>123</v>
      </c>
      <c r="C451" s="237" t="s">
        <v>233</v>
      </c>
      <c r="D451" s="237" t="s">
        <v>271</v>
      </c>
      <c r="E451" s="238" t="s">
        <v>993</v>
      </c>
      <c r="F451" s="237">
        <v>40466</v>
      </c>
      <c r="G451" s="237">
        <v>120546</v>
      </c>
      <c r="H451" s="237" t="s">
        <v>585</v>
      </c>
      <c r="I451" s="237" t="s">
        <v>41</v>
      </c>
      <c r="J451" s="238" t="s">
        <v>271</v>
      </c>
      <c r="K451" s="237" t="s">
        <v>996</v>
      </c>
      <c r="L451" s="237">
        <v>40633</v>
      </c>
      <c r="M451" s="237">
        <v>120448</v>
      </c>
      <c r="N451" s="237" t="s">
        <v>852</v>
      </c>
      <c r="O451" s="238" t="s">
        <v>41</v>
      </c>
      <c r="P451" s="39" t="s">
        <v>271</v>
      </c>
      <c r="Q451" s="239" t="s">
        <v>993</v>
      </c>
      <c r="R451" s="239">
        <v>40883</v>
      </c>
      <c r="S451" s="239">
        <v>132829</v>
      </c>
      <c r="T451" s="239" t="s">
        <v>729</v>
      </c>
      <c r="U451" s="240" t="s">
        <v>128</v>
      </c>
      <c r="V451" s="239" t="s">
        <v>271</v>
      </c>
      <c r="W451" s="239" t="s">
        <v>996</v>
      </c>
      <c r="X451" s="239">
        <v>40500</v>
      </c>
      <c r="Y451" s="239">
        <v>115508</v>
      </c>
      <c r="Z451" s="240" t="s">
        <v>747</v>
      </c>
      <c r="AA451" s="239" t="s">
        <v>127</v>
      </c>
      <c r="AB451" s="239" t="s">
        <v>271</v>
      </c>
      <c r="AC451" s="239" t="s">
        <v>993</v>
      </c>
      <c r="AD451" s="239">
        <v>40493</v>
      </c>
      <c r="AE451" s="240">
        <v>119550</v>
      </c>
      <c r="AF451" s="39" t="s">
        <v>738</v>
      </c>
      <c r="AG451" s="39" t="s">
        <v>170</v>
      </c>
      <c r="AH451" s="244" t="s">
        <v>271</v>
      </c>
      <c r="AI451" s="244" t="s">
        <v>994</v>
      </c>
      <c r="AJ451" s="244">
        <v>40627</v>
      </c>
      <c r="AK451" s="244">
        <v>115499</v>
      </c>
      <c r="AL451" s="242" t="s">
        <v>577</v>
      </c>
      <c r="AM451" s="244" t="s">
        <v>127</v>
      </c>
      <c r="AN451" s="244" t="s">
        <v>271</v>
      </c>
      <c r="AO451" s="244" t="s">
        <v>993</v>
      </c>
      <c r="AP451" s="242">
        <v>40863</v>
      </c>
      <c r="AQ451" s="244"/>
      <c r="AR451" s="244"/>
      <c r="AS451" s="244"/>
      <c r="AT451" s="244"/>
      <c r="AU451" s="244"/>
      <c r="AV451" s="242"/>
      <c r="AW451" s="39">
        <v>102760</v>
      </c>
      <c r="AX451" s="39" t="s">
        <v>292</v>
      </c>
      <c r="AY451" s="39" t="s">
        <v>183</v>
      </c>
      <c r="AZ451" s="39" t="s">
        <v>271</v>
      </c>
      <c r="BA451" s="39" t="s">
        <v>993</v>
      </c>
      <c r="BB451" s="242">
        <v>40870</v>
      </c>
      <c r="BC451" s="241"/>
      <c r="BD451" s="241"/>
      <c r="BE451" s="241"/>
      <c r="BF451" s="242"/>
      <c r="BG451" s="241"/>
      <c r="BH451" s="241"/>
      <c r="BI451">
        <v>122354</v>
      </c>
      <c r="BJ451" t="s">
        <v>769</v>
      </c>
      <c r="BK451" t="s">
        <v>73</v>
      </c>
      <c r="BL451" t="s">
        <v>272</v>
      </c>
      <c r="BM451" s="1" t="s">
        <v>993</v>
      </c>
      <c r="BN451" s="1">
        <v>40884</v>
      </c>
      <c r="BO451"/>
      <c r="BP451"/>
      <c r="BQ451"/>
      <c r="BR451" s="1"/>
      <c r="BS451" s="233"/>
      <c r="BT451" s="1"/>
      <c r="BU451"/>
      <c r="BV451"/>
      <c r="BW451" s="1"/>
      <c r="BX451"/>
      <c r="BY451"/>
      <c r="BZ451" s="1"/>
      <c r="CA451"/>
      <c r="CB451" s="1"/>
      <c r="CC451"/>
      <c r="CD451"/>
      <c r="CE451"/>
      <c r="CF451" s="1"/>
    </row>
    <row r="452" spans="1:84">
      <c r="A452" s="237">
        <v>125063</v>
      </c>
      <c r="B452" s="237" t="s">
        <v>603</v>
      </c>
      <c r="C452" s="237" t="s">
        <v>27</v>
      </c>
      <c r="D452" s="237" t="s">
        <v>271</v>
      </c>
      <c r="E452" s="238" t="s">
        <v>993</v>
      </c>
      <c r="F452" s="237">
        <v>40353</v>
      </c>
      <c r="G452" s="237">
        <v>120493</v>
      </c>
      <c r="H452" s="237" t="s">
        <v>587</v>
      </c>
      <c r="I452" s="237" t="s">
        <v>41</v>
      </c>
      <c r="J452" s="238" t="s">
        <v>271</v>
      </c>
      <c r="K452" s="237" t="s">
        <v>993</v>
      </c>
      <c r="L452" s="237">
        <v>40522</v>
      </c>
      <c r="M452" s="237">
        <v>115542</v>
      </c>
      <c r="N452" s="237" t="s">
        <v>571</v>
      </c>
      <c r="O452" s="238" t="s">
        <v>127</v>
      </c>
      <c r="P452" s="39" t="s">
        <v>271</v>
      </c>
      <c r="Q452" s="239" t="s">
        <v>993</v>
      </c>
      <c r="R452" s="239">
        <v>40610</v>
      </c>
      <c r="S452" s="239">
        <v>112147</v>
      </c>
      <c r="T452" s="239" t="s">
        <v>744</v>
      </c>
      <c r="U452" s="240" t="s">
        <v>124</v>
      </c>
      <c r="V452" s="239" t="s">
        <v>271</v>
      </c>
      <c r="W452" s="239" t="s">
        <v>993</v>
      </c>
      <c r="X452" s="239">
        <v>40631</v>
      </c>
      <c r="Y452" s="239">
        <v>131006</v>
      </c>
      <c r="Z452" s="240" t="s">
        <v>749</v>
      </c>
      <c r="AA452" s="239" t="s">
        <v>157</v>
      </c>
      <c r="AB452" s="239" t="s">
        <v>271</v>
      </c>
      <c r="AC452" s="239" t="s">
        <v>993</v>
      </c>
      <c r="AD452" s="239">
        <v>40590</v>
      </c>
      <c r="AE452" s="240">
        <v>118418</v>
      </c>
      <c r="AF452" s="39" t="s">
        <v>907</v>
      </c>
      <c r="AG452" s="39" t="s">
        <v>324</v>
      </c>
      <c r="AH452" s="244" t="s">
        <v>271</v>
      </c>
      <c r="AI452" s="244" t="s">
        <v>993</v>
      </c>
      <c r="AJ452" s="244">
        <v>40870</v>
      </c>
      <c r="AK452" s="244">
        <v>112743</v>
      </c>
      <c r="AL452" s="242" t="s">
        <v>491</v>
      </c>
      <c r="AM452" s="244" t="s">
        <v>168</v>
      </c>
      <c r="AN452" s="244" t="s">
        <v>271</v>
      </c>
      <c r="AO452" s="244" t="s">
        <v>993</v>
      </c>
      <c r="AP452" s="242">
        <v>40863</v>
      </c>
      <c r="AQ452" s="244"/>
      <c r="AR452" s="244"/>
      <c r="AS452" s="244"/>
      <c r="AT452" s="244"/>
      <c r="AU452" s="244"/>
      <c r="AV452" s="242"/>
      <c r="AW452" s="39">
        <v>119299</v>
      </c>
      <c r="AX452" s="39" t="s">
        <v>290</v>
      </c>
      <c r="AY452" s="39" t="s">
        <v>170</v>
      </c>
      <c r="AZ452" s="39" t="s">
        <v>271</v>
      </c>
      <c r="BA452" s="39" t="s">
        <v>993</v>
      </c>
      <c r="BB452" s="242">
        <v>40850</v>
      </c>
      <c r="BC452" s="241"/>
      <c r="BD452" s="241"/>
      <c r="BE452" s="241"/>
      <c r="BF452" s="242"/>
      <c r="BG452" s="241"/>
      <c r="BH452" s="241"/>
      <c r="BI452">
        <v>135650</v>
      </c>
      <c r="BJ452" t="s">
        <v>763</v>
      </c>
      <c r="BK452" t="s">
        <v>135</v>
      </c>
      <c r="BL452" t="s">
        <v>272</v>
      </c>
      <c r="BM452" s="1" t="s">
        <v>997</v>
      </c>
      <c r="BN452" s="1">
        <v>40884</v>
      </c>
      <c r="BO452"/>
      <c r="BP452"/>
      <c r="BQ452"/>
      <c r="BR452" s="1"/>
      <c r="BS452" s="233"/>
      <c r="BT452" s="1"/>
      <c r="BU452"/>
      <c r="BV452"/>
      <c r="BW452" s="1"/>
      <c r="BX452"/>
      <c r="BY452"/>
      <c r="BZ452" s="1"/>
      <c r="CA452"/>
      <c r="CB452" s="1"/>
      <c r="CC452"/>
      <c r="CD452"/>
      <c r="CE452"/>
      <c r="CF452" s="1"/>
    </row>
    <row r="453" spans="1:84">
      <c r="A453" s="237">
        <v>121933</v>
      </c>
      <c r="B453" s="237" t="s">
        <v>125</v>
      </c>
      <c r="C453" s="237" t="s">
        <v>171</v>
      </c>
      <c r="D453" s="237" t="s">
        <v>271</v>
      </c>
      <c r="E453" s="238" t="s">
        <v>993</v>
      </c>
      <c r="F453" s="237">
        <v>40248</v>
      </c>
      <c r="G453" s="237">
        <v>121093</v>
      </c>
      <c r="H453" s="237" t="s">
        <v>580</v>
      </c>
      <c r="I453" s="237" t="s">
        <v>135</v>
      </c>
      <c r="J453" s="238" t="s">
        <v>271</v>
      </c>
      <c r="K453" s="237" t="s">
        <v>996</v>
      </c>
      <c r="L453" s="237">
        <v>40739</v>
      </c>
      <c r="M453" s="237">
        <v>120546</v>
      </c>
      <c r="N453" s="237" t="s">
        <v>585</v>
      </c>
      <c r="O453" s="238" t="s">
        <v>41</v>
      </c>
      <c r="P453" s="39" t="s">
        <v>271</v>
      </c>
      <c r="Q453" s="239" t="s">
        <v>996</v>
      </c>
      <c r="R453" s="239">
        <v>40633</v>
      </c>
      <c r="S453" s="239">
        <v>122445</v>
      </c>
      <c r="T453" s="239" t="s">
        <v>740</v>
      </c>
      <c r="U453" s="240" t="s">
        <v>157</v>
      </c>
      <c r="V453" s="239" t="s">
        <v>271</v>
      </c>
      <c r="W453" s="239" t="s">
        <v>993</v>
      </c>
      <c r="X453" s="239">
        <v>40505</v>
      </c>
      <c r="Y453" s="239">
        <v>122703</v>
      </c>
      <c r="Z453" s="240" t="s">
        <v>904</v>
      </c>
      <c r="AA453" s="239" t="s">
        <v>157</v>
      </c>
      <c r="AB453" s="239" t="s">
        <v>271</v>
      </c>
      <c r="AC453" s="239" t="s">
        <v>993</v>
      </c>
      <c r="AD453" s="239">
        <v>40863</v>
      </c>
      <c r="AE453" s="240">
        <v>132829</v>
      </c>
      <c r="AF453" s="39" t="s">
        <v>729</v>
      </c>
      <c r="AG453" s="39" t="s">
        <v>128</v>
      </c>
      <c r="AH453" s="244" t="s">
        <v>271</v>
      </c>
      <c r="AI453" s="244" t="s">
        <v>996</v>
      </c>
      <c r="AJ453" s="244">
        <v>40500</v>
      </c>
      <c r="AK453" s="244">
        <v>112712</v>
      </c>
      <c r="AL453" s="242" t="s">
        <v>79</v>
      </c>
      <c r="AM453" s="244" t="s">
        <v>168</v>
      </c>
      <c r="AN453" s="244" t="s">
        <v>271</v>
      </c>
      <c r="AO453" s="244" t="s">
        <v>993</v>
      </c>
      <c r="AP453" s="242">
        <v>40876</v>
      </c>
      <c r="AQ453" s="244"/>
      <c r="AR453" s="244"/>
      <c r="AS453" s="244"/>
      <c r="AT453" s="244"/>
      <c r="AU453" s="244"/>
      <c r="AV453" s="242"/>
      <c r="AW453" s="39">
        <v>118714</v>
      </c>
      <c r="AX453" s="39" t="s">
        <v>151</v>
      </c>
      <c r="AY453" s="39" t="s">
        <v>128</v>
      </c>
      <c r="AZ453" s="39" t="s">
        <v>271</v>
      </c>
      <c r="BA453" s="39" t="s">
        <v>994</v>
      </c>
      <c r="BB453" s="242">
        <v>40864</v>
      </c>
      <c r="BC453" s="241"/>
      <c r="BD453" s="241"/>
      <c r="BE453" s="241"/>
      <c r="BF453" s="242"/>
      <c r="BI453">
        <v>121220</v>
      </c>
      <c r="BJ453" t="s">
        <v>762</v>
      </c>
      <c r="BK453" t="s">
        <v>135</v>
      </c>
      <c r="BL453" t="s">
        <v>272</v>
      </c>
      <c r="BM453" s="1" t="s">
        <v>995</v>
      </c>
      <c r="BN453" s="1">
        <v>40821</v>
      </c>
      <c r="BO453"/>
      <c r="BP453"/>
      <c r="BQ453"/>
      <c r="BR453" s="1"/>
      <c r="BS453" s="233"/>
      <c r="BT453" s="1"/>
      <c r="BU453"/>
      <c r="BV453"/>
      <c r="BW453" s="1"/>
      <c r="BX453"/>
      <c r="BY453"/>
      <c r="BZ453" s="1"/>
      <c r="CA453"/>
      <c r="CB453" s="1"/>
      <c r="CC453"/>
      <c r="CD453"/>
      <c r="CE453"/>
      <c r="CF453" s="1"/>
    </row>
    <row r="454" spans="1:84">
      <c r="A454" s="237">
        <v>121888</v>
      </c>
      <c r="B454" s="237" t="s">
        <v>584</v>
      </c>
      <c r="C454" s="237" t="s">
        <v>171</v>
      </c>
      <c r="D454" s="237" t="s">
        <v>271</v>
      </c>
      <c r="E454" s="238" t="s">
        <v>993</v>
      </c>
      <c r="F454" s="237">
        <v>40688</v>
      </c>
      <c r="G454" s="237">
        <v>111898</v>
      </c>
      <c r="H454" s="237" t="s">
        <v>118</v>
      </c>
      <c r="I454" s="237" t="s">
        <v>234</v>
      </c>
      <c r="J454" s="238" t="s">
        <v>271</v>
      </c>
      <c r="K454" s="237" t="s">
        <v>993</v>
      </c>
      <c r="L454" s="237">
        <v>40494</v>
      </c>
      <c r="M454" s="237">
        <v>135455</v>
      </c>
      <c r="N454" s="237" t="s">
        <v>851</v>
      </c>
      <c r="O454" s="238" t="s">
        <v>166</v>
      </c>
      <c r="P454" s="39" t="s">
        <v>271</v>
      </c>
      <c r="Q454" s="239" t="s">
        <v>995</v>
      </c>
      <c r="R454" s="239">
        <v>40876</v>
      </c>
      <c r="S454" s="239">
        <v>118300</v>
      </c>
      <c r="T454" s="239" t="s">
        <v>731</v>
      </c>
      <c r="U454" s="240" t="s">
        <v>128</v>
      </c>
      <c r="V454" s="239" t="s">
        <v>271</v>
      </c>
      <c r="W454" s="239" t="s">
        <v>993</v>
      </c>
      <c r="X454" s="239">
        <v>40500</v>
      </c>
      <c r="Y454" s="239">
        <v>119550</v>
      </c>
      <c r="Z454" s="240" t="s">
        <v>738</v>
      </c>
      <c r="AA454" s="239" t="s">
        <v>170</v>
      </c>
      <c r="AB454" s="239" t="s">
        <v>271</v>
      </c>
      <c r="AC454" s="239" t="s">
        <v>994</v>
      </c>
      <c r="AD454" s="239">
        <v>40627</v>
      </c>
      <c r="AE454" s="240">
        <v>118300</v>
      </c>
      <c r="AF454" s="39" t="s">
        <v>731</v>
      </c>
      <c r="AG454" s="39" t="s">
        <v>128</v>
      </c>
      <c r="AH454" s="244" t="s">
        <v>271</v>
      </c>
      <c r="AI454" s="244" t="s">
        <v>993</v>
      </c>
      <c r="AJ454" s="244">
        <v>40500</v>
      </c>
      <c r="AK454" s="244">
        <v>103969</v>
      </c>
      <c r="AL454" s="242" t="s">
        <v>433</v>
      </c>
      <c r="AM454" s="244" t="s">
        <v>140</v>
      </c>
      <c r="AN454" s="244" t="s">
        <v>271</v>
      </c>
      <c r="AO454" s="244" t="s">
        <v>993</v>
      </c>
      <c r="AP454" s="242">
        <v>40857</v>
      </c>
      <c r="AQ454" s="244"/>
      <c r="AR454" s="244"/>
      <c r="AS454" s="244"/>
      <c r="AT454" s="244"/>
      <c r="AU454" s="244"/>
      <c r="AV454" s="242"/>
      <c r="AW454" s="39">
        <v>121454</v>
      </c>
      <c r="AX454" s="39" t="s">
        <v>247</v>
      </c>
      <c r="AY454" s="39" t="s">
        <v>209</v>
      </c>
      <c r="AZ454" s="39" t="s">
        <v>271</v>
      </c>
      <c r="BA454" s="39" t="s">
        <v>993</v>
      </c>
      <c r="BB454" s="242">
        <v>40869</v>
      </c>
      <c r="BC454" s="241"/>
      <c r="BD454" s="241"/>
      <c r="BE454" s="241"/>
      <c r="BF454" s="242"/>
      <c r="BI454">
        <v>135192</v>
      </c>
      <c r="BJ454" t="s">
        <v>695</v>
      </c>
      <c r="BK454" t="s">
        <v>179</v>
      </c>
      <c r="BL454" t="s">
        <v>272</v>
      </c>
      <c r="BM454" s="1" t="s">
        <v>995</v>
      </c>
      <c r="BN454" s="1">
        <v>40823</v>
      </c>
      <c r="BO454"/>
      <c r="BP454"/>
      <c r="BQ454"/>
      <c r="BR454" s="1"/>
      <c r="BS454" s="233"/>
      <c r="BT454" s="1"/>
      <c r="BU454"/>
      <c r="BV454"/>
      <c r="BW454" s="1"/>
      <c r="BX454"/>
      <c r="BY454"/>
      <c r="BZ454" s="1"/>
      <c r="CA454"/>
      <c r="CB454" s="1"/>
      <c r="CC454"/>
      <c r="CD454"/>
      <c r="CE454"/>
      <c r="CF454" s="1"/>
    </row>
    <row r="455" spans="1:84">
      <c r="A455" s="237">
        <v>120902</v>
      </c>
      <c r="B455" s="237" t="s">
        <v>590</v>
      </c>
      <c r="C455" s="237" t="s">
        <v>135</v>
      </c>
      <c r="D455" s="237" t="s">
        <v>271</v>
      </c>
      <c r="E455" s="238" t="s">
        <v>993</v>
      </c>
      <c r="F455" s="237">
        <v>40501</v>
      </c>
      <c r="G455" s="237">
        <v>120997</v>
      </c>
      <c r="H455" s="237" t="s">
        <v>850</v>
      </c>
      <c r="I455" s="237" t="s">
        <v>135</v>
      </c>
      <c r="J455" s="238" t="s">
        <v>271</v>
      </c>
      <c r="K455" s="237" t="s">
        <v>993</v>
      </c>
      <c r="L455" s="237">
        <v>40830</v>
      </c>
      <c r="M455" s="237">
        <v>133314</v>
      </c>
      <c r="N455" s="237" t="s">
        <v>570</v>
      </c>
      <c r="O455" s="238" t="s">
        <v>166</v>
      </c>
      <c r="P455" s="39" t="s">
        <v>271</v>
      </c>
      <c r="Q455" s="239" t="s">
        <v>993</v>
      </c>
      <c r="R455" s="239">
        <v>40561</v>
      </c>
      <c r="S455" s="239">
        <v>119451</v>
      </c>
      <c r="T455" s="239" t="s">
        <v>724</v>
      </c>
      <c r="U455" s="240" t="s">
        <v>170</v>
      </c>
      <c r="V455" s="239" t="s">
        <v>271</v>
      </c>
      <c r="W455" s="239" t="s">
        <v>994</v>
      </c>
      <c r="X455" s="239">
        <v>40627</v>
      </c>
      <c r="Y455" s="239">
        <v>118418</v>
      </c>
      <c r="Z455" s="240" t="s">
        <v>907</v>
      </c>
      <c r="AA455" s="239" t="s">
        <v>324</v>
      </c>
      <c r="AB455" s="239" t="s">
        <v>271</v>
      </c>
      <c r="AC455" s="239" t="s">
        <v>993</v>
      </c>
      <c r="AD455" s="239">
        <v>40870</v>
      </c>
      <c r="AE455" s="240">
        <v>119451</v>
      </c>
      <c r="AF455" s="39" t="s">
        <v>724</v>
      </c>
      <c r="AG455" s="39" t="s">
        <v>170</v>
      </c>
      <c r="AH455" s="244" t="s">
        <v>271</v>
      </c>
      <c r="AI455" s="244" t="s">
        <v>994</v>
      </c>
      <c r="AJ455" s="244">
        <v>40627</v>
      </c>
      <c r="AK455" s="244">
        <v>103966</v>
      </c>
      <c r="AL455" s="242" t="s">
        <v>141</v>
      </c>
      <c r="AM455" s="244" t="s">
        <v>140</v>
      </c>
      <c r="AN455" s="244" t="s">
        <v>271</v>
      </c>
      <c r="AO455" s="244" t="s">
        <v>993</v>
      </c>
      <c r="AP455" s="242">
        <v>40856</v>
      </c>
      <c r="AQ455" s="244"/>
      <c r="AR455" s="244"/>
      <c r="AS455" s="244"/>
      <c r="AT455" s="244"/>
      <c r="AU455" s="244"/>
      <c r="AV455" s="242"/>
      <c r="AW455" s="39">
        <v>117924</v>
      </c>
      <c r="AX455" s="39" t="s">
        <v>152</v>
      </c>
      <c r="AY455" s="39" t="s">
        <v>207</v>
      </c>
      <c r="AZ455" s="39" t="s">
        <v>271</v>
      </c>
      <c r="BA455" s="39" t="s">
        <v>993</v>
      </c>
      <c r="BB455" s="242">
        <v>40850</v>
      </c>
      <c r="BC455" s="241"/>
      <c r="BD455" s="241"/>
      <c r="BE455" s="241"/>
      <c r="BF455" s="242"/>
      <c r="BI455">
        <v>115774</v>
      </c>
      <c r="BJ455" t="s">
        <v>752</v>
      </c>
      <c r="BK455" t="s">
        <v>127</v>
      </c>
      <c r="BL455" t="s">
        <v>272</v>
      </c>
      <c r="BM455" s="1" t="s">
        <v>995</v>
      </c>
      <c r="BN455" s="1">
        <v>40857</v>
      </c>
      <c r="BO455"/>
      <c r="BP455"/>
      <c r="BQ455"/>
      <c r="BR455" s="1"/>
      <c r="BS455" s="233"/>
      <c r="BT455" s="1"/>
      <c r="BU455"/>
      <c r="BV455"/>
      <c r="BW455" s="1"/>
      <c r="BX455"/>
      <c r="BY455"/>
      <c r="BZ455" s="1"/>
      <c r="CA455"/>
      <c r="CB455" s="1"/>
      <c r="CC455"/>
      <c r="CD455"/>
      <c r="CE455"/>
      <c r="CF455" s="1"/>
    </row>
    <row r="456" spans="1:84">
      <c r="A456" s="237">
        <v>120882</v>
      </c>
      <c r="B456" s="237" t="s">
        <v>280</v>
      </c>
      <c r="C456" s="237" t="s">
        <v>135</v>
      </c>
      <c r="D456" s="237" t="s">
        <v>271</v>
      </c>
      <c r="E456" s="238" t="s">
        <v>993</v>
      </c>
      <c r="F456" s="237">
        <v>40577</v>
      </c>
      <c r="G456" s="237">
        <v>120902</v>
      </c>
      <c r="H456" s="237" t="s">
        <v>590</v>
      </c>
      <c r="I456" s="237" t="s">
        <v>135</v>
      </c>
      <c r="J456" s="238" t="s">
        <v>271</v>
      </c>
      <c r="K456" s="237" t="s">
        <v>993</v>
      </c>
      <c r="L456" s="237">
        <v>40501</v>
      </c>
      <c r="M456" s="237">
        <v>122736</v>
      </c>
      <c r="N456" s="237" t="s">
        <v>750</v>
      </c>
      <c r="O456" s="238" t="s">
        <v>157</v>
      </c>
      <c r="P456" s="39" t="s">
        <v>271</v>
      </c>
      <c r="Q456" s="239" t="s">
        <v>993</v>
      </c>
      <c r="R456" s="239">
        <v>40864</v>
      </c>
      <c r="S456" s="239">
        <v>115252</v>
      </c>
      <c r="T456" s="239" t="s">
        <v>912</v>
      </c>
      <c r="U456" s="240" t="s">
        <v>329</v>
      </c>
      <c r="V456" s="239" t="s">
        <v>271</v>
      </c>
      <c r="W456" s="239" t="s">
        <v>995</v>
      </c>
      <c r="X456" s="239">
        <v>40827</v>
      </c>
      <c r="Y456" s="239">
        <v>118322</v>
      </c>
      <c r="Z456" s="240" t="s">
        <v>723</v>
      </c>
      <c r="AA456" s="239" t="s">
        <v>324</v>
      </c>
      <c r="AB456" s="239" t="s">
        <v>271</v>
      </c>
      <c r="AC456" s="239" t="s">
        <v>993</v>
      </c>
      <c r="AD456" s="239">
        <v>40492</v>
      </c>
      <c r="AE456" s="240">
        <v>113477</v>
      </c>
      <c r="AF456" s="39" t="s">
        <v>707</v>
      </c>
      <c r="AG456" s="39" t="s">
        <v>14</v>
      </c>
      <c r="AH456" s="244" t="s">
        <v>271</v>
      </c>
      <c r="AI456" s="244" t="s">
        <v>994</v>
      </c>
      <c r="AJ456" s="244">
        <v>40555</v>
      </c>
      <c r="AK456" s="244">
        <v>100674</v>
      </c>
      <c r="AL456" s="242" t="s">
        <v>410</v>
      </c>
      <c r="AM456" s="244" t="s">
        <v>275</v>
      </c>
      <c r="AN456" s="244" t="s">
        <v>271</v>
      </c>
      <c r="AO456" s="244" t="s">
        <v>993</v>
      </c>
      <c r="AP456" s="242">
        <v>40828</v>
      </c>
      <c r="AQ456" s="244"/>
      <c r="AR456" s="244"/>
      <c r="AS456" s="244"/>
      <c r="AT456" s="244"/>
      <c r="AU456" s="244"/>
      <c r="AV456" s="242"/>
      <c r="AW456" s="39">
        <v>131519</v>
      </c>
      <c r="AX456" s="39" t="s">
        <v>483</v>
      </c>
      <c r="AY456" s="39" t="s">
        <v>260</v>
      </c>
      <c r="AZ456" s="39" t="s">
        <v>271</v>
      </c>
      <c r="BA456" s="39" t="s">
        <v>993</v>
      </c>
      <c r="BB456" s="242">
        <v>40870</v>
      </c>
      <c r="BC456" s="241"/>
      <c r="BD456" s="241"/>
      <c r="BE456" s="241"/>
      <c r="BF456" s="242"/>
      <c r="BI456">
        <v>113907</v>
      </c>
      <c r="BJ456" t="s">
        <v>685</v>
      </c>
      <c r="BK456" t="s">
        <v>238</v>
      </c>
      <c r="BL456" t="s">
        <v>272</v>
      </c>
      <c r="BM456" s="1" t="s">
        <v>995</v>
      </c>
      <c r="BN456" s="1">
        <v>40886</v>
      </c>
      <c r="BO456"/>
      <c r="BP456"/>
      <c r="BQ456"/>
      <c r="BR456" s="1"/>
      <c r="BS456" s="233"/>
      <c r="BT456" s="1"/>
      <c r="BU456"/>
      <c r="BV456"/>
      <c r="BW456" s="1"/>
      <c r="BX456"/>
      <c r="BY456"/>
      <c r="BZ456" s="1"/>
      <c r="CA456"/>
      <c r="CB456" s="1"/>
      <c r="CC456"/>
      <c r="CD456"/>
      <c r="CE456"/>
      <c r="CF456" s="1"/>
    </row>
    <row r="457" spans="1:84">
      <c r="A457" s="237">
        <v>121023</v>
      </c>
      <c r="B457" s="237" t="s">
        <v>588</v>
      </c>
      <c r="C457" s="237" t="s">
        <v>135</v>
      </c>
      <c r="D457" s="237" t="s">
        <v>271</v>
      </c>
      <c r="E457" s="238" t="s">
        <v>993</v>
      </c>
      <c r="F457" s="237">
        <v>40458</v>
      </c>
      <c r="G457" s="237">
        <v>120882</v>
      </c>
      <c r="H457" s="237" t="s">
        <v>280</v>
      </c>
      <c r="I457" s="237" t="s">
        <v>135</v>
      </c>
      <c r="J457" s="238" t="s">
        <v>271</v>
      </c>
      <c r="K457" s="237" t="s">
        <v>993</v>
      </c>
      <c r="L457" s="237">
        <v>40577</v>
      </c>
      <c r="M457" s="237">
        <v>120902</v>
      </c>
      <c r="N457" s="237" t="s">
        <v>590</v>
      </c>
      <c r="O457" s="238" t="s">
        <v>135</v>
      </c>
      <c r="P457" s="39" t="s">
        <v>271</v>
      </c>
      <c r="Q457" s="239" t="s">
        <v>993</v>
      </c>
      <c r="R457" s="239">
        <v>40501</v>
      </c>
      <c r="S457" s="239">
        <v>114807</v>
      </c>
      <c r="T457" s="239" t="s">
        <v>720</v>
      </c>
      <c r="U457" s="240" t="s">
        <v>329</v>
      </c>
      <c r="V457" s="239" t="s">
        <v>271</v>
      </c>
      <c r="W457" s="239" t="s">
        <v>993</v>
      </c>
      <c r="X457" s="239">
        <v>40731</v>
      </c>
      <c r="Y457" s="239">
        <v>118625</v>
      </c>
      <c r="Z457" s="240" t="s">
        <v>734</v>
      </c>
      <c r="AA457" s="239" t="s">
        <v>128</v>
      </c>
      <c r="AB457" s="239" t="s">
        <v>271</v>
      </c>
      <c r="AC457" s="239" t="s">
        <v>996</v>
      </c>
      <c r="AD457" s="239">
        <v>40512</v>
      </c>
      <c r="AE457" s="240">
        <v>114770</v>
      </c>
      <c r="AF457" s="39" t="s">
        <v>721</v>
      </c>
      <c r="AG457" s="39" t="s">
        <v>330</v>
      </c>
      <c r="AH457" s="244" t="s">
        <v>271</v>
      </c>
      <c r="AI457" s="244" t="s">
        <v>993</v>
      </c>
      <c r="AJ457" s="244">
        <v>40578</v>
      </c>
      <c r="AK457" s="244">
        <v>103800</v>
      </c>
      <c r="AL457" s="242" t="s">
        <v>268</v>
      </c>
      <c r="AM457" s="244" t="s">
        <v>71</v>
      </c>
      <c r="AN457" s="244" t="s">
        <v>271</v>
      </c>
      <c r="AO457" s="244" t="s">
        <v>993</v>
      </c>
      <c r="AP457" s="242">
        <v>40876</v>
      </c>
      <c r="AQ457" s="244"/>
      <c r="AR457" s="244"/>
      <c r="AS457" s="244"/>
      <c r="AT457" s="244"/>
      <c r="AU457" s="244"/>
      <c r="AV457" s="242"/>
      <c r="AW457" s="39">
        <v>106912</v>
      </c>
      <c r="AX457" s="39" t="s">
        <v>455</v>
      </c>
      <c r="AY457" s="39" t="s">
        <v>36</v>
      </c>
      <c r="AZ457" s="39" t="s">
        <v>271</v>
      </c>
      <c r="BA457" s="39" t="s">
        <v>993</v>
      </c>
      <c r="BB457" s="242">
        <v>40864</v>
      </c>
      <c r="BC457" s="241"/>
      <c r="BD457" s="241"/>
      <c r="BE457" s="241"/>
      <c r="BF457" s="242"/>
      <c r="BI457">
        <v>109295</v>
      </c>
      <c r="BJ457" t="s">
        <v>1008</v>
      </c>
      <c r="BK457" t="s">
        <v>33</v>
      </c>
      <c r="BL457" t="s">
        <v>272</v>
      </c>
      <c r="BM457" s="1" t="s">
        <v>993</v>
      </c>
      <c r="BN457" s="1">
        <v>40885</v>
      </c>
      <c r="BO457"/>
      <c r="BP457"/>
      <c r="BQ457"/>
      <c r="BR457" s="1"/>
      <c r="BS457" s="233"/>
      <c r="BT457" s="1"/>
      <c r="BU457"/>
      <c r="BV457"/>
      <c r="BW457" s="1"/>
      <c r="BX457"/>
      <c r="BY457"/>
      <c r="BZ457" s="1"/>
      <c r="CA457"/>
      <c r="CB457" s="1"/>
      <c r="CC457"/>
      <c r="CD457"/>
      <c r="CE457"/>
      <c r="CF457" s="1"/>
    </row>
    <row r="458" spans="1:84">
      <c r="A458" s="237">
        <v>120997</v>
      </c>
      <c r="B458" s="237" t="s">
        <v>850</v>
      </c>
      <c r="C458" s="237" t="s">
        <v>135</v>
      </c>
      <c r="D458" s="237" t="s">
        <v>271</v>
      </c>
      <c r="E458" s="238" t="s">
        <v>993</v>
      </c>
      <c r="F458" s="237">
        <v>40830</v>
      </c>
      <c r="G458" s="237">
        <v>120864</v>
      </c>
      <c r="H458" s="237" t="s">
        <v>589</v>
      </c>
      <c r="I458" s="237" t="s">
        <v>135</v>
      </c>
      <c r="J458" s="238" t="s">
        <v>271</v>
      </c>
      <c r="K458" s="237" t="s">
        <v>993</v>
      </c>
      <c r="L458" s="237">
        <v>40514</v>
      </c>
      <c r="M458" s="237">
        <v>120882</v>
      </c>
      <c r="N458" s="237" t="s">
        <v>280</v>
      </c>
      <c r="O458" s="238" t="s">
        <v>135</v>
      </c>
      <c r="P458" s="39" t="s">
        <v>271</v>
      </c>
      <c r="Q458" s="239" t="s">
        <v>993</v>
      </c>
      <c r="R458" s="239">
        <v>40577</v>
      </c>
      <c r="S458" s="239">
        <v>114766</v>
      </c>
      <c r="T458" s="239" t="s">
        <v>719</v>
      </c>
      <c r="U458" s="240" t="s">
        <v>329</v>
      </c>
      <c r="V458" s="239" t="s">
        <v>271</v>
      </c>
      <c r="W458" s="239" t="s">
        <v>993</v>
      </c>
      <c r="X458" s="239">
        <v>40571</v>
      </c>
      <c r="Y458" s="239">
        <v>132829</v>
      </c>
      <c r="Z458" s="240" t="s">
        <v>729</v>
      </c>
      <c r="AA458" s="239" t="s">
        <v>128</v>
      </c>
      <c r="AB458" s="239" t="s">
        <v>271</v>
      </c>
      <c r="AC458" s="239" t="s">
        <v>996</v>
      </c>
      <c r="AD458" s="239">
        <v>40500</v>
      </c>
      <c r="AE458" s="240">
        <v>113400</v>
      </c>
      <c r="AF458" s="39" t="s">
        <v>718</v>
      </c>
      <c r="AG458" s="39" t="s">
        <v>14</v>
      </c>
      <c r="AH458" s="244" t="s">
        <v>271</v>
      </c>
      <c r="AI458" s="244" t="s">
        <v>996</v>
      </c>
      <c r="AJ458" s="244">
        <v>40606</v>
      </c>
      <c r="AK458" s="244">
        <v>131754</v>
      </c>
      <c r="AL458" s="242" t="s">
        <v>422</v>
      </c>
      <c r="AM458" s="244" t="s">
        <v>186</v>
      </c>
      <c r="AN458" s="244" t="s">
        <v>271</v>
      </c>
      <c r="AO458" s="244" t="s">
        <v>994</v>
      </c>
      <c r="AP458" s="242">
        <v>40850</v>
      </c>
      <c r="AQ458" s="244"/>
      <c r="AR458" s="244"/>
      <c r="AS458" s="244"/>
      <c r="AT458" s="244"/>
      <c r="AU458" s="244"/>
      <c r="AV458" s="242"/>
      <c r="AW458" s="39">
        <v>104965</v>
      </c>
      <c r="AX458" s="39" t="s">
        <v>438</v>
      </c>
      <c r="AY458" s="39" t="s">
        <v>240</v>
      </c>
      <c r="AZ458" s="39" t="s">
        <v>272</v>
      </c>
      <c r="BA458" s="39" t="s">
        <v>994</v>
      </c>
      <c r="BB458" s="242">
        <v>40871</v>
      </c>
      <c r="BC458" s="241"/>
      <c r="BD458" s="241"/>
      <c r="BE458" s="241"/>
      <c r="BF458" s="242"/>
      <c r="BI458">
        <v>122848</v>
      </c>
      <c r="BJ458" t="s">
        <v>736</v>
      </c>
      <c r="BK458" t="s">
        <v>156</v>
      </c>
      <c r="BL458" t="s">
        <v>272</v>
      </c>
      <c r="BM458" s="1" t="s">
        <v>993</v>
      </c>
      <c r="BN458" s="1">
        <v>40864</v>
      </c>
      <c r="BO458"/>
      <c r="BP458"/>
      <c r="BQ458"/>
      <c r="BR458" s="1"/>
      <c r="BS458" s="233"/>
      <c r="BT458" s="1"/>
      <c r="BU458"/>
      <c r="BV458"/>
      <c r="BW458" s="1"/>
      <c r="BX458"/>
      <c r="BY458"/>
      <c r="BZ458" s="1"/>
      <c r="CA458"/>
      <c r="CB458" s="1"/>
      <c r="CC458"/>
      <c r="CD458"/>
      <c r="CE458"/>
      <c r="CF458" s="1"/>
    </row>
    <row r="459" spans="1:84">
      <c r="A459" s="237">
        <v>111898</v>
      </c>
      <c r="B459" s="237" t="s">
        <v>118</v>
      </c>
      <c r="C459" s="237" t="s">
        <v>234</v>
      </c>
      <c r="D459" s="237" t="s">
        <v>271</v>
      </c>
      <c r="E459" s="238" t="s">
        <v>993</v>
      </c>
      <c r="F459" s="237">
        <v>40494</v>
      </c>
      <c r="G459" s="237">
        <v>115710</v>
      </c>
      <c r="H459" s="237" t="s">
        <v>579</v>
      </c>
      <c r="I459" s="237" t="s">
        <v>127</v>
      </c>
      <c r="J459" s="238" t="s">
        <v>271</v>
      </c>
      <c r="K459" s="237" t="s">
        <v>994</v>
      </c>
      <c r="L459" s="237">
        <v>40352</v>
      </c>
      <c r="M459" s="237">
        <v>120864</v>
      </c>
      <c r="N459" s="237" t="s">
        <v>589</v>
      </c>
      <c r="O459" s="238" t="s">
        <v>135</v>
      </c>
      <c r="P459" s="39" t="s">
        <v>271</v>
      </c>
      <c r="Q459" s="239" t="s">
        <v>993</v>
      </c>
      <c r="R459" s="239">
        <v>40514</v>
      </c>
      <c r="S459" s="239">
        <v>114762</v>
      </c>
      <c r="T459" s="239" t="s">
        <v>717</v>
      </c>
      <c r="U459" s="240" t="s">
        <v>329</v>
      </c>
      <c r="V459" s="239" t="s">
        <v>271</v>
      </c>
      <c r="W459" s="239" t="s">
        <v>993</v>
      </c>
      <c r="X459" s="239">
        <v>40522</v>
      </c>
      <c r="Y459" s="239">
        <v>114807</v>
      </c>
      <c r="Z459" s="240" t="s">
        <v>720</v>
      </c>
      <c r="AA459" s="239" t="s">
        <v>329</v>
      </c>
      <c r="AB459" s="239" t="s">
        <v>271</v>
      </c>
      <c r="AC459" s="239" t="s">
        <v>993</v>
      </c>
      <c r="AD459" s="239">
        <v>40731</v>
      </c>
      <c r="AE459" s="240">
        <v>113373</v>
      </c>
      <c r="AF459" s="39" t="s">
        <v>913</v>
      </c>
      <c r="AG459" s="39" t="s">
        <v>14</v>
      </c>
      <c r="AH459" s="244" t="s">
        <v>271</v>
      </c>
      <c r="AI459" s="244" t="s">
        <v>996</v>
      </c>
      <c r="AJ459" s="244">
        <v>40851</v>
      </c>
      <c r="AK459" s="244">
        <v>103089</v>
      </c>
      <c r="AL459" s="242" t="s">
        <v>419</v>
      </c>
      <c r="AM459" s="244" t="s">
        <v>185</v>
      </c>
      <c r="AN459" s="244" t="s">
        <v>271</v>
      </c>
      <c r="AO459" s="244" t="s">
        <v>994</v>
      </c>
      <c r="AP459" s="242">
        <v>40871</v>
      </c>
      <c r="AQ459" s="244"/>
      <c r="AR459" s="244"/>
      <c r="AS459" s="244"/>
      <c r="AT459" s="244"/>
      <c r="AU459" s="244"/>
      <c r="AV459" s="242"/>
      <c r="AW459" s="39">
        <v>118099</v>
      </c>
      <c r="AX459" s="39" t="s">
        <v>473</v>
      </c>
      <c r="AY459" s="39" t="s">
        <v>267</v>
      </c>
      <c r="AZ459" s="39" t="s">
        <v>272</v>
      </c>
      <c r="BA459" s="39" t="s">
        <v>993</v>
      </c>
      <c r="BB459" s="242">
        <v>40871</v>
      </c>
      <c r="BC459" s="241"/>
      <c r="BD459" s="241"/>
      <c r="BE459" s="241"/>
      <c r="BF459" s="242"/>
      <c r="BI459">
        <v>119737</v>
      </c>
      <c r="BJ459" t="s">
        <v>728</v>
      </c>
      <c r="BK459" t="s">
        <v>303</v>
      </c>
      <c r="BL459" t="s">
        <v>272</v>
      </c>
      <c r="BM459" s="1" t="s">
        <v>995</v>
      </c>
      <c r="BN459" s="1">
        <v>40822</v>
      </c>
      <c r="BO459"/>
      <c r="BP459"/>
      <c r="BQ459"/>
      <c r="BR459" s="1"/>
      <c r="BS459" s="233"/>
      <c r="BT459" s="1"/>
      <c r="BU459"/>
      <c r="BV459"/>
      <c r="BW459" s="1"/>
      <c r="BX459"/>
      <c r="BY459"/>
      <c r="BZ459" s="1"/>
      <c r="CA459"/>
      <c r="CB459" s="1"/>
      <c r="CC459"/>
      <c r="CD459"/>
      <c r="CE459"/>
      <c r="CF459" s="1"/>
    </row>
    <row r="460" spans="1:84">
      <c r="A460" s="237">
        <v>111058</v>
      </c>
      <c r="B460" s="237" t="s">
        <v>573</v>
      </c>
      <c r="C460" s="237" t="s">
        <v>165</v>
      </c>
      <c r="D460" s="237" t="s">
        <v>271</v>
      </c>
      <c r="E460" s="238" t="s">
        <v>993</v>
      </c>
      <c r="F460" s="237">
        <v>40527</v>
      </c>
      <c r="G460" s="237">
        <v>112370</v>
      </c>
      <c r="H460" s="237" t="s">
        <v>576</v>
      </c>
      <c r="I460" s="237" t="s">
        <v>124</v>
      </c>
      <c r="J460" s="238" t="s">
        <v>271</v>
      </c>
      <c r="K460" s="237" t="s">
        <v>994</v>
      </c>
      <c r="L460" s="237">
        <v>40240</v>
      </c>
      <c r="M460" s="237">
        <v>120997</v>
      </c>
      <c r="N460" s="237" t="s">
        <v>850</v>
      </c>
      <c r="O460" s="238" t="s">
        <v>135</v>
      </c>
      <c r="P460" s="39" t="s">
        <v>271</v>
      </c>
      <c r="Q460" s="239" t="s">
        <v>993</v>
      </c>
      <c r="R460" s="239">
        <v>40830</v>
      </c>
      <c r="S460" s="239">
        <v>135067</v>
      </c>
      <c r="T460" s="239" t="s">
        <v>725</v>
      </c>
      <c r="U460" s="240" t="s">
        <v>145</v>
      </c>
      <c r="V460" s="239" t="s">
        <v>271</v>
      </c>
      <c r="W460" s="239" t="s">
        <v>993</v>
      </c>
      <c r="X460" s="239">
        <v>40802</v>
      </c>
      <c r="Y460" s="239">
        <v>114890</v>
      </c>
      <c r="Z460" s="240" t="s">
        <v>713</v>
      </c>
      <c r="AA460" s="239" t="s">
        <v>15</v>
      </c>
      <c r="AB460" s="239" t="s">
        <v>271</v>
      </c>
      <c r="AC460" s="239" t="s">
        <v>993</v>
      </c>
      <c r="AD460" s="239">
        <v>40674</v>
      </c>
      <c r="AE460" s="240">
        <v>118851</v>
      </c>
      <c r="AF460" s="39" t="s">
        <v>910</v>
      </c>
      <c r="AG460" s="39" t="s">
        <v>128</v>
      </c>
      <c r="AH460" s="244" t="s">
        <v>271</v>
      </c>
      <c r="AI460" s="244" t="s">
        <v>994</v>
      </c>
      <c r="AJ460" s="244">
        <v>40835</v>
      </c>
      <c r="AK460" s="244">
        <v>102760</v>
      </c>
      <c r="AL460" s="242" t="s">
        <v>292</v>
      </c>
      <c r="AM460" s="244" t="s">
        <v>183</v>
      </c>
      <c r="AN460" s="244" t="s">
        <v>271</v>
      </c>
      <c r="AO460" s="244" t="s">
        <v>993</v>
      </c>
      <c r="AP460" s="242">
        <v>40870</v>
      </c>
      <c r="AQ460" s="244"/>
      <c r="AR460" s="244"/>
      <c r="AS460" s="244"/>
      <c r="AT460" s="244"/>
      <c r="AU460" s="244"/>
      <c r="AV460" s="242"/>
      <c r="AW460" s="39">
        <v>118108</v>
      </c>
      <c r="AX460" s="39" t="s">
        <v>283</v>
      </c>
      <c r="AY460" s="39" t="s">
        <v>266</v>
      </c>
      <c r="AZ460" s="39" t="s">
        <v>272</v>
      </c>
      <c r="BA460" s="39" t="s">
        <v>995</v>
      </c>
      <c r="BB460" s="242">
        <v>40871</v>
      </c>
      <c r="BC460" s="241"/>
      <c r="BD460" s="241"/>
      <c r="BE460" s="241"/>
      <c r="BF460" s="242"/>
      <c r="BI460">
        <v>119725</v>
      </c>
      <c r="BJ460" t="s">
        <v>735</v>
      </c>
      <c r="BK460" t="s">
        <v>170</v>
      </c>
      <c r="BL460" t="s">
        <v>272</v>
      </c>
      <c r="BM460" s="1" t="s">
        <v>993</v>
      </c>
      <c r="BN460" s="1">
        <v>40885</v>
      </c>
      <c r="BO460"/>
      <c r="BP460"/>
      <c r="BQ460"/>
      <c r="BR460" s="1"/>
      <c r="BS460" s="233"/>
      <c r="BT460" s="1"/>
      <c r="BU460"/>
      <c r="BV460"/>
      <c r="BW460" s="1"/>
      <c r="BX460"/>
      <c r="BY460"/>
      <c r="BZ460" s="1"/>
      <c r="CA460"/>
      <c r="CB460" s="1"/>
      <c r="CC460"/>
      <c r="CD460"/>
      <c r="CE460"/>
      <c r="CF460" s="1"/>
    </row>
    <row r="461" spans="1:84">
      <c r="A461" s="237">
        <v>115710</v>
      </c>
      <c r="B461" s="237" t="s">
        <v>579</v>
      </c>
      <c r="C461" s="237" t="s">
        <v>127</v>
      </c>
      <c r="D461" s="237" t="s">
        <v>271</v>
      </c>
      <c r="E461" s="238" t="s">
        <v>994</v>
      </c>
      <c r="F461" s="237">
        <v>40352</v>
      </c>
      <c r="G461" s="237">
        <v>122816</v>
      </c>
      <c r="H461" s="237" t="s">
        <v>176</v>
      </c>
      <c r="I461" s="237" t="s">
        <v>156</v>
      </c>
      <c r="J461" s="238" t="s">
        <v>271</v>
      </c>
      <c r="K461" s="237" t="s">
        <v>994</v>
      </c>
      <c r="L461" s="237">
        <v>40086</v>
      </c>
      <c r="M461" s="237">
        <v>121093</v>
      </c>
      <c r="N461" s="237" t="s">
        <v>580</v>
      </c>
      <c r="O461" s="238" t="s">
        <v>135</v>
      </c>
      <c r="P461" s="39" t="s">
        <v>271</v>
      </c>
      <c r="Q461" s="239" t="s">
        <v>996</v>
      </c>
      <c r="R461" s="239">
        <v>40739</v>
      </c>
      <c r="S461" s="239">
        <v>114919</v>
      </c>
      <c r="T461" s="239" t="s">
        <v>709</v>
      </c>
      <c r="U461" s="240" t="s">
        <v>329</v>
      </c>
      <c r="V461" s="239" t="s">
        <v>271</v>
      </c>
      <c r="W461" s="239" t="s">
        <v>993</v>
      </c>
      <c r="X461" s="239">
        <v>40569</v>
      </c>
      <c r="Y461" s="239">
        <v>113477</v>
      </c>
      <c r="Z461" s="240" t="s">
        <v>707</v>
      </c>
      <c r="AA461" s="239" t="s">
        <v>14</v>
      </c>
      <c r="AB461" s="239" t="s">
        <v>271</v>
      </c>
      <c r="AC461" s="239" t="s">
        <v>994</v>
      </c>
      <c r="AD461" s="239">
        <v>40555</v>
      </c>
      <c r="AE461" s="240">
        <v>118625</v>
      </c>
      <c r="AF461" s="39" t="s">
        <v>734</v>
      </c>
      <c r="AG461" s="39" t="s">
        <v>128</v>
      </c>
      <c r="AH461" s="244" t="s">
        <v>271</v>
      </c>
      <c r="AI461" s="244" t="s">
        <v>996</v>
      </c>
      <c r="AJ461" s="244">
        <v>40512</v>
      </c>
      <c r="AK461" s="244">
        <v>122816</v>
      </c>
      <c r="AL461" s="242" t="s">
        <v>176</v>
      </c>
      <c r="AM461" s="244" t="s">
        <v>156</v>
      </c>
      <c r="AN461" s="244" t="s">
        <v>271</v>
      </c>
      <c r="AO461" s="244" t="s">
        <v>994</v>
      </c>
      <c r="AP461" s="242">
        <v>40885</v>
      </c>
      <c r="AQ461" s="244"/>
      <c r="AR461" s="244"/>
      <c r="AS461" s="244"/>
      <c r="AT461" s="244"/>
      <c r="AU461" s="244"/>
      <c r="AV461" s="242"/>
      <c r="AW461" s="39">
        <v>130368</v>
      </c>
      <c r="AX461" s="39" t="s">
        <v>595</v>
      </c>
      <c r="AY461" s="39" t="s">
        <v>233</v>
      </c>
      <c r="AZ461" s="39" t="s">
        <v>273</v>
      </c>
      <c r="BA461" s="39" t="s">
        <v>999</v>
      </c>
      <c r="BB461" s="242">
        <v>40863</v>
      </c>
      <c r="BC461" s="241"/>
      <c r="BD461" s="241"/>
      <c r="BE461" s="241"/>
      <c r="BF461" s="242"/>
      <c r="BI461">
        <v>109660</v>
      </c>
      <c r="BJ461" t="s">
        <v>671</v>
      </c>
      <c r="BK461" t="s">
        <v>159</v>
      </c>
      <c r="BL461" t="s">
        <v>272</v>
      </c>
      <c r="BM461" s="1" t="s">
        <v>995</v>
      </c>
      <c r="BN461" s="1">
        <v>40851</v>
      </c>
      <c r="BO461"/>
      <c r="BP461"/>
      <c r="BQ461"/>
      <c r="BR461" s="1"/>
      <c r="BS461" s="233"/>
      <c r="BT461" s="1"/>
      <c r="BU461"/>
      <c r="BV461"/>
      <c r="BW461" s="1"/>
      <c r="BX461"/>
      <c r="BY461"/>
      <c r="BZ461" s="1"/>
      <c r="CA461"/>
      <c r="CB461" s="1"/>
      <c r="CC461"/>
      <c r="CD461"/>
      <c r="CE461"/>
      <c r="CF461" s="1"/>
    </row>
    <row r="462" spans="1:84">
      <c r="A462" s="237">
        <v>120493</v>
      </c>
      <c r="B462" s="237" t="s">
        <v>587</v>
      </c>
      <c r="C462" s="237" t="s">
        <v>41</v>
      </c>
      <c r="D462" s="237" t="s">
        <v>271</v>
      </c>
      <c r="E462" s="238" t="s">
        <v>993</v>
      </c>
      <c r="F462" s="237">
        <v>40522</v>
      </c>
      <c r="G462" s="237">
        <v>111878</v>
      </c>
      <c r="H462" s="237" t="s">
        <v>567</v>
      </c>
      <c r="I462" s="237" t="s">
        <v>234</v>
      </c>
      <c r="J462" s="238" t="s">
        <v>271</v>
      </c>
      <c r="K462" s="237" t="s">
        <v>993</v>
      </c>
      <c r="L462" s="237">
        <v>40716</v>
      </c>
      <c r="M462" s="237">
        <v>135505</v>
      </c>
      <c r="N462" s="237" t="s">
        <v>574</v>
      </c>
      <c r="O462" s="238" t="s">
        <v>165</v>
      </c>
      <c r="P462" s="39" t="s">
        <v>271</v>
      </c>
      <c r="Q462" s="239" t="s">
        <v>994</v>
      </c>
      <c r="R462" s="239">
        <v>40366</v>
      </c>
      <c r="S462" s="239">
        <v>114859</v>
      </c>
      <c r="T462" s="239" t="s">
        <v>722</v>
      </c>
      <c r="U462" s="240" t="s">
        <v>329</v>
      </c>
      <c r="V462" s="239" t="s">
        <v>271</v>
      </c>
      <c r="W462" s="239" t="s">
        <v>993</v>
      </c>
      <c r="X462" s="239">
        <v>40498</v>
      </c>
      <c r="Y462" s="239">
        <v>114770</v>
      </c>
      <c r="Z462" s="240" t="s">
        <v>721</v>
      </c>
      <c r="AA462" s="239" t="s">
        <v>330</v>
      </c>
      <c r="AB462" s="239" t="s">
        <v>271</v>
      </c>
      <c r="AC462" s="239" t="s">
        <v>993</v>
      </c>
      <c r="AD462" s="239">
        <v>40578</v>
      </c>
      <c r="AE462" s="240">
        <v>115252</v>
      </c>
      <c r="AF462" s="39" t="s">
        <v>912</v>
      </c>
      <c r="AG462" s="39" t="s">
        <v>329</v>
      </c>
      <c r="AH462" s="244" t="s">
        <v>271</v>
      </c>
      <c r="AI462" s="244" t="s">
        <v>995</v>
      </c>
      <c r="AJ462" s="244">
        <v>40827</v>
      </c>
      <c r="AK462" s="244">
        <v>119299</v>
      </c>
      <c r="AL462" s="242" t="s">
        <v>290</v>
      </c>
      <c r="AM462" s="244" t="s">
        <v>170</v>
      </c>
      <c r="AN462" s="244" t="s">
        <v>271</v>
      </c>
      <c r="AO462" s="244" t="s">
        <v>993</v>
      </c>
      <c r="AP462" s="242">
        <v>40850</v>
      </c>
      <c r="AQ462" s="244"/>
      <c r="AR462" s="244"/>
      <c r="AS462" s="244"/>
      <c r="AT462" s="244"/>
      <c r="AU462" s="244"/>
      <c r="AV462" s="244"/>
      <c r="BB462" s="241"/>
      <c r="BC462" s="241"/>
      <c r="BD462" s="241"/>
      <c r="BE462" s="241"/>
      <c r="BF462" s="242"/>
      <c r="BI462">
        <v>118105</v>
      </c>
      <c r="BJ462" t="s">
        <v>1009</v>
      </c>
      <c r="BK462" t="s">
        <v>266</v>
      </c>
      <c r="BL462" t="s">
        <v>272</v>
      </c>
      <c r="BM462" s="1" t="s">
        <v>993</v>
      </c>
      <c r="BN462" s="1">
        <v>40829</v>
      </c>
      <c r="BO462"/>
      <c r="BP462"/>
      <c r="BQ462"/>
      <c r="BR462" s="1"/>
      <c r="BS462" s="233"/>
      <c r="BT462" s="1"/>
      <c r="BU462"/>
      <c r="BV462"/>
      <c r="BW462" s="1"/>
      <c r="BX462"/>
      <c r="BY462"/>
      <c r="BZ462" s="1"/>
      <c r="CA462"/>
      <c r="CB462" s="1"/>
      <c r="CC462"/>
      <c r="CD462"/>
      <c r="CE462"/>
      <c r="CF462" s="1"/>
    </row>
    <row r="463" spans="1:84">
      <c r="A463" s="237">
        <v>115542</v>
      </c>
      <c r="B463" s="237" t="s">
        <v>571</v>
      </c>
      <c r="C463" s="237" t="s">
        <v>127</v>
      </c>
      <c r="D463" s="237" t="s">
        <v>271</v>
      </c>
      <c r="E463" s="238" t="s">
        <v>993</v>
      </c>
      <c r="F463" s="237">
        <v>40610</v>
      </c>
      <c r="G463" s="237">
        <v>135505</v>
      </c>
      <c r="H463" s="237" t="s">
        <v>574</v>
      </c>
      <c r="I463" s="237" t="s">
        <v>165</v>
      </c>
      <c r="J463" s="238" t="s">
        <v>271</v>
      </c>
      <c r="K463" s="237" t="s">
        <v>994</v>
      </c>
      <c r="L463" s="237">
        <v>40366</v>
      </c>
      <c r="M463" s="237">
        <v>122445</v>
      </c>
      <c r="N463" s="237" t="s">
        <v>740</v>
      </c>
      <c r="O463" s="238" t="s">
        <v>157</v>
      </c>
      <c r="P463" s="39" t="s">
        <v>271</v>
      </c>
      <c r="Q463" s="239" t="s">
        <v>993</v>
      </c>
      <c r="R463" s="239">
        <v>40884</v>
      </c>
      <c r="S463" s="239">
        <v>135058</v>
      </c>
      <c r="T463" s="239" t="s">
        <v>909</v>
      </c>
      <c r="U463" s="240" t="s">
        <v>145</v>
      </c>
      <c r="V463" s="239" t="s">
        <v>271</v>
      </c>
      <c r="W463" s="239" t="s">
        <v>996</v>
      </c>
      <c r="X463" s="239">
        <v>40830</v>
      </c>
      <c r="Y463" s="239">
        <v>118300</v>
      </c>
      <c r="Z463" s="240" t="s">
        <v>731</v>
      </c>
      <c r="AA463" s="239" t="s">
        <v>128</v>
      </c>
      <c r="AB463" s="239" t="s">
        <v>271</v>
      </c>
      <c r="AC463" s="239" t="s">
        <v>993</v>
      </c>
      <c r="AD463" s="239">
        <v>40500</v>
      </c>
      <c r="AE463" s="240">
        <v>114762</v>
      </c>
      <c r="AF463" s="39" t="s">
        <v>717</v>
      </c>
      <c r="AG463" s="39" t="s">
        <v>329</v>
      </c>
      <c r="AH463" s="244" t="s">
        <v>271</v>
      </c>
      <c r="AI463" s="244" t="s">
        <v>993</v>
      </c>
      <c r="AJ463" s="244">
        <v>40522</v>
      </c>
      <c r="AK463" s="244">
        <v>118714</v>
      </c>
      <c r="AL463" s="242" t="s">
        <v>151</v>
      </c>
      <c r="AM463" s="244" t="s">
        <v>128</v>
      </c>
      <c r="AN463" s="244" t="s">
        <v>271</v>
      </c>
      <c r="AO463" s="244" t="s">
        <v>994</v>
      </c>
      <c r="AP463" s="242">
        <v>40864</v>
      </c>
      <c r="AQ463" s="244"/>
      <c r="AR463" s="244"/>
      <c r="AS463" s="244"/>
      <c r="AT463" s="244"/>
      <c r="AU463" s="244"/>
      <c r="AV463" s="244"/>
      <c r="BB463" s="241"/>
      <c r="BC463" s="241"/>
      <c r="BD463" s="241"/>
      <c r="BE463" s="241"/>
      <c r="BF463" s="242"/>
      <c r="BI463">
        <v>100743</v>
      </c>
      <c r="BJ463" t="s">
        <v>618</v>
      </c>
      <c r="BK463" t="s">
        <v>275</v>
      </c>
      <c r="BL463" t="s">
        <v>272</v>
      </c>
      <c r="BM463" s="1" t="s">
        <v>993</v>
      </c>
      <c r="BN463" s="1">
        <v>40865</v>
      </c>
      <c r="BO463"/>
      <c r="BP463"/>
      <c r="BQ463"/>
      <c r="BR463" s="1"/>
      <c r="BS463" s="233"/>
      <c r="BT463" s="1"/>
      <c r="BU463"/>
      <c r="BV463"/>
      <c r="BW463" s="1"/>
      <c r="BX463"/>
      <c r="BY463"/>
      <c r="BZ463" s="1"/>
      <c r="CA463"/>
      <c r="CB463" s="1"/>
      <c r="CC463"/>
      <c r="CD463"/>
      <c r="CE463"/>
      <c r="CF463" s="1"/>
    </row>
    <row r="464" spans="1:84">
      <c r="A464" s="237">
        <v>121965</v>
      </c>
      <c r="B464" s="237" t="s">
        <v>594</v>
      </c>
      <c r="C464" s="237" t="s">
        <v>171</v>
      </c>
      <c r="D464" s="237" t="s">
        <v>271</v>
      </c>
      <c r="E464" s="238" t="s">
        <v>996</v>
      </c>
      <c r="F464" s="237">
        <v>40466</v>
      </c>
      <c r="G464" s="237">
        <v>123398</v>
      </c>
      <c r="H464" s="237" t="s">
        <v>743</v>
      </c>
      <c r="I464" s="237" t="s">
        <v>206</v>
      </c>
      <c r="J464" s="238" t="s">
        <v>271</v>
      </c>
      <c r="K464" s="237" t="s">
        <v>993</v>
      </c>
      <c r="L464" s="237">
        <v>40870</v>
      </c>
      <c r="M464" s="237">
        <v>122444</v>
      </c>
      <c r="N464" s="237" t="s">
        <v>568</v>
      </c>
      <c r="O464" s="238" t="s">
        <v>157</v>
      </c>
      <c r="P464" s="39" t="s">
        <v>271</v>
      </c>
      <c r="Q464" s="239" t="s">
        <v>993</v>
      </c>
      <c r="R464" s="239">
        <v>40514</v>
      </c>
      <c r="S464" s="239">
        <v>118851</v>
      </c>
      <c r="T464" s="239" t="s">
        <v>910</v>
      </c>
      <c r="U464" s="240" t="s">
        <v>128</v>
      </c>
      <c r="V464" s="239" t="s">
        <v>271</v>
      </c>
      <c r="W464" s="239" t="s">
        <v>994</v>
      </c>
      <c r="X464" s="239">
        <v>40835</v>
      </c>
      <c r="Y464" s="239">
        <v>135067</v>
      </c>
      <c r="Z464" s="240" t="s">
        <v>725</v>
      </c>
      <c r="AA464" s="239" t="s">
        <v>145</v>
      </c>
      <c r="AB464" s="239" t="s">
        <v>271</v>
      </c>
      <c r="AC464" s="239" t="s">
        <v>993</v>
      </c>
      <c r="AD464" s="239">
        <v>40802</v>
      </c>
      <c r="AE464" s="240">
        <v>135067</v>
      </c>
      <c r="AF464" s="39" t="s">
        <v>725</v>
      </c>
      <c r="AG464" s="39" t="s">
        <v>145</v>
      </c>
      <c r="AH464" s="244" t="s">
        <v>271</v>
      </c>
      <c r="AI464" s="244" t="s">
        <v>993</v>
      </c>
      <c r="AJ464" s="244">
        <v>40802</v>
      </c>
      <c r="AK464" s="244">
        <v>110369</v>
      </c>
      <c r="AL464" s="242" t="s">
        <v>495</v>
      </c>
      <c r="AM464" s="244" t="s">
        <v>162</v>
      </c>
      <c r="AN464" s="244" t="s">
        <v>271</v>
      </c>
      <c r="AO464" s="244" t="s">
        <v>993</v>
      </c>
      <c r="AP464" s="242">
        <v>40829</v>
      </c>
      <c r="AQ464" s="244"/>
      <c r="AR464" s="244"/>
      <c r="AS464" s="244"/>
      <c r="AT464" s="244"/>
      <c r="AU464" s="244"/>
      <c r="AV464" s="244"/>
      <c r="BB464" s="241"/>
      <c r="BC464" s="241"/>
      <c r="BD464" s="241"/>
      <c r="BE464" s="241"/>
      <c r="BF464" s="242"/>
      <c r="BI464">
        <v>134126</v>
      </c>
      <c r="BJ464" t="s">
        <v>714</v>
      </c>
      <c r="BK464" t="s">
        <v>328</v>
      </c>
      <c r="BL464" t="s">
        <v>273</v>
      </c>
      <c r="BM464" s="1" t="s">
        <v>999</v>
      </c>
      <c r="BN464" s="1">
        <v>40879</v>
      </c>
      <c r="BO464"/>
      <c r="BP464"/>
      <c r="BQ464"/>
      <c r="BR464" s="1"/>
      <c r="BS464" s="233"/>
      <c r="BT464" s="1"/>
      <c r="BU464"/>
      <c r="BV464"/>
      <c r="BW464" s="1"/>
      <c r="BX464"/>
      <c r="BY464"/>
      <c r="BZ464" s="1"/>
      <c r="CA464"/>
      <c r="CB464" s="1"/>
      <c r="CC464"/>
      <c r="CD464"/>
      <c r="CE464"/>
      <c r="CF464" s="1"/>
    </row>
    <row r="465" spans="1:84">
      <c r="A465" s="237">
        <v>120546</v>
      </c>
      <c r="B465" s="237" t="s">
        <v>585</v>
      </c>
      <c r="C465" s="237" t="s">
        <v>41</v>
      </c>
      <c r="D465" s="237" t="s">
        <v>271</v>
      </c>
      <c r="E465" s="238" t="s">
        <v>996</v>
      </c>
      <c r="F465" s="237">
        <v>40633</v>
      </c>
      <c r="G465" s="237">
        <v>123393</v>
      </c>
      <c r="H465" s="237" t="s">
        <v>854</v>
      </c>
      <c r="I465" s="237" t="s">
        <v>206</v>
      </c>
      <c r="J465" s="238" t="s">
        <v>271</v>
      </c>
      <c r="K465" s="237" t="s">
        <v>993</v>
      </c>
      <c r="L465" s="237">
        <v>40813</v>
      </c>
      <c r="M465" s="237">
        <v>123398</v>
      </c>
      <c r="N465" s="237" t="s">
        <v>743</v>
      </c>
      <c r="O465" s="238" t="s">
        <v>206</v>
      </c>
      <c r="P465" s="39" t="s">
        <v>271</v>
      </c>
      <c r="Q465" s="239" t="s">
        <v>993</v>
      </c>
      <c r="R465" s="239">
        <v>40870</v>
      </c>
      <c r="S465" s="239">
        <v>118322</v>
      </c>
      <c r="T465" s="239" t="s">
        <v>723</v>
      </c>
      <c r="U465" s="240" t="s">
        <v>324</v>
      </c>
      <c r="V465" s="239" t="s">
        <v>271</v>
      </c>
      <c r="W465" s="239" t="s">
        <v>993</v>
      </c>
      <c r="X465" s="239">
        <v>40492</v>
      </c>
      <c r="Y465" s="239">
        <v>133573</v>
      </c>
      <c r="Z465" s="240" t="s">
        <v>710</v>
      </c>
      <c r="AA465" s="239" t="s">
        <v>329</v>
      </c>
      <c r="AB465" s="239" t="s">
        <v>271</v>
      </c>
      <c r="AC465" s="239" t="s">
        <v>993</v>
      </c>
      <c r="AD465" s="239">
        <v>40688</v>
      </c>
      <c r="AE465" s="240">
        <v>114919</v>
      </c>
      <c r="AF465" s="39" t="s">
        <v>709</v>
      </c>
      <c r="AG465" s="39" t="s">
        <v>329</v>
      </c>
      <c r="AH465" s="244" t="s">
        <v>271</v>
      </c>
      <c r="AI465" s="244" t="s">
        <v>993</v>
      </c>
      <c r="AJ465" s="244">
        <v>40569</v>
      </c>
      <c r="AK465" s="244">
        <v>121454</v>
      </c>
      <c r="AL465" s="242" t="s">
        <v>247</v>
      </c>
      <c r="AM465" s="244" t="s">
        <v>209</v>
      </c>
      <c r="AN465" s="244" t="s">
        <v>271</v>
      </c>
      <c r="AO465" s="244" t="s">
        <v>993</v>
      </c>
      <c r="AP465" s="242">
        <v>40869</v>
      </c>
      <c r="AQ465" s="244"/>
      <c r="AR465" s="244"/>
      <c r="AS465" s="244"/>
      <c r="AT465" s="244"/>
      <c r="AU465" s="244"/>
      <c r="AV465" s="244"/>
      <c r="BB465" s="241"/>
      <c r="BC465" s="241"/>
      <c r="BD465" s="241"/>
      <c r="BE465" s="241"/>
      <c r="BF465" s="242"/>
      <c r="BI465">
        <v>132205</v>
      </c>
      <c r="BJ465" t="s">
        <v>715</v>
      </c>
      <c r="BK465" t="s">
        <v>329</v>
      </c>
      <c r="BL465" t="s">
        <v>246</v>
      </c>
      <c r="BM465" s="1" t="s">
        <v>246</v>
      </c>
      <c r="BN465" s="1">
        <v>40836</v>
      </c>
      <c r="BO465"/>
      <c r="BP465"/>
      <c r="BQ465"/>
      <c r="BR465" s="1"/>
      <c r="BS465" s="233"/>
      <c r="BT465" s="1"/>
      <c r="BU465"/>
      <c r="BV465"/>
      <c r="BW465" s="1"/>
      <c r="BX465"/>
      <c r="BY465"/>
      <c r="BZ465" s="1"/>
      <c r="CA465"/>
      <c r="CB465" s="1"/>
      <c r="CC465"/>
      <c r="CD465"/>
      <c r="CE465"/>
      <c r="CF465" s="1"/>
    </row>
    <row r="466" spans="1:84">
      <c r="A466" s="237">
        <v>133314</v>
      </c>
      <c r="B466" s="237" t="s">
        <v>570</v>
      </c>
      <c r="C466" s="237" t="s">
        <v>166</v>
      </c>
      <c r="D466" s="237" t="s">
        <v>271</v>
      </c>
      <c r="E466" s="238" t="s">
        <v>993</v>
      </c>
      <c r="F466" s="237">
        <v>40561</v>
      </c>
      <c r="G466" s="237">
        <v>111058</v>
      </c>
      <c r="H466" s="237" t="s">
        <v>573</v>
      </c>
      <c r="I466" s="237" t="s">
        <v>165</v>
      </c>
      <c r="J466" s="238" t="s">
        <v>271</v>
      </c>
      <c r="K466" s="237" t="s">
        <v>993</v>
      </c>
      <c r="L466" s="237">
        <v>40527</v>
      </c>
      <c r="M466" s="237">
        <v>123393</v>
      </c>
      <c r="N466" s="237" t="s">
        <v>854</v>
      </c>
      <c r="O466" s="238" t="s">
        <v>206</v>
      </c>
      <c r="P466" s="39" t="s">
        <v>271</v>
      </c>
      <c r="Q466" s="239" t="s">
        <v>993</v>
      </c>
      <c r="R466" s="239">
        <v>40813</v>
      </c>
      <c r="S466" s="239">
        <v>113477</v>
      </c>
      <c r="T466" s="239" t="s">
        <v>707</v>
      </c>
      <c r="U466" s="240" t="s">
        <v>14</v>
      </c>
      <c r="V466" s="239" t="s">
        <v>271</v>
      </c>
      <c r="W466" s="239" t="s">
        <v>994</v>
      </c>
      <c r="X466" s="239">
        <v>40555</v>
      </c>
      <c r="Y466" s="239">
        <v>134021</v>
      </c>
      <c r="Z466" s="240" t="s">
        <v>708</v>
      </c>
      <c r="AA466" s="239" t="s">
        <v>329</v>
      </c>
      <c r="AB466" s="239" t="s">
        <v>271</v>
      </c>
      <c r="AC466" s="239" t="s">
        <v>993</v>
      </c>
      <c r="AD466" s="239">
        <v>40704</v>
      </c>
      <c r="AE466" s="240">
        <v>114890</v>
      </c>
      <c r="AF466" s="39" t="s">
        <v>713</v>
      </c>
      <c r="AG466" s="39" t="s">
        <v>15</v>
      </c>
      <c r="AH466" s="244" t="s">
        <v>271</v>
      </c>
      <c r="AI466" s="244" t="s">
        <v>993</v>
      </c>
      <c r="AJ466" s="244">
        <v>40674</v>
      </c>
      <c r="AK466" s="244">
        <v>117924</v>
      </c>
      <c r="AL466" s="242" t="s">
        <v>152</v>
      </c>
      <c r="AM466" s="244" t="s">
        <v>207</v>
      </c>
      <c r="AN466" s="244" t="s">
        <v>271</v>
      </c>
      <c r="AO466" s="244" t="s">
        <v>993</v>
      </c>
      <c r="AP466" s="242">
        <v>40850</v>
      </c>
      <c r="AQ466" s="244"/>
      <c r="AR466" s="244"/>
      <c r="AS466" s="244"/>
      <c r="AT466" s="244"/>
      <c r="AU466" s="244"/>
      <c r="AV466" s="244"/>
      <c r="BB466" s="241"/>
      <c r="BC466" s="241"/>
      <c r="BD466" s="241"/>
      <c r="BE466" s="241"/>
      <c r="BF466" s="242"/>
      <c r="BI466">
        <v>135950</v>
      </c>
      <c r="BJ466" t="s">
        <v>741</v>
      </c>
      <c r="BK466" t="s">
        <v>204</v>
      </c>
      <c r="BL466" t="s">
        <v>246</v>
      </c>
      <c r="BM466" s="1" t="s">
        <v>246</v>
      </c>
      <c r="BN466" s="1">
        <v>40884</v>
      </c>
      <c r="BO466"/>
      <c r="BP466"/>
      <c r="BQ466"/>
      <c r="BR466" s="1"/>
      <c r="BS466" s="233"/>
      <c r="BT466" s="1"/>
      <c r="BU466"/>
      <c r="BV466"/>
      <c r="BW466" s="1"/>
      <c r="BX466"/>
      <c r="BY466"/>
      <c r="BZ466" s="1"/>
      <c r="CA466"/>
      <c r="CB466" s="1"/>
      <c r="CC466"/>
      <c r="CD466"/>
      <c r="CE466"/>
      <c r="CF466" s="1"/>
    </row>
    <row r="467" spans="1:84">
      <c r="A467" s="237">
        <v>123393</v>
      </c>
      <c r="B467" s="237" t="s">
        <v>854</v>
      </c>
      <c r="C467" s="237" t="s">
        <v>206</v>
      </c>
      <c r="D467" s="237" t="s">
        <v>271</v>
      </c>
      <c r="E467" s="238" t="s">
        <v>993</v>
      </c>
      <c r="F467" s="237">
        <v>40813</v>
      </c>
      <c r="G467" s="237">
        <v>135455</v>
      </c>
      <c r="H467" s="237" t="s">
        <v>851</v>
      </c>
      <c r="I467" s="237" t="s">
        <v>166</v>
      </c>
      <c r="J467" s="238" t="s">
        <v>271</v>
      </c>
      <c r="K467" s="237" t="s">
        <v>995</v>
      </c>
      <c r="L467" s="237">
        <v>40876</v>
      </c>
      <c r="M467" s="237">
        <v>112370</v>
      </c>
      <c r="N467" s="237" t="s">
        <v>576</v>
      </c>
      <c r="O467" s="238" t="s">
        <v>124</v>
      </c>
      <c r="P467" s="39" t="s">
        <v>271</v>
      </c>
      <c r="Q467" s="239" t="s">
        <v>994</v>
      </c>
      <c r="R467" s="239">
        <v>40240</v>
      </c>
      <c r="S467" s="239">
        <v>114770</v>
      </c>
      <c r="T467" s="239" t="s">
        <v>721</v>
      </c>
      <c r="U467" s="240" t="s">
        <v>330</v>
      </c>
      <c r="V467" s="239" t="s">
        <v>271</v>
      </c>
      <c r="W467" s="239" t="s">
        <v>993</v>
      </c>
      <c r="X467" s="239">
        <v>40578</v>
      </c>
      <c r="Y467" s="239">
        <v>115021</v>
      </c>
      <c r="Z467" s="240" t="s">
        <v>911</v>
      </c>
      <c r="AA467" s="239" t="s">
        <v>329</v>
      </c>
      <c r="AB467" s="239" t="s">
        <v>271</v>
      </c>
      <c r="AC467" s="239" t="s">
        <v>993</v>
      </c>
      <c r="AD467" s="239">
        <v>40823</v>
      </c>
      <c r="AE467" s="240">
        <v>114866</v>
      </c>
      <c r="AF467" s="39" t="s">
        <v>916</v>
      </c>
      <c r="AG467" s="39" t="s">
        <v>15</v>
      </c>
      <c r="AH467" s="244" t="s">
        <v>271</v>
      </c>
      <c r="AI467" s="244" t="s">
        <v>993</v>
      </c>
      <c r="AJ467" s="244">
        <v>40879</v>
      </c>
      <c r="AK467" s="244">
        <v>131539</v>
      </c>
      <c r="AL467" s="242" t="s">
        <v>472</v>
      </c>
      <c r="AM467" s="244" t="s">
        <v>207</v>
      </c>
      <c r="AN467" s="244" t="s">
        <v>271</v>
      </c>
      <c r="AO467" s="244" t="s">
        <v>993</v>
      </c>
      <c r="AP467" s="242">
        <v>40822</v>
      </c>
      <c r="AQ467" s="244"/>
      <c r="AR467" s="244"/>
      <c r="AS467" s="244"/>
      <c r="AT467" s="244"/>
      <c r="AU467" s="244"/>
      <c r="AV467" s="244"/>
      <c r="BB467" s="241"/>
      <c r="BC467" s="241"/>
      <c r="BD467" s="241"/>
      <c r="BE467" s="241"/>
      <c r="BF467" s="242"/>
      <c r="BI467">
        <v>111520</v>
      </c>
      <c r="BJ467" t="s">
        <v>666</v>
      </c>
      <c r="BK467" t="s">
        <v>261</v>
      </c>
      <c r="BL467" t="s">
        <v>246</v>
      </c>
      <c r="BM467" s="1" t="s">
        <v>246</v>
      </c>
      <c r="BN467" s="1">
        <v>40890</v>
      </c>
      <c r="BO467"/>
      <c r="BP467"/>
      <c r="BQ467"/>
      <c r="BR467" s="1"/>
      <c r="BS467" s="233"/>
      <c r="BT467" s="1"/>
      <c r="BU467"/>
      <c r="BV467"/>
      <c r="BW467" s="1"/>
      <c r="BX467"/>
      <c r="BY467"/>
      <c r="BZ467" s="1"/>
      <c r="CA467"/>
      <c r="CB467" s="1"/>
      <c r="CC467"/>
      <c r="CD467"/>
      <c r="CE467"/>
      <c r="CF467" s="1"/>
    </row>
    <row r="468" spans="1:84">
      <c r="A468" s="237">
        <v>135505</v>
      </c>
      <c r="B468" s="237" t="s">
        <v>574</v>
      </c>
      <c r="C468" s="237" t="s">
        <v>165</v>
      </c>
      <c r="D468" s="237" t="s">
        <v>271</v>
      </c>
      <c r="E468" s="238" t="s">
        <v>994</v>
      </c>
      <c r="F468" s="237">
        <v>40366</v>
      </c>
      <c r="G468" s="237">
        <v>122444</v>
      </c>
      <c r="H468" s="237" t="s">
        <v>568</v>
      </c>
      <c r="I468" s="237" t="s">
        <v>157</v>
      </c>
      <c r="J468" s="238" t="s">
        <v>271</v>
      </c>
      <c r="K468" s="237" t="s">
        <v>993</v>
      </c>
      <c r="L468" s="237">
        <v>40514</v>
      </c>
      <c r="M468" s="237">
        <v>119204</v>
      </c>
      <c r="N468" s="237" t="s">
        <v>856</v>
      </c>
      <c r="O468" s="238" t="s">
        <v>170</v>
      </c>
      <c r="P468" s="39" t="s">
        <v>271</v>
      </c>
      <c r="Q468" s="239" t="s">
        <v>993</v>
      </c>
      <c r="R468" s="239">
        <v>40850</v>
      </c>
      <c r="S468" s="239">
        <v>113400</v>
      </c>
      <c r="T468" s="239" t="s">
        <v>718</v>
      </c>
      <c r="U468" s="240" t="s">
        <v>14</v>
      </c>
      <c r="V468" s="239" t="s">
        <v>271</v>
      </c>
      <c r="W468" s="239" t="s">
        <v>996</v>
      </c>
      <c r="X468" s="239">
        <v>40606</v>
      </c>
      <c r="Y468" s="239">
        <v>114919</v>
      </c>
      <c r="Z468" s="240" t="s">
        <v>709</v>
      </c>
      <c r="AA468" s="239" t="s">
        <v>329</v>
      </c>
      <c r="AB468" s="239" t="s">
        <v>271</v>
      </c>
      <c r="AC468" s="239" t="s">
        <v>993</v>
      </c>
      <c r="AD468" s="239">
        <v>40569</v>
      </c>
      <c r="AE468" s="240">
        <v>133573</v>
      </c>
      <c r="AF468" s="39" t="s">
        <v>710</v>
      </c>
      <c r="AG468" s="39" t="s">
        <v>329</v>
      </c>
      <c r="AH468" s="244" t="s">
        <v>271</v>
      </c>
      <c r="AI468" s="244" t="s">
        <v>993</v>
      </c>
      <c r="AJ468" s="244">
        <v>40688</v>
      </c>
      <c r="AK468" s="244">
        <v>117991</v>
      </c>
      <c r="AL468" s="242" t="s">
        <v>486</v>
      </c>
      <c r="AM468" s="39" t="s">
        <v>74</v>
      </c>
      <c r="AN468" s="39" t="s">
        <v>271</v>
      </c>
      <c r="AO468" s="39" t="s">
        <v>996</v>
      </c>
      <c r="AP468" s="1">
        <v>40879</v>
      </c>
    </row>
    <row r="469" spans="1:84">
      <c r="A469" s="237">
        <v>112370</v>
      </c>
      <c r="B469" s="237" t="s">
        <v>576</v>
      </c>
      <c r="C469" s="237" t="s">
        <v>124</v>
      </c>
      <c r="D469" s="237" t="s">
        <v>271</v>
      </c>
      <c r="E469" s="238" t="s">
        <v>994</v>
      </c>
      <c r="F469" s="237">
        <v>40240</v>
      </c>
      <c r="G469" s="237">
        <v>122630</v>
      </c>
      <c r="H469" s="237" t="s">
        <v>554</v>
      </c>
      <c r="I469" s="237" t="s">
        <v>156</v>
      </c>
      <c r="J469" s="238" t="s">
        <v>271</v>
      </c>
      <c r="K469" s="237" t="s">
        <v>993</v>
      </c>
      <c r="L469" s="237">
        <v>40632</v>
      </c>
      <c r="M469" s="237">
        <v>118729</v>
      </c>
      <c r="N469" s="237" t="s">
        <v>559</v>
      </c>
      <c r="O469" s="238" t="s">
        <v>324</v>
      </c>
      <c r="P469" s="39" t="s">
        <v>271</v>
      </c>
      <c r="Q469" s="239" t="s">
        <v>994</v>
      </c>
      <c r="R469" s="239">
        <v>40521</v>
      </c>
      <c r="S469" s="239">
        <v>115021</v>
      </c>
      <c r="T469" s="239" t="s">
        <v>911</v>
      </c>
      <c r="U469" s="240" t="s">
        <v>329</v>
      </c>
      <c r="V469" s="239" t="s">
        <v>271</v>
      </c>
      <c r="W469" s="239" t="s">
        <v>993</v>
      </c>
      <c r="X469" s="239">
        <v>40823</v>
      </c>
      <c r="Y469" s="239">
        <v>113373</v>
      </c>
      <c r="Z469" s="240" t="s">
        <v>913</v>
      </c>
      <c r="AA469" s="239" t="s">
        <v>14</v>
      </c>
      <c r="AB469" s="239" t="s">
        <v>271</v>
      </c>
      <c r="AC469" s="239" t="s">
        <v>996</v>
      </c>
      <c r="AD469" s="239">
        <v>40851</v>
      </c>
      <c r="AE469" s="240">
        <v>134021</v>
      </c>
      <c r="AF469" s="39" t="s">
        <v>708</v>
      </c>
      <c r="AG469" s="39" t="s">
        <v>329</v>
      </c>
      <c r="AH469" s="244" t="s">
        <v>271</v>
      </c>
      <c r="AI469" s="244" t="s">
        <v>993</v>
      </c>
      <c r="AJ469" s="244">
        <v>40704</v>
      </c>
      <c r="AK469" s="244">
        <v>117930</v>
      </c>
      <c r="AL469" s="242" t="s">
        <v>153</v>
      </c>
      <c r="AM469" s="39" t="s">
        <v>266</v>
      </c>
      <c r="AN469" s="39" t="s">
        <v>271</v>
      </c>
      <c r="AO469" s="39" t="s">
        <v>993</v>
      </c>
      <c r="AP469" s="1">
        <v>40821</v>
      </c>
    </row>
    <row r="470" spans="1:84">
      <c r="A470" s="237">
        <v>111804</v>
      </c>
      <c r="B470" s="237" t="s">
        <v>575</v>
      </c>
      <c r="C470" s="237" t="s">
        <v>234</v>
      </c>
      <c r="D470" s="237" t="s">
        <v>271</v>
      </c>
      <c r="E470" s="238" t="s">
        <v>993</v>
      </c>
      <c r="F470" s="237">
        <v>40366</v>
      </c>
      <c r="G470" s="237">
        <v>118347</v>
      </c>
      <c r="H470" s="237" t="s">
        <v>732</v>
      </c>
      <c r="I470" s="237" t="s">
        <v>128</v>
      </c>
      <c r="J470" s="238" t="s">
        <v>271</v>
      </c>
      <c r="K470" s="237" t="s">
        <v>993</v>
      </c>
      <c r="L470" s="237">
        <v>40822</v>
      </c>
      <c r="M470" s="237">
        <v>118550</v>
      </c>
      <c r="N470" s="237" t="s">
        <v>86</v>
      </c>
      <c r="O470" s="238" t="s">
        <v>324</v>
      </c>
      <c r="P470" s="39" t="s">
        <v>271</v>
      </c>
      <c r="Q470" s="239" t="s">
        <v>993</v>
      </c>
      <c r="R470" s="239">
        <v>40451</v>
      </c>
      <c r="S470" s="239">
        <v>115020</v>
      </c>
      <c r="T470" s="239" t="s">
        <v>716</v>
      </c>
      <c r="U470" s="240" t="s">
        <v>329</v>
      </c>
      <c r="V470" s="239" t="s">
        <v>271</v>
      </c>
      <c r="W470" s="239" t="s">
        <v>993</v>
      </c>
      <c r="X470" s="239">
        <v>40450</v>
      </c>
      <c r="Y470" s="239">
        <v>135058</v>
      </c>
      <c r="Z470" s="240" t="s">
        <v>909</v>
      </c>
      <c r="AA470" s="239" t="s">
        <v>145</v>
      </c>
      <c r="AB470" s="239" t="s">
        <v>271</v>
      </c>
      <c r="AC470" s="239" t="s">
        <v>996</v>
      </c>
      <c r="AD470" s="239">
        <v>40830</v>
      </c>
      <c r="AE470" s="240">
        <v>131240</v>
      </c>
      <c r="AF470" s="39" t="s">
        <v>697</v>
      </c>
      <c r="AG470" s="39" t="s">
        <v>180</v>
      </c>
      <c r="AH470" s="244" t="s">
        <v>271</v>
      </c>
      <c r="AI470" s="244" t="s">
        <v>993</v>
      </c>
      <c r="AJ470" s="244">
        <v>40708</v>
      </c>
      <c r="AK470" s="244">
        <v>131519</v>
      </c>
      <c r="AL470" s="242" t="s">
        <v>483</v>
      </c>
      <c r="AM470" s="39" t="s">
        <v>260</v>
      </c>
      <c r="AN470" s="39" t="s">
        <v>271</v>
      </c>
      <c r="AO470" s="39" t="s">
        <v>993</v>
      </c>
      <c r="AP470" s="1">
        <v>40870</v>
      </c>
    </row>
    <row r="471" spans="1:84">
      <c r="A471" s="237">
        <v>115499</v>
      </c>
      <c r="B471" s="237" t="s">
        <v>577</v>
      </c>
      <c r="C471" s="237" t="s">
        <v>127</v>
      </c>
      <c r="D471" s="237" t="s">
        <v>271</v>
      </c>
      <c r="E471" s="238" t="s">
        <v>993</v>
      </c>
      <c r="F471" s="237">
        <v>40324</v>
      </c>
      <c r="G471" s="237">
        <v>119251</v>
      </c>
      <c r="H471" s="237" t="s">
        <v>177</v>
      </c>
      <c r="I471" s="237" t="s">
        <v>170</v>
      </c>
      <c r="J471" s="238" t="s">
        <v>271</v>
      </c>
      <c r="K471" s="237" t="s">
        <v>993</v>
      </c>
      <c r="L471" s="237">
        <v>40240</v>
      </c>
      <c r="M471" s="237">
        <v>118581</v>
      </c>
      <c r="N471" s="237" t="s">
        <v>555</v>
      </c>
      <c r="O471" s="238" t="s">
        <v>128</v>
      </c>
      <c r="P471" s="39" t="s">
        <v>271</v>
      </c>
      <c r="Q471" s="239" t="s">
        <v>993</v>
      </c>
      <c r="R471" s="239">
        <v>40736</v>
      </c>
      <c r="S471" s="239">
        <v>124305</v>
      </c>
      <c r="T471" s="239" t="s">
        <v>705</v>
      </c>
      <c r="U471" s="240" t="s">
        <v>296</v>
      </c>
      <c r="V471" s="239" t="s">
        <v>271</v>
      </c>
      <c r="W471" s="239" t="s">
        <v>996</v>
      </c>
      <c r="X471" s="239">
        <v>40624</v>
      </c>
      <c r="Y471" s="239">
        <v>114766</v>
      </c>
      <c r="Z471" s="240" t="s">
        <v>719</v>
      </c>
      <c r="AA471" s="239" t="s">
        <v>329</v>
      </c>
      <c r="AB471" s="239" t="s">
        <v>271</v>
      </c>
      <c r="AC471" s="239" t="s">
        <v>993</v>
      </c>
      <c r="AD471" s="239">
        <v>40571</v>
      </c>
      <c r="AE471" s="240">
        <v>126401</v>
      </c>
      <c r="AF471" s="39" t="s">
        <v>700</v>
      </c>
      <c r="AG471" s="39" t="s">
        <v>325</v>
      </c>
      <c r="AH471" s="244" t="s">
        <v>271</v>
      </c>
      <c r="AI471" s="244" t="s">
        <v>994</v>
      </c>
      <c r="AJ471" s="244">
        <v>40501</v>
      </c>
      <c r="AK471" s="244">
        <v>106912</v>
      </c>
      <c r="AL471" s="242" t="s">
        <v>455</v>
      </c>
      <c r="AM471" s="39" t="s">
        <v>36</v>
      </c>
      <c r="AN471" s="39" t="s">
        <v>271</v>
      </c>
      <c r="AO471" s="39" t="s">
        <v>993</v>
      </c>
      <c r="AP471" s="1">
        <v>40864</v>
      </c>
    </row>
    <row r="472" spans="1:84">
      <c r="A472" s="237">
        <v>118581</v>
      </c>
      <c r="B472" s="237" t="s">
        <v>555</v>
      </c>
      <c r="C472" s="237" t="s">
        <v>128</v>
      </c>
      <c r="D472" s="237" t="s">
        <v>271</v>
      </c>
      <c r="E472" s="238" t="s">
        <v>993</v>
      </c>
      <c r="F472" s="237">
        <v>40736</v>
      </c>
      <c r="G472" s="237">
        <v>119204</v>
      </c>
      <c r="H472" s="237" t="s">
        <v>856</v>
      </c>
      <c r="I472" s="237" t="s">
        <v>170</v>
      </c>
      <c r="J472" s="238" t="s">
        <v>271</v>
      </c>
      <c r="K472" s="237" t="s">
        <v>993</v>
      </c>
      <c r="L472" s="237">
        <v>40850</v>
      </c>
      <c r="M472" s="237">
        <v>118552</v>
      </c>
      <c r="N472" s="237" t="s">
        <v>566</v>
      </c>
      <c r="O472" s="238" t="s">
        <v>128</v>
      </c>
      <c r="P472" s="39" t="s">
        <v>271</v>
      </c>
      <c r="Q472" s="239" t="s">
        <v>993</v>
      </c>
      <c r="R472" s="239">
        <v>40234</v>
      </c>
      <c r="S472" s="239">
        <v>114890</v>
      </c>
      <c r="T472" s="239" t="s">
        <v>713</v>
      </c>
      <c r="U472" s="240" t="s">
        <v>15</v>
      </c>
      <c r="V472" s="239" t="s">
        <v>271</v>
      </c>
      <c r="W472" s="239" t="s">
        <v>993</v>
      </c>
      <c r="X472" s="239">
        <v>40674</v>
      </c>
      <c r="Y472" s="239">
        <v>114762</v>
      </c>
      <c r="Z472" s="240" t="s">
        <v>717</v>
      </c>
      <c r="AA472" s="239" t="s">
        <v>329</v>
      </c>
      <c r="AB472" s="239" t="s">
        <v>271</v>
      </c>
      <c r="AC472" s="239" t="s">
        <v>993</v>
      </c>
      <c r="AD472" s="239">
        <v>40522</v>
      </c>
      <c r="AE472" s="240">
        <v>115062</v>
      </c>
      <c r="AF472" s="39" t="s">
        <v>914</v>
      </c>
      <c r="AG472" s="39" t="s">
        <v>329</v>
      </c>
      <c r="AH472" s="244" t="s">
        <v>271</v>
      </c>
      <c r="AI472" s="244" t="s">
        <v>993</v>
      </c>
      <c r="AJ472" s="244">
        <v>40885</v>
      </c>
      <c r="AK472" s="244">
        <v>113539</v>
      </c>
      <c r="AL472" s="242" t="s">
        <v>308</v>
      </c>
      <c r="AM472" s="39" t="s">
        <v>14</v>
      </c>
      <c r="AN472" s="39" t="s">
        <v>272</v>
      </c>
      <c r="AO472" s="39" t="s">
        <v>993</v>
      </c>
      <c r="AP472" s="1">
        <v>40879</v>
      </c>
    </row>
    <row r="473" spans="1:84">
      <c r="A473" s="237">
        <v>122587</v>
      </c>
      <c r="B473" s="237" t="s">
        <v>558</v>
      </c>
      <c r="C473" s="237" t="s">
        <v>156</v>
      </c>
      <c r="D473" s="237" t="s">
        <v>271</v>
      </c>
      <c r="E473" s="238" t="s">
        <v>993</v>
      </c>
      <c r="F473" s="237">
        <v>40576</v>
      </c>
      <c r="G473" s="237">
        <v>111804</v>
      </c>
      <c r="H473" s="237" t="s">
        <v>575</v>
      </c>
      <c r="I473" s="237" t="s">
        <v>234</v>
      </c>
      <c r="J473" s="238" t="s">
        <v>271</v>
      </c>
      <c r="K473" s="237" t="s">
        <v>993</v>
      </c>
      <c r="L473" s="237">
        <v>40366</v>
      </c>
      <c r="M473" s="237">
        <v>118539</v>
      </c>
      <c r="N473" s="237" t="s">
        <v>564</v>
      </c>
      <c r="O473" s="238" t="s">
        <v>128</v>
      </c>
      <c r="P473" s="39" t="s">
        <v>271</v>
      </c>
      <c r="Q473" s="239" t="s">
        <v>993</v>
      </c>
      <c r="R473" s="239">
        <v>40563</v>
      </c>
      <c r="S473" s="239">
        <v>114845</v>
      </c>
      <c r="T473" s="239" t="s">
        <v>711</v>
      </c>
      <c r="U473" s="240" t="s">
        <v>15</v>
      </c>
      <c r="V473" s="239" t="s">
        <v>271</v>
      </c>
      <c r="W473" s="239" t="s">
        <v>993</v>
      </c>
      <c r="X473" s="239">
        <v>40464</v>
      </c>
      <c r="Y473" s="239">
        <v>131240</v>
      </c>
      <c r="Z473" s="240" t="s">
        <v>697</v>
      </c>
      <c r="AA473" s="239" t="s">
        <v>180</v>
      </c>
      <c r="AB473" s="239" t="s">
        <v>271</v>
      </c>
      <c r="AC473" s="239" t="s">
        <v>993</v>
      </c>
      <c r="AD473" s="239">
        <v>40708</v>
      </c>
      <c r="AE473" s="240">
        <v>115021</v>
      </c>
      <c r="AF473" s="39" t="s">
        <v>911</v>
      </c>
      <c r="AG473" s="39" t="s">
        <v>329</v>
      </c>
      <c r="AH473" s="244" t="s">
        <v>271</v>
      </c>
      <c r="AI473" s="244" t="s">
        <v>993</v>
      </c>
      <c r="AJ473" s="244">
        <v>40823</v>
      </c>
      <c r="AK473" s="244">
        <v>108736</v>
      </c>
      <c r="AL473" s="242" t="s">
        <v>476</v>
      </c>
      <c r="AM473" s="39" t="s">
        <v>320</v>
      </c>
      <c r="AN473" s="39" t="s">
        <v>272</v>
      </c>
      <c r="AO473" s="39" t="s">
        <v>994</v>
      </c>
      <c r="AP473" s="1">
        <v>40886</v>
      </c>
    </row>
    <row r="474" spans="1:84">
      <c r="A474" s="237">
        <v>122582</v>
      </c>
      <c r="B474" s="237" t="s">
        <v>557</v>
      </c>
      <c r="C474" s="237" t="s">
        <v>156</v>
      </c>
      <c r="D474" s="237" t="s">
        <v>271</v>
      </c>
      <c r="E474" s="238" t="s">
        <v>993</v>
      </c>
      <c r="F474" s="237">
        <v>40513</v>
      </c>
      <c r="G474" s="237">
        <v>115542</v>
      </c>
      <c r="H474" s="237" t="s">
        <v>571</v>
      </c>
      <c r="I474" s="237" t="s">
        <v>127</v>
      </c>
      <c r="J474" s="238" t="s">
        <v>271</v>
      </c>
      <c r="K474" s="237" t="s">
        <v>993</v>
      </c>
      <c r="L474" s="237">
        <v>40610</v>
      </c>
      <c r="M474" s="237">
        <v>122630</v>
      </c>
      <c r="N474" s="237" t="s">
        <v>554</v>
      </c>
      <c r="O474" s="238" t="s">
        <v>156</v>
      </c>
      <c r="P474" s="39" t="s">
        <v>271</v>
      </c>
      <c r="Q474" s="239" t="s">
        <v>993</v>
      </c>
      <c r="R474" s="239">
        <v>40632</v>
      </c>
      <c r="S474" s="239">
        <v>133573</v>
      </c>
      <c r="T474" s="239" t="s">
        <v>710</v>
      </c>
      <c r="U474" s="240" t="s">
        <v>329</v>
      </c>
      <c r="V474" s="239" t="s">
        <v>271</v>
      </c>
      <c r="W474" s="239" t="s">
        <v>993</v>
      </c>
      <c r="X474" s="239">
        <v>40688</v>
      </c>
      <c r="Y474" s="239">
        <v>110757</v>
      </c>
      <c r="Z474" s="240" t="s">
        <v>918</v>
      </c>
      <c r="AA474" s="239" t="s">
        <v>180</v>
      </c>
      <c r="AB474" s="239" t="s">
        <v>271</v>
      </c>
      <c r="AC474" s="239" t="s">
        <v>993</v>
      </c>
      <c r="AD474" s="239">
        <v>40872</v>
      </c>
      <c r="AE474" s="240">
        <v>135058</v>
      </c>
      <c r="AF474" s="39" t="s">
        <v>909</v>
      </c>
      <c r="AG474" s="39" t="s">
        <v>145</v>
      </c>
      <c r="AH474" s="244" t="s">
        <v>271</v>
      </c>
      <c r="AI474" s="244" t="s">
        <v>996</v>
      </c>
      <c r="AJ474" s="244">
        <v>40830</v>
      </c>
      <c r="AK474" s="244">
        <v>106648</v>
      </c>
      <c r="AL474" s="242" t="s">
        <v>449</v>
      </c>
      <c r="AM474" s="39" t="s">
        <v>306</v>
      </c>
      <c r="AN474" s="39" t="s">
        <v>272</v>
      </c>
      <c r="AO474" s="39" t="s">
        <v>993</v>
      </c>
      <c r="AP474" s="1">
        <v>40885</v>
      </c>
    </row>
    <row r="475" spans="1:84">
      <c r="A475" s="237">
        <v>111878</v>
      </c>
      <c r="B475" s="237" t="s">
        <v>567</v>
      </c>
      <c r="C475" s="237" t="s">
        <v>234</v>
      </c>
      <c r="D475" s="237" t="s">
        <v>271</v>
      </c>
      <c r="E475" s="238" t="s">
        <v>993</v>
      </c>
      <c r="F475" s="237">
        <v>40716</v>
      </c>
      <c r="G475" s="237">
        <v>133314</v>
      </c>
      <c r="H475" s="237" t="s">
        <v>570</v>
      </c>
      <c r="I475" s="237" t="s">
        <v>166</v>
      </c>
      <c r="J475" s="238" t="s">
        <v>271</v>
      </c>
      <c r="K475" s="237" t="s">
        <v>993</v>
      </c>
      <c r="L475" s="237">
        <v>40561</v>
      </c>
      <c r="M475" s="237">
        <v>119169</v>
      </c>
      <c r="N475" s="237" t="s">
        <v>857</v>
      </c>
      <c r="O475" s="238" t="s">
        <v>170</v>
      </c>
      <c r="P475" s="39" t="s">
        <v>271</v>
      </c>
      <c r="Q475" s="239" t="s">
        <v>993</v>
      </c>
      <c r="R475" s="239">
        <v>40872</v>
      </c>
      <c r="S475" s="239">
        <v>134021</v>
      </c>
      <c r="T475" s="239" t="s">
        <v>708</v>
      </c>
      <c r="U475" s="240" t="s">
        <v>329</v>
      </c>
      <c r="V475" s="239" t="s">
        <v>271</v>
      </c>
      <c r="W475" s="239" t="s">
        <v>993</v>
      </c>
      <c r="X475" s="239">
        <v>40704</v>
      </c>
      <c r="Y475" s="239">
        <v>124064</v>
      </c>
      <c r="Z475" s="240" t="s">
        <v>917</v>
      </c>
      <c r="AA475" s="239" t="s">
        <v>296</v>
      </c>
      <c r="AB475" s="239" t="s">
        <v>271</v>
      </c>
      <c r="AC475" s="239" t="s">
        <v>993</v>
      </c>
      <c r="AD475" s="239">
        <v>40850</v>
      </c>
      <c r="AE475" s="240">
        <v>114807</v>
      </c>
      <c r="AF475" s="39" t="s">
        <v>720</v>
      </c>
      <c r="AG475" s="39" t="s">
        <v>329</v>
      </c>
      <c r="AH475" s="244" t="s">
        <v>271</v>
      </c>
      <c r="AI475" s="244" t="s">
        <v>993</v>
      </c>
      <c r="AJ475" s="244">
        <v>40731</v>
      </c>
      <c r="AK475" s="244">
        <v>104965</v>
      </c>
      <c r="AL475" s="242" t="s">
        <v>438</v>
      </c>
      <c r="AM475" s="39" t="s">
        <v>240</v>
      </c>
      <c r="AN475" s="39" t="s">
        <v>272</v>
      </c>
      <c r="AO475" s="39" t="s">
        <v>994</v>
      </c>
      <c r="AP475" s="1">
        <v>40871</v>
      </c>
    </row>
    <row r="476" spans="1:84">
      <c r="A476" s="237">
        <v>122816</v>
      </c>
      <c r="B476" s="237" t="s">
        <v>176</v>
      </c>
      <c r="C476" s="237" t="s">
        <v>156</v>
      </c>
      <c r="D476" s="237" t="s">
        <v>271</v>
      </c>
      <c r="E476" s="238" t="s">
        <v>994</v>
      </c>
      <c r="F476" s="237">
        <v>40086</v>
      </c>
      <c r="G476" s="237">
        <v>122736</v>
      </c>
      <c r="H476" s="237" t="s">
        <v>750</v>
      </c>
      <c r="I476" s="237" t="s">
        <v>157</v>
      </c>
      <c r="J476" s="238" t="s">
        <v>271</v>
      </c>
      <c r="K476" s="237" t="s">
        <v>993</v>
      </c>
      <c r="L476" s="237">
        <v>40864</v>
      </c>
      <c r="M476" s="237">
        <v>122463</v>
      </c>
      <c r="N476" s="237" t="s">
        <v>853</v>
      </c>
      <c r="O476" s="238" t="s">
        <v>156</v>
      </c>
      <c r="P476" s="39" t="s">
        <v>271</v>
      </c>
      <c r="Q476" s="239" t="s">
        <v>993</v>
      </c>
      <c r="R476" s="239">
        <v>40856</v>
      </c>
      <c r="S476" s="239">
        <v>109872</v>
      </c>
      <c r="T476" s="239" t="s">
        <v>702</v>
      </c>
      <c r="U476" s="240" t="s">
        <v>200</v>
      </c>
      <c r="V476" s="239" t="s">
        <v>271</v>
      </c>
      <c r="W476" s="239" t="s">
        <v>993</v>
      </c>
      <c r="X476" s="239">
        <v>40435</v>
      </c>
      <c r="Y476" s="239">
        <v>124050</v>
      </c>
      <c r="Z476" s="240" t="s">
        <v>703</v>
      </c>
      <c r="AA476" s="239" t="s">
        <v>296</v>
      </c>
      <c r="AB476" s="239" t="s">
        <v>271</v>
      </c>
      <c r="AC476" s="239" t="s">
        <v>993</v>
      </c>
      <c r="AD476" s="239">
        <v>40562</v>
      </c>
      <c r="AE476" s="240">
        <v>114766</v>
      </c>
      <c r="AF476" s="39" t="s">
        <v>719</v>
      </c>
      <c r="AG476" s="39" t="s">
        <v>329</v>
      </c>
      <c r="AH476" s="244" t="s">
        <v>271</v>
      </c>
      <c r="AI476" s="244" t="s">
        <v>993</v>
      </c>
      <c r="AJ476" s="244">
        <v>40571</v>
      </c>
      <c r="AK476" s="244">
        <v>115725</v>
      </c>
      <c r="AL476" s="242" t="s">
        <v>309</v>
      </c>
      <c r="AM476" s="39" t="s">
        <v>127</v>
      </c>
      <c r="AN476" s="39" t="s">
        <v>272</v>
      </c>
      <c r="AO476" s="39" t="s">
        <v>993</v>
      </c>
      <c r="AP476" s="1">
        <v>40835</v>
      </c>
    </row>
    <row r="477" spans="1:84">
      <c r="A477" s="237">
        <v>122444</v>
      </c>
      <c r="B477" s="237" t="s">
        <v>568</v>
      </c>
      <c r="C477" s="237" t="s">
        <v>157</v>
      </c>
      <c r="D477" s="237" t="s">
        <v>271</v>
      </c>
      <c r="E477" s="238" t="s">
        <v>993</v>
      </c>
      <c r="F477" s="237">
        <v>40514</v>
      </c>
      <c r="G477" s="237">
        <v>122587</v>
      </c>
      <c r="H477" s="237" t="s">
        <v>558</v>
      </c>
      <c r="I477" s="237" t="s">
        <v>156</v>
      </c>
      <c r="J477" s="238" t="s">
        <v>271</v>
      </c>
      <c r="K477" s="237" t="s">
        <v>993</v>
      </c>
      <c r="L477" s="237">
        <v>40576</v>
      </c>
      <c r="M477" s="237">
        <v>111804</v>
      </c>
      <c r="N477" s="237" t="s">
        <v>575</v>
      </c>
      <c r="O477" s="238" t="s">
        <v>234</v>
      </c>
      <c r="P477" s="39" t="s">
        <v>271</v>
      </c>
      <c r="Q477" s="239" t="s">
        <v>993</v>
      </c>
      <c r="R477" s="239">
        <v>40366</v>
      </c>
      <c r="S477" s="239">
        <v>131240</v>
      </c>
      <c r="T477" s="239" t="s">
        <v>697</v>
      </c>
      <c r="U477" s="240" t="s">
        <v>180</v>
      </c>
      <c r="V477" s="239" t="s">
        <v>271</v>
      </c>
      <c r="W477" s="239" t="s">
        <v>993</v>
      </c>
      <c r="X477" s="239">
        <v>40708</v>
      </c>
      <c r="Y477" s="239">
        <v>110642</v>
      </c>
      <c r="Z477" s="240" t="s">
        <v>915</v>
      </c>
      <c r="AA477" s="239" t="s">
        <v>179</v>
      </c>
      <c r="AB477" s="239" t="s">
        <v>271</v>
      </c>
      <c r="AC477" s="239" t="s">
        <v>993</v>
      </c>
      <c r="AD477" s="239">
        <v>40851</v>
      </c>
      <c r="AE477" s="240">
        <v>110642</v>
      </c>
      <c r="AF477" s="39" t="s">
        <v>915</v>
      </c>
      <c r="AG477" s="39" t="s">
        <v>179</v>
      </c>
      <c r="AH477" s="244" t="s">
        <v>271</v>
      </c>
      <c r="AI477" s="244" t="s">
        <v>993</v>
      </c>
      <c r="AJ477" s="244">
        <v>40851</v>
      </c>
      <c r="AK477" s="244">
        <v>102449</v>
      </c>
      <c r="AL477" s="242" t="s">
        <v>415</v>
      </c>
      <c r="AM477" s="39" t="s">
        <v>61</v>
      </c>
      <c r="AN477" s="39" t="s">
        <v>272</v>
      </c>
      <c r="AO477" s="39" t="s">
        <v>995</v>
      </c>
      <c r="AP477" s="1">
        <v>40884</v>
      </c>
    </row>
    <row r="478" spans="1:84">
      <c r="A478" s="237">
        <v>118729</v>
      </c>
      <c r="B478" s="237" t="s">
        <v>559</v>
      </c>
      <c r="C478" s="237" t="s">
        <v>324</v>
      </c>
      <c r="D478" s="237" t="s">
        <v>271</v>
      </c>
      <c r="E478" s="238" t="s">
        <v>994</v>
      </c>
      <c r="F478" s="237">
        <v>40521</v>
      </c>
      <c r="G478" s="237">
        <v>122582</v>
      </c>
      <c r="H478" s="237" t="s">
        <v>557</v>
      </c>
      <c r="I478" s="237" t="s">
        <v>156</v>
      </c>
      <c r="J478" s="238" t="s">
        <v>271</v>
      </c>
      <c r="K478" s="237" t="s">
        <v>993</v>
      </c>
      <c r="L478" s="237">
        <v>40513</v>
      </c>
      <c r="M478" s="237">
        <v>111898</v>
      </c>
      <c r="N478" s="237" t="s">
        <v>118</v>
      </c>
      <c r="O478" s="238" t="s">
        <v>234</v>
      </c>
      <c r="P478" s="39" t="s">
        <v>271</v>
      </c>
      <c r="Q478" s="239" t="s">
        <v>993</v>
      </c>
      <c r="R478" s="239">
        <v>40494</v>
      </c>
      <c r="S478" s="239">
        <v>126401</v>
      </c>
      <c r="T478" s="239" t="s">
        <v>700</v>
      </c>
      <c r="U478" s="240" t="s">
        <v>325</v>
      </c>
      <c r="V478" s="239" t="s">
        <v>271</v>
      </c>
      <c r="W478" s="239" t="s">
        <v>994</v>
      </c>
      <c r="X478" s="239">
        <v>40501</v>
      </c>
      <c r="Y478" s="239">
        <v>113400</v>
      </c>
      <c r="Z478" s="240" t="s">
        <v>718</v>
      </c>
      <c r="AA478" s="239" t="s">
        <v>14</v>
      </c>
      <c r="AB478" s="239" t="s">
        <v>271</v>
      </c>
      <c r="AC478" s="239" t="s">
        <v>996</v>
      </c>
      <c r="AD478" s="239">
        <v>40606</v>
      </c>
      <c r="AE478" s="240">
        <v>124305</v>
      </c>
      <c r="AF478" s="39" t="s">
        <v>705</v>
      </c>
      <c r="AG478" s="39" t="s">
        <v>296</v>
      </c>
      <c r="AH478" s="244" t="s">
        <v>271</v>
      </c>
      <c r="AI478" s="244" t="s">
        <v>996</v>
      </c>
      <c r="AJ478" s="244">
        <v>40624</v>
      </c>
      <c r="AK478" s="244">
        <v>118099</v>
      </c>
      <c r="AL478" s="242" t="s">
        <v>473</v>
      </c>
      <c r="AM478" s="39" t="s">
        <v>267</v>
      </c>
      <c r="AN478" s="39" t="s">
        <v>272</v>
      </c>
      <c r="AO478" s="39" t="s">
        <v>993</v>
      </c>
      <c r="AP478" s="1">
        <v>40871</v>
      </c>
    </row>
    <row r="479" spans="1:84">
      <c r="A479" s="237">
        <v>118550</v>
      </c>
      <c r="B479" s="237" t="s">
        <v>86</v>
      </c>
      <c r="C479" s="237" t="s">
        <v>324</v>
      </c>
      <c r="D479" s="237" t="s">
        <v>271</v>
      </c>
      <c r="E479" s="238" t="s">
        <v>993</v>
      </c>
      <c r="F479" s="237">
        <v>40451</v>
      </c>
      <c r="G479" s="237">
        <v>119439</v>
      </c>
      <c r="H479" s="237" t="s">
        <v>561</v>
      </c>
      <c r="I479" s="237" t="s">
        <v>241</v>
      </c>
      <c r="J479" s="238" t="s">
        <v>271</v>
      </c>
      <c r="K479" s="237" t="s">
        <v>994</v>
      </c>
      <c r="L479" s="237">
        <v>40512</v>
      </c>
      <c r="M479" s="237">
        <v>111878</v>
      </c>
      <c r="N479" s="237" t="s">
        <v>567</v>
      </c>
      <c r="O479" s="238" t="s">
        <v>234</v>
      </c>
      <c r="P479" s="39" t="s">
        <v>271</v>
      </c>
      <c r="Q479" s="239" t="s">
        <v>993</v>
      </c>
      <c r="R479" s="239">
        <v>40716</v>
      </c>
      <c r="S479" s="239">
        <v>126374</v>
      </c>
      <c r="T479" s="239" t="s">
        <v>699</v>
      </c>
      <c r="U479" s="240" t="s">
        <v>325</v>
      </c>
      <c r="V479" s="239" t="s">
        <v>271</v>
      </c>
      <c r="W479" s="239" t="s">
        <v>996</v>
      </c>
      <c r="X479" s="239">
        <v>40486</v>
      </c>
      <c r="Y479" s="239">
        <v>115252</v>
      </c>
      <c r="Z479" s="240" t="s">
        <v>912</v>
      </c>
      <c r="AA479" s="239" t="s">
        <v>329</v>
      </c>
      <c r="AB479" s="239" t="s">
        <v>271</v>
      </c>
      <c r="AC479" s="239" t="s">
        <v>995</v>
      </c>
      <c r="AD479" s="239">
        <v>40827</v>
      </c>
      <c r="AE479" s="240">
        <v>110757</v>
      </c>
      <c r="AF479" s="39" t="s">
        <v>918</v>
      </c>
      <c r="AG479" s="39" t="s">
        <v>180</v>
      </c>
      <c r="AH479" s="244" t="s">
        <v>271</v>
      </c>
      <c r="AI479" s="244" t="s">
        <v>993</v>
      </c>
      <c r="AJ479" s="244">
        <v>40872</v>
      </c>
      <c r="AK479" s="244">
        <v>118108</v>
      </c>
      <c r="AL479" s="242" t="s">
        <v>283</v>
      </c>
      <c r="AM479" s="39" t="s">
        <v>266</v>
      </c>
      <c r="AN479" s="39" t="s">
        <v>272</v>
      </c>
      <c r="AO479" s="39" t="s">
        <v>995</v>
      </c>
      <c r="AP479" s="1">
        <v>40871</v>
      </c>
    </row>
    <row r="480" spans="1:84">
      <c r="A480" s="237">
        <v>118552</v>
      </c>
      <c r="B480" s="237" t="s">
        <v>566</v>
      </c>
      <c r="C480" s="237" t="s">
        <v>128</v>
      </c>
      <c r="D480" s="237" t="s">
        <v>271</v>
      </c>
      <c r="E480" s="238" t="s">
        <v>993</v>
      </c>
      <c r="F480" s="237">
        <v>40234</v>
      </c>
      <c r="G480" s="237">
        <v>119117</v>
      </c>
      <c r="H480" s="237" t="s">
        <v>553</v>
      </c>
      <c r="I480" s="237" t="s">
        <v>241</v>
      </c>
      <c r="J480" s="238" t="s">
        <v>271</v>
      </c>
      <c r="K480" s="237" t="s">
        <v>993</v>
      </c>
      <c r="L480" s="237">
        <v>40235</v>
      </c>
      <c r="M480" s="237">
        <v>111058</v>
      </c>
      <c r="N480" s="237" t="s">
        <v>573</v>
      </c>
      <c r="O480" s="238" t="s">
        <v>165</v>
      </c>
      <c r="P480" s="39" t="s">
        <v>271</v>
      </c>
      <c r="Q480" s="239" t="s">
        <v>993</v>
      </c>
      <c r="R480" s="239">
        <v>40527</v>
      </c>
      <c r="S480" s="239">
        <v>110623</v>
      </c>
      <c r="T480" s="239" t="s">
        <v>701</v>
      </c>
      <c r="U480" s="240" t="s">
        <v>179</v>
      </c>
      <c r="V480" s="239" t="s">
        <v>271</v>
      </c>
      <c r="W480" s="239" t="s">
        <v>993</v>
      </c>
      <c r="X480" s="239">
        <v>40578</v>
      </c>
      <c r="Y480" s="239">
        <v>110623</v>
      </c>
      <c r="Z480" s="240" t="s">
        <v>701</v>
      </c>
      <c r="AA480" s="239" t="s">
        <v>179</v>
      </c>
      <c r="AB480" s="239" t="s">
        <v>271</v>
      </c>
      <c r="AC480" s="239" t="s">
        <v>993</v>
      </c>
      <c r="AD480" s="239">
        <v>40578</v>
      </c>
      <c r="AE480" s="240">
        <v>116207</v>
      </c>
      <c r="AF480" s="39" t="s">
        <v>689</v>
      </c>
      <c r="AG480" s="39" t="s">
        <v>312</v>
      </c>
      <c r="AH480" s="244" t="s">
        <v>271</v>
      </c>
      <c r="AI480" s="244" t="s">
        <v>993</v>
      </c>
      <c r="AJ480" s="244">
        <v>40561</v>
      </c>
      <c r="AK480" s="244">
        <v>133422</v>
      </c>
      <c r="AL480" s="242" t="s">
        <v>122</v>
      </c>
      <c r="AM480" s="39" t="s">
        <v>266</v>
      </c>
      <c r="AN480" s="39" t="s">
        <v>272</v>
      </c>
      <c r="AO480" s="39" t="s">
        <v>993</v>
      </c>
      <c r="AP480" s="1">
        <v>40829</v>
      </c>
    </row>
    <row r="481" spans="1:42">
      <c r="A481" s="237">
        <v>122630</v>
      </c>
      <c r="B481" s="237" t="s">
        <v>554</v>
      </c>
      <c r="C481" s="237" t="s">
        <v>156</v>
      </c>
      <c r="D481" s="237" t="s">
        <v>271</v>
      </c>
      <c r="E481" s="238" t="s">
        <v>993</v>
      </c>
      <c r="F481" s="237">
        <v>40632</v>
      </c>
      <c r="G481" s="237">
        <v>118253</v>
      </c>
      <c r="H481" s="237" t="s">
        <v>858</v>
      </c>
      <c r="I481" s="237" t="s">
        <v>128</v>
      </c>
      <c r="J481" s="238" t="s">
        <v>271</v>
      </c>
      <c r="K481" s="237" t="s">
        <v>993</v>
      </c>
      <c r="L481" s="237">
        <v>40850</v>
      </c>
      <c r="M481" s="237">
        <v>118320</v>
      </c>
      <c r="N481" s="237" t="s">
        <v>855</v>
      </c>
      <c r="O481" s="238" t="s">
        <v>324</v>
      </c>
      <c r="P481" s="39" t="s">
        <v>271</v>
      </c>
      <c r="Q481" s="239" t="s">
        <v>993</v>
      </c>
      <c r="R481" s="239">
        <v>40801</v>
      </c>
      <c r="S481" s="239">
        <v>124050</v>
      </c>
      <c r="T481" s="239" t="s">
        <v>703</v>
      </c>
      <c r="U481" s="240" t="s">
        <v>296</v>
      </c>
      <c r="V481" s="239" t="s">
        <v>271</v>
      </c>
      <c r="W481" s="239" t="s">
        <v>993</v>
      </c>
      <c r="X481" s="239">
        <v>40562</v>
      </c>
      <c r="Y481" s="239">
        <v>124305</v>
      </c>
      <c r="Z481" s="240" t="s">
        <v>705</v>
      </c>
      <c r="AA481" s="239" t="s">
        <v>296</v>
      </c>
      <c r="AB481" s="239" t="s">
        <v>271</v>
      </c>
      <c r="AC481" s="239" t="s">
        <v>996</v>
      </c>
      <c r="AD481" s="239">
        <v>40624</v>
      </c>
      <c r="AE481" s="240">
        <v>114447</v>
      </c>
      <c r="AF481" s="39" t="s">
        <v>690</v>
      </c>
      <c r="AG481" s="39" t="s">
        <v>126</v>
      </c>
      <c r="AH481" s="244" t="s">
        <v>271</v>
      </c>
      <c r="AI481" s="244" t="s">
        <v>993</v>
      </c>
      <c r="AJ481" s="244">
        <v>40631</v>
      </c>
      <c r="AK481" s="244">
        <v>130368</v>
      </c>
      <c r="AL481" s="242" t="s">
        <v>595</v>
      </c>
      <c r="AM481" s="39" t="s">
        <v>233</v>
      </c>
      <c r="AN481" s="39" t="s">
        <v>273</v>
      </c>
      <c r="AO481" s="39" t="s">
        <v>999</v>
      </c>
      <c r="AP481" s="1">
        <v>40863</v>
      </c>
    </row>
    <row r="482" spans="1:42">
      <c r="A482" s="237">
        <v>118714</v>
      </c>
      <c r="B482" s="237" t="s">
        <v>151</v>
      </c>
      <c r="C482" s="237" t="s">
        <v>128</v>
      </c>
      <c r="D482" s="237" t="s">
        <v>271</v>
      </c>
      <c r="E482" s="238" t="s">
        <v>994</v>
      </c>
      <c r="F482" s="237">
        <v>40241</v>
      </c>
      <c r="G482" s="237">
        <v>118700</v>
      </c>
      <c r="H482" s="237" t="s">
        <v>556</v>
      </c>
      <c r="I482" s="237" t="s">
        <v>128</v>
      </c>
      <c r="J482" s="238" t="s">
        <v>271</v>
      </c>
      <c r="K482" s="237" t="s">
        <v>996</v>
      </c>
      <c r="L482" s="237">
        <v>40449</v>
      </c>
      <c r="M482" s="237">
        <v>122587</v>
      </c>
      <c r="N482" s="237" t="s">
        <v>558</v>
      </c>
      <c r="O482" s="238" t="s">
        <v>156</v>
      </c>
      <c r="P482" s="39" t="s">
        <v>271</v>
      </c>
      <c r="Q482" s="239" t="s">
        <v>993</v>
      </c>
      <c r="R482" s="239">
        <v>40576</v>
      </c>
      <c r="S482" s="239">
        <v>115939</v>
      </c>
      <c r="T482" s="239" t="s">
        <v>698</v>
      </c>
      <c r="U482" s="240" t="s">
        <v>169</v>
      </c>
      <c r="V482" s="239" t="s">
        <v>271</v>
      </c>
      <c r="W482" s="239" t="s">
        <v>993</v>
      </c>
      <c r="X482" s="239">
        <v>40366</v>
      </c>
      <c r="Y482" s="239">
        <v>116156</v>
      </c>
      <c r="Z482" s="240" t="s">
        <v>693</v>
      </c>
      <c r="AA482" s="239" t="s">
        <v>169</v>
      </c>
      <c r="AB482" s="239" t="s">
        <v>271</v>
      </c>
      <c r="AC482" s="239" t="s">
        <v>993</v>
      </c>
      <c r="AD482" s="239">
        <v>40611</v>
      </c>
      <c r="AE482" s="240">
        <v>135160</v>
      </c>
      <c r="AF482" s="39" t="s">
        <v>921</v>
      </c>
      <c r="AG482" s="39" t="s">
        <v>312</v>
      </c>
      <c r="AH482" s="244" t="s">
        <v>271</v>
      </c>
      <c r="AI482" s="244" t="s">
        <v>993</v>
      </c>
      <c r="AJ482" s="244">
        <v>40858</v>
      </c>
      <c r="AK482" s="244">
        <v>114702</v>
      </c>
      <c r="AL482" s="242" t="s">
        <v>543</v>
      </c>
      <c r="AM482" s="39" t="s">
        <v>15</v>
      </c>
      <c r="AN482" s="39" t="s">
        <v>246</v>
      </c>
      <c r="AO482" s="39" t="s">
        <v>246</v>
      </c>
      <c r="AP482" s="1">
        <v>40884</v>
      </c>
    </row>
    <row r="483" spans="1:42">
      <c r="A483" s="237">
        <v>118700</v>
      </c>
      <c r="B483" s="237" t="s">
        <v>556</v>
      </c>
      <c r="C483" s="237" t="s">
        <v>128</v>
      </c>
      <c r="D483" s="237" t="s">
        <v>271</v>
      </c>
      <c r="E483" s="238" t="s">
        <v>996</v>
      </c>
      <c r="F483" s="237">
        <v>40449</v>
      </c>
      <c r="G483" s="237">
        <v>118320</v>
      </c>
      <c r="H483" s="237" t="s">
        <v>855</v>
      </c>
      <c r="I483" s="237" t="s">
        <v>324</v>
      </c>
      <c r="J483" s="238" t="s">
        <v>271</v>
      </c>
      <c r="K483" s="237" t="s">
        <v>993</v>
      </c>
      <c r="L483" s="237">
        <v>40801</v>
      </c>
      <c r="M483" s="237">
        <v>122582</v>
      </c>
      <c r="N483" s="237" t="s">
        <v>557</v>
      </c>
      <c r="O483" s="238" t="s">
        <v>156</v>
      </c>
      <c r="P483" s="39" t="s">
        <v>271</v>
      </c>
      <c r="Q483" s="239" t="s">
        <v>993</v>
      </c>
      <c r="R483" s="239">
        <v>40513</v>
      </c>
      <c r="S483" s="239">
        <v>114383</v>
      </c>
      <c r="T483" s="239" t="s">
        <v>919</v>
      </c>
      <c r="U483" s="240" t="s">
        <v>214</v>
      </c>
      <c r="V483" s="239" t="s">
        <v>271</v>
      </c>
      <c r="W483" s="239" t="s">
        <v>993</v>
      </c>
      <c r="X483" s="239">
        <v>40830</v>
      </c>
      <c r="Y483" s="239">
        <v>135160</v>
      </c>
      <c r="Z483" s="240" t="s">
        <v>921</v>
      </c>
      <c r="AA483" s="239" t="s">
        <v>312</v>
      </c>
      <c r="AB483" s="239" t="s">
        <v>271</v>
      </c>
      <c r="AC483" s="239" t="s">
        <v>993</v>
      </c>
      <c r="AD483" s="239">
        <v>40858</v>
      </c>
      <c r="AE483" s="240">
        <v>110623</v>
      </c>
      <c r="AF483" s="39" t="s">
        <v>701</v>
      </c>
      <c r="AG483" s="39" t="s">
        <v>179</v>
      </c>
      <c r="AH483" s="39" t="s">
        <v>271</v>
      </c>
      <c r="AI483" s="39" t="s">
        <v>993</v>
      </c>
      <c r="AJ483" s="39">
        <v>40578</v>
      </c>
    </row>
    <row r="484" spans="1:42">
      <c r="A484" s="237">
        <v>134738</v>
      </c>
      <c r="B484" s="237" t="s">
        <v>293</v>
      </c>
      <c r="C484" s="237" t="s">
        <v>128</v>
      </c>
      <c r="D484" s="237" t="s">
        <v>271</v>
      </c>
      <c r="E484" s="238" t="s">
        <v>993</v>
      </c>
      <c r="F484" s="237">
        <v>40156</v>
      </c>
      <c r="G484" s="237">
        <v>118581</v>
      </c>
      <c r="H484" s="237" t="s">
        <v>555</v>
      </c>
      <c r="I484" s="237" t="s">
        <v>128</v>
      </c>
      <c r="J484" s="238" t="s">
        <v>271</v>
      </c>
      <c r="K484" s="237" t="s">
        <v>993</v>
      </c>
      <c r="L484" s="237">
        <v>40736</v>
      </c>
      <c r="M484" s="237">
        <v>119251</v>
      </c>
      <c r="N484" s="237" t="s">
        <v>177</v>
      </c>
      <c r="O484" s="238" t="s">
        <v>170</v>
      </c>
      <c r="P484" s="39" t="s">
        <v>271</v>
      </c>
      <c r="Q484" s="239" t="s">
        <v>993</v>
      </c>
      <c r="R484" s="239">
        <v>40240</v>
      </c>
      <c r="S484" s="239">
        <v>112927</v>
      </c>
      <c r="T484" s="239" t="s">
        <v>678</v>
      </c>
      <c r="U484" s="240" t="s">
        <v>168</v>
      </c>
      <c r="V484" s="239" t="s">
        <v>271</v>
      </c>
      <c r="W484" s="239" t="s">
        <v>994</v>
      </c>
      <c r="X484" s="239">
        <v>40583</v>
      </c>
      <c r="Y484" s="239">
        <v>116207</v>
      </c>
      <c r="Z484" s="240" t="s">
        <v>689</v>
      </c>
      <c r="AA484" s="239" t="s">
        <v>312</v>
      </c>
      <c r="AB484" s="239" t="s">
        <v>271</v>
      </c>
      <c r="AC484" s="239" t="s">
        <v>993</v>
      </c>
      <c r="AD484" s="239">
        <v>40561</v>
      </c>
      <c r="AE484" s="240">
        <v>124064</v>
      </c>
      <c r="AF484" s="39" t="s">
        <v>917</v>
      </c>
      <c r="AG484" s="39" t="s">
        <v>296</v>
      </c>
      <c r="AH484" s="39" t="s">
        <v>271</v>
      </c>
      <c r="AI484" s="39" t="s">
        <v>993</v>
      </c>
      <c r="AJ484" s="39">
        <v>40850</v>
      </c>
    </row>
    <row r="485" spans="1:42">
      <c r="A485" s="237">
        <v>134515</v>
      </c>
      <c r="B485" s="237" t="s">
        <v>565</v>
      </c>
      <c r="C485" s="237" t="s">
        <v>128</v>
      </c>
      <c r="D485" s="237" t="s">
        <v>271</v>
      </c>
      <c r="E485" s="238" t="s">
        <v>993</v>
      </c>
      <c r="F485" s="237">
        <v>40507</v>
      </c>
      <c r="G485" s="237">
        <v>118552</v>
      </c>
      <c r="H485" s="237" t="s">
        <v>566</v>
      </c>
      <c r="I485" s="237" t="s">
        <v>128</v>
      </c>
      <c r="J485" s="238" t="s">
        <v>271</v>
      </c>
      <c r="K485" s="237" t="s">
        <v>993</v>
      </c>
      <c r="L485" s="237">
        <v>40234</v>
      </c>
      <c r="M485" s="237">
        <v>118253</v>
      </c>
      <c r="N485" s="237" t="s">
        <v>858</v>
      </c>
      <c r="O485" s="238" t="s">
        <v>128</v>
      </c>
      <c r="P485" s="39" t="s">
        <v>271</v>
      </c>
      <c r="Q485" s="239" t="s">
        <v>993</v>
      </c>
      <c r="R485" s="239">
        <v>40850</v>
      </c>
      <c r="S485" s="239">
        <v>110772</v>
      </c>
      <c r="T485" s="239" t="s">
        <v>704</v>
      </c>
      <c r="U485" s="240" t="s">
        <v>179</v>
      </c>
      <c r="V485" s="239" t="s">
        <v>271</v>
      </c>
      <c r="W485" s="239" t="s">
        <v>993</v>
      </c>
      <c r="X485" s="239">
        <v>40487</v>
      </c>
      <c r="Y485" s="239">
        <v>100730</v>
      </c>
      <c r="Z485" s="240" t="s">
        <v>615</v>
      </c>
      <c r="AA485" s="239" t="s">
        <v>275</v>
      </c>
      <c r="AB485" s="239" t="s">
        <v>271</v>
      </c>
      <c r="AC485" s="239" t="s">
        <v>994</v>
      </c>
      <c r="AD485" s="239">
        <v>40620</v>
      </c>
      <c r="AE485" s="240">
        <v>124050</v>
      </c>
      <c r="AF485" s="39" t="s">
        <v>703</v>
      </c>
      <c r="AG485" s="39" t="s">
        <v>296</v>
      </c>
      <c r="AH485" s="39" t="s">
        <v>271</v>
      </c>
      <c r="AI485" s="39" t="s">
        <v>993</v>
      </c>
      <c r="AJ485" s="39">
        <v>40562</v>
      </c>
    </row>
    <row r="486" spans="1:42">
      <c r="A486" s="237">
        <v>118539</v>
      </c>
      <c r="B486" s="237" t="s">
        <v>564</v>
      </c>
      <c r="C486" s="237" t="s">
        <v>128</v>
      </c>
      <c r="D486" s="237" t="s">
        <v>271</v>
      </c>
      <c r="E486" s="238" t="s">
        <v>993</v>
      </c>
      <c r="F486" s="237">
        <v>40563</v>
      </c>
      <c r="G486" s="237">
        <v>116748</v>
      </c>
      <c r="H486" s="237" t="s">
        <v>860</v>
      </c>
      <c r="I486" s="237" t="s">
        <v>144</v>
      </c>
      <c r="J486" s="238" t="s">
        <v>271</v>
      </c>
      <c r="K486" s="237" t="s">
        <v>993</v>
      </c>
      <c r="L486" s="237">
        <v>40829</v>
      </c>
      <c r="M486" s="237">
        <v>118347</v>
      </c>
      <c r="N486" s="237" t="s">
        <v>732</v>
      </c>
      <c r="O486" s="238" t="s">
        <v>128</v>
      </c>
      <c r="P486" s="39" t="s">
        <v>271</v>
      </c>
      <c r="Q486" s="239" t="s">
        <v>993</v>
      </c>
      <c r="R486" s="239">
        <v>40822</v>
      </c>
      <c r="S486" s="239">
        <v>116207</v>
      </c>
      <c r="T486" s="239" t="s">
        <v>689</v>
      </c>
      <c r="U486" s="240" t="s">
        <v>312</v>
      </c>
      <c r="V486" s="239" t="s">
        <v>271</v>
      </c>
      <c r="W486" s="239" t="s">
        <v>993</v>
      </c>
      <c r="X486" s="239">
        <v>40561</v>
      </c>
      <c r="Y486" s="239">
        <v>126401</v>
      </c>
      <c r="Z486" s="240" t="s">
        <v>700</v>
      </c>
      <c r="AA486" s="239" t="s">
        <v>325</v>
      </c>
      <c r="AB486" s="239" t="s">
        <v>271</v>
      </c>
      <c r="AC486" s="239" t="s">
        <v>994</v>
      </c>
      <c r="AD486" s="239">
        <v>40501</v>
      </c>
      <c r="AE486" s="240">
        <v>114383</v>
      </c>
      <c r="AF486" s="39" t="s">
        <v>919</v>
      </c>
      <c r="AG486" s="39" t="s">
        <v>214</v>
      </c>
      <c r="AH486" s="39" t="s">
        <v>271</v>
      </c>
      <c r="AI486" s="39" t="s">
        <v>993</v>
      </c>
      <c r="AJ486" s="39">
        <v>40830</v>
      </c>
    </row>
    <row r="487" spans="1:42">
      <c r="A487" s="237">
        <v>118347</v>
      </c>
      <c r="B487" s="237" t="s">
        <v>732</v>
      </c>
      <c r="C487" s="237" t="s">
        <v>128</v>
      </c>
      <c r="D487" s="237" t="s">
        <v>271</v>
      </c>
      <c r="E487" s="238" t="s">
        <v>993</v>
      </c>
      <c r="F487" s="237">
        <v>40822</v>
      </c>
      <c r="G487" s="237">
        <v>116658</v>
      </c>
      <c r="H487" s="237" t="s">
        <v>862</v>
      </c>
      <c r="I487" s="237" t="s">
        <v>145</v>
      </c>
      <c r="J487" s="238" t="s">
        <v>271</v>
      </c>
      <c r="K487" s="237" t="s">
        <v>993</v>
      </c>
      <c r="L487" s="237">
        <v>40828</v>
      </c>
      <c r="M487" s="237">
        <v>134860</v>
      </c>
      <c r="N487" s="237" t="s">
        <v>541</v>
      </c>
      <c r="O487" s="238" t="s">
        <v>330</v>
      </c>
      <c r="P487" s="39" t="s">
        <v>271</v>
      </c>
      <c r="Q487" s="239" t="s">
        <v>995</v>
      </c>
      <c r="R487" s="239">
        <v>40360</v>
      </c>
      <c r="S487" s="239">
        <v>114447</v>
      </c>
      <c r="T487" s="239" t="s">
        <v>690</v>
      </c>
      <c r="U487" s="240" t="s">
        <v>126</v>
      </c>
      <c r="V487" s="239" t="s">
        <v>271</v>
      </c>
      <c r="W487" s="239" t="s">
        <v>993</v>
      </c>
      <c r="X487" s="239">
        <v>40631</v>
      </c>
      <c r="Y487" s="239">
        <v>114002</v>
      </c>
      <c r="Z487" s="240" t="s">
        <v>692</v>
      </c>
      <c r="AA487" s="239" t="s">
        <v>297</v>
      </c>
      <c r="AB487" s="239" t="s">
        <v>271</v>
      </c>
      <c r="AC487" s="239" t="s">
        <v>993</v>
      </c>
      <c r="AD487" s="239">
        <v>40564</v>
      </c>
      <c r="AE487" s="240">
        <v>116043</v>
      </c>
      <c r="AF487" s="39" t="s">
        <v>920</v>
      </c>
      <c r="AG487" s="39" t="s">
        <v>169</v>
      </c>
      <c r="AH487" s="39" t="s">
        <v>271</v>
      </c>
      <c r="AI487" s="39" t="s">
        <v>993</v>
      </c>
      <c r="AJ487" s="39">
        <v>40821</v>
      </c>
    </row>
    <row r="488" spans="1:42">
      <c r="A488" s="237">
        <v>118299</v>
      </c>
      <c r="B488" s="237" t="s">
        <v>307</v>
      </c>
      <c r="C488" s="237" t="s">
        <v>128</v>
      </c>
      <c r="D488" s="237" t="s">
        <v>271</v>
      </c>
      <c r="E488" s="238" t="s">
        <v>993</v>
      </c>
      <c r="F488" s="237">
        <v>40207</v>
      </c>
      <c r="G488" s="237">
        <v>116885</v>
      </c>
      <c r="H488" s="237" t="s">
        <v>215</v>
      </c>
      <c r="I488" s="237" t="s">
        <v>144</v>
      </c>
      <c r="J488" s="238" t="s">
        <v>271</v>
      </c>
      <c r="K488" s="237" t="s">
        <v>994</v>
      </c>
      <c r="L488" s="237">
        <v>40255</v>
      </c>
      <c r="M488" s="237">
        <v>115296</v>
      </c>
      <c r="N488" s="237" t="s">
        <v>539</v>
      </c>
      <c r="O488" s="238" t="s">
        <v>329</v>
      </c>
      <c r="P488" s="39" t="s">
        <v>271</v>
      </c>
      <c r="Q488" s="239" t="s">
        <v>995</v>
      </c>
      <c r="R488" s="239">
        <v>40590</v>
      </c>
      <c r="S488" s="239">
        <v>116043</v>
      </c>
      <c r="T488" s="239" t="s">
        <v>920</v>
      </c>
      <c r="U488" s="240" t="s">
        <v>169</v>
      </c>
      <c r="V488" s="239" t="s">
        <v>271</v>
      </c>
      <c r="W488" s="239" t="s">
        <v>993</v>
      </c>
      <c r="X488" s="239">
        <v>40821</v>
      </c>
      <c r="Y488" s="239">
        <v>116043</v>
      </c>
      <c r="Z488" s="240" t="s">
        <v>920</v>
      </c>
      <c r="AA488" s="239" t="s">
        <v>169</v>
      </c>
      <c r="AB488" s="239" t="s">
        <v>271</v>
      </c>
      <c r="AC488" s="239" t="s">
        <v>993</v>
      </c>
      <c r="AD488" s="239">
        <v>40821</v>
      </c>
      <c r="AE488" s="240">
        <v>112664</v>
      </c>
      <c r="AF488" s="39" t="s">
        <v>681</v>
      </c>
      <c r="AG488" s="39" t="s">
        <v>173</v>
      </c>
      <c r="AH488" s="39" t="s">
        <v>271</v>
      </c>
      <c r="AI488" s="39" t="s">
        <v>993</v>
      </c>
      <c r="AJ488" s="39">
        <v>40591</v>
      </c>
    </row>
    <row r="489" spans="1:42">
      <c r="A489" s="237">
        <v>119439</v>
      </c>
      <c r="B489" s="237" t="s">
        <v>561</v>
      </c>
      <c r="C489" s="237" t="s">
        <v>241</v>
      </c>
      <c r="D489" s="237" t="s">
        <v>271</v>
      </c>
      <c r="E489" s="238" t="s">
        <v>994</v>
      </c>
      <c r="F489" s="237">
        <v>40512</v>
      </c>
      <c r="G489" s="237">
        <v>113230</v>
      </c>
      <c r="H489" s="237" t="s">
        <v>219</v>
      </c>
      <c r="I489" s="237" t="s">
        <v>328</v>
      </c>
      <c r="J489" s="238" t="s">
        <v>271</v>
      </c>
      <c r="K489" s="237" t="s">
        <v>993</v>
      </c>
      <c r="L489" s="237">
        <v>40472</v>
      </c>
      <c r="M489" s="237">
        <v>134303</v>
      </c>
      <c r="N489" s="237" t="s">
        <v>560</v>
      </c>
      <c r="O489" s="238" t="s">
        <v>329</v>
      </c>
      <c r="P489" s="39" t="s">
        <v>271</v>
      </c>
      <c r="Q489" s="239" t="s">
        <v>995</v>
      </c>
      <c r="R489" s="239">
        <v>40799</v>
      </c>
      <c r="S489" s="239">
        <v>116156</v>
      </c>
      <c r="T489" s="239" t="s">
        <v>693</v>
      </c>
      <c r="U489" s="240" t="s">
        <v>169</v>
      </c>
      <c r="V489" s="239" t="s">
        <v>271</v>
      </c>
      <c r="W489" s="239" t="s">
        <v>993</v>
      </c>
      <c r="X489" s="239">
        <v>40611</v>
      </c>
      <c r="Y489" s="239">
        <v>112927</v>
      </c>
      <c r="Z489" s="240" t="s">
        <v>678</v>
      </c>
      <c r="AA489" s="239" t="s">
        <v>168</v>
      </c>
      <c r="AB489" s="239" t="s">
        <v>271</v>
      </c>
      <c r="AC489" s="239" t="s">
        <v>994</v>
      </c>
      <c r="AD489" s="239">
        <v>40583</v>
      </c>
      <c r="AE489" s="240">
        <v>110324</v>
      </c>
      <c r="AF489" s="39" t="s">
        <v>672</v>
      </c>
      <c r="AG489" s="39" t="s">
        <v>161</v>
      </c>
      <c r="AH489" s="39" t="s">
        <v>271</v>
      </c>
      <c r="AI489" s="39" t="s">
        <v>995</v>
      </c>
      <c r="AJ489" s="39">
        <v>40556</v>
      </c>
    </row>
    <row r="490" spans="1:42">
      <c r="A490" s="237">
        <v>119117</v>
      </c>
      <c r="B490" s="237" t="s">
        <v>553</v>
      </c>
      <c r="C490" s="237" t="s">
        <v>241</v>
      </c>
      <c r="D490" s="237" t="s">
        <v>271</v>
      </c>
      <c r="E490" s="238" t="s">
        <v>993</v>
      </c>
      <c r="F490" s="237">
        <v>40235</v>
      </c>
      <c r="G490" s="237">
        <v>134802</v>
      </c>
      <c r="H490" s="237" t="s">
        <v>540</v>
      </c>
      <c r="I490" s="237" t="s">
        <v>326</v>
      </c>
      <c r="J490" s="238" t="s">
        <v>271</v>
      </c>
      <c r="K490" s="237" t="s">
        <v>993</v>
      </c>
      <c r="L490" s="237">
        <v>40310</v>
      </c>
      <c r="M490" s="237">
        <v>132084</v>
      </c>
      <c r="N490" s="237" t="s">
        <v>81</v>
      </c>
      <c r="O490" s="238" t="s">
        <v>329</v>
      </c>
      <c r="P490" s="39" t="s">
        <v>271</v>
      </c>
      <c r="Q490" s="239" t="s">
        <v>993</v>
      </c>
      <c r="R490" s="239">
        <v>40632</v>
      </c>
      <c r="S490" s="239">
        <v>112702</v>
      </c>
      <c r="T490" s="239" t="s">
        <v>684</v>
      </c>
      <c r="U490" s="240" t="s">
        <v>173</v>
      </c>
      <c r="V490" s="239" t="s">
        <v>271</v>
      </c>
      <c r="W490" s="239" t="s">
        <v>993</v>
      </c>
      <c r="X490" s="239">
        <v>40505</v>
      </c>
      <c r="Y490" s="239">
        <v>110324</v>
      </c>
      <c r="Z490" s="240" t="s">
        <v>672</v>
      </c>
      <c r="AA490" s="239" t="s">
        <v>161</v>
      </c>
      <c r="AB490" s="239" t="s">
        <v>271</v>
      </c>
      <c r="AC490" s="239" t="s">
        <v>995</v>
      </c>
      <c r="AD490" s="239">
        <v>40556</v>
      </c>
      <c r="AE490" s="240">
        <v>114002</v>
      </c>
      <c r="AF490" s="39" t="s">
        <v>692</v>
      </c>
      <c r="AG490" s="39" t="s">
        <v>297</v>
      </c>
      <c r="AH490" s="39" t="s">
        <v>271</v>
      </c>
      <c r="AI490" s="39" t="s">
        <v>993</v>
      </c>
      <c r="AJ490" s="39">
        <v>40564</v>
      </c>
    </row>
    <row r="491" spans="1:42">
      <c r="A491" s="237">
        <v>118519</v>
      </c>
      <c r="B491" s="237" t="s">
        <v>284</v>
      </c>
      <c r="C491" s="237" t="s">
        <v>128</v>
      </c>
      <c r="D491" s="237" t="s">
        <v>271</v>
      </c>
      <c r="E491" s="238" t="s">
        <v>993</v>
      </c>
      <c r="F491" s="237">
        <v>40618</v>
      </c>
      <c r="G491" s="237">
        <v>135903</v>
      </c>
      <c r="H491" s="237" t="s">
        <v>861</v>
      </c>
      <c r="I491" s="237" t="s">
        <v>329</v>
      </c>
      <c r="J491" s="238" t="s">
        <v>271</v>
      </c>
      <c r="K491" s="237" t="s">
        <v>993</v>
      </c>
      <c r="L491" s="237">
        <v>40850</v>
      </c>
      <c r="M491" s="237">
        <v>118700</v>
      </c>
      <c r="N491" s="237" t="s">
        <v>556</v>
      </c>
      <c r="O491" s="238" t="s">
        <v>128</v>
      </c>
      <c r="P491" s="39" t="s">
        <v>271</v>
      </c>
      <c r="Q491" s="239" t="s">
        <v>996</v>
      </c>
      <c r="R491" s="239">
        <v>40449</v>
      </c>
      <c r="S491" s="239">
        <v>109553</v>
      </c>
      <c r="T491" s="239" t="s">
        <v>668</v>
      </c>
      <c r="U491" s="240" t="s">
        <v>160</v>
      </c>
      <c r="V491" s="239" t="s">
        <v>271</v>
      </c>
      <c r="W491" s="239" t="s">
        <v>993</v>
      </c>
      <c r="X491" s="239">
        <v>40499</v>
      </c>
      <c r="Y491" s="239">
        <v>114447</v>
      </c>
      <c r="Z491" s="240" t="s">
        <v>690</v>
      </c>
      <c r="AA491" s="239" t="s">
        <v>126</v>
      </c>
      <c r="AB491" s="239" t="s">
        <v>271</v>
      </c>
      <c r="AC491" s="239" t="s">
        <v>993</v>
      </c>
      <c r="AD491" s="239">
        <v>40631</v>
      </c>
      <c r="AE491" s="240">
        <v>116156</v>
      </c>
      <c r="AF491" s="39" t="s">
        <v>693</v>
      </c>
      <c r="AG491" s="39" t="s">
        <v>169</v>
      </c>
      <c r="AH491" s="39" t="s">
        <v>271</v>
      </c>
      <c r="AI491" s="39" t="s">
        <v>993</v>
      </c>
      <c r="AJ491" s="39">
        <v>40611</v>
      </c>
    </row>
    <row r="492" spans="1:42">
      <c r="A492" s="237">
        <v>114731</v>
      </c>
      <c r="B492" s="237" t="s">
        <v>549</v>
      </c>
      <c r="C492" s="237" t="s">
        <v>329</v>
      </c>
      <c r="D492" s="237" t="s">
        <v>271</v>
      </c>
      <c r="E492" s="238" t="s">
        <v>993</v>
      </c>
      <c r="F492" s="237">
        <v>40633</v>
      </c>
      <c r="G492" s="237">
        <v>113269</v>
      </c>
      <c r="H492" s="237" t="s">
        <v>544</v>
      </c>
      <c r="I492" s="237" t="s">
        <v>326</v>
      </c>
      <c r="J492" s="238" t="s">
        <v>271</v>
      </c>
      <c r="K492" s="237" t="s">
        <v>993</v>
      </c>
      <c r="L492" s="237">
        <v>40444</v>
      </c>
      <c r="M492" s="237">
        <v>134738</v>
      </c>
      <c r="N492" s="237" t="s">
        <v>293</v>
      </c>
      <c r="O492" s="238" t="s">
        <v>128</v>
      </c>
      <c r="P492" s="39" t="s">
        <v>271</v>
      </c>
      <c r="Q492" s="239" t="s">
        <v>993</v>
      </c>
      <c r="R492" s="239">
        <v>40156</v>
      </c>
      <c r="S492" s="239">
        <v>112664</v>
      </c>
      <c r="T492" s="239" t="s">
        <v>681</v>
      </c>
      <c r="U492" s="240" t="s">
        <v>173</v>
      </c>
      <c r="V492" s="239" t="s">
        <v>271</v>
      </c>
      <c r="W492" s="239" t="s">
        <v>993</v>
      </c>
      <c r="X492" s="239">
        <v>40591</v>
      </c>
      <c r="Y492" s="239">
        <v>114383</v>
      </c>
      <c r="Z492" s="240" t="s">
        <v>919</v>
      </c>
      <c r="AA492" s="239" t="s">
        <v>214</v>
      </c>
      <c r="AB492" s="239" t="s">
        <v>271</v>
      </c>
      <c r="AC492" s="239" t="s">
        <v>993</v>
      </c>
      <c r="AD492" s="239">
        <v>40830</v>
      </c>
      <c r="AE492" s="240">
        <v>109553</v>
      </c>
      <c r="AF492" s="39" t="s">
        <v>668</v>
      </c>
      <c r="AG492" s="39" t="s">
        <v>160</v>
      </c>
      <c r="AH492" s="39" t="s">
        <v>271</v>
      </c>
      <c r="AI492" s="39" t="s">
        <v>993</v>
      </c>
      <c r="AJ492" s="39">
        <v>40499</v>
      </c>
    </row>
    <row r="493" spans="1:42">
      <c r="A493" s="237">
        <v>131375</v>
      </c>
      <c r="B493" s="237" t="s">
        <v>548</v>
      </c>
      <c r="C493" s="237" t="s">
        <v>145</v>
      </c>
      <c r="D493" s="237" t="s">
        <v>271</v>
      </c>
      <c r="E493" s="238" t="s">
        <v>993</v>
      </c>
      <c r="F493" s="237">
        <v>40716</v>
      </c>
      <c r="G493" s="237">
        <v>113145</v>
      </c>
      <c r="H493" s="237" t="s">
        <v>536</v>
      </c>
      <c r="I493" s="237" t="s">
        <v>14</v>
      </c>
      <c r="J493" s="238" t="s">
        <v>271</v>
      </c>
      <c r="K493" s="237" t="s">
        <v>993</v>
      </c>
      <c r="L493" s="237">
        <v>40360</v>
      </c>
      <c r="M493" s="237">
        <v>134515</v>
      </c>
      <c r="N493" s="237" t="s">
        <v>565</v>
      </c>
      <c r="O493" s="238" t="s">
        <v>128</v>
      </c>
      <c r="P493" s="39" t="s">
        <v>271</v>
      </c>
      <c r="Q493" s="239" t="s">
        <v>993</v>
      </c>
      <c r="R493" s="239">
        <v>40507</v>
      </c>
      <c r="S493" s="239">
        <v>112858</v>
      </c>
      <c r="T493" s="239" t="s">
        <v>674</v>
      </c>
      <c r="U493" s="240" t="s">
        <v>173</v>
      </c>
      <c r="V493" s="239" t="s">
        <v>271</v>
      </c>
      <c r="W493" s="239" t="s">
        <v>996</v>
      </c>
      <c r="X493" s="239">
        <v>40562</v>
      </c>
      <c r="Y493" s="239">
        <v>110239</v>
      </c>
      <c r="Z493" s="240" t="s">
        <v>675</v>
      </c>
      <c r="AA493" s="239" t="s">
        <v>161</v>
      </c>
      <c r="AB493" s="239" t="s">
        <v>271</v>
      </c>
      <c r="AC493" s="239" t="s">
        <v>993</v>
      </c>
      <c r="AD493" s="239">
        <v>40718</v>
      </c>
      <c r="AE493" s="240">
        <v>112858</v>
      </c>
      <c r="AF493" s="39" t="s">
        <v>674</v>
      </c>
      <c r="AG493" s="39" t="s">
        <v>173</v>
      </c>
      <c r="AH493" s="39" t="s">
        <v>271</v>
      </c>
      <c r="AI493" s="39" t="s">
        <v>996</v>
      </c>
      <c r="AJ493" s="39">
        <v>40562</v>
      </c>
    </row>
    <row r="494" spans="1:42">
      <c r="A494" s="237">
        <v>134922</v>
      </c>
      <c r="B494" s="237" t="s">
        <v>84</v>
      </c>
      <c r="C494" s="237" t="s">
        <v>145</v>
      </c>
      <c r="D494" s="237" t="s">
        <v>271</v>
      </c>
      <c r="E494" s="238" t="s">
        <v>993</v>
      </c>
      <c r="F494" s="237">
        <v>40507</v>
      </c>
      <c r="G494" s="237">
        <v>134738</v>
      </c>
      <c r="H494" s="237" t="s">
        <v>293</v>
      </c>
      <c r="I494" s="237" t="s">
        <v>128</v>
      </c>
      <c r="J494" s="238" t="s">
        <v>271</v>
      </c>
      <c r="K494" s="237" t="s">
        <v>993</v>
      </c>
      <c r="L494" s="237">
        <v>40156</v>
      </c>
      <c r="M494" s="237">
        <v>118519</v>
      </c>
      <c r="N494" s="237" t="s">
        <v>284</v>
      </c>
      <c r="O494" s="238" t="s">
        <v>128</v>
      </c>
      <c r="P494" s="39" t="s">
        <v>271</v>
      </c>
      <c r="Q494" s="239" t="s">
        <v>993</v>
      </c>
      <c r="R494" s="239">
        <v>40618</v>
      </c>
      <c r="S494" s="239">
        <v>114002</v>
      </c>
      <c r="T494" s="239" t="s">
        <v>692</v>
      </c>
      <c r="U494" s="240" t="s">
        <v>297</v>
      </c>
      <c r="V494" s="239" t="s">
        <v>271</v>
      </c>
      <c r="W494" s="239" t="s">
        <v>993</v>
      </c>
      <c r="X494" s="239">
        <v>40564</v>
      </c>
      <c r="Y494" s="239">
        <v>112858</v>
      </c>
      <c r="Z494" s="240" t="s">
        <v>674</v>
      </c>
      <c r="AA494" s="239" t="s">
        <v>173</v>
      </c>
      <c r="AB494" s="239" t="s">
        <v>271</v>
      </c>
      <c r="AC494" s="239" t="s">
        <v>996</v>
      </c>
      <c r="AD494" s="239">
        <v>40562</v>
      </c>
      <c r="AE494" s="240">
        <v>110239</v>
      </c>
      <c r="AF494" s="39" t="s">
        <v>675</v>
      </c>
      <c r="AG494" s="39" t="s">
        <v>161</v>
      </c>
      <c r="AH494" s="39" t="s">
        <v>271</v>
      </c>
      <c r="AI494" s="39" t="s">
        <v>993</v>
      </c>
      <c r="AJ494" s="39">
        <v>40718</v>
      </c>
    </row>
    <row r="495" spans="1:42">
      <c r="A495" s="237">
        <v>135075</v>
      </c>
      <c r="B495" s="237" t="s">
        <v>546</v>
      </c>
      <c r="C495" s="237" t="s">
        <v>145</v>
      </c>
      <c r="D495" s="237" t="s">
        <v>271</v>
      </c>
      <c r="E495" s="238" t="s">
        <v>993</v>
      </c>
      <c r="F495" s="237">
        <v>40633</v>
      </c>
      <c r="G495" s="237">
        <v>134515</v>
      </c>
      <c r="H495" s="237" t="s">
        <v>565</v>
      </c>
      <c r="I495" s="237" t="s">
        <v>128</v>
      </c>
      <c r="J495" s="238" t="s">
        <v>271</v>
      </c>
      <c r="K495" s="237" t="s">
        <v>993</v>
      </c>
      <c r="L495" s="237">
        <v>40507</v>
      </c>
      <c r="M495" s="237">
        <v>119439</v>
      </c>
      <c r="N495" s="237" t="s">
        <v>561</v>
      </c>
      <c r="O495" s="238" t="s">
        <v>241</v>
      </c>
      <c r="P495" s="39" t="s">
        <v>271</v>
      </c>
      <c r="Q495" s="239" t="s">
        <v>994</v>
      </c>
      <c r="R495" s="239">
        <v>40512</v>
      </c>
      <c r="S495" s="239">
        <v>121380</v>
      </c>
      <c r="T495" s="239" t="s">
        <v>676</v>
      </c>
      <c r="U495" s="240" t="s">
        <v>209</v>
      </c>
      <c r="V495" s="239" t="s">
        <v>271</v>
      </c>
      <c r="W495" s="239" t="s">
        <v>993</v>
      </c>
      <c r="X495" s="239">
        <v>40437</v>
      </c>
      <c r="Y495" s="239">
        <v>112664</v>
      </c>
      <c r="Z495" s="240" t="s">
        <v>681</v>
      </c>
      <c r="AA495" s="239" t="s">
        <v>173</v>
      </c>
      <c r="AB495" s="239" t="s">
        <v>271</v>
      </c>
      <c r="AC495" s="239" t="s">
        <v>993</v>
      </c>
      <c r="AD495" s="239">
        <v>40591</v>
      </c>
      <c r="AE495" s="240">
        <v>108957</v>
      </c>
      <c r="AF495" s="39" t="s">
        <v>923</v>
      </c>
      <c r="AG495" s="39" t="s">
        <v>155</v>
      </c>
      <c r="AH495" s="39" t="s">
        <v>271</v>
      </c>
      <c r="AI495" s="39" t="s">
        <v>993</v>
      </c>
      <c r="AJ495" s="39">
        <v>40815</v>
      </c>
    </row>
    <row r="496" spans="1:42">
      <c r="A496" s="237">
        <v>114956</v>
      </c>
      <c r="B496" s="237" t="s">
        <v>547</v>
      </c>
      <c r="C496" s="237" t="s">
        <v>329</v>
      </c>
      <c r="D496" s="237" t="s">
        <v>271</v>
      </c>
      <c r="E496" s="238" t="s">
        <v>993</v>
      </c>
      <c r="F496" s="237">
        <v>40562</v>
      </c>
      <c r="G496" s="237">
        <v>119169</v>
      </c>
      <c r="H496" s="237" t="s">
        <v>857</v>
      </c>
      <c r="I496" s="237" t="s">
        <v>170</v>
      </c>
      <c r="J496" s="238" t="s">
        <v>271</v>
      </c>
      <c r="K496" s="237" t="s">
        <v>993</v>
      </c>
      <c r="L496" s="237">
        <v>40872</v>
      </c>
      <c r="M496" s="237">
        <v>119117</v>
      </c>
      <c r="N496" s="237" t="s">
        <v>553</v>
      </c>
      <c r="O496" s="238" t="s">
        <v>241</v>
      </c>
      <c r="P496" s="39" t="s">
        <v>271</v>
      </c>
      <c r="Q496" s="239" t="s">
        <v>993</v>
      </c>
      <c r="R496" s="239">
        <v>40235</v>
      </c>
      <c r="S496" s="239">
        <v>110324</v>
      </c>
      <c r="T496" s="239" t="s">
        <v>672</v>
      </c>
      <c r="U496" s="240" t="s">
        <v>161</v>
      </c>
      <c r="V496" s="239" t="s">
        <v>271</v>
      </c>
      <c r="W496" s="239" t="s">
        <v>995</v>
      </c>
      <c r="X496" s="239">
        <v>40556</v>
      </c>
      <c r="Y496" s="239">
        <v>109553</v>
      </c>
      <c r="Z496" s="240" t="s">
        <v>668</v>
      </c>
      <c r="AA496" s="239" t="s">
        <v>160</v>
      </c>
      <c r="AB496" s="239" t="s">
        <v>271</v>
      </c>
      <c r="AC496" s="239" t="s">
        <v>993</v>
      </c>
      <c r="AD496" s="239">
        <v>40499</v>
      </c>
      <c r="AE496" s="240">
        <v>112927</v>
      </c>
      <c r="AF496" s="39" t="s">
        <v>678</v>
      </c>
      <c r="AG496" s="39" t="s">
        <v>168</v>
      </c>
      <c r="AH496" s="39" t="s">
        <v>271</v>
      </c>
      <c r="AI496" s="39" t="s">
        <v>994</v>
      </c>
      <c r="AJ496" s="39">
        <v>40583</v>
      </c>
    </row>
    <row r="497" spans="1:36">
      <c r="A497" s="237">
        <v>114926</v>
      </c>
      <c r="B497" s="237" t="s">
        <v>278</v>
      </c>
      <c r="C497" s="237" t="s">
        <v>329</v>
      </c>
      <c r="D497" s="237" t="s">
        <v>271</v>
      </c>
      <c r="E497" s="238" t="s">
        <v>993</v>
      </c>
      <c r="F497" s="237">
        <v>40514</v>
      </c>
      <c r="G497" s="237">
        <v>122463</v>
      </c>
      <c r="H497" s="237" t="s">
        <v>853</v>
      </c>
      <c r="I497" s="237" t="s">
        <v>156</v>
      </c>
      <c r="J497" s="238" t="s">
        <v>271</v>
      </c>
      <c r="K497" s="237" t="s">
        <v>993</v>
      </c>
      <c r="L497" s="237">
        <v>40856</v>
      </c>
      <c r="M497" s="237">
        <v>114956</v>
      </c>
      <c r="N497" s="237" t="s">
        <v>547</v>
      </c>
      <c r="O497" s="238" t="s">
        <v>329</v>
      </c>
      <c r="P497" s="39" t="s">
        <v>271</v>
      </c>
      <c r="Q497" s="239" t="s">
        <v>993</v>
      </c>
      <c r="R497" s="239">
        <v>40562</v>
      </c>
      <c r="S497" s="239">
        <v>108830</v>
      </c>
      <c r="T497" s="239" t="s">
        <v>667</v>
      </c>
      <c r="U497" s="240" t="s">
        <v>56</v>
      </c>
      <c r="V497" s="239" t="s">
        <v>271</v>
      </c>
      <c r="W497" s="239" t="s">
        <v>993</v>
      </c>
      <c r="X497" s="239">
        <v>40715</v>
      </c>
      <c r="Y497" s="239">
        <v>117936</v>
      </c>
      <c r="Z497" s="240" t="s">
        <v>301</v>
      </c>
      <c r="AA497" s="239" t="s">
        <v>74</v>
      </c>
      <c r="AB497" s="239" t="s">
        <v>271</v>
      </c>
      <c r="AC497" s="239" t="s">
        <v>993</v>
      </c>
      <c r="AD497" s="239">
        <v>40498</v>
      </c>
      <c r="AE497" s="240">
        <v>108845</v>
      </c>
      <c r="AF497" s="39" t="s">
        <v>663</v>
      </c>
      <c r="AG497" s="39" t="s">
        <v>56</v>
      </c>
      <c r="AH497" s="39" t="s">
        <v>271</v>
      </c>
      <c r="AI497" s="39" t="s">
        <v>994</v>
      </c>
      <c r="AJ497" s="39">
        <v>40521</v>
      </c>
    </row>
    <row r="498" spans="1:36">
      <c r="A498" s="237">
        <v>119299</v>
      </c>
      <c r="B498" s="237" t="s">
        <v>290</v>
      </c>
      <c r="C498" s="237" t="s">
        <v>170</v>
      </c>
      <c r="D498" s="237" t="s">
        <v>271</v>
      </c>
      <c r="E498" s="238" t="s">
        <v>993</v>
      </c>
      <c r="F498" s="237">
        <v>40155</v>
      </c>
      <c r="G498" s="237">
        <v>118729</v>
      </c>
      <c r="H498" s="237" t="s">
        <v>559</v>
      </c>
      <c r="I498" s="237" t="s">
        <v>324</v>
      </c>
      <c r="J498" s="238" t="s">
        <v>271</v>
      </c>
      <c r="K498" s="237" t="s">
        <v>994</v>
      </c>
      <c r="L498" s="237">
        <v>40521</v>
      </c>
      <c r="M498" s="237">
        <v>114731</v>
      </c>
      <c r="N498" s="237" t="s">
        <v>549</v>
      </c>
      <c r="O498" s="238" t="s">
        <v>329</v>
      </c>
      <c r="P498" s="39" t="s">
        <v>271</v>
      </c>
      <c r="Q498" s="239" t="s">
        <v>993</v>
      </c>
      <c r="R498" s="239">
        <v>40633</v>
      </c>
      <c r="S498" s="239">
        <v>108769</v>
      </c>
      <c r="T498" s="239" t="s">
        <v>660</v>
      </c>
      <c r="U498" s="240" t="s">
        <v>56</v>
      </c>
      <c r="V498" s="239" t="s">
        <v>271</v>
      </c>
      <c r="W498" s="239" t="s">
        <v>993</v>
      </c>
      <c r="X498" s="239">
        <v>40730</v>
      </c>
      <c r="Y498" s="239">
        <v>108769</v>
      </c>
      <c r="Z498" s="240" t="s">
        <v>660</v>
      </c>
      <c r="AA498" s="239" t="s">
        <v>56</v>
      </c>
      <c r="AB498" s="239" t="s">
        <v>271</v>
      </c>
      <c r="AC498" s="239" t="s">
        <v>993</v>
      </c>
      <c r="AD498" s="239">
        <v>40730</v>
      </c>
      <c r="AE498" s="240">
        <v>108830</v>
      </c>
      <c r="AF498" s="39" t="s">
        <v>667</v>
      </c>
      <c r="AG498" s="39" t="s">
        <v>56</v>
      </c>
      <c r="AH498" s="39" t="s">
        <v>271</v>
      </c>
      <c r="AI498" s="39" t="s">
        <v>993</v>
      </c>
      <c r="AJ498" s="39">
        <v>40715</v>
      </c>
    </row>
    <row r="499" spans="1:36">
      <c r="A499" s="237">
        <v>119251</v>
      </c>
      <c r="B499" s="237" t="s">
        <v>177</v>
      </c>
      <c r="C499" s="237" t="s">
        <v>170</v>
      </c>
      <c r="D499" s="237" t="s">
        <v>271</v>
      </c>
      <c r="E499" s="238" t="s">
        <v>993</v>
      </c>
      <c r="F499" s="237">
        <v>40240</v>
      </c>
      <c r="G499" s="237">
        <v>118550</v>
      </c>
      <c r="H499" s="237" t="s">
        <v>86</v>
      </c>
      <c r="I499" s="237" t="s">
        <v>324</v>
      </c>
      <c r="J499" s="238" t="s">
        <v>271</v>
      </c>
      <c r="K499" s="237" t="s">
        <v>993</v>
      </c>
      <c r="L499" s="237">
        <v>40451</v>
      </c>
      <c r="M499" s="237">
        <v>131375</v>
      </c>
      <c r="N499" s="237" t="s">
        <v>548</v>
      </c>
      <c r="O499" s="238" t="s">
        <v>145</v>
      </c>
      <c r="P499" s="39" t="s">
        <v>271</v>
      </c>
      <c r="Q499" s="239" t="s">
        <v>993</v>
      </c>
      <c r="R499" s="239">
        <v>40716</v>
      </c>
      <c r="S499" s="239">
        <v>112569</v>
      </c>
      <c r="T499" s="239" t="s">
        <v>669</v>
      </c>
      <c r="U499" s="240" t="s">
        <v>173</v>
      </c>
      <c r="V499" s="239" t="s">
        <v>271</v>
      </c>
      <c r="W499" s="239" t="s">
        <v>993</v>
      </c>
      <c r="X499" s="239">
        <v>40487</v>
      </c>
      <c r="Y499" s="239">
        <v>112702</v>
      </c>
      <c r="Z499" s="240" t="s">
        <v>684</v>
      </c>
      <c r="AA499" s="239" t="s">
        <v>173</v>
      </c>
      <c r="AB499" s="239" t="s">
        <v>271</v>
      </c>
      <c r="AC499" s="239" t="s">
        <v>993</v>
      </c>
      <c r="AD499" s="239">
        <v>40505</v>
      </c>
      <c r="AE499" s="240">
        <v>108821</v>
      </c>
      <c r="AF499" s="39" t="s">
        <v>922</v>
      </c>
      <c r="AG499" s="39" t="s">
        <v>56</v>
      </c>
      <c r="AH499" s="39" t="s">
        <v>271</v>
      </c>
      <c r="AI499" s="39" t="s">
        <v>993</v>
      </c>
      <c r="AJ499" s="39">
        <v>40827</v>
      </c>
    </row>
    <row r="500" spans="1:36">
      <c r="A500" s="237">
        <v>118320</v>
      </c>
      <c r="B500" s="237" t="s">
        <v>855</v>
      </c>
      <c r="C500" s="237" t="s">
        <v>324</v>
      </c>
      <c r="D500" s="237" t="s">
        <v>271</v>
      </c>
      <c r="E500" s="238" t="s">
        <v>993</v>
      </c>
      <c r="F500" s="237">
        <v>40801</v>
      </c>
      <c r="G500" s="237">
        <v>118539</v>
      </c>
      <c r="H500" s="237" t="s">
        <v>564</v>
      </c>
      <c r="I500" s="237" t="s">
        <v>128</v>
      </c>
      <c r="J500" s="238" t="s">
        <v>271</v>
      </c>
      <c r="K500" s="237" t="s">
        <v>993</v>
      </c>
      <c r="L500" s="237">
        <v>40563</v>
      </c>
      <c r="M500" s="237">
        <v>134922</v>
      </c>
      <c r="N500" s="237" t="s">
        <v>84</v>
      </c>
      <c r="O500" s="238" t="s">
        <v>145</v>
      </c>
      <c r="P500" s="39" t="s">
        <v>271</v>
      </c>
      <c r="Q500" s="239" t="s">
        <v>993</v>
      </c>
      <c r="R500" s="239">
        <v>40507</v>
      </c>
      <c r="S500" s="239">
        <v>110239</v>
      </c>
      <c r="T500" s="239" t="s">
        <v>675</v>
      </c>
      <c r="U500" s="240" t="s">
        <v>161</v>
      </c>
      <c r="V500" s="239" t="s">
        <v>271</v>
      </c>
      <c r="W500" s="239" t="s">
        <v>993</v>
      </c>
      <c r="X500" s="239">
        <v>40718</v>
      </c>
      <c r="Y500" s="239">
        <v>108957</v>
      </c>
      <c r="Z500" s="240" t="s">
        <v>923</v>
      </c>
      <c r="AA500" s="239" t="s">
        <v>155</v>
      </c>
      <c r="AB500" s="239" t="s">
        <v>271</v>
      </c>
      <c r="AC500" s="239" t="s">
        <v>993</v>
      </c>
      <c r="AD500" s="239">
        <v>40815</v>
      </c>
      <c r="AE500" s="240">
        <v>117936</v>
      </c>
      <c r="AF500" s="39" t="s">
        <v>301</v>
      </c>
      <c r="AG500" s="39" t="s">
        <v>74</v>
      </c>
      <c r="AH500" s="39" t="s">
        <v>271</v>
      </c>
      <c r="AI500" s="39" t="s">
        <v>993</v>
      </c>
      <c r="AJ500" s="39">
        <v>40498</v>
      </c>
    </row>
    <row r="501" spans="1:36">
      <c r="A501" s="237">
        <v>115309</v>
      </c>
      <c r="B501" s="237" t="s">
        <v>859</v>
      </c>
      <c r="C501" s="237" t="s">
        <v>329</v>
      </c>
      <c r="D501" s="237" t="s">
        <v>271</v>
      </c>
      <c r="E501" s="238" t="s">
        <v>995</v>
      </c>
      <c r="F501" s="237">
        <v>40808</v>
      </c>
      <c r="G501" s="237">
        <v>118519</v>
      </c>
      <c r="H501" s="237" t="s">
        <v>284</v>
      </c>
      <c r="I501" s="237" t="s">
        <v>128</v>
      </c>
      <c r="J501" s="238" t="s">
        <v>271</v>
      </c>
      <c r="K501" s="237" t="s">
        <v>993</v>
      </c>
      <c r="L501" s="237">
        <v>40618</v>
      </c>
      <c r="M501" s="237">
        <v>135075</v>
      </c>
      <c r="N501" s="237" t="s">
        <v>546</v>
      </c>
      <c r="O501" s="238" t="s">
        <v>145</v>
      </c>
      <c r="P501" s="39" t="s">
        <v>271</v>
      </c>
      <c r="Q501" s="239" t="s">
        <v>993</v>
      </c>
      <c r="R501" s="239">
        <v>40633</v>
      </c>
      <c r="S501" s="239">
        <v>108845</v>
      </c>
      <c r="T501" s="239" t="s">
        <v>663</v>
      </c>
      <c r="U501" s="240" t="s">
        <v>56</v>
      </c>
      <c r="V501" s="239" t="s">
        <v>271</v>
      </c>
      <c r="W501" s="239" t="s">
        <v>994</v>
      </c>
      <c r="X501" s="239">
        <v>40521</v>
      </c>
      <c r="Y501" s="239">
        <v>108944</v>
      </c>
      <c r="Z501" s="240" t="s">
        <v>925</v>
      </c>
      <c r="AA501" s="239" t="s">
        <v>155</v>
      </c>
      <c r="AB501" s="239" t="s">
        <v>271</v>
      </c>
      <c r="AC501" s="239" t="s">
        <v>995</v>
      </c>
      <c r="AD501" s="239">
        <v>40851</v>
      </c>
      <c r="AE501" s="240">
        <v>108769</v>
      </c>
      <c r="AF501" s="39" t="s">
        <v>660</v>
      </c>
      <c r="AG501" s="39" t="s">
        <v>56</v>
      </c>
      <c r="AH501" s="39" t="s">
        <v>271</v>
      </c>
      <c r="AI501" s="39" t="s">
        <v>993</v>
      </c>
      <c r="AJ501" s="39">
        <v>40730</v>
      </c>
    </row>
    <row r="502" spans="1:36">
      <c r="A502" s="237">
        <v>115296</v>
      </c>
      <c r="B502" s="237" t="s">
        <v>539</v>
      </c>
      <c r="C502" s="237" t="s">
        <v>329</v>
      </c>
      <c r="D502" s="237" t="s">
        <v>271</v>
      </c>
      <c r="E502" s="238" t="s">
        <v>995</v>
      </c>
      <c r="F502" s="237">
        <v>40590</v>
      </c>
      <c r="G502" s="237">
        <v>131375</v>
      </c>
      <c r="H502" s="237" t="s">
        <v>548</v>
      </c>
      <c r="I502" s="237" t="s">
        <v>145</v>
      </c>
      <c r="J502" s="238" t="s">
        <v>271</v>
      </c>
      <c r="K502" s="237" t="s">
        <v>993</v>
      </c>
      <c r="L502" s="237">
        <v>40716</v>
      </c>
      <c r="M502" s="237">
        <v>114926</v>
      </c>
      <c r="N502" s="237" t="s">
        <v>278</v>
      </c>
      <c r="O502" s="238" t="s">
        <v>329</v>
      </c>
      <c r="P502" s="39" t="s">
        <v>271</v>
      </c>
      <c r="Q502" s="239" t="s">
        <v>993</v>
      </c>
      <c r="R502" s="239">
        <v>40514</v>
      </c>
      <c r="S502" s="239">
        <v>108821</v>
      </c>
      <c r="T502" s="239" t="s">
        <v>922</v>
      </c>
      <c r="U502" s="240" t="s">
        <v>56</v>
      </c>
      <c r="V502" s="239" t="s">
        <v>271</v>
      </c>
      <c r="W502" s="239" t="s">
        <v>993</v>
      </c>
      <c r="X502" s="239">
        <v>40827</v>
      </c>
      <c r="Y502" s="239">
        <v>108821</v>
      </c>
      <c r="Z502" s="240" t="s">
        <v>922</v>
      </c>
      <c r="AA502" s="239" t="s">
        <v>56</v>
      </c>
      <c r="AB502" s="239" t="s">
        <v>271</v>
      </c>
      <c r="AC502" s="239" t="s">
        <v>993</v>
      </c>
      <c r="AD502" s="239">
        <v>40827</v>
      </c>
      <c r="AE502" s="240">
        <v>108944</v>
      </c>
      <c r="AF502" s="39" t="s">
        <v>925</v>
      </c>
      <c r="AG502" s="39" t="s">
        <v>155</v>
      </c>
      <c r="AH502" s="39" t="s">
        <v>271</v>
      </c>
      <c r="AI502" s="39" t="s">
        <v>995</v>
      </c>
      <c r="AJ502" s="39">
        <v>40851</v>
      </c>
    </row>
    <row r="503" spans="1:36">
      <c r="A503" s="237">
        <v>134303</v>
      </c>
      <c r="B503" s="237" t="s">
        <v>560</v>
      </c>
      <c r="C503" s="237" t="s">
        <v>329</v>
      </c>
      <c r="D503" s="237" t="s">
        <v>271</v>
      </c>
      <c r="E503" s="238" t="s">
        <v>995</v>
      </c>
      <c r="F503" s="237">
        <v>40799</v>
      </c>
      <c r="G503" s="237">
        <v>134922</v>
      </c>
      <c r="H503" s="237" t="s">
        <v>84</v>
      </c>
      <c r="I503" s="237" t="s">
        <v>145</v>
      </c>
      <c r="J503" s="238" t="s">
        <v>271</v>
      </c>
      <c r="K503" s="237" t="s">
        <v>993</v>
      </c>
      <c r="L503" s="237">
        <v>40507</v>
      </c>
      <c r="M503" s="237">
        <v>135903</v>
      </c>
      <c r="N503" s="237" t="s">
        <v>861</v>
      </c>
      <c r="O503" s="238" t="s">
        <v>329</v>
      </c>
      <c r="P503" s="39" t="s">
        <v>271</v>
      </c>
      <c r="Q503" s="239" t="s">
        <v>993</v>
      </c>
      <c r="R503" s="239">
        <v>40850</v>
      </c>
      <c r="S503" s="239">
        <v>117936</v>
      </c>
      <c r="T503" s="239" t="s">
        <v>301</v>
      </c>
      <c r="U503" s="240" t="s">
        <v>74</v>
      </c>
      <c r="V503" s="239" t="s">
        <v>271</v>
      </c>
      <c r="W503" s="239" t="s">
        <v>993</v>
      </c>
      <c r="X503" s="239">
        <v>40498</v>
      </c>
      <c r="Y503" s="239">
        <v>106728</v>
      </c>
      <c r="Z503" s="240" t="s">
        <v>644</v>
      </c>
      <c r="AA503" s="239" t="s">
        <v>208</v>
      </c>
      <c r="AB503" s="239" t="s">
        <v>271</v>
      </c>
      <c r="AC503" s="239" t="s">
        <v>993</v>
      </c>
      <c r="AD503" s="239">
        <v>40557</v>
      </c>
      <c r="AE503" s="240">
        <v>102086</v>
      </c>
      <c r="AF503" s="39" t="s">
        <v>614</v>
      </c>
      <c r="AG503" s="39" t="s">
        <v>212</v>
      </c>
      <c r="AH503" s="39" t="s">
        <v>271</v>
      </c>
      <c r="AI503" s="39" t="s">
        <v>993</v>
      </c>
      <c r="AJ503" s="39">
        <v>40472</v>
      </c>
    </row>
    <row r="504" spans="1:36">
      <c r="A504" s="237">
        <v>132084</v>
      </c>
      <c r="B504" s="237" t="s">
        <v>81</v>
      </c>
      <c r="C504" s="237" t="s">
        <v>329</v>
      </c>
      <c r="D504" s="237" t="s">
        <v>271</v>
      </c>
      <c r="E504" s="238" t="s">
        <v>993</v>
      </c>
      <c r="F504" s="237">
        <v>40632</v>
      </c>
      <c r="G504" s="237">
        <v>135075</v>
      </c>
      <c r="H504" s="237" t="s">
        <v>546</v>
      </c>
      <c r="I504" s="237" t="s">
        <v>145</v>
      </c>
      <c r="J504" s="238" t="s">
        <v>271</v>
      </c>
      <c r="K504" s="237" t="s">
        <v>993</v>
      </c>
      <c r="L504" s="237">
        <v>40633</v>
      </c>
      <c r="M504" s="237">
        <v>113145</v>
      </c>
      <c r="N504" s="237" t="s">
        <v>536</v>
      </c>
      <c r="O504" s="238" t="s">
        <v>14</v>
      </c>
      <c r="P504" s="39" t="s">
        <v>271</v>
      </c>
      <c r="Q504" s="239" t="s">
        <v>993</v>
      </c>
      <c r="R504" s="239">
        <v>40360</v>
      </c>
      <c r="S504" s="239">
        <v>108251</v>
      </c>
      <c r="T504" s="239" t="s">
        <v>659</v>
      </c>
      <c r="U504" s="240" t="s">
        <v>149</v>
      </c>
      <c r="V504" s="239" t="s">
        <v>271</v>
      </c>
      <c r="W504" s="239" t="s">
        <v>996</v>
      </c>
      <c r="X504" s="239">
        <v>40470</v>
      </c>
      <c r="Y504" s="239">
        <v>107279</v>
      </c>
      <c r="Z504" s="240" t="s">
        <v>924</v>
      </c>
      <c r="AA504" s="239" t="s">
        <v>178</v>
      </c>
      <c r="AB504" s="239" t="s">
        <v>271</v>
      </c>
      <c r="AC504" s="239" t="s">
        <v>993</v>
      </c>
      <c r="AD504" s="239">
        <v>40835</v>
      </c>
      <c r="AE504" s="240">
        <v>107120</v>
      </c>
      <c r="AF504" s="39" t="s">
        <v>650</v>
      </c>
      <c r="AG504" s="39" t="s">
        <v>37</v>
      </c>
      <c r="AH504" s="39" t="s">
        <v>271</v>
      </c>
      <c r="AI504" s="39" t="s">
        <v>994</v>
      </c>
      <c r="AJ504" s="39">
        <v>40722</v>
      </c>
    </row>
    <row r="505" spans="1:36">
      <c r="A505" s="237">
        <v>134860</v>
      </c>
      <c r="B505" s="237" t="s">
        <v>541</v>
      </c>
      <c r="C505" s="237" t="s">
        <v>330</v>
      </c>
      <c r="D505" s="237" t="s">
        <v>271</v>
      </c>
      <c r="E505" s="238" t="s">
        <v>995</v>
      </c>
      <c r="F505" s="237">
        <v>40360</v>
      </c>
      <c r="G505" s="237">
        <v>113091</v>
      </c>
      <c r="H505" s="237" t="s">
        <v>534</v>
      </c>
      <c r="I505" s="237" t="s">
        <v>14</v>
      </c>
      <c r="J505" s="238" t="s">
        <v>271</v>
      </c>
      <c r="K505" s="237" t="s">
        <v>993</v>
      </c>
      <c r="L505" s="237">
        <v>40625</v>
      </c>
      <c r="M505" s="237">
        <v>116748</v>
      </c>
      <c r="N505" s="237" t="s">
        <v>860</v>
      </c>
      <c r="O505" s="238" t="s">
        <v>144</v>
      </c>
      <c r="P505" s="39" t="s">
        <v>271</v>
      </c>
      <c r="Q505" s="239" t="s">
        <v>993</v>
      </c>
      <c r="R505" s="239">
        <v>40829</v>
      </c>
      <c r="S505" s="239">
        <v>107959</v>
      </c>
      <c r="T505" s="239" t="s">
        <v>652</v>
      </c>
      <c r="U505" s="240" t="s">
        <v>148</v>
      </c>
      <c r="V505" s="239" t="s">
        <v>271</v>
      </c>
      <c r="W505" s="239" t="s">
        <v>995</v>
      </c>
      <c r="X505" s="239">
        <v>40507</v>
      </c>
      <c r="Y505" s="239">
        <v>106992</v>
      </c>
      <c r="Z505" s="240" t="s">
        <v>662</v>
      </c>
      <c r="AA505" s="239" t="s">
        <v>37</v>
      </c>
      <c r="AB505" s="239" t="s">
        <v>271</v>
      </c>
      <c r="AC505" s="239" t="s">
        <v>993</v>
      </c>
      <c r="AD505" s="239">
        <v>40520</v>
      </c>
      <c r="AE505" s="240">
        <v>107279</v>
      </c>
      <c r="AF505" s="39" t="s">
        <v>924</v>
      </c>
      <c r="AG505" s="39" t="s">
        <v>178</v>
      </c>
      <c r="AH505" s="39" t="s">
        <v>271</v>
      </c>
      <c r="AI505" s="39" t="s">
        <v>993</v>
      </c>
      <c r="AJ505" s="39">
        <v>40835</v>
      </c>
    </row>
    <row r="506" spans="1:36">
      <c r="A506" s="237">
        <v>110722</v>
      </c>
      <c r="B506" s="237" t="s">
        <v>517</v>
      </c>
      <c r="C506" s="237" t="s">
        <v>180</v>
      </c>
      <c r="D506" s="237" t="s">
        <v>271</v>
      </c>
      <c r="E506" s="238" t="s">
        <v>993</v>
      </c>
      <c r="F506" s="237">
        <v>40450</v>
      </c>
      <c r="G506" s="237">
        <v>114956</v>
      </c>
      <c r="H506" s="237" t="s">
        <v>547</v>
      </c>
      <c r="I506" s="237" t="s">
        <v>329</v>
      </c>
      <c r="J506" s="238" t="s">
        <v>271</v>
      </c>
      <c r="K506" s="237" t="s">
        <v>993</v>
      </c>
      <c r="L506" s="237">
        <v>40562</v>
      </c>
      <c r="M506" s="237">
        <v>115309</v>
      </c>
      <c r="N506" s="237" t="s">
        <v>859</v>
      </c>
      <c r="O506" s="238" t="s">
        <v>329</v>
      </c>
      <c r="P506" s="39" t="s">
        <v>271</v>
      </c>
      <c r="Q506" s="239" t="s">
        <v>995</v>
      </c>
      <c r="R506" s="239">
        <v>40808</v>
      </c>
      <c r="S506" s="239">
        <v>106992</v>
      </c>
      <c r="T506" s="239" t="s">
        <v>662</v>
      </c>
      <c r="U506" s="240" t="s">
        <v>37</v>
      </c>
      <c r="V506" s="239" t="s">
        <v>271</v>
      </c>
      <c r="W506" s="239" t="s">
        <v>993</v>
      </c>
      <c r="X506" s="239">
        <v>40520</v>
      </c>
      <c r="Y506" s="239">
        <v>108845</v>
      </c>
      <c r="Z506" s="240" t="s">
        <v>663</v>
      </c>
      <c r="AA506" s="239" t="s">
        <v>56</v>
      </c>
      <c r="AB506" s="239" t="s">
        <v>271</v>
      </c>
      <c r="AC506" s="239" t="s">
        <v>994</v>
      </c>
      <c r="AD506" s="239">
        <v>40521</v>
      </c>
      <c r="AE506" s="240">
        <v>107959</v>
      </c>
      <c r="AF506" s="39" t="s">
        <v>652</v>
      </c>
      <c r="AG506" s="39" t="s">
        <v>148</v>
      </c>
      <c r="AH506" s="39" t="s">
        <v>271</v>
      </c>
      <c r="AI506" s="39" t="s">
        <v>995</v>
      </c>
      <c r="AJ506" s="39">
        <v>40507</v>
      </c>
    </row>
    <row r="507" spans="1:36">
      <c r="A507" s="237">
        <v>116748</v>
      </c>
      <c r="B507" s="237" t="s">
        <v>860</v>
      </c>
      <c r="C507" s="237" t="s">
        <v>144</v>
      </c>
      <c r="D507" s="237" t="s">
        <v>271</v>
      </c>
      <c r="E507" s="238" t="s">
        <v>993</v>
      </c>
      <c r="F507" s="237">
        <v>40829</v>
      </c>
      <c r="G507" s="237">
        <v>114926</v>
      </c>
      <c r="H507" s="237" t="s">
        <v>278</v>
      </c>
      <c r="I507" s="237" t="s">
        <v>329</v>
      </c>
      <c r="J507" s="238" t="s">
        <v>271</v>
      </c>
      <c r="K507" s="237" t="s">
        <v>993</v>
      </c>
      <c r="L507" s="237">
        <v>40514</v>
      </c>
      <c r="M507" s="237">
        <v>113091</v>
      </c>
      <c r="N507" s="237" t="s">
        <v>534</v>
      </c>
      <c r="O507" s="238" t="s">
        <v>14</v>
      </c>
      <c r="P507" s="39" t="s">
        <v>271</v>
      </c>
      <c r="Q507" s="239" t="s">
        <v>993</v>
      </c>
      <c r="R507" s="239">
        <v>40625</v>
      </c>
      <c r="S507" s="239">
        <v>108957</v>
      </c>
      <c r="T507" s="239" t="s">
        <v>923</v>
      </c>
      <c r="U507" s="240" t="s">
        <v>155</v>
      </c>
      <c r="V507" s="239" t="s">
        <v>271</v>
      </c>
      <c r="W507" s="239" t="s">
        <v>993</v>
      </c>
      <c r="X507" s="239">
        <v>40815</v>
      </c>
      <c r="Y507" s="239">
        <v>108830</v>
      </c>
      <c r="Z507" s="240" t="s">
        <v>667</v>
      </c>
      <c r="AA507" s="239" t="s">
        <v>56</v>
      </c>
      <c r="AB507" s="239" t="s">
        <v>271</v>
      </c>
      <c r="AC507" s="239" t="s">
        <v>993</v>
      </c>
      <c r="AD507" s="239">
        <v>40715</v>
      </c>
      <c r="AE507" s="240">
        <v>106992</v>
      </c>
      <c r="AF507" s="39" t="s">
        <v>662</v>
      </c>
      <c r="AG507" s="39" t="s">
        <v>37</v>
      </c>
      <c r="AH507" s="39" t="s">
        <v>271</v>
      </c>
      <c r="AI507" s="39" t="s">
        <v>993</v>
      </c>
      <c r="AJ507" s="39">
        <v>40520</v>
      </c>
    </row>
    <row r="508" spans="1:36">
      <c r="A508" s="237">
        <v>110996</v>
      </c>
      <c r="B508" s="237" t="s">
        <v>535</v>
      </c>
      <c r="C508" s="237" t="s">
        <v>175</v>
      </c>
      <c r="D508" s="237" t="s">
        <v>271</v>
      </c>
      <c r="E508" s="238" t="s">
        <v>993</v>
      </c>
      <c r="F508" s="237">
        <v>40715</v>
      </c>
      <c r="G508" s="237">
        <v>114731</v>
      </c>
      <c r="H508" s="237" t="s">
        <v>549</v>
      </c>
      <c r="I508" s="237" t="s">
        <v>329</v>
      </c>
      <c r="J508" s="238" t="s">
        <v>271</v>
      </c>
      <c r="K508" s="237" t="s">
        <v>993</v>
      </c>
      <c r="L508" s="237">
        <v>40633</v>
      </c>
      <c r="M508" s="237">
        <v>126479</v>
      </c>
      <c r="N508" s="237" t="s">
        <v>522</v>
      </c>
      <c r="O508" s="238" t="s">
        <v>325</v>
      </c>
      <c r="P508" s="39" t="s">
        <v>271</v>
      </c>
      <c r="Q508" s="239" t="s">
        <v>995</v>
      </c>
      <c r="R508" s="239">
        <v>40563</v>
      </c>
      <c r="S508" s="239">
        <v>107279</v>
      </c>
      <c r="T508" s="239" t="s">
        <v>924</v>
      </c>
      <c r="U508" s="240" t="s">
        <v>178</v>
      </c>
      <c r="V508" s="239" t="s">
        <v>271</v>
      </c>
      <c r="W508" s="239" t="s">
        <v>993</v>
      </c>
      <c r="X508" s="239">
        <v>40835</v>
      </c>
      <c r="Y508" s="239">
        <v>108251</v>
      </c>
      <c r="Z508" s="240" t="s">
        <v>659</v>
      </c>
      <c r="AA508" s="239" t="s">
        <v>149</v>
      </c>
      <c r="AB508" s="239" t="s">
        <v>271</v>
      </c>
      <c r="AC508" s="239" t="s">
        <v>996</v>
      </c>
      <c r="AD508" s="239">
        <v>40470</v>
      </c>
      <c r="AE508" s="240">
        <v>106191</v>
      </c>
      <c r="AF508" s="39" t="s">
        <v>926</v>
      </c>
      <c r="AG508" s="39" t="s">
        <v>9</v>
      </c>
      <c r="AH508" s="39" t="s">
        <v>271</v>
      </c>
      <c r="AI508" s="39" t="s">
        <v>993</v>
      </c>
      <c r="AJ508" s="39">
        <v>40855</v>
      </c>
    </row>
    <row r="509" spans="1:36">
      <c r="A509" s="237">
        <v>111321</v>
      </c>
      <c r="B509" s="237" t="s">
        <v>863</v>
      </c>
      <c r="C509" s="237" t="s">
        <v>164</v>
      </c>
      <c r="D509" s="237" t="s">
        <v>271</v>
      </c>
      <c r="E509" s="238" t="s">
        <v>994</v>
      </c>
      <c r="F509" s="237">
        <v>40828</v>
      </c>
      <c r="G509" s="237">
        <v>134303</v>
      </c>
      <c r="H509" s="237" t="s">
        <v>560</v>
      </c>
      <c r="I509" s="237" t="s">
        <v>329</v>
      </c>
      <c r="J509" s="238" t="s">
        <v>271</v>
      </c>
      <c r="K509" s="237" t="s">
        <v>995</v>
      </c>
      <c r="L509" s="237">
        <v>40799</v>
      </c>
      <c r="M509" s="237">
        <v>134133</v>
      </c>
      <c r="N509" s="237" t="s">
        <v>866</v>
      </c>
      <c r="O509" s="238" t="s">
        <v>325</v>
      </c>
      <c r="P509" s="39" t="s">
        <v>271</v>
      </c>
      <c r="Q509" s="239" t="s">
        <v>994</v>
      </c>
      <c r="R509" s="239">
        <v>40879</v>
      </c>
      <c r="S509" s="239">
        <v>107120</v>
      </c>
      <c r="T509" s="239" t="s">
        <v>650</v>
      </c>
      <c r="U509" s="240" t="s">
        <v>37</v>
      </c>
      <c r="V509" s="239" t="s">
        <v>271</v>
      </c>
      <c r="W509" s="239" t="s">
        <v>994</v>
      </c>
      <c r="X509" s="239">
        <v>40722</v>
      </c>
      <c r="Y509" s="239">
        <v>107120</v>
      </c>
      <c r="Z509" s="240" t="s">
        <v>650</v>
      </c>
      <c r="AA509" s="239" t="s">
        <v>37</v>
      </c>
      <c r="AB509" s="239" t="s">
        <v>271</v>
      </c>
      <c r="AC509" s="239" t="s">
        <v>994</v>
      </c>
      <c r="AD509" s="239">
        <v>40722</v>
      </c>
      <c r="AE509" s="240">
        <v>107094</v>
      </c>
      <c r="AF509" s="39" t="s">
        <v>649</v>
      </c>
      <c r="AG509" s="39" t="s">
        <v>37</v>
      </c>
      <c r="AH509" s="39" t="s">
        <v>271</v>
      </c>
      <c r="AI509" s="39" t="s">
        <v>993</v>
      </c>
      <c r="AJ509" s="39">
        <v>40822</v>
      </c>
    </row>
    <row r="510" spans="1:36">
      <c r="A510" s="237">
        <v>116658</v>
      </c>
      <c r="B510" s="237" t="s">
        <v>862</v>
      </c>
      <c r="C510" s="237" t="s">
        <v>145</v>
      </c>
      <c r="D510" s="237" t="s">
        <v>271</v>
      </c>
      <c r="E510" s="238" t="s">
        <v>993</v>
      </c>
      <c r="F510" s="237">
        <v>40828</v>
      </c>
      <c r="G510" s="237">
        <v>132084</v>
      </c>
      <c r="H510" s="237" t="s">
        <v>81</v>
      </c>
      <c r="I510" s="237" t="s">
        <v>329</v>
      </c>
      <c r="J510" s="238" t="s">
        <v>271</v>
      </c>
      <c r="K510" s="237" t="s">
        <v>993</v>
      </c>
      <c r="L510" s="237">
        <v>40632</v>
      </c>
      <c r="M510" s="237">
        <v>120101</v>
      </c>
      <c r="N510" s="237" t="s">
        <v>289</v>
      </c>
      <c r="O510" s="238" t="s">
        <v>39</v>
      </c>
      <c r="P510" s="39" t="s">
        <v>271</v>
      </c>
      <c r="Q510" s="239" t="s">
        <v>993</v>
      </c>
      <c r="R510" s="239">
        <v>40155</v>
      </c>
      <c r="S510" s="239">
        <v>107094</v>
      </c>
      <c r="T510" s="239" t="s">
        <v>649</v>
      </c>
      <c r="U510" s="240" t="s">
        <v>37</v>
      </c>
      <c r="V510" s="239" t="s">
        <v>271</v>
      </c>
      <c r="W510" s="239" t="s">
        <v>993</v>
      </c>
      <c r="X510" s="239">
        <v>40822</v>
      </c>
      <c r="Y510" s="239">
        <v>107094</v>
      </c>
      <c r="Z510" s="240" t="s">
        <v>649</v>
      </c>
      <c r="AA510" s="239" t="s">
        <v>37</v>
      </c>
      <c r="AB510" s="239" t="s">
        <v>271</v>
      </c>
      <c r="AC510" s="239" t="s">
        <v>993</v>
      </c>
      <c r="AD510" s="239">
        <v>40822</v>
      </c>
      <c r="AE510" s="240">
        <v>107533</v>
      </c>
      <c r="AF510" s="39" t="s">
        <v>927</v>
      </c>
      <c r="AG510" s="39" t="s">
        <v>243</v>
      </c>
      <c r="AH510" s="39" t="s">
        <v>271</v>
      </c>
      <c r="AI510" s="39" t="s">
        <v>993</v>
      </c>
      <c r="AJ510" s="39">
        <v>40886</v>
      </c>
    </row>
    <row r="511" spans="1:36">
      <c r="A511" s="237">
        <v>113230</v>
      </c>
      <c r="B511" s="237" t="s">
        <v>219</v>
      </c>
      <c r="C511" s="237" t="s">
        <v>328</v>
      </c>
      <c r="D511" s="237" t="s">
        <v>271</v>
      </c>
      <c r="E511" s="238" t="s">
        <v>993</v>
      </c>
      <c r="F511" s="237">
        <v>40472</v>
      </c>
      <c r="G511" s="237">
        <v>110761</v>
      </c>
      <c r="H511" s="237" t="s">
        <v>519</v>
      </c>
      <c r="I511" s="237" t="s">
        <v>180</v>
      </c>
      <c r="J511" s="238" t="s">
        <v>271</v>
      </c>
      <c r="K511" s="237" t="s">
        <v>993</v>
      </c>
      <c r="L511" s="237">
        <v>40457</v>
      </c>
      <c r="M511" s="237">
        <v>116658</v>
      </c>
      <c r="N511" s="237" t="s">
        <v>862</v>
      </c>
      <c r="O511" s="238" t="s">
        <v>145</v>
      </c>
      <c r="P511" s="39" t="s">
        <v>271</v>
      </c>
      <c r="Q511" s="239" t="s">
        <v>993</v>
      </c>
      <c r="R511" s="239">
        <v>40828</v>
      </c>
      <c r="S511" s="239">
        <v>106619</v>
      </c>
      <c r="T511" s="239" t="s">
        <v>653</v>
      </c>
      <c r="U511" s="240" t="s">
        <v>306</v>
      </c>
      <c r="V511" s="239" t="s">
        <v>271</v>
      </c>
      <c r="W511" s="239" t="s">
        <v>993</v>
      </c>
      <c r="X511" s="239">
        <v>40457</v>
      </c>
      <c r="Y511" s="239">
        <v>107959</v>
      </c>
      <c r="Z511" s="240" t="s">
        <v>652</v>
      </c>
      <c r="AA511" s="239" t="s">
        <v>148</v>
      </c>
      <c r="AB511" s="239" t="s">
        <v>271</v>
      </c>
      <c r="AC511" s="239" t="s">
        <v>995</v>
      </c>
      <c r="AD511" s="239">
        <v>40507</v>
      </c>
      <c r="AE511" s="240">
        <v>105796</v>
      </c>
      <c r="AF511" s="39" t="s">
        <v>648</v>
      </c>
      <c r="AG511" s="39" t="s">
        <v>70</v>
      </c>
      <c r="AH511" s="39" t="s">
        <v>271</v>
      </c>
      <c r="AI511" s="39" t="s">
        <v>993</v>
      </c>
      <c r="AJ511" s="39">
        <v>40612</v>
      </c>
    </row>
    <row r="512" spans="1:36">
      <c r="A512" s="237">
        <v>109976</v>
      </c>
      <c r="B512" s="237" t="s">
        <v>228</v>
      </c>
      <c r="C512" s="237" t="s">
        <v>139</v>
      </c>
      <c r="D512" s="237" t="s">
        <v>271</v>
      </c>
      <c r="E512" s="238" t="s">
        <v>994</v>
      </c>
      <c r="F512" s="237">
        <v>40141</v>
      </c>
      <c r="G512" s="237">
        <v>124046</v>
      </c>
      <c r="H512" s="237" t="s">
        <v>868</v>
      </c>
      <c r="I512" s="237" t="s">
        <v>296</v>
      </c>
      <c r="J512" s="238" t="s">
        <v>271</v>
      </c>
      <c r="K512" s="237" t="s">
        <v>993</v>
      </c>
      <c r="L512" s="237">
        <v>40855</v>
      </c>
      <c r="M512" s="237">
        <v>113269</v>
      </c>
      <c r="N512" s="237" t="s">
        <v>544</v>
      </c>
      <c r="O512" s="238" t="s">
        <v>326</v>
      </c>
      <c r="P512" s="39" t="s">
        <v>271</v>
      </c>
      <c r="Q512" s="239" t="s">
        <v>993</v>
      </c>
      <c r="R512" s="239">
        <v>40444</v>
      </c>
      <c r="S512" s="239">
        <v>106728</v>
      </c>
      <c r="T512" s="239" t="s">
        <v>644</v>
      </c>
      <c r="U512" s="240" t="s">
        <v>208</v>
      </c>
      <c r="V512" s="239" t="s">
        <v>271</v>
      </c>
      <c r="W512" s="239" t="s">
        <v>993</v>
      </c>
      <c r="X512" s="239">
        <v>40557</v>
      </c>
      <c r="Y512" s="239">
        <v>105238</v>
      </c>
      <c r="Z512" s="240" t="s">
        <v>645</v>
      </c>
      <c r="AA512" s="239" t="s">
        <v>321</v>
      </c>
      <c r="AB512" s="239" t="s">
        <v>271</v>
      </c>
      <c r="AC512" s="239" t="s">
        <v>994</v>
      </c>
      <c r="AD512" s="239">
        <v>40568</v>
      </c>
      <c r="AE512" s="240">
        <v>135153</v>
      </c>
      <c r="AF512" s="39" t="s">
        <v>929</v>
      </c>
      <c r="AG512" s="39" t="s">
        <v>300</v>
      </c>
      <c r="AH512" s="39" t="s">
        <v>271</v>
      </c>
      <c r="AI512" s="39" t="s">
        <v>993</v>
      </c>
      <c r="AJ512" s="39">
        <v>40827</v>
      </c>
    </row>
    <row r="513" spans="1:36">
      <c r="A513" s="237">
        <v>124200</v>
      </c>
      <c r="B513" s="237" t="s">
        <v>531</v>
      </c>
      <c r="C513" s="237" t="s">
        <v>296</v>
      </c>
      <c r="D513" s="237" t="s">
        <v>271</v>
      </c>
      <c r="E513" s="238" t="s">
        <v>993</v>
      </c>
      <c r="F513" s="237">
        <v>40606</v>
      </c>
      <c r="G513" s="237">
        <v>120009</v>
      </c>
      <c r="H513" s="237" t="s">
        <v>515</v>
      </c>
      <c r="I513" s="237" t="s">
        <v>39</v>
      </c>
      <c r="J513" s="238" t="s">
        <v>271</v>
      </c>
      <c r="K513" s="237" t="s">
        <v>993</v>
      </c>
      <c r="L513" s="237">
        <v>40710</v>
      </c>
      <c r="M513" s="237">
        <v>110996</v>
      </c>
      <c r="N513" s="237" t="s">
        <v>535</v>
      </c>
      <c r="O513" s="238" t="s">
        <v>175</v>
      </c>
      <c r="P513" s="39" t="s">
        <v>271</v>
      </c>
      <c r="Q513" s="239" t="s">
        <v>993</v>
      </c>
      <c r="R513" s="239">
        <v>40715</v>
      </c>
      <c r="S513" s="239">
        <v>105330</v>
      </c>
      <c r="T513" s="239" t="s">
        <v>641</v>
      </c>
      <c r="U513" s="240" t="s">
        <v>304</v>
      </c>
      <c r="V513" s="239" t="s">
        <v>271</v>
      </c>
      <c r="W513" s="239" t="s">
        <v>996</v>
      </c>
      <c r="X513" s="239">
        <v>40703</v>
      </c>
      <c r="Y513" s="239">
        <v>105796</v>
      </c>
      <c r="Z513" s="240" t="s">
        <v>648</v>
      </c>
      <c r="AA513" s="239" t="s">
        <v>70</v>
      </c>
      <c r="AB513" s="239" t="s">
        <v>271</v>
      </c>
      <c r="AC513" s="239" t="s">
        <v>993</v>
      </c>
      <c r="AD513" s="239">
        <v>40612</v>
      </c>
      <c r="AE513" s="240">
        <v>106728</v>
      </c>
      <c r="AF513" s="39" t="s">
        <v>644</v>
      </c>
      <c r="AG513" s="39" t="s">
        <v>208</v>
      </c>
      <c r="AH513" s="39" t="s">
        <v>271</v>
      </c>
      <c r="AI513" s="39" t="s">
        <v>993</v>
      </c>
      <c r="AJ513" s="39">
        <v>40557</v>
      </c>
    </row>
    <row r="514" spans="1:36">
      <c r="A514" s="237">
        <v>110088</v>
      </c>
      <c r="B514" s="237" t="s">
        <v>542</v>
      </c>
      <c r="C514" s="237" t="s">
        <v>201</v>
      </c>
      <c r="D514" s="237" t="s">
        <v>271</v>
      </c>
      <c r="E514" s="238" t="s">
        <v>995</v>
      </c>
      <c r="F514" s="237">
        <v>40298</v>
      </c>
      <c r="G514" s="237">
        <v>135099</v>
      </c>
      <c r="H514" s="237" t="s">
        <v>134</v>
      </c>
      <c r="I514" s="237" t="s">
        <v>201</v>
      </c>
      <c r="J514" s="238" t="s">
        <v>271</v>
      </c>
      <c r="K514" s="237" t="s">
        <v>994</v>
      </c>
      <c r="L514" s="237">
        <v>40254</v>
      </c>
      <c r="M514" s="237">
        <v>111321</v>
      </c>
      <c r="N514" s="237" t="s">
        <v>863</v>
      </c>
      <c r="O514" s="238" t="s">
        <v>164</v>
      </c>
      <c r="P514" s="39" t="s">
        <v>271</v>
      </c>
      <c r="Q514" s="239" t="s">
        <v>994</v>
      </c>
      <c r="R514" s="239">
        <v>40828</v>
      </c>
      <c r="S514" s="239">
        <v>104309</v>
      </c>
      <c r="T514" s="239" t="s">
        <v>643</v>
      </c>
      <c r="U514" s="240" t="s">
        <v>63</v>
      </c>
      <c r="V514" s="239" t="s">
        <v>271</v>
      </c>
      <c r="W514" s="239" t="s">
        <v>993</v>
      </c>
      <c r="X514" s="239">
        <v>40585</v>
      </c>
      <c r="Y514" s="239">
        <v>106191</v>
      </c>
      <c r="Z514" s="240" t="s">
        <v>926</v>
      </c>
      <c r="AA514" s="239" t="s">
        <v>9</v>
      </c>
      <c r="AB514" s="239" t="s">
        <v>271</v>
      </c>
      <c r="AC514" s="239" t="s">
        <v>993</v>
      </c>
      <c r="AD514" s="239">
        <v>40855</v>
      </c>
      <c r="AE514" s="240">
        <v>102126</v>
      </c>
      <c r="AF514" s="39" t="s">
        <v>928</v>
      </c>
      <c r="AG514" s="39" t="s">
        <v>212</v>
      </c>
      <c r="AH514" s="39" t="s">
        <v>271</v>
      </c>
      <c r="AI514" s="39" t="s">
        <v>993</v>
      </c>
      <c r="AJ514" s="39">
        <v>40823</v>
      </c>
    </row>
    <row r="515" spans="1:36">
      <c r="A515" s="237">
        <v>135099</v>
      </c>
      <c r="B515" s="237" t="s">
        <v>134</v>
      </c>
      <c r="C515" s="237" t="s">
        <v>201</v>
      </c>
      <c r="D515" s="237" t="s">
        <v>271</v>
      </c>
      <c r="E515" s="238" t="s">
        <v>994</v>
      </c>
      <c r="F515" s="237">
        <v>40254</v>
      </c>
      <c r="G515" s="237">
        <v>131236</v>
      </c>
      <c r="H515" s="237" t="s">
        <v>525</v>
      </c>
      <c r="I515" s="237" t="s">
        <v>201</v>
      </c>
      <c r="J515" s="238" t="s">
        <v>271</v>
      </c>
      <c r="K515" s="237" t="s">
        <v>993</v>
      </c>
      <c r="L515" s="237">
        <v>40445</v>
      </c>
      <c r="M515" s="237">
        <v>116885</v>
      </c>
      <c r="N515" s="237" t="s">
        <v>215</v>
      </c>
      <c r="O515" s="238" t="s">
        <v>144</v>
      </c>
      <c r="P515" s="39" t="s">
        <v>271</v>
      </c>
      <c r="Q515" s="239" t="s">
        <v>994</v>
      </c>
      <c r="R515" s="239">
        <v>40255</v>
      </c>
      <c r="S515" s="239">
        <v>104302</v>
      </c>
      <c r="T515" s="239" t="s">
        <v>640</v>
      </c>
      <c r="U515" s="240" t="s">
        <v>63</v>
      </c>
      <c r="V515" s="239" t="s">
        <v>271</v>
      </c>
      <c r="W515" s="239" t="s">
        <v>993</v>
      </c>
      <c r="X515" s="239">
        <v>40673</v>
      </c>
      <c r="Y515" s="239">
        <v>105330</v>
      </c>
      <c r="Z515" s="240" t="s">
        <v>641</v>
      </c>
      <c r="AA515" s="239" t="s">
        <v>304</v>
      </c>
      <c r="AB515" s="239" t="s">
        <v>271</v>
      </c>
      <c r="AC515" s="239" t="s">
        <v>996</v>
      </c>
      <c r="AD515" s="239">
        <v>40703</v>
      </c>
      <c r="AE515" s="240">
        <v>105815</v>
      </c>
      <c r="AF515" s="39" t="s">
        <v>647</v>
      </c>
      <c r="AG515" s="39" t="s">
        <v>70</v>
      </c>
      <c r="AH515" s="39" t="s">
        <v>271</v>
      </c>
      <c r="AI515" s="39" t="s">
        <v>994</v>
      </c>
      <c r="AJ515" s="39">
        <v>40563</v>
      </c>
    </row>
    <row r="516" spans="1:36">
      <c r="A516" s="237">
        <v>131236</v>
      </c>
      <c r="B516" s="237" t="s">
        <v>525</v>
      </c>
      <c r="C516" s="237" t="s">
        <v>201</v>
      </c>
      <c r="D516" s="237" t="s">
        <v>271</v>
      </c>
      <c r="E516" s="238" t="s">
        <v>993</v>
      </c>
      <c r="F516" s="237">
        <v>40445</v>
      </c>
      <c r="G516" s="237">
        <v>134251</v>
      </c>
      <c r="H516" s="237" t="s">
        <v>524</v>
      </c>
      <c r="I516" s="237" t="s">
        <v>201</v>
      </c>
      <c r="J516" s="238" t="s">
        <v>271</v>
      </c>
      <c r="K516" s="237" t="s">
        <v>993</v>
      </c>
      <c r="L516" s="237">
        <v>40575</v>
      </c>
      <c r="M516" s="237">
        <v>113230</v>
      </c>
      <c r="N516" s="237" t="s">
        <v>219</v>
      </c>
      <c r="O516" s="238" t="s">
        <v>328</v>
      </c>
      <c r="P516" s="39" t="s">
        <v>271</v>
      </c>
      <c r="Q516" s="239" t="s">
        <v>993</v>
      </c>
      <c r="R516" s="239">
        <v>40472</v>
      </c>
      <c r="S516" s="239">
        <v>105238</v>
      </c>
      <c r="T516" s="239" t="s">
        <v>645</v>
      </c>
      <c r="U516" s="240" t="s">
        <v>321</v>
      </c>
      <c r="V516" s="239" t="s">
        <v>271</v>
      </c>
      <c r="W516" s="239" t="s">
        <v>994</v>
      </c>
      <c r="X516" s="239">
        <v>40568</v>
      </c>
      <c r="Y516" s="239">
        <v>135153</v>
      </c>
      <c r="Z516" s="240" t="s">
        <v>929</v>
      </c>
      <c r="AA516" s="239" t="s">
        <v>300</v>
      </c>
      <c r="AB516" s="239" t="s">
        <v>271</v>
      </c>
      <c r="AC516" s="239" t="s">
        <v>993</v>
      </c>
      <c r="AD516" s="239">
        <v>40827</v>
      </c>
      <c r="AE516" s="240">
        <v>105330</v>
      </c>
      <c r="AF516" s="39" t="s">
        <v>641</v>
      </c>
      <c r="AG516" s="39" t="s">
        <v>304</v>
      </c>
      <c r="AH516" s="39" t="s">
        <v>271</v>
      </c>
      <c r="AI516" s="39" t="s">
        <v>996</v>
      </c>
      <c r="AJ516" s="39">
        <v>40703</v>
      </c>
    </row>
    <row r="517" spans="1:36">
      <c r="A517" s="237">
        <v>134251</v>
      </c>
      <c r="B517" s="237" t="s">
        <v>524</v>
      </c>
      <c r="C517" s="237" t="s">
        <v>201</v>
      </c>
      <c r="D517" s="237" t="s">
        <v>271</v>
      </c>
      <c r="E517" s="238" t="s">
        <v>993</v>
      </c>
      <c r="F517" s="237">
        <v>40575</v>
      </c>
      <c r="G517" s="237">
        <v>110996</v>
      </c>
      <c r="H517" s="237" t="s">
        <v>535</v>
      </c>
      <c r="I517" s="237" t="s">
        <v>175</v>
      </c>
      <c r="J517" s="238" t="s">
        <v>271</v>
      </c>
      <c r="K517" s="237" t="s">
        <v>993</v>
      </c>
      <c r="L517" s="237">
        <v>40715</v>
      </c>
      <c r="M517" s="237">
        <v>134802</v>
      </c>
      <c r="N517" s="237" t="s">
        <v>540</v>
      </c>
      <c r="O517" s="238" t="s">
        <v>326</v>
      </c>
      <c r="P517" s="39" t="s">
        <v>271</v>
      </c>
      <c r="Q517" s="239" t="s">
        <v>993</v>
      </c>
      <c r="R517" s="239">
        <v>40310</v>
      </c>
      <c r="S517" s="239">
        <v>104324</v>
      </c>
      <c r="T517" s="239" t="s">
        <v>635</v>
      </c>
      <c r="U517" s="240" t="s">
        <v>63</v>
      </c>
      <c r="V517" s="239" t="s">
        <v>271</v>
      </c>
      <c r="W517" s="239" t="s">
        <v>993</v>
      </c>
      <c r="X517" s="239">
        <v>40632</v>
      </c>
      <c r="Y517" s="239">
        <v>104329</v>
      </c>
      <c r="Z517" s="240" t="s">
        <v>930</v>
      </c>
      <c r="AA517" s="239" t="s">
        <v>63</v>
      </c>
      <c r="AB517" s="239" t="s">
        <v>271</v>
      </c>
      <c r="AC517" s="239" t="s">
        <v>993</v>
      </c>
      <c r="AD517" s="239">
        <v>40869</v>
      </c>
      <c r="AE517" s="240">
        <v>104324</v>
      </c>
      <c r="AF517" s="39" t="s">
        <v>635</v>
      </c>
      <c r="AG517" s="39" t="s">
        <v>63</v>
      </c>
      <c r="AH517" s="39" t="s">
        <v>271</v>
      </c>
      <c r="AI517" s="39" t="s">
        <v>993</v>
      </c>
      <c r="AJ517" s="39">
        <v>40632</v>
      </c>
    </row>
    <row r="518" spans="1:36">
      <c r="A518" s="237">
        <v>109939</v>
      </c>
      <c r="B518" s="237" t="s">
        <v>532</v>
      </c>
      <c r="C518" s="237" t="s">
        <v>213</v>
      </c>
      <c r="D518" s="237" t="s">
        <v>271</v>
      </c>
      <c r="E518" s="238" t="s">
        <v>993</v>
      </c>
      <c r="F518" s="237">
        <v>40325</v>
      </c>
      <c r="G518" s="237">
        <v>111321</v>
      </c>
      <c r="H518" s="237" t="s">
        <v>863</v>
      </c>
      <c r="I518" s="237" t="s">
        <v>164</v>
      </c>
      <c r="J518" s="238" t="s">
        <v>271</v>
      </c>
      <c r="K518" s="237" t="s">
        <v>994</v>
      </c>
      <c r="L518" s="237">
        <v>40828</v>
      </c>
      <c r="M518" s="237">
        <v>124158</v>
      </c>
      <c r="N518" s="237" t="s">
        <v>533</v>
      </c>
      <c r="O518" s="238" t="s">
        <v>296</v>
      </c>
      <c r="P518" s="39" t="s">
        <v>271</v>
      </c>
      <c r="Q518" s="239" t="s">
        <v>993</v>
      </c>
      <c r="R518" s="239">
        <v>40723</v>
      </c>
      <c r="S518" s="239">
        <v>105815</v>
      </c>
      <c r="T518" s="239" t="s">
        <v>647</v>
      </c>
      <c r="U518" s="240" t="s">
        <v>70</v>
      </c>
      <c r="V518" s="239" t="s">
        <v>271</v>
      </c>
      <c r="W518" s="239" t="s">
        <v>994</v>
      </c>
      <c r="X518" s="239">
        <v>40563</v>
      </c>
      <c r="Y518" s="239">
        <v>104324</v>
      </c>
      <c r="Z518" s="240" t="s">
        <v>635</v>
      </c>
      <c r="AA518" s="239" t="s">
        <v>63</v>
      </c>
      <c r="AB518" s="239" t="s">
        <v>271</v>
      </c>
      <c r="AC518" s="239" t="s">
        <v>993</v>
      </c>
      <c r="AD518" s="239">
        <v>40632</v>
      </c>
      <c r="AE518" s="240">
        <v>104309</v>
      </c>
      <c r="AF518" s="39" t="s">
        <v>643</v>
      </c>
      <c r="AG518" s="39" t="s">
        <v>63</v>
      </c>
      <c r="AH518" s="39" t="s">
        <v>271</v>
      </c>
      <c r="AI518" s="39" t="s">
        <v>993</v>
      </c>
      <c r="AJ518" s="39">
        <v>40585</v>
      </c>
    </row>
    <row r="519" spans="1:36">
      <c r="A519" s="237">
        <v>109801</v>
      </c>
      <c r="B519" s="237" t="s">
        <v>530</v>
      </c>
      <c r="C519" s="237" t="s">
        <v>213</v>
      </c>
      <c r="D519" s="237" t="s">
        <v>271</v>
      </c>
      <c r="E519" s="238" t="s">
        <v>993</v>
      </c>
      <c r="F519" s="237">
        <v>40676</v>
      </c>
      <c r="G519" s="237">
        <v>134860</v>
      </c>
      <c r="H519" s="237" t="s">
        <v>541</v>
      </c>
      <c r="I519" s="237" t="s">
        <v>330</v>
      </c>
      <c r="J519" s="238" t="s">
        <v>271</v>
      </c>
      <c r="K519" s="237" t="s">
        <v>995</v>
      </c>
      <c r="L519" s="237">
        <v>40360</v>
      </c>
      <c r="M519" s="237">
        <v>135099</v>
      </c>
      <c r="N519" s="237" t="s">
        <v>134</v>
      </c>
      <c r="O519" s="238" t="s">
        <v>201</v>
      </c>
      <c r="P519" s="39" t="s">
        <v>271</v>
      </c>
      <c r="Q519" s="239" t="s">
        <v>994</v>
      </c>
      <c r="R519" s="239">
        <v>40254</v>
      </c>
      <c r="S519" s="239">
        <v>105796</v>
      </c>
      <c r="T519" s="239" t="s">
        <v>648</v>
      </c>
      <c r="U519" s="240" t="s">
        <v>70</v>
      </c>
      <c r="V519" s="239" t="s">
        <v>271</v>
      </c>
      <c r="W519" s="239" t="s">
        <v>993</v>
      </c>
      <c r="X519" s="239">
        <v>40612</v>
      </c>
      <c r="Y519" s="239">
        <v>105815</v>
      </c>
      <c r="Z519" s="240" t="s">
        <v>647</v>
      </c>
      <c r="AA519" s="239" t="s">
        <v>70</v>
      </c>
      <c r="AB519" s="239" t="s">
        <v>271</v>
      </c>
      <c r="AC519" s="239" t="s">
        <v>994</v>
      </c>
      <c r="AD519" s="239">
        <v>40563</v>
      </c>
      <c r="AE519" s="240">
        <v>104302</v>
      </c>
      <c r="AF519" s="39" t="s">
        <v>640</v>
      </c>
      <c r="AG519" s="39" t="s">
        <v>63</v>
      </c>
      <c r="AH519" s="39" t="s">
        <v>271</v>
      </c>
      <c r="AI519" s="39" t="s">
        <v>993</v>
      </c>
      <c r="AJ519" s="39">
        <v>40673</v>
      </c>
    </row>
    <row r="520" spans="1:36">
      <c r="A520" s="237">
        <v>113269</v>
      </c>
      <c r="B520" s="237" t="s">
        <v>544</v>
      </c>
      <c r="C520" s="237" t="s">
        <v>326</v>
      </c>
      <c r="D520" s="237" t="s">
        <v>271</v>
      </c>
      <c r="E520" s="238" t="s">
        <v>993</v>
      </c>
      <c r="F520" s="237">
        <v>40444</v>
      </c>
      <c r="G520" s="237">
        <v>115309</v>
      </c>
      <c r="H520" s="237" t="s">
        <v>859</v>
      </c>
      <c r="I520" s="237" t="s">
        <v>329</v>
      </c>
      <c r="J520" s="238" t="s">
        <v>271</v>
      </c>
      <c r="K520" s="237" t="s">
        <v>995</v>
      </c>
      <c r="L520" s="237">
        <v>40808</v>
      </c>
      <c r="M520" s="237">
        <v>131236</v>
      </c>
      <c r="N520" s="237" t="s">
        <v>525</v>
      </c>
      <c r="O520" s="238" t="s">
        <v>201</v>
      </c>
      <c r="P520" s="39" t="s">
        <v>271</v>
      </c>
      <c r="Q520" s="239" t="s">
        <v>993</v>
      </c>
      <c r="R520" s="239">
        <v>40445</v>
      </c>
      <c r="S520" s="239">
        <v>135153</v>
      </c>
      <c r="T520" s="239" t="s">
        <v>929</v>
      </c>
      <c r="U520" s="240" t="s">
        <v>300</v>
      </c>
      <c r="V520" s="239" t="s">
        <v>271</v>
      </c>
      <c r="W520" s="239" t="s">
        <v>993</v>
      </c>
      <c r="X520" s="239">
        <v>40827</v>
      </c>
      <c r="Y520" s="239">
        <v>104213</v>
      </c>
      <c r="Z520" s="240" t="s">
        <v>637</v>
      </c>
      <c r="AA520" s="239" t="s">
        <v>142</v>
      </c>
      <c r="AB520" s="239" t="s">
        <v>271</v>
      </c>
      <c r="AC520" s="239" t="s">
        <v>993</v>
      </c>
      <c r="AD520" s="239">
        <v>40451</v>
      </c>
      <c r="AE520" s="240">
        <v>104329</v>
      </c>
      <c r="AF520" s="39" t="s">
        <v>930</v>
      </c>
      <c r="AG520" s="39" t="s">
        <v>63</v>
      </c>
      <c r="AH520" s="39" t="s">
        <v>271</v>
      </c>
      <c r="AI520" s="39" t="s">
        <v>993</v>
      </c>
      <c r="AJ520" s="39">
        <v>40869</v>
      </c>
    </row>
    <row r="521" spans="1:36">
      <c r="A521" s="237">
        <v>113150</v>
      </c>
      <c r="B521" s="237" t="s">
        <v>537</v>
      </c>
      <c r="C521" s="237" t="s">
        <v>14</v>
      </c>
      <c r="D521" s="237" t="s">
        <v>271</v>
      </c>
      <c r="E521" s="238" t="s">
        <v>993</v>
      </c>
      <c r="F521" s="237">
        <v>40206</v>
      </c>
      <c r="G521" s="237">
        <v>115296</v>
      </c>
      <c r="H521" s="237" t="s">
        <v>539</v>
      </c>
      <c r="I521" s="237" t="s">
        <v>329</v>
      </c>
      <c r="J521" s="238" t="s">
        <v>271</v>
      </c>
      <c r="K521" s="237" t="s">
        <v>995</v>
      </c>
      <c r="L521" s="237">
        <v>40590</v>
      </c>
      <c r="M521" s="237">
        <v>134251</v>
      </c>
      <c r="N521" s="237" t="s">
        <v>524</v>
      </c>
      <c r="O521" s="238" t="s">
        <v>201</v>
      </c>
      <c r="P521" s="39" t="s">
        <v>271</v>
      </c>
      <c r="Q521" s="239" t="s">
        <v>993</v>
      </c>
      <c r="R521" s="239">
        <v>40575</v>
      </c>
      <c r="S521" s="239">
        <v>103820</v>
      </c>
      <c r="T521" s="239" t="s">
        <v>634</v>
      </c>
      <c r="U521" s="240" t="s">
        <v>71</v>
      </c>
      <c r="V521" s="239" t="s">
        <v>271</v>
      </c>
      <c r="W521" s="239" t="s">
        <v>993</v>
      </c>
      <c r="X521" s="239">
        <v>40487</v>
      </c>
      <c r="Y521" s="239">
        <v>131771</v>
      </c>
      <c r="Z521" s="240" t="s">
        <v>628</v>
      </c>
      <c r="AA521" s="239" t="s">
        <v>186</v>
      </c>
      <c r="AB521" s="239" t="s">
        <v>271</v>
      </c>
      <c r="AC521" s="239" t="s">
        <v>993</v>
      </c>
      <c r="AD521" s="239">
        <v>40584</v>
      </c>
      <c r="AE521" s="240">
        <v>102215</v>
      </c>
      <c r="AF521" s="39" t="s">
        <v>627</v>
      </c>
      <c r="AG521" s="39" t="s">
        <v>10</v>
      </c>
      <c r="AH521" s="39" t="s">
        <v>271</v>
      </c>
      <c r="AI521" s="39" t="s">
        <v>993</v>
      </c>
      <c r="AJ521" s="39">
        <v>40731</v>
      </c>
    </row>
    <row r="522" spans="1:36">
      <c r="A522" s="237">
        <v>113145</v>
      </c>
      <c r="B522" s="237" t="s">
        <v>536</v>
      </c>
      <c r="C522" s="237" t="s">
        <v>14</v>
      </c>
      <c r="D522" s="237" t="s">
        <v>271</v>
      </c>
      <c r="E522" s="238" t="s">
        <v>993</v>
      </c>
      <c r="F522" s="237">
        <v>40360</v>
      </c>
      <c r="G522" s="237">
        <v>110776</v>
      </c>
      <c r="H522" s="237" t="s">
        <v>523</v>
      </c>
      <c r="I522" s="237" t="s">
        <v>179</v>
      </c>
      <c r="J522" s="238" t="s">
        <v>271</v>
      </c>
      <c r="K522" s="237" t="s">
        <v>993</v>
      </c>
      <c r="L522" s="237">
        <v>40585</v>
      </c>
      <c r="M522" s="237">
        <v>109939</v>
      </c>
      <c r="N522" s="237" t="s">
        <v>532</v>
      </c>
      <c r="O522" s="238" t="s">
        <v>213</v>
      </c>
      <c r="P522" s="39" t="s">
        <v>271</v>
      </c>
      <c r="Q522" s="239" t="s">
        <v>993</v>
      </c>
      <c r="R522" s="239">
        <v>40325</v>
      </c>
      <c r="S522" s="239">
        <v>103852</v>
      </c>
      <c r="T522" s="239" t="s">
        <v>638</v>
      </c>
      <c r="U522" s="240" t="s">
        <v>71</v>
      </c>
      <c r="V522" s="239" t="s">
        <v>271</v>
      </c>
      <c r="W522" s="239" t="s">
        <v>994</v>
      </c>
      <c r="X522" s="239">
        <v>40610</v>
      </c>
      <c r="Y522" s="239">
        <v>102798</v>
      </c>
      <c r="Z522" s="240" t="s">
        <v>933</v>
      </c>
      <c r="AA522" s="239" t="s">
        <v>16</v>
      </c>
      <c r="AB522" s="239" t="s">
        <v>271</v>
      </c>
      <c r="AC522" s="239" t="s">
        <v>993</v>
      </c>
      <c r="AD522" s="239">
        <v>40856</v>
      </c>
      <c r="AE522" s="240">
        <v>103402</v>
      </c>
      <c r="AF522" s="39" t="s">
        <v>633</v>
      </c>
      <c r="AG522" s="39" t="s">
        <v>186</v>
      </c>
      <c r="AH522" s="39" t="s">
        <v>271</v>
      </c>
      <c r="AI522" s="39" t="s">
        <v>996</v>
      </c>
      <c r="AJ522" s="39">
        <v>40521</v>
      </c>
    </row>
    <row r="523" spans="1:36">
      <c r="A523" s="237">
        <v>111214</v>
      </c>
      <c r="B523" s="237" t="s">
        <v>279</v>
      </c>
      <c r="C523" s="237" t="s">
        <v>175</v>
      </c>
      <c r="D523" s="237" t="s">
        <v>271</v>
      </c>
      <c r="E523" s="238" t="s">
        <v>993</v>
      </c>
      <c r="F523" s="237">
        <v>40130</v>
      </c>
      <c r="G523" s="237">
        <v>109801</v>
      </c>
      <c r="H523" s="237" t="s">
        <v>530</v>
      </c>
      <c r="I523" s="237" t="s">
        <v>213</v>
      </c>
      <c r="J523" s="238" t="s">
        <v>271</v>
      </c>
      <c r="K523" s="237" t="s">
        <v>993</v>
      </c>
      <c r="L523" s="237">
        <v>40676</v>
      </c>
      <c r="M523" s="237">
        <v>120009</v>
      </c>
      <c r="N523" s="237" t="s">
        <v>515</v>
      </c>
      <c r="O523" s="238" t="s">
        <v>39</v>
      </c>
      <c r="P523" s="39" t="s">
        <v>271</v>
      </c>
      <c r="Q523" s="239" t="s">
        <v>993</v>
      </c>
      <c r="R523" s="239">
        <v>40710</v>
      </c>
      <c r="S523" s="239">
        <v>103986</v>
      </c>
      <c r="T523" s="239" t="s">
        <v>932</v>
      </c>
      <c r="U523" s="240" t="s">
        <v>140</v>
      </c>
      <c r="V523" s="239" t="s">
        <v>271</v>
      </c>
      <c r="W523" s="239" t="s">
        <v>996</v>
      </c>
      <c r="X523" s="239">
        <v>40827</v>
      </c>
      <c r="Y523" s="239">
        <v>104309</v>
      </c>
      <c r="Z523" s="240" t="s">
        <v>643</v>
      </c>
      <c r="AA523" s="239" t="s">
        <v>63</v>
      </c>
      <c r="AB523" s="239" t="s">
        <v>271</v>
      </c>
      <c r="AC523" s="239" t="s">
        <v>993</v>
      </c>
      <c r="AD523" s="239">
        <v>40585</v>
      </c>
      <c r="AE523" s="240">
        <v>103400</v>
      </c>
      <c r="AF523" s="39" t="s">
        <v>119</v>
      </c>
      <c r="AG523" s="39" t="s">
        <v>186</v>
      </c>
      <c r="AH523" s="39" t="s">
        <v>271</v>
      </c>
      <c r="AI523" s="39" t="s">
        <v>996</v>
      </c>
      <c r="AJ523" s="39">
        <v>40730</v>
      </c>
    </row>
    <row r="524" spans="1:36">
      <c r="A524" s="237">
        <v>101556</v>
      </c>
      <c r="B524" s="237" t="s">
        <v>263</v>
      </c>
      <c r="C524" s="237" t="s">
        <v>322</v>
      </c>
      <c r="D524" s="237" t="s">
        <v>271</v>
      </c>
      <c r="E524" s="238" t="s">
        <v>995</v>
      </c>
      <c r="F524" s="237">
        <v>40255</v>
      </c>
      <c r="G524" s="237">
        <v>123978</v>
      </c>
      <c r="H524" s="237" t="s">
        <v>527</v>
      </c>
      <c r="I524" s="237" t="s">
        <v>217</v>
      </c>
      <c r="J524" s="238" t="s">
        <v>271</v>
      </c>
      <c r="K524" s="237" t="s">
        <v>993</v>
      </c>
      <c r="L524" s="237">
        <v>40703</v>
      </c>
      <c r="M524" s="237">
        <v>110761</v>
      </c>
      <c r="N524" s="237" t="s">
        <v>519</v>
      </c>
      <c r="O524" s="238" t="s">
        <v>180</v>
      </c>
      <c r="P524" s="39" t="s">
        <v>271</v>
      </c>
      <c r="Q524" s="239" t="s">
        <v>993</v>
      </c>
      <c r="R524" s="239">
        <v>40457</v>
      </c>
      <c r="S524" s="239">
        <v>103841</v>
      </c>
      <c r="T524" s="239" t="s">
        <v>636</v>
      </c>
      <c r="U524" s="240" t="s">
        <v>71</v>
      </c>
      <c r="V524" s="239" t="s">
        <v>271</v>
      </c>
      <c r="W524" s="239" t="s">
        <v>996</v>
      </c>
      <c r="X524" s="239">
        <v>40807</v>
      </c>
      <c r="Y524" s="239">
        <v>104302</v>
      </c>
      <c r="Z524" s="240" t="s">
        <v>640</v>
      </c>
      <c r="AA524" s="239" t="s">
        <v>63</v>
      </c>
      <c r="AB524" s="239" t="s">
        <v>271</v>
      </c>
      <c r="AC524" s="239" t="s">
        <v>993</v>
      </c>
      <c r="AD524" s="239">
        <v>40673</v>
      </c>
      <c r="AE524" s="240">
        <v>133598</v>
      </c>
      <c r="AF524" s="39" t="s">
        <v>630</v>
      </c>
      <c r="AG524" s="39" t="s">
        <v>186</v>
      </c>
      <c r="AH524" s="39" t="s">
        <v>271</v>
      </c>
      <c r="AI524" s="39" t="s">
        <v>993</v>
      </c>
      <c r="AJ524" s="39">
        <v>40723</v>
      </c>
    </row>
    <row r="525" spans="1:36">
      <c r="A525" s="237">
        <v>116885</v>
      </c>
      <c r="B525" s="237" t="s">
        <v>215</v>
      </c>
      <c r="C525" s="237" t="s">
        <v>144</v>
      </c>
      <c r="D525" s="237" t="s">
        <v>271</v>
      </c>
      <c r="E525" s="238" t="s">
        <v>994</v>
      </c>
      <c r="F525" s="237">
        <v>40255</v>
      </c>
      <c r="G525" s="237">
        <v>135281</v>
      </c>
      <c r="H525" s="237" t="s">
        <v>529</v>
      </c>
      <c r="I525" s="237" t="s">
        <v>296</v>
      </c>
      <c r="J525" s="238" t="s">
        <v>271</v>
      </c>
      <c r="K525" s="237" t="s">
        <v>993</v>
      </c>
      <c r="L525" s="237">
        <v>40582</v>
      </c>
      <c r="M525" s="237">
        <v>110776</v>
      </c>
      <c r="N525" s="237" t="s">
        <v>523</v>
      </c>
      <c r="O525" s="238" t="s">
        <v>179</v>
      </c>
      <c r="P525" s="39" t="s">
        <v>271</v>
      </c>
      <c r="Q525" s="239" t="s">
        <v>993</v>
      </c>
      <c r="R525" s="239">
        <v>40585</v>
      </c>
      <c r="S525" s="239">
        <v>104213</v>
      </c>
      <c r="T525" s="239" t="s">
        <v>637</v>
      </c>
      <c r="U525" s="240" t="s">
        <v>142</v>
      </c>
      <c r="V525" s="239" t="s">
        <v>271</v>
      </c>
      <c r="W525" s="239" t="s">
        <v>993</v>
      </c>
      <c r="X525" s="239">
        <v>40451</v>
      </c>
      <c r="Y525" s="239">
        <v>103186</v>
      </c>
      <c r="Z525" s="240" t="s">
        <v>632</v>
      </c>
      <c r="AA525" s="239" t="s">
        <v>186</v>
      </c>
      <c r="AB525" s="239" t="s">
        <v>271</v>
      </c>
      <c r="AC525" s="239" t="s">
        <v>993</v>
      </c>
      <c r="AD525" s="239">
        <v>40673</v>
      </c>
      <c r="AE525" s="240">
        <v>132252</v>
      </c>
      <c r="AF525" s="39" t="s">
        <v>617</v>
      </c>
      <c r="AG525" s="39" t="s">
        <v>212</v>
      </c>
      <c r="AH525" s="39" t="s">
        <v>271</v>
      </c>
      <c r="AI525" s="39" t="s">
        <v>993</v>
      </c>
      <c r="AJ525" s="39">
        <v>40570</v>
      </c>
    </row>
    <row r="526" spans="1:36">
      <c r="A526" s="237">
        <v>134802</v>
      </c>
      <c r="B526" s="237" t="s">
        <v>540</v>
      </c>
      <c r="C526" s="237" t="s">
        <v>326</v>
      </c>
      <c r="D526" s="237" t="s">
        <v>271</v>
      </c>
      <c r="E526" s="238" t="s">
        <v>993</v>
      </c>
      <c r="F526" s="237">
        <v>40310</v>
      </c>
      <c r="G526" s="237">
        <v>120101</v>
      </c>
      <c r="H526" s="237" t="s">
        <v>289</v>
      </c>
      <c r="I526" s="237" t="s">
        <v>39</v>
      </c>
      <c r="J526" s="238" t="s">
        <v>271</v>
      </c>
      <c r="K526" s="237" t="s">
        <v>993</v>
      </c>
      <c r="L526" s="237">
        <v>40155</v>
      </c>
      <c r="M526" s="237">
        <v>109812</v>
      </c>
      <c r="N526" s="237" t="s">
        <v>865</v>
      </c>
      <c r="O526" s="238" t="s">
        <v>202</v>
      </c>
      <c r="P526" s="39" t="s">
        <v>271</v>
      </c>
      <c r="Q526" s="239" t="s">
        <v>993</v>
      </c>
      <c r="R526" s="239">
        <v>40885</v>
      </c>
      <c r="S526" s="239">
        <v>102215</v>
      </c>
      <c r="T526" s="239" t="s">
        <v>627</v>
      </c>
      <c r="U526" s="240" t="s">
        <v>10</v>
      </c>
      <c r="V526" s="239" t="s">
        <v>271</v>
      </c>
      <c r="W526" s="239" t="s">
        <v>993</v>
      </c>
      <c r="X526" s="239">
        <v>40731</v>
      </c>
      <c r="Y526" s="239">
        <v>103986</v>
      </c>
      <c r="Z526" s="240" t="s">
        <v>932</v>
      </c>
      <c r="AA526" s="239" t="s">
        <v>140</v>
      </c>
      <c r="AB526" s="239" t="s">
        <v>271</v>
      </c>
      <c r="AC526" s="239" t="s">
        <v>996</v>
      </c>
      <c r="AD526" s="239">
        <v>40827</v>
      </c>
      <c r="AE526" s="240">
        <v>131771</v>
      </c>
      <c r="AF526" s="39" t="s">
        <v>628</v>
      </c>
      <c r="AG526" s="39" t="s">
        <v>186</v>
      </c>
      <c r="AH526" s="39" t="s">
        <v>271</v>
      </c>
      <c r="AI526" s="39" t="s">
        <v>993</v>
      </c>
      <c r="AJ526" s="39">
        <v>40584</v>
      </c>
    </row>
    <row r="527" spans="1:36">
      <c r="A527" s="237">
        <v>113091</v>
      </c>
      <c r="B527" s="237" t="s">
        <v>534</v>
      </c>
      <c r="C527" s="237" t="s">
        <v>14</v>
      </c>
      <c r="D527" s="237" t="s">
        <v>271</v>
      </c>
      <c r="E527" s="238" t="s">
        <v>993</v>
      </c>
      <c r="F527" s="237">
        <v>40625</v>
      </c>
      <c r="G527" s="237">
        <v>120069</v>
      </c>
      <c r="H527" s="237" t="s">
        <v>526</v>
      </c>
      <c r="I527" s="237" t="s">
        <v>39</v>
      </c>
      <c r="J527" s="238" t="s">
        <v>271</v>
      </c>
      <c r="K527" s="237" t="s">
        <v>993</v>
      </c>
      <c r="L527" s="237">
        <v>40589</v>
      </c>
      <c r="M527" s="237">
        <v>116196</v>
      </c>
      <c r="N527" s="237" t="s">
        <v>513</v>
      </c>
      <c r="O527" s="238" t="s">
        <v>312</v>
      </c>
      <c r="P527" s="39" t="s">
        <v>271</v>
      </c>
      <c r="Q527" s="239" t="s">
        <v>993</v>
      </c>
      <c r="R527" s="239">
        <v>40464</v>
      </c>
      <c r="S527" s="239">
        <v>103402</v>
      </c>
      <c r="T527" s="239" t="s">
        <v>633</v>
      </c>
      <c r="U527" s="240" t="s">
        <v>186</v>
      </c>
      <c r="V527" s="239" t="s">
        <v>271</v>
      </c>
      <c r="W527" s="239" t="s">
        <v>996</v>
      </c>
      <c r="X527" s="239">
        <v>40521</v>
      </c>
      <c r="Y527" s="239">
        <v>103841</v>
      </c>
      <c r="Z527" s="240" t="s">
        <v>636</v>
      </c>
      <c r="AA527" s="239" t="s">
        <v>71</v>
      </c>
      <c r="AB527" s="239" t="s">
        <v>271</v>
      </c>
      <c r="AC527" s="239" t="s">
        <v>996</v>
      </c>
      <c r="AD527" s="239">
        <v>40807</v>
      </c>
      <c r="AE527" s="240">
        <v>103186</v>
      </c>
      <c r="AF527" s="39" t="s">
        <v>632</v>
      </c>
      <c r="AG527" s="39" t="s">
        <v>186</v>
      </c>
      <c r="AH527" s="39" t="s">
        <v>271</v>
      </c>
      <c r="AI527" s="39" t="s">
        <v>993</v>
      </c>
      <c r="AJ527" s="39">
        <v>40673</v>
      </c>
    </row>
    <row r="528" spans="1:36">
      <c r="A528" s="237">
        <v>126479</v>
      </c>
      <c r="B528" s="237" t="s">
        <v>522</v>
      </c>
      <c r="C528" s="237" t="s">
        <v>325</v>
      </c>
      <c r="D528" s="237" t="s">
        <v>271</v>
      </c>
      <c r="E528" s="238" t="s">
        <v>995</v>
      </c>
      <c r="F528" s="237">
        <v>40563</v>
      </c>
      <c r="G528" s="237">
        <v>120068</v>
      </c>
      <c r="H528" s="237" t="s">
        <v>82</v>
      </c>
      <c r="I528" s="237" t="s">
        <v>39</v>
      </c>
      <c r="J528" s="238" t="s">
        <v>271</v>
      </c>
      <c r="K528" s="237" t="s">
        <v>993</v>
      </c>
      <c r="L528" s="237">
        <v>40640</v>
      </c>
      <c r="M528" s="237">
        <v>116186</v>
      </c>
      <c r="N528" s="237" t="s">
        <v>864</v>
      </c>
      <c r="O528" s="238" t="s">
        <v>312</v>
      </c>
      <c r="P528" s="39" t="s">
        <v>271</v>
      </c>
      <c r="Q528" s="239" t="s">
        <v>993</v>
      </c>
      <c r="R528" s="239">
        <v>40808</v>
      </c>
      <c r="S528" s="239">
        <v>103400</v>
      </c>
      <c r="T528" s="239" t="s">
        <v>119</v>
      </c>
      <c r="U528" s="240" t="s">
        <v>186</v>
      </c>
      <c r="V528" s="239" t="s">
        <v>271</v>
      </c>
      <c r="W528" s="239" t="s">
        <v>996</v>
      </c>
      <c r="X528" s="239">
        <v>40730</v>
      </c>
      <c r="Y528" s="239">
        <v>103852</v>
      </c>
      <c r="Z528" s="240" t="s">
        <v>638</v>
      </c>
      <c r="AA528" s="239" t="s">
        <v>71</v>
      </c>
      <c r="AB528" s="239" t="s">
        <v>271</v>
      </c>
      <c r="AC528" s="239" t="s">
        <v>994</v>
      </c>
      <c r="AD528" s="239">
        <v>40610</v>
      </c>
      <c r="AE528" s="240">
        <v>101787</v>
      </c>
      <c r="AF528" s="39" t="s">
        <v>619</v>
      </c>
      <c r="AG528" s="39" t="s">
        <v>311</v>
      </c>
      <c r="AH528" s="39" t="s">
        <v>271</v>
      </c>
      <c r="AI528" s="39" t="s">
        <v>996</v>
      </c>
      <c r="AJ528" s="39">
        <v>40556</v>
      </c>
    </row>
    <row r="529" spans="1:36">
      <c r="A529" s="237">
        <v>124158</v>
      </c>
      <c r="B529" s="237" t="s">
        <v>533</v>
      </c>
      <c r="C529" s="237" t="s">
        <v>296</v>
      </c>
      <c r="D529" s="237" t="s">
        <v>271</v>
      </c>
      <c r="E529" s="238" t="s">
        <v>993</v>
      </c>
      <c r="F529" s="237">
        <v>40723</v>
      </c>
      <c r="G529" s="237">
        <v>124200</v>
      </c>
      <c r="H529" s="237" t="s">
        <v>531</v>
      </c>
      <c r="I529" s="237" t="s">
        <v>296</v>
      </c>
      <c r="J529" s="238" t="s">
        <v>271</v>
      </c>
      <c r="K529" s="237" t="s">
        <v>993</v>
      </c>
      <c r="L529" s="237">
        <v>40606</v>
      </c>
      <c r="M529" s="237">
        <v>116134</v>
      </c>
      <c r="N529" s="237" t="s">
        <v>867</v>
      </c>
      <c r="O529" s="238" t="s">
        <v>216</v>
      </c>
      <c r="P529" s="39" t="s">
        <v>271</v>
      </c>
      <c r="Q529" s="239" t="s">
        <v>993</v>
      </c>
      <c r="R529" s="239">
        <v>40801</v>
      </c>
      <c r="S529" s="239">
        <v>133598</v>
      </c>
      <c r="T529" s="239" t="s">
        <v>630</v>
      </c>
      <c r="U529" s="240" t="s">
        <v>186</v>
      </c>
      <c r="V529" s="239" t="s">
        <v>271</v>
      </c>
      <c r="W529" s="239" t="s">
        <v>993</v>
      </c>
      <c r="X529" s="239">
        <v>40723</v>
      </c>
      <c r="Y529" s="239">
        <v>103402</v>
      </c>
      <c r="Z529" s="240" t="s">
        <v>633</v>
      </c>
      <c r="AA529" s="239" t="s">
        <v>186</v>
      </c>
      <c r="AB529" s="239" t="s">
        <v>271</v>
      </c>
      <c r="AC529" s="239" t="s">
        <v>996</v>
      </c>
      <c r="AD529" s="239">
        <v>40521</v>
      </c>
      <c r="AE529" s="240">
        <v>105238</v>
      </c>
      <c r="AF529" s="39" t="s">
        <v>645</v>
      </c>
      <c r="AG529" s="39" t="s">
        <v>321</v>
      </c>
      <c r="AH529" s="39" t="s">
        <v>271</v>
      </c>
      <c r="AI529" s="39" t="s">
        <v>994</v>
      </c>
      <c r="AJ529" s="39">
        <v>40568</v>
      </c>
    </row>
    <row r="530" spans="1:36">
      <c r="A530" s="237">
        <v>110761</v>
      </c>
      <c r="B530" s="237" t="s">
        <v>519</v>
      </c>
      <c r="C530" s="237" t="s">
        <v>180</v>
      </c>
      <c r="D530" s="237" t="s">
        <v>271</v>
      </c>
      <c r="E530" s="238" t="s">
        <v>993</v>
      </c>
      <c r="F530" s="237">
        <v>40457</v>
      </c>
      <c r="G530" s="237">
        <v>124158</v>
      </c>
      <c r="H530" s="237" t="s">
        <v>533</v>
      </c>
      <c r="I530" s="237" t="s">
        <v>296</v>
      </c>
      <c r="J530" s="238" t="s">
        <v>271</v>
      </c>
      <c r="K530" s="237" t="s">
        <v>993</v>
      </c>
      <c r="L530" s="237">
        <v>40723</v>
      </c>
      <c r="M530" s="237">
        <v>114436</v>
      </c>
      <c r="N530" s="237" t="s">
        <v>505</v>
      </c>
      <c r="O530" s="238" t="s">
        <v>126</v>
      </c>
      <c r="P530" s="39" t="s">
        <v>271</v>
      </c>
      <c r="Q530" s="239" t="s">
        <v>993</v>
      </c>
      <c r="R530" s="239">
        <v>40513</v>
      </c>
      <c r="S530" s="239">
        <v>131771</v>
      </c>
      <c r="T530" s="239" t="s">
        <v>628</v>
      </c>
      <c r="U530" s="240" t="s">
        <v>186</v>
      </c>
      <c r="V530" s="239" t="s">
        <v>271</v>
      </c>
      <c r="W530" s="239" t="s">
        <v>993</v>
      </c>
      <c r="X530" s="239">
        <v>40584</v>
      </c>
      <c r="Y530" s="239">
        <v>103400</v>
      </c>
      <c r="Z530" s="240" t="s">
        <v>119</v>
      </c>
      <c r="AA530" s="239" t="s">
        <v>186</v>
      </c>
      <c r="AB530" s="239" t="s">
        <v>271</v>
      </c>
      <c r="AC530" s="239" t="s">
        <v>996</v>
      </c>
      <c r="AD530" s="239">
        <v>40730</v>
      </c>
      <c r="AE530" s="240">
        <v>102798</v>
      </c>
      <c r="AF530" s="39" t="s">
        <v>933</v>
      </c>
      <c r="AG530" s="39" t="s">
        <v>16</v>
      </c>
      <c r="AH530" s="39" t="s">
        <v>271</v>
      </c>
      <c r="AI530" s="39" t="s">
        <v>993</v>
      </c>
      <c r="AJ530" s="39">
        <v>40856</v>
      </c>
    </row>
    <row r="531" spans="1:36">
      <c r="A531" s="237">
        <v>135281</v>
      </c>
      <c r="B531" s="237" t="s">
        <v>529</v>
      </c>
      <c r="C531" s="237" t="s">
        <v>296</v>
      </c>
      <c r="D531" s="237" t="s">
        <v>271</v>
      </c>
      <c r="E531" s="238" t="s">
        <v>993</v>
      </c>
      <c r="F531" s="237">
        <v>40582</v>
      </c>
      <c r="G531" s="237">
        <v>119913</v>
      </c>
      <c r="H531" s="237" t="s">
        <v>514</v>
      </c>
      <c r="I531" s="237" t="s">
        <v>38</v>
      </c>
      <c r="J531" s="238" t="s">
        <v>271</v>
      </c>
      <c r="K531" s="237" t="s">
        <v>993</v>
      </c>
      <c r="L531" s="237">
        <v>40498</v>
      </c>
      <c r="M531" s="237">
        <v>119960</v>
      </c>
      <c r="N531" s="237" t="s">
        <v>870</v>
      </c>
      <c r="O531" s="238" t="s">
        <v>38</v>
      </c>
      <c r="P531" s="39" t="s">
        <v>271</v>
      </c>
      <c r="Q531" s="239" t="s">
        <v>993</v>
      </c>
      <c r="R531" s="239">
        <v>40851</v>
      </c>
      <c r="S531" s="239">
        <v>103186</v>
      </c>
      <c r="T531" s="239" t="s">
        <v>632</v>
      </c>
      <c r="U531" s="240" t="s">
        <v>186</v>
      </c>
      <c r="V531" s="239" t="s">
        <v>271</v>
      </c>
      <c r="W531" s="239" t="s">
        <v>993</v>
      </c>
      <c r="X531" s="239">
        <v>40673</v>
      </c>
      <c r="Y531" s="239">
        <v>133598</v>
      </c>
      <c r="Z531" s="240" t="s">
        <v>630</v>
      </c>
      <c r="AA531" s="239" t="s">
        <v>186</v>
      </c>
      <c r="AB531" s="239" t="s">
        <v>271</v>
      </c>
      <c r="AC531" s="239" t="s">
        <v>993</v>
      </c>
      <c r="AD531" s="239">
        <v>40723</v>
      </c>
      <c r="AE531" s="240">
        <v>103852</v>
      </c>
      <c r="AF531" s="39" t="s">
        <v>638</v>
      </c>
      <c r="AG531" s="39" t="s">
        <v>71</v>
      </c>
      <c r="AH531" s="39" t="s">
        <v>271</v>
      </c>
      <c r="AI531" s="39" t="s">
        <v>994</v>
      </c>
      <c r="AJ531" s="39">
        <v>40610</v>
      </c>
    </row>
    <row r="532" spans="1:36">
      <c r="A532" s="237">
        <v>120101</v>
      </c>
      <c r="B532" s="237" t="s">
        <v>289</v>
      </c>
      <c r="C532" s="237" t="s">
        <v>39</v>
      </c>
      <c r="D532" s="237" t="s">
        <v>271</v>
      </c>
      <c r="E532" s="238" t="s">
        <v>993</v>
      </c>
      <c r="F532" s="237">
        <v>40155</v>
      </c>
      <c r="G532" s="237">
        <v>116151</v>
      </c>
      <c r="H532" s="237" t="s">
        <v>510</v>
      </c>
      <c r="I532" s="237" t="s">
        <v>169</v>
      </c>
      <c r="J532" s="238" t="s">
        <v>271</v>
      </c>
      <c r="K532" s="237" t="s">
        <v>993</v>
      </c>
      <c r="L532" s="237">
        <v>40731</v>
      </c>
      <c r="M532" s="237">
        <v>116257</v>
      </c>
      <c r="N532" s="237" t="s">
        <v>506</v>
      </c>
      <c r="O532" s="238" t="s">
        <v>312</v>
      </c>
      <c r="P532" s="39" t="s">
        <v>271</v>
      </c>
      <c r="Q532" s="239" t="s">
        <v>993</v>
      </c>
      <c r="R532" s="239">
        <v>40325</v>
      </c>
      <c r="S532" s="239">
        <v>101787</v>
      </c>
      <c r="T532" s="239" t="s">
        <v>619</v>
      </c>
      <c r="U532" s="240" t="s">
        <v>311</v>
      </c>
      <c r="V532" s="239" t="s">
        <v>271</v>
      </c>
      <c r="W532" s="239" t="s">
        <v>996</v>
      </c>
      <c r="X532" s="239">
        <v>40556</v>
      </c>
      <c r="Y532" s="239">
        <v>102406</v>
      </c>
      <c r="Z532" s="240" t="s">
        <v>931</v>
      </c>
      <c r="AA532" s="239" t="s">
        <v>61</v>
      </c>
      <c r="AB532" s="239" t="s">
        <v>271</v>
      </c>
      <c r="AC532" s="239" t="s">
        <v>993</v>
      </c>
      <c r="AD532" s="239">
        <v>40865</v>
      </c>
      <c r="AE532" s="240">
        <v>102406</v>
      </c>
      <c r="AF532" s="39" t="s">
        <v>931</v>
      </c>
      <c r="AG532" s="39" t="s">
        <v>61</v>
      </c>
      <c r="AH532" s="39" t="s">
        <v>271</v>
      </c>
      <c r="AI532" s="39" t="s">
        <v>993</v>
      </c>
      <c r="AJ532" s="39">
        <v>40865</v>
      </c>
    </row>
    <row r="533" spans="1:36">
      <c r="A533" s="237">
        <v>120069</v>
      </c>
      <c r="B533" s="237" t="s">
        <v>526</v>
      </c>
      <c r="C533" s="237" t="s">
        <v>39</v>
      </c>
      <c r="D533" s="237" t="s">
        <v>271</v>
      </c>
      <c r="E533" s="238" t="s">
        <v>993</v>
      </c>
      <c r="F533" s="237">
        <v>40589</v>
      </c>
      <c r="G533" s="237">
        <v>115852</v>
      </c>
      <c r="H533" s="237" t="s">
        <v>508</v>
      </c>
      <c r="I533" s="237" t="s">
        <v>169</v>
      </c>
      <c r="J533" s="238" t="s">
        <v>271</v>
      </c>
      <c r="K533" s="237" t="s">
        <v>993</v>
      </c>
      <c r="L533" s="237">
        <v>40366</v>
      </c>
      <c r="M533" s="237">
        <v>135281</v>
      </c>
      <c r="N533" s="237" t="s">
        <v>529</v>
      </c>
      <c r="O533" s="238" t="s">
        <v>296</v>
      </c>
      <c r="P533" s="39" t="s">
        <v>271</v>
      </c>
      <c r="Q533" s="239" t="s">
        <v>993</v>
      </c>
      <c r="R533" s="239">
        <v>40582</v>
      </c>
      <c r="S533" s="239">
        <v>101201</v>
      </c>
      <c r="T533" s="239" t="s">
        <v>934</v>
      </c>
      <c r="U533" s="240" t="s">
        <v>315</v>
      </c>
      <c r="V533" s="239" t="s">
        <v>271</v>
      </c>
      <c r="W533" s="239" t="s">
        <v>993</v>
      </c>
      <c r="X533" s="239">
        <v>40821</v>
      </c>
      <c r="Y533" s="239">
        <v>132252</v>
      </c>
      <c r="Z533" s="240" t="s">
        <v>617</v>
      </c>
      <c r="AA533" s="239" t="s">
        <v>212</v>
      </c>
      <c r="AB533" s="239" t="s">
        <v>271</v>
      </c>
      <c r="AC533" s="239" t="s">
        <v>993</v>
      </c>
      <c r="AD533" s="239">
        <v>40570</v>
      </c>
      <c r="AE533" s="240">
        <v>103986</v>
      </c>
      <c r="AF533" s="39" t="s">
        <v>932</v>
      </c>
      <c r="AG533" s="39" t="s">
        <v>140</v>
      </c>
      <c r="AH533" s="39" t="s">
        <v>271</v>
      </c>
      <c r="AI533" s="39" t="s">
        <v>996</v>
      </c>
      <c r="AJ533" s="39">
        <v>40827</v>
      </c>
    </row>
    <row r="534" spans="1:36">
      <c r="A534" s="237">
        <v>120068</v>
      </c>
      <c r="B534" s="237" t="s">
        <v>82</v>
      </c>
      <c r="C534" s="237" t="s">
        <v>39</v>
      </c>
      <c r="D534" s="237" t="s">
        <v>271</v>
      </c>
      <c r="E534" s="238" t="s">
        <v>993</v>
      </c>
      <c r="F534" s="237">
        <v>40640</v>
      </c>
      <c r="G534" s="237">
        <v>114536</v>
      </c>
      <c r="H534" s="237" t="s">
        <v>83</v>
      </c>
      <c r="I534" s="237" t="s">
        <v>126</v>
      </c>
      <c r="J534" s="238" t="s">
        <v>271</v>
      </c>
      <c r="K534" s="237" t="s">
        <v>996</v>
      </c>
      <c r="L534" s="237">
        <v>40073</v>
      </c>
      <c r="M534" s="237">
        <v>120069</v>
      </c>
      <c r="N534" s="237" t="s">
        <v>526</v>
      </c>
      <c r="O534" s="238" t="s">
        <v>39</v>
      </c>
      <c r="P534" s="39" t="s">
        <v>271</v>
      </c>
      <c r="Q534" s="239" t="s">
        <v>993</v>
      </c>
      <c r="R534" s="239">
        <v>40589</v>
      </c>
      <c r="S534" s="239">
        <v>100730</v>
      </c>
      <c r="T534" s="239" t="s">
        <v>615</v>
      </c>
      <c r="U534" s="240" t="s">
        <v>275</v>
      </c>
      <c r="V534" s="239" t="s">
        <v>271</v>
      </c>
      <c r="W534" s="239" t="s">
        <v>994</v>
      </c>
      <c r="X534" s="239">
        <v>40620</v>
      </c>
      <c r="Y534" s="239">
        <v>102126</v>
      </c>
      <c r="Z534" s="240" t="s">
        <v>928</v>
      </c>
      <c r="AA534" s="239" t="s">
        <v>212</v>
      </c>
      <c r="AB534" s="239" t="s">
        <v>271</v>
      </c>
      <c r="AC534" s="239" t="s">
        <v>993</v>
      </c>
      <c r="AD534" s="239">
        <v>40823</v>
      </c>
      <c r="AE534" s="240">
        <v>103841</v>
      </c>
      <c r="AF534" s="39" t="s">
        <v>636</v>
      </c>
      <c r="AG534" s="39" t="s">
        <v>71</v>
      </c>
      <c r="AH534" s="39" t="s">
        <v>271</v>
      </c>
      <c r="AI534" s="39" t="s">
        <v>996</v>
      </c>
      <c r="AJ534" s="39">
        <v>40807</v>
      </c>
    </row>
    <row r="535" spans="1:36">
      <c r="A535" s="237">
        <v>123978</v>
      </c>
      <c r="B535" s="237" t="s">
        <v>527</v>
      </c>
      <c r="C535" s="237" t="s">
        <v>217</v>
      </c>
      <c r="D535" s="237" t="s">
        <v>271</v>
      </c>
      <c r="E535" s="238" t="s">
        <v>993</v>
      </c>
      <c r="F535" s="237">
        <v>40703</v>
      </c>
      <c r="G535" s="237">
        <v>119960</v>
      </c>
      <c r="H535" s="237" t="s">
        <v>870</v>
      </c>
      <c r="I535" s="237" t="s">
        <v>38</v>
      </c>
      <c r="J535" s="238" t="s">
        <v>271</v>
      </c>
      <c r="K535" s="237" t="s">
        <v>993</v>
      </c>
      <c r="L535" s="237">
        <v>40851</v>
      </c>
      <c r="M535" s="237">
        <v>120068</v>
      </c>
      <c r="N535" s="237" t="s">
        <v>82</v>
      </c>
      <c r="O535" s="238" t="s">
        <v>39</v>
      </c>
      <c r="P535" s="39" t="s">
        <v>271</v>
      </c>
      <c r="Q535" s="239" t="s">
        <v>993</v>
      </c>
      <c r="R535" s="239">
        <v>40640</v>
      </c>
      <c r="S535" s="239">
        <v>101276</v>
      </c>
      <c r="T535" s="239" t="s">
        <v>623</v>
      </c>
      <c r="U535" s="240" t="s">
        <v>317</v>
      </c>
      <c r="V535" s="239" t="s">
        <v>271</v>
      </c>
      <c r="W535" s="239" t="s">
        <v>993</v>
      </c>
      <c r="X535" s="239">
        <v>40472</v>
      </c>
      <c r="Y535" s="239">
        <v>102086</v>
      </c>
      <c r="Z535" s="240" t="s">
        <v>614</v>
      </c>
      <c r="AA535" s="239" t="s">
        <v>212</v>
      </c>
      <c r="AB535" s="239" t="s">
        <v>271</v>
      </c>
      <c r="AC535" s="239" t="s">
        <v>993</v>
      </c>
      <c r="AD535" s="239">
        <v>40472</v>
      </c>
      <c r="AE535" s="240">
        <v>101768</v>
      </c>
      <c r="AF535" s="39" t="s">
        <v>621</v>
      </c>
      <c r="AG535" s="39" t="s">
        <v>311</v>
      </c>
      <c r="AH535" s="39" t="s">
        <v>271</v>
      </c>
      <c r="AI535" s="39" t="s">
        <v>993</v>
      </c>
      <c r="AJ535" s="39">
        <v>40556</v>
      </c>
    </row>
    <row r="536" spans="1:36">
      <c r="A536" s="237">
        <v>116151</v>
      </c>
      <c r="B536" s="237" t="s">
        <v>510</v>
      </c>
      <c r="C536" s="237" t="s">
        <v>169</v>
      </c>
      <c r="D536" s="237" t="s">
        <v>271</v>
      </c>
      <c r="E536" s="238" t="s">
        <v>993</v>
      </c>
      <c r="F536" s="237">
        <v>40731</v>
      </c>
      <c r="G536" s="237">
        <v>116257</v>
      </c>
      <c r="H536" s="237" t="s">
        <v>506</v>
      </c>
      <c r="I536" s="237" t="s">
        <v>312</v>
      </c>
      <c r="J536" s="238" t="s">
        <v>271</v>
      </c>
      <c r="K536" s="237" t="s">
        <v>993</v>
      </c>
      <c r="L536" s="237">
        <v>40325</v>
      </c>
      <c r="M536" s="237">
        <v>109801</v>
      </c>
      <c r="N536" s="237" t="s">
        <v>530</v>
      </c>
      <c r="O536" s="238" t="s">
        <v>213</v>
      </c>
      <c r="P536" s="39" t="s">
        <v>271</v>
      </c>
      <c r="Q536" s="239" t="s">
        <v>993</v>
      </c>
      <c r="R536" s="239">
        <v>40676</v>
      </c>
      <c r="S536" s="239">
        <v>132252</v>
      </c>
      <c r="T536" s="239" t="s">
        <v>617</v>
      </c>
      <c r="U536" s="240" t="s">
        <v>212</v>
      </c>
      <c r="V536" s="239" t="s">
        <v>271</v>
      </c>
      <c r="W536" s="239" t="s">
        <v>993</v>
      </c>
      <c r="X536" s="239">
        <v>40570</v>
      </c>
      <c r="Y536" s="239">
        <v>101787</v>
      </c>
      <c r="Z536" s="240" t="s">
        <v>619</v>
      </c>
      <c r="AA536" s="239" t="s">
        <v>311</v>
      </c>
      <c r="AB536" s="239" t="s">
        <v>271</v>
      </c>
      <c r="AC536" s="239" t="s">
        <v>996</v>
      </c>
      <c r="AD536" s="239">
        <v>40556</v>
      </c>
      <c r="AE536" s="240">
        <v>100730</v>
      </c>
      <c r="AF536" s="39" t="s">
        <v>615</v>
      </c>
      <c r="AG536" s="39" t="s">
        <v>275</v>
      </c>
      <c r="AH536" s="39" t="s">
        <v>271</v>
      </c>
      <c r="AI536" s="39" t="s">
        <v>994</v>
      </c>
      <c r="AJ536" s="39">
        <v>40620</v>
      </c>
    </row>
    <row r="537" spans="1:36">
      <c r="A537" s="237">
        <v>113789</v>
      </c>
      <c r="B537" s="237" t="s">
        <v>496</v>
      </c>
      <c r="C537" s="237" t="s">
        <v>237</v>
      </c>
      <c r="D537" s="237" t="s">
        <v>271</v>
      </c>
      <c r="E537" s="238" t="s">
        <v>996</v>
      </c>
      <c r="F537" s="237">
        <v>40501</v>
      </c>
      <c r="G537" s="237">
        <v>116196</v>
      </c>
      <c r="H537" s="237" t="s">
        <v>513</v>
      </c>
      <c r="I537" s="237" t="s">
        <v>312</v>
      </c>
      <c r="J537" s="238" t="s">
        <v>271</v>
      </c>
      <c r="K537" s="237" t="s">
        <v>993</v>
      </c>
      <c r="L537" s="237">
        <v>40464</v>
      </c>
      <c r="M537" s="237">
        <v>123978</v>
      </c>
      <c r="N537" s="237" t="s">
        <v>527</v>
      </c>
      <c r="O537" s="238" t="s">
        <v>217</v>
      </c>
      <c r="P537" s="39" t="s">
        <v>271</v>
      </c>
      <c r="Q537" s="239" t="s">
        <v>993</v>
      </c>
      <c r="R537" s="239">
        <v>40703</v>
      </c>
      <c r="S537" s="239">
        <v>102126</v>
      </c>
      <c r="T537" s="239" t="s">
        <v>928</v>
      </c>
      <c r="U537" s="240" t="s">
        <v>212</v>
      </c>
      <c r="V537" s="239" t="s">
        <v>271</v>
      </c>
      <c r="W537" s="239" t="s">
        <v>993</v>
      </c>
      <c r="X537" s="239">
        <v>40823</v>
      </c>
      <c r="Y537" s="239">
        <v>136566</v>
      </c>
      <c r="Z537" s="240" t="s">
        <v>624</v>
      </c>
      <c r="AA537" s="239" t="s">
        <v>311</v>
      </c>
      <c r="AB537" s="239" t="s">
        <v>271</v>
      </c>
      <c r="AC537" s="239" t="s">
        <v>998</v>
      </c>
      <c r="AD537" s="239">
        <v>40704</v>
      </c>
      <c r="AE537" s="240">
        <v>136566</v>
      </c>
      <c r="AF537" s="39" t="s">
        <v>624</v>
      </c>
      <c r="AG537" s="39" t="s">
        <v>311</v>
      </c>
      <c r="AH537" s="39" t="s">
        <v>271</v>
      </c>
      <c r="AI537" s="39" t="s">
        <v>998</v>
      </c>
      <c r="AJ537" s="39">
        <v>40704</v>
      </c>
    </row>
    <row r="538" spans="1:36">
      <c r="A538" s="237">
        <v>112743</v>
      </c>
      <c r="B538" s="237" t="s">
        <v>491</v>
      </c>
      <c r="C538" s="237" t="s">
        <v>168</v>
      </c>
      <c r="D538" s="237" t="s">
        <v>271</v>
      </c>
      <c r="E538" s="238" t="s">
        <v>993</v>
      </c>
      <c r="F538" s="237">
        <v>40234</v>
      </c>
      <c r="G538" s="237">
        <v>114391</v>
      </c>
      <c r="H538" s="237" t="s">
        <v>499</v>
      </c>
      <c r="I538" s="237" t="s">
        <v>126</v>
      </c>
      <c r="J538" s="238" t="s">
        <v>271</v>
      </c>
      <c r="K538" s="237" t="s">
        <v>993</v>
      </c>
      <c r="L538" s="237">
        <v>40457</v>
      </c>
      <c r="M538" s="237">
        <v>124200</v>
      </c>
      <c r="N538" s="237" t="s">
        <v>531</v>
      </c>
      <c r="O538" s="238" t="s">
        <v>296</v>
      </c>
      <c r="P538" s="39" t="s">
        <v>271</v>
      </c>
      <c r="Q538" s="239" t="s">
        <v>993</v>
      </c>
      <c r="R538" s="239">
        <v>40606</v>
      </c>
      <c r="S538" s="239">
        <v>102086</v>
      </c>
      <c r="T538" s="239" t="s">
        <v>614</v>
      </c>
      <c r="U538" s="240" t="s">
        <v>212</v>
      </c>
      <c r="V538" s="239" t="s">
        <v>271</v>
      </c>
      <c r="W538" s="239" t="s">
        <v>993</v>
      </c>
      <c r="X538" s="239">
        <v>40472</v>
      </c>
      <c r="Y538" s="239">
        <v>101201</v>
      </c>
      <c r="Z538" s="240" t="s">
        <v>934</v>
      </c>
      <c r="AA538" s="239" t="s">
        <v>315</v>
      </c>
      <c r="AB538" s="239" t="s">
        <v>271</v>
      </c>
      <c r="AC538" s="239" t="s">
        <v>993</v>
      </c>
      <c r="AD538" s="239">
        <v>40821</v>
      </c>
      <c r="AE538" s="240">
        <v>100810</v>
      </c>
      <c r="AF538" s="39" t="s">
        <v>620</v>
      </c>
      <c r="AG538" s="39" t="s">
        <v>187</v>
      </c>
      <c r="AH538" s="39" t="s">
        <v>271</v>
      </c>
      <c r="AI538" s="39" t="s">
        <v>993</v>
      </c>
      <c r="AJ538" s="39">
        <v>40591</v>
      </c>
    </row>
    <row r="539" spans="1:36">
      <c r="A539" s="237">
        <v>120009</v>
      </c>
      <c r="B539" s="237" t="s">
        <v>515</v>
      </c>
      <c r="C539" s="237" t="s">
        <v>39</v>
      </c>
      <c r="D539" s="237" t="s">
        <v>271</v>
      </c>
      <c r="E539" s="238" t="s">
        <v>993</v>
      </c>
      <c r="F539" s="237">
        <v>40710</v>
      </c>
      <c r="G539" s="237">
        <v>109939</v>
      </c>
      <c r="H539" s="237" t="s">
        <v>532</v>
      </c>
      <c r="I539" s="237" t="s">
        <v>213</v>
      </c>
      <c r="J539" s="238" t="s">
        <v>271</v>
      </c>
      <c r="K539" s="237" t="s">
        <v>993</v>
      </c>
      <c r="L539" s="237">
        <v>40325</v>
      </c>
      <c r="M539" s="237">
        <v>124046</v>
      </c>
      <c r="N539" s="237" t="s">
        <v>868</v>
      </c>
      <c r="O539" s="238" t="s">
        <v>296</v>
      </c>
      <c r="P539" s="39" t="s">
        <v>271</v>
      </c>
      <c r="Q539" s="239" t="s">
        <v>993</v>
      </c>
      <c r="R539" s="239">
        <v>40855</v>
      </c>
      <c r="S539" s="239">
        <v>101768</v>
      </c>
      <c r="T539" s="239" t="s">
        <v>621</v>
      </c>
      <c r="U539" s="240" t="s">
        <v>311</v>
      </c>
      <c r="V539" s="239" t="s">
        <v>271</v>
      </c>
      <c r="W539" s="239" t="s">
        <v>993</v>
      </c>
      <c r="X539" s="239">
        <v>40556</v>
      </c>
      <c r="Y539" s="239">
        <v>102215</v>
      </c>
      <c r="Z539" s="240" t="s">
        <v>627</v>
      </c>
      <c r="AA539" s="239" t="s">
        <v>10</v>
      </c>
      <c r="AB539" s="239" t="s">
        <v>271</v>
      </c>
      <c r="AC539" s="239" t="s">
        <v>993</v>
      </c>
      <c r="AD539" s="239">
        <v>40731</v>
      </c>
      <c r="AE539" s="240">
        <v>101632</v>
      </c>
      <c r="AF539" s="39" t="s">
        <v>622</v>
      </c>
      <c r="AG539" s="39" t="s">
        <v>211</v>
      </c>
      <c r="AH539" s="39" t="s">
        <v>271</v>
      </c>
      <c r="AI539" s="39" t="s">
        <v>993</v>
      </c>
      <c r="AJ539" s="39">
        <v>40606</v>
      </c>
    </row>
    <row r="540" spans="1:36">
      <c r="A540" s="237">
        <v>110776</v>
      </c>
      <c r="B540" s="237" t="s">
        <v>523</v>
      </c>
      <c r="C540" s="237" t="s">
        <v>179</v>
      </c>
      <c r="D540" s="237" t="s">
        <v>271</v>
      </c>
      <c r="E540" s="238" t="s">
        <v>993</v>
      </c>
      <c r="F540" s="237">
        <v>40585</v>
      </c>
      <c r="G540" s="237">
        <v>126479</v>
      </c>
      <c r="H540" s="237" t="s">
        <v>522</v>
      </c>
      <c r="I540" s="237" t="s">
        <v>325</v>
      </c>
      <c r="J540" s="238" t="s">
        <v>271</v>
      </c>
      <c r="K540" s="237" t="s">
        <v>995</v>
      </c>
      <c r="L540" s="237">
        <v>40563</v>
      </c>
      <c r="M540" s="237">
        <v>132029</v>
      </c>
      <c r="N540" s="237" t="s">
        <v>691</v>
      </c>
      <c r="O540" s="238" t="s">
        <v>214</v>
      </c>
      <c r="P540" s="39" t="s">
        <v>271</v>
      </c>
      <c r="Q540" s="239" t="s">
        <v>993</v>
      </c>
      <c r="R540" s="239">
        <v>40807</v>
      </c>
      <c r="S540" s="239">
        <v>136566</v>
      </c>
      <c r="T540" s="239" t="s">
        <v>624</v>
      </c>
      <c r="U540" s="240" t="s">
        <v>311</v>
      </c>
      <c r="V540" s="239" t="s">
        <v>271</v>
      </c>
      <c r="W540" s="239" t="s">
        <v>998</v>
      </c>
      <c r="X540" s="239">
        <v>40704</v>
      </c>
      <c r="Y540" s="239">
        <v>101632</v>
      </c>
      <c r="Z540" s="240" t="s">
        <v>622</v>
      </c>
      <c r="AA540" s="239" t="s">
        <v>211</v>
      </c>
      <c r="AB540" s="239" t="s">
        <v>271</v>
      </c>
      <c r="AC540" s="239" t="s">
        <v>993</v>
      </c>
      <c r="AD540" s="239">
        <v>40606</v>
      </c>
      <c r="AE540" s="240">
        <v>101201</v>
      </c>
      <c r="AF540" s="39" t="s">
        <v>934</v>
      </c>
      <c r="AG540" s="39" t="s">
        <v>315</v>
      </c>
      <c r="AH540" s="39" t="s">
        <v>271</v>
      </c>
      <c r="AI540" s="39" t="s">
        <v>993</v>
      </c>
      <c r="AJ540" s="39">
        <v>40821</v>
      </c>
    </row>
    <row r="541" spans="1:36">
      <c r="A541" s="237">
        <v>110771</v>
      </c>
      <c r="B541" s="237" t="s">
        <v>528</v>
      </c>
      <c r="C541" s="237" t="s">
        <v>179</v>
      </c>
      <c r="D541" s="237" t="s">
        <v>271</v>
      </c>
      <c r="E541" s="238" t="s">
        <v>993</v>
      </c>
      <c r="F541" s="237">
        <v>40437</v>
      </c>
      <c r="G541" s="237">
        <v>135529</v>
      </c>
      <c r="H541" s="237" t="s">
        <v>504</v>
      </c>
      <c r="I541" s="237" t="s">
        <v>169</v>
      </c>
      <c r="J541" s="238" t="s">
        <v>271</v>
      </c>
      <c r="K541" s="237" t="s">
        <v>993</v>
      </c>
      <c r="L541" s="237">
        <v>40731</v>
      </c>
      <c r="M541" s="237">
        <v>113789</v>
      </c>
      <c r="N541" s="237" t="s">
        <v>496</v>
      </c>
      <c r="O541" s="238" t="s">
        <v>237</v>
      </c>
      <c r="P541" s="39" t="s">
        <v>271</v>
      </c>
      <c r="Q541" s="239" t="s">
        <v>996</v>
      </c>
      <c r="R541" s="239">
        <v>40501</v>
      </c>
      <c r="S541" s="239">
        <v>100810</v>
      </c>
      <c r="T541" s="239" t="s">
        <v>620</v>
      </c>
      <c r="U541" s="240" t="s">
        <v>187</v>
      </c>
      <c r="V541" s="239" t="s">
        <v>271</v>
      </c>
      <c r="W541" s="239" t="s">
        <v>993</v>
      </c>
      <c r="X541" s="239">
        <v>40591</v>
      </c>
      <c r="Y541" s="239">
        <v>101437</v>
      </c>
      <c r="Z541" s="240" t="s">
        <v>935</v>
      </c>
      <c r="AA541" s="239" t="s">
        <v>59</v>
      </c>
      <c r="AB541" s="239" t="s">
        <v>271</v>
      </c>
      <c r="AC541" s="239" t="s">
        <v>993</v>
      </c>
      <c r="AD541" s="239">
        <v>40855</v>
      </c>
      <c r="AE541" s="240">
        <v>101437</v>
      </c>
      <c r="AF541" s="39" t="s">
        <v>935</v>
      </c>
      <c r="AG541" s="39" t="s">
        <v>59</v>
      </c>
      <c r="AH541" s="39" t="s">
        <v>271</v>
      </c>
      <c r="AI541" s="39" t="s">
        <v>993</v>
      </c>
      <c r="AJ541" s="39">
        <v>40855</v>
      </c>
    </row>
    <row r="542" spans="1:36">
      <c r="A542" s="237">
        <v>109893</v>
      </c>
      <c r="B542" s="237" t="s">
        <v>120</v>
      </c>
      <c r="C542" s="237" t="s">
        <v>202</v>
      </c>
      <c r="D542" s="237" t="s">
        <v>271</v>
      </c>
      <c r="E542" s="238" t="s">
        <v>993</v>
      </c>
      <c r="F542" s="237">
        <v>40353</v>
      </c>
      <c r="G542" s="237">
        <v>116269</v>
      </c>
      <c r="H542" s="237" t="s">
        <v>512</v>
      </c>
      <c r="I542" s="237" t="s">
        <v>169</v>
      </c>
      <c r="J542" s="238" t="s">
        <v>271</v>
      </c>
      <c r="K542" s="237" t="s">
        <v>996</v>
      </c>
      <c r="L542" s="237">
        <v>40624</v>
      </c>
      <c r="M542" s="237">
        <v>113700</v>
      </c>
      <c r="N542" s="237" t="s">
        <v>498</v>
      </c>
      <c r="O542" s="238" t="s">
        <v>238</v>
      </c>
      <c r="P542" s="39" t="s">
        <v>271</v>
      </c>
      <c r="Q542" s="239" t="s">
        <v>993</v>
      </c>
      <c r="R542" s="239">
        <v>40192</v>
      </c>
      <c r="S542" s="239">
        <v>101632</v>
      </c>
      <c r="T542" s="239" t="s">
        <v>622</v>
      </c>
      <c r="U542" s="240" t="s">
        <v>211</v>
      </c>
      <c r="V542" s="239" t="s">
        <v>271</v>
      </c>
      <c r="W542" s="239" t="s">
        <v>993</v>
      </c>
      <c r="X542" s="239">
        <v>40606</v>
      </c>
      <c r="Y542" s="239">
        <v>100810</v>
      </c>
      <c r="Z542" s="240" t="s">
        <v>620</v>
      </c>
      <c r="AA542" s="239" t="s">
        <v>187</v>
      </c>
      <c r="AB542" s="239" t="s">
        <v>271</v>
      </c>
      <c r="AC542" s="239" t="s">
        <v>993</v>
      </c>
      <c r="AD542" s="239">
        <v>40591</v>
      </c>
      <c r="AE542" s="240">
        <v>121210</v>
      </c>
      <c r="AF542" s="39" t="s">
        <v>761</v>
      </c>
      <c r="AG542" s="39" t="s">
        <v>135</v>
      </c>
      <c r="AH542" s="39" t="s">
        <v>272</v>
      </c>
      <c r="AI542" s="39" t="s">
        <v>995</v>
      </c>
      <c r="AJ542" s="39">
        <v>40613</v>
      </c>
    </row>
    <row r="543" spans="1:36">
      <c r="A543" s="237">
        <v>116196</v>
      </c>
      <c r="B543" s="237" t="s">
        <v>513</v>
      </c>
      <c r="C543" s="237" t="s">
        <v>312</v>
      </c>
      <c r="D543" s="237" t="s">
        <v>271</v>
      </c>
      <c r="E543" s="238" t="s">
        <v>993</v>
      </c>
      <c r="F543" s="237">
        <v>40464</v>
      </c>
      <c r="G543" s="237">
        <v>131373</v>
      </c>
      <c r="H543" s="237" t="s">
        <v>500</v>
      </c>
      <c r="I543" s="237" t="s">
        <v>126</v>
      </c>
      <c r="J543" s="238" t="s">
        <v>271</v>
      </c>
      <c r="K543" s="237" t="s">
        <v>993</v>
      </c>
      <c r="L543" s="237">
        <v>40605</v>
      </c>
      <c r="M543" s="237">
        <v>112753</v>
      </c>
      <c r="N543" s="237" t="s">
        <v>869</v>
      </c>
      <c r="O543" s="238" t="s">
        <v>168</v>
      </c>
      <c r="P543" s="39" t="s">
        <v>271</v>
      </c>
      <c r="Q543" s="239" t="s">
        <v>993</v>
      </c>
      <c r="R543" s="239">
        <v>40858</v>
      </c>
      <c r="S543" s="239">
        <v>122066</v>
      </c>
      <c r="T543" s="239" t="s">
        <v>766</v>
      </c>
      <c r="U543" s="240" t="s">
        <v>171</v>
      </c>
      <c r="V543" s="239" t="s">
        <v>272</v>
      </c>
      <c r="W543" s="239" t="s">
        <v>995</v>
      </c>
      <c r="X543" s="239">
        <v>40507</v>
      </c>
      <c r="Y543" s="239">
        <v>101768</v>
      </c>
      <c r="Z543" s="240" t="s">
        <v>621</v>
      </c>
      <c r="AA543" s="239" t="s">
        <v>311</v>
      </c>
      <c r="AB543" s="239" t="s">
        <v>271</v>
      </c>
      <c r="AC543" s="239" t="s">
        <v>993</v>
      </c>
      <c r="AD543" s="239">
        <v>40556</v>
      </c>
      <c r="AE543" s="240">
        <v>122066</v>
      </c>
      <c r="AF543" s="39" t="s">
        <v>766</v>
      </c>
      <c r="AG543" s="39" t="s">
        <v>171</v>
      </c>
      <c r="AH543" s="39" t="s">
        <v>272</v>
      </c>
      <c r="AI543" s="39" t="s">
        <v>995</v>
      </c>
      <c r="AJ543" s="39">
        <v>40507</v>
      </c>
    </row>
    <row r="544" spans="1:36">
      <c r="A544" s="237">
        <v>116186</v>
      </c>
      <c r="B544" s="237" t="s">
        <v>864</v>
      </c>
      <c r="C544" s="237" t="s">
        <v>312</v>
      </c>
      <c r="D544" s="237" t="s">
        <v>271</v>
      </c>
      <c r="E544" s="238" t="s">
        <v>993</v>
      </c>
      <c r="F544" s="237">
        <v>40808</v>
      </c>
      <c r="G544" s="237">
        <v>116134</v>
      </c>
      <c r="H544" s="237" t="s">
        <v>867</v>
      </c>
      <c r="I544" s="237" t="s">
        <v>216</v>
      </c>
      <c r="J544" s="238" t="s">
        <v>271</v>
      </c>
      <c r="K544" s="237" t="s">
        <v>993</v>
      </c>
      <c r="L544" s="237">
        <v>40801</v>
      </c>
      <c r="M544" s="237">
        <v>131881</v>
      </c>
      <c r="N544" s="237" t="s">
        <v>871</v>
      </c>
      <c r="O544" s="238" t="s">
        <v>212</v>
      </c>
      <c r="P544" s="39" t="s">
        <v>271</v>
      </c>
      <c r="Q544" s="239" t="s">
        <v>993</v>
      </c>
      <c r="R544" s="239">
        <v>40857</v>
      </c>
      <c r="S544" s="239">
        <v>122354</v>
      </c>
      <c r="T544" s="239" t="s">
        <v>769</v>
      </c>
      <c r="U544" s="240" t="s">
        <v>73</v>
      </c>
      <c r="V544" s="239" t="s">
        <v>272</v>
      </c>
      <c r="W544" s="239" t="s">
        <v>993</v>
      </c>
      <c r="X544" s="239">
        <v>40456</v>
      </c>
      <c r="Y544" s="239">
        <v>122066</v>
      </c>
      <c r="Z544" s="240" t="s">
        <v>766</v>
      </c>
      <c r="AA544" s="239" t="s">
        <v>171</v>
      </c>
      <c r="AB544" s="239" t="s">
        <v>272</v>
      </c>
      <c r="AC544" s="239" t="s">
        <v>995</v>
      </c>
      <c r="AD544" s="239">
        <v>40507</v>
      </c>
      <c r="AE544" s="240">
        <v>122058</v>
      </c>
      <c r="AF544" s="39" t="s">
        <v>936</v>
      </c>
      <c r="AG544" s="39" t="s">
        <v>171</v>
      </c>
      <c r="AH544" s="39" t="s">
        <v>272</v>
      </c>
      <c r="AI544" s="39" t="s">
        <v>993</v>
      </c>
      <c r="AJ544" s="39">
        <v>40856</v>
      </c>
    </row>
    <row r="545" spans="1:36">
      <c r="A545" s="237">
        <v>135529</v>
      </c>
      <c r="B545" s="237" t="s">
        <v>504</v>
      </c>
      <c r="C545" s="237" t="s">
        <v>169</v>
      </c>
      <c r="D545" s="237" t="s">
        <v>271</v>
      </c>
      <c r="E545" s="238" t="s">
        <v>993</v>
      </c>
      <c r="F545" s="237">
        <v>40731</v>
      </c>
      <c r="G545" s="237">
        <v>113732</v>
      </c>
      <c r="H545" s="237" t="s">
        <v>509</v>
      </c>
      <c r="I545" s="237" t="s">
        <v>239</v>
      </c>
      <c r="J545" s="238" t="s">
        <v>271</v>
      </c>
      <c r="K545" s="237" t="s">
        <v>993</v>
      </c>
      <c r="L545" s="237">
        <v>40618</v>
      </c>
      <c r="M545" s="237">
        <v>114536</v>
      </c>
      <c r="N545" s="237" t="s">
        <v>83</v>
      </c>
      <c r="O545" s="238" t="s">
        <v>126</v>
      </c>
      <c r="P545" s="39" t="s">
        <v>271</v>
      </c>
      <c r="Q545" s="239" t="s">
        <v>996</v>
      </c>
      <c r="R545" s="239">
        <v>40073</v>
      </c>
      <c r="S545" s="239">
        <v>135650</v>
      </c>
      <c r="T545" s="239" t="s">
        <v>763</v>
      </c>
      <c r="U545" s="240" t="s">
        <v>135</v>
      </c>
      <c r="V545" s="239" t="s">
        <v>272</v>
      </c>
      <c r="W545" s="239" t="s">
        <v>997</v>
      </c>
      <c r="X545" s="239">
        <v>40500</v>
      </c>
      <c r="Y545" s="239">
        <v>122354</v>
      </c>
      <c r="Z545" s="240" t="s">
        <v>769</v>
      </c>
      <c r="AA545" s="239" t="s">
        <v>73</v>
      </c>
      <c r="AB545" s="239" t="s">
        <v>272</v>
      </c>
      <c r="AC545" s="239" t="s">
        <v>993</v>
      </c>
      <c r="AD545" s="239">
        <v>40456</v>
      </c>
      <c r="AE545" s="240">
        <v>117574</v>
      </c>
      <c r="AF545" s="39" t="s">
        <v>937</v>
      </c>
      <c r="AG545" s="39" t="s">
        <v>265</v>
      </c>
      <c r="AH545" s="39" t="s">
        <v>272</v>
      </c>
      <c r="AI545" s="39" t="s">
        <v>995</v>
      </c>
      <c r="AJ545" s="39">
        <v>40822</v>
      </c>
    </row>
    <row r="546" spans="1:36">
      <c r="A546" s="237">
        <v>132029</v>
      </c>
      <c r="B546" s="237" t="s">
        <v>691</v>
      </c>
      <c r="C546" s="237" t="s">
        <v>214</v>
      </c>
      <c r="D546" s="237" t="s">
        <v>271</v>
      </c>
      <c r="E546" s="238" t="s">
        <v>993</v>
      </c>
      <c r="F546" s="237">
        <v>40807</v>
      </c>
      <c r="G546" s="237">
        <v>113789</v>
      </c>
      <c r="H546" s="237" t="s">
        <v>496</v>
      </c>
      <c r="I546" s="237" t="s">
        <v>237</v>
      </c>
      <c r="J546" s="238" t="s">
        <v>271</v>
      </c>
      <c r="K546" s="237" t="s">
        <v>996</v>
      </c>
      <c r="L546" s="237">
        <v>40501</v>
      </c>
      <c r="M546" s="237">
        <v>114391</v>
      </c>
      <c r="N546" s="237" t="s">
        <v>499</v>
      </c>
      <c r="O546" s="238" t="s">
        <v>126</v>
      </c>
      <c r="P546" s="39" t="s">
        <v>271</v>
      </c>
      <c r="Q546" s="239" t="s">
        <v>993</v>
      </c>
      <c r="R546" s="239">
        <v>40457</v>
      </c>
      <c r="S546" s="239">
        <v>121210</v>
      </c>
      <c r="T546" s="239" t="s">
        <v>761</v>
      </c>
      <c r="U546" s="240" t="s">
        <v>135</v>
      </c>
      <c r="V546" s="239" t="s">
        <v>272</v>
      </c>
      <c r="W546" s="239" t="s">
        <v>995</v>
      </c>
      <c r="X546" s="239">
        <v>40613</v>
      </c>
      <c r="Y546" s="239">
        <v>122058</v>
      </c>
      <c r="Z546" s="240" t="s">
        <v>936</v>
      </c>
      <c r="AA546" s="239" t="s">
        <v>171</v>
      </c>
      <c r="AB546" s="239" t="s">
        <v>272</v>
      </c>
      <c r="AC546" s="239" t="s">
        <v>993</v>
      </c>
      <c r="AD546" s="239">
        <v>40856</v>
      </c>
      <c r="AE546" s="240">
        <v>122861</v>
      </c>
      <c r="AF546" s="39" t="s">
        <v>737</v>
      </c>
      <c r="AG546" s="39" t="s">
        <v>156</v>
      </c>
      <c r="AH546" s="39" t="s">
        <v>272</v>
      </c>
      <c r="AI546" s="39" t="s">
        <v>993</v>
      </c>
      <c r="AJ546" s="39">
        <v>40563</v>
      </c>
    </row>
    <row r="547" spans="1:36">
      <c r="A547" s="237">
        <v>116134</v>
      </c>
      <c r="B547" s="237" t="s">
        <v>867</v>
      </c>
      <c r="C547" s="237" t="s">
        <v>216</v>
      </c>
      <c r="D547" s="237" t="s">
        <v>271</v>
      </c>
      <c r="E547" s="238" t="s">
        <v>993</v>
      </c>
      <c r="F547" s="237">
        <v>40801</v>
      </c>
      <c r="G547" s="237">
        <v>134629</v>
      </c>
      <c r="H547" s="237" t="s">
        <v>771</v>
      </c>
      <c r="I547" s="237" t="s">
        <v>168</v>
      </c>
      <c r="J547" s="238" t="s">
        <v>271</v>
      </c>
      <c r="K547" s="237" t="s">
        <v>993</v>
      </c>
      <c r="L547" s="237">
        <v>40857</v>
      </c>
      <c r="M547" s="237">
        <v>119913</v>
      </c>
      <c r="N547" s="237" t="s">
        <v>514</v>
      </c>
      <c r="O547" s="238" t="s">
        <v>38</v>
      </c>
      <c r="P547" s="39" t="s">
        <v>271</v>
      </c>
      <c r="Q547" s="239" t="s">
        <v>993</v>
      </c>
      <c r="R547" s="239">
        <v>40498</v>
      </c>
      <c r="S547" s="239">
        <v>122848</v>
      </c>
      <c r="T547" s="239" t="s">
        <v>736</v>
      </c>
      <c r="U547" s="240" t="s">
        <v>156</v>
      </c>
      <c r="V547" s="239" t="s">
        <v>272</v>
      </c>
      <c r="W547" s="239" t="s">
        <v>993</v>
      </c>
      <c r="X547" s="239">
        <v>40444</v>
      </c>
      <c r="Y547" s="239">
        <v>117574</v>
      </c>
      <c r="Z547" s="240" t="s">
        <v>937</v>
      </c>
      <c r="AA547" s="239" t="s">
        <v>265</v>
      </c>
      <c r="AB547" s="239" t="s">
        <v>272</v>
      </c>
      <c r="AC547" s="239" t="s">
        <v>995</v>
      </c>
      <c r="AD547" s="239">
        <v>40822</v>
      </c>
      <c r="AE547" s="240">
        <v>132822</v>
      </c>
      <c r="AF547" s="39" t="s">
        <v>726</v>
      </c>
      <c r="AG547" s="39" t="s">
        <v>145</v>
      </c>
      <c r="AH547" s="39" t="s">
        <v>272</v>
      </c>
      <c r="AI547" s="39" t="s">
        <v>996</v>
      </c>
      <c r="AJ547" s="39">
        <v>40605</v>
      </c>
    </row>
    <row r="548" spans="1:36">
      <c r="A548" s="237">
        <v>113732</v>
      </c>
      <c r="B548" s="237" t="s">
        <v>509</v>
      </c>
      <c r="C548" s="237" t="s">
        <v>239</v>
      </c>
      <c r="D548" s="237" t="s">
        <v>271</v>
      </c>
      <c r="E548" s="238" t="s">
        <v>993</v>
      </c>
      <c r="F548" s="237">
        <v>40618</v>
      </c>
      <c r="G548" s="237">
        <v>134139</v>
      </c>
      <c r="H548" s="237" t="s">
        <v>501</v>
      </c>
      <c r="I548" s="237" t="s">
        <v>173</v>
      </c>
      <c r="J548" s="238" t="s">
        <v>271</v>
      </c>
      <c r="K548" s="237" t="s">
        <v>993</v>
      </c>
      <c r="L548" s="237">
        <v>40640</v>
      </c>
      <c r="M548" s="237">
        <v>135529</v>
      </c>
      <c r="N548" s="237" t="s">
        <v>504</v>
      </c>
      <c r="O548" s="238" t="s">
        <v>169</v>
      </c>
      <c r="P548" s="39" t="s">
        <v>271</v>
      </c>
      <c r="Q548" s="239" t="s">
        <v>993</v>
      </c>
      <c r="R548" s="239">
        <v>40731</v>
      </c>
      <c r="S548" s="239">
        <v>115774</v>
      </c>
      <c r="T548" s="239" t="s">
        <v>752</v>
      </c>
      <c r="U548" s="240" t="s">
        <v>127</v>
      </c>
      <c r="V548" s="239" t="s">
        <v>272</v>
      </c>
      <c r="W548" s="239" t="s">
        <v>995</v>
      </c>
      <c r="X548" s="239">
        <v>40472</v>
      </c>
      <c r="Y548" s="239">
        <v>135650</v>
      </c>
      <c r="Z548" s="240" t="s">
        <v>763</v>
      </c>
      <c r="AA548" s="239" t="s">
        <v>135</v>
      </c>
      <c r="AB548" s="239" t="s">
        <v>272</v>
      </c>
      <c r="AC548" s="239" t="s">
        <v>997</v>
      </c>
      <c r="AD548" s="239">
        <v>40500</v>
      </c>
      <c r="AE548" s="240">
        <v>136927</v>
      </c>
      <c r="AF548" s="39" t="s">
        <v>940</v>
      </c>
      <c r="AG548" s="39" t="s">
        <v>145</v>
      </c>
      <c r="AH548" s="39" t="s">
        <v>272</v>
      </c>
      <c r="AI548" s="39" t="s">
        <v>998</v>
      </c>
      <c r="AJ548" s="39">
        <v>40822</v>
      </c>
    </row>
    <row r="549" spans="1:36">
      <c r="A549" s="237">
        <v>116257</v>
      </c>
      <c r="B549" s="237" t="s">
        <v>506</v>
      </c>
      <c r="C549" s="237" t="s">
        <v>312</v>
      </c>
      <c r="D549" s="237" t="s">
        <v>271</v>
      </c>
      <c r="E549" s="238" t="s">
        <v>993</v>
      </c>
      <c r="F549" s="237">
        <v>40325</v>
      </c>
      <c r="G549" s="237">
        <v>112561</v>
      </c>
      <c r="H549" s="237" t="s">
        <v>489</v>
      </c>
      <c r="I549" s="237" t="s">
        <v>173</v>
      </c>
      <c r="J549" s="238" t="s">
        <v>271</v>
      </c>
      <c r="K549" s="237" t="s">
        <v>993</v>
      </c>
      <c r="L549" s="237">
        <v>40576</v>
      </c>
      <c r="M549" s="237">
        <v>131373</v>
      </c>
      <c r="N549" s="237" t="s">
        <v>500</v>
      </c>
      <c r="O549" s="238" t="s">
        <v>126</v>
      </c>
      <c r="P549" s="39" t="s">
        <v>271</v>
      </c>
      <c r="Q549" s="239" t="s">
        <v>993</v>
      </c>
      <c r="R549" s="239">
        <v>40605</v>
      </c>
      <c r="S549" s="239">
        <v>117574</v>
      </c>
      <c r="T549" s="239" t="s">
        <v>937</v>
      </c>
      <c r="U549" s="240" t="s">
        <v>265</v>
      </c>
      <c r="V549" s="239" t="s">
        <v>272</v>
      </c>
      <c r="W549" s="239" t="s">
        <v>995</v>
      </c>
      <c r="X549" s="239">
        <v>40822</v>
      </c>
      <c r="Y549" s="239">
        <v>121210</v>
      </c>
      <c r="Z549" s="240" t="s">
        <v>761</v>
      </c>
      <c r="AA549" s="239" t="s">
        <v>135</v>
      </c>
      <c r="AB549" s="239" t="s">
        <v>272</v>
      </c>
      <c r="AC549" s="239" t="s">
        <v>995</v>
      </c>
      <c r="AD549" s="239">
        <v>40613</v>
      </c>
      <c r="AE549" s="240">
        <v>128340</v>
      </c>
      <c r="AF549" s="39" t="s">
        <v>727</v>
      </c>
      <c r="AG549" s="39" t="s">
        <v>128</v>
      </c>
      <c r="AH549" s="39" t="s">
        <v>272</v>
      </c>
      <c r="AI549" s="39" t="s">
        <v>997</v>
      </c>
      <c r="AJ549" s="39">
        <v>40464</v>
      </c>
    </row>
    <row r="550" spans="1:36">
      <c r="A550" s="237">
        <v>114436</v>
      </c>
      <c r="B550" s="237" t="s">
        <v>505</v>
      </c>
      <c r="C550" s="237" t="s">
        <v>126</v>
      </c>
      <c r="D550" s="237" t="s">
        <v>271</v>
      </c>
      <c r="E550" s="238" t="s">
        <v>993</v>
      </c>
      <c r="F550" s="237">
        <v>40513</v>
      </c>
      <c r="G550" s="237">
        <v>121434</v>
      </c>
      <c r="H550" s="237" t="s">
        <v>875</v>
      </c>
      <c r="I550" s="237" t="s">
        <v>209</v>
      </c>
      <c r="J550" s="238" t="s">
        <v>271</v>
      </c>
      <c r="K550" s="237" t="s">
        <v>993</v>
      </c>
      <c r="L550" s="237">
        <v>40858</v>
      </c>
      <c r="M550" s="237">
        <v>112681</v>
      </c>
      <c r="N550" s="237" t="s">
        <v>497</v>
      </c>
      <c r="O550" s="238" t="s">
        <v>173</v>
      </c>
      <c r="P550" s="39" t="s">
        <v>271</v>
      </c>
      <c r="Q550" s="239" t="s">
        <v>993</v>
      </c>
      <c r="R550" s="239">
        <v>40513</v>
      </c>
      <c r="S550" s="239">
        <v>119725</v>
      </c>
      <c r="T550" s="239" t="s">
        <v>735</v>
      </c>
      <c r="U550" s="240" t="s">
        <v>170</v>
      </c>
      <c r="V550" s="239" t="s">
        <v>272</v>
      </c>
      <c r="W550" s="239" t="s">
        <v>993</v>
      </c>
      <c r="X550" s="239">
        <v>40472</v>
      </c>
      <c r="Y550" s="239">
        <v>122861</v>
      </c>
      <c r="Z550" s="240" t="s">
        <v>737</v>
      </c>
      <c r="AA550" s="239" t="s">
        <v>156</v>
      </c>
      <c r="AB550" s="239" t="s">
        <v>272</v>
      </c>
      <c r="AC550" s="239" t="s">
        <v>993</v>
      </c>
      <c r="AD550" s="239">
        <v>40563</v>
      </c>
      <c r="AE550" s="240">
        <v>134995</v>
      </c>
      <c r="AF550" s="39" t="s">
        <v>733</v>
      </c>
      <c r="AG550" s="39" t="s">
        <v>170</v>
      </c>
      <c r="AH550" s="39" t="s">
        <v>272</v>
      </c>
      <c r="AI550" s="39" t="s">
        <v>993</v>
      </c>
      <c r="AJ550" s="39">
        <v>40703</v>
      </c>
    </row>
    <row r="551" spans="1:36">
      <c r="A551" s="237">
        <v>113700</v>
      </c>
      <c r="B551" s="237" t="s">
        <v>498</v>
      </c>
      <c r="C551" s="237" t="s">
        <v>238</v>
      </c>
      <c r="D551" s="237" t="s">
        <v>271</v>
      </c>
      <c r="E551" s="238" t="s">
        <v>993</v>
      </c>
      <c r="F551" s="237">
        <v>40192</v>
      </c>
      <c r="G551" s="237">
        <v>121510</v>
      </c>
      <c r="H551" s="237" t="s">
        <v>490</v>
      </c>
      <c r="I551" s="237" t="s">
        <v>209</v>
      </c>
      <c r="J551" s="238" t="s">
        <v>271</v>
      </c>
      <c r="K551" s="237" t="s">
        <v>996</v>
      </c>
      <c r="L551" s="237">
        <v>40715</v>
      </c>
      <c r="M551" s="237">
        <v>110435</v>
      </c>
      <c r="N551" s="237" t="s">
        <v>53</v>
      </c>
      <c r="O551" s="238" t="s">
        <v>161</v>
      </c>
      <c r="P551" s="39" t="s">
        <v>271</v>
      </c>
      <c r="Q551" s="239" t="s">
        <v>994</v>
      </c>
      <c r="R551" s="239">
        <v>40253</v>
      </c>
      <c r="S551" s="239">
        <v>122861</v>
      </c>
      <c r="T551" s="239" t="s">
        <v>737</v>
      </c>
      <c r="U551" s="240" t="s">
        <v>156</v>
      </c>
      <c r="V551" s="239" t="s">
        <v>272</v>
      </c>
      <c r="W551" s="239" t="s">
        <v>993</v>
      </c>
      <c r="X551" s="239">
        <v>40563</v>
      </c>
      <c r="Y551" s="239">
        <v>128340</v>
      </c>
      <c r="Z551" s="240" t="s">
        <v>727</v>
      </c>
      <c r="AA551" s="239" t="s">
        <v>128</v>
      </c>
      <c r="AB551" s="239" t="s">
        <v>272</v>
      </c>
      <c r="AC551" s="239" t="s">
        <v>997</v>
      </c>
      <c r="AD551" s="239">
        <v>40464</v>
      </c>
      <c r="AE551" s="240">
        <v>135721</v>
      </c>
      <c r="AF551" s="39" t="s">
        <v>938</v>
      </c>
      <c r="AG551" s="39" t="s">
        <v>128</v>
      </c>
      <c r="AH551" s="39" t="s">
        <v>272</v>
      </c>
      <c r="AI551" s="39" t="s">
        <v>997</v>
      </c>
      <c r="AJ551" s="39">
        <v>40879</v>
      </c>
    </row>
    <row r="552" spans="1:36">
      <c r="A552" s="237">
        <v>115852</v>
      </c>
      <c r="B552" s="237" t="s">
        <v>508</v>
      </c>
      <c r="C552" s="237" t="s">
        <v>169</v>
      </c>
      <c r="D552" s="237" t="s">
        <v>271</v>
      </c>
      <c r="E552" s="238" t="s">
        <v>993</v>
      </c>
      <c r="F552" s="237">
        <v>40366</v>
      </c>
      <c r="G552" s="237">
        <v>114436</v>
      </c>
      <c r="H552" s="237" t="s">
        <v>505</v>
      </c>
      <c r="I552" s="237" t="s">
        <v>126</v>
      </c>
      <c r="J552" s="238" t="s">
        <v>271</v>
      </c>
      <c r="K552" s="237" t="s">
        <v>993</v>
      </c>
      <c r="L552" s="237">
        <v>40513</v>
      </c>
      <c r="M552" s="237">
        <v>112635</v>
      </c>
      <c r="N552" s="237" t="s">
        <v>494</v>
      </c>
      <c r="O552" s="238" t="s">
        <v>173</v>
      </c>
      <c r="P552" s="39" t="s">
        <v>271</v>
      </c>
      <c r="Q552" s="239" t="s">
        <v>993</v>
      </c>
      <c r="R552" s="239">
        <v>40491</v>
      </c>
      <c r="S552" s="239">
        <v>134995</v>
      </c>
      <c r="T552" s="239" t="s">
        <v>733</v>
      </c>
      <c r="U552" s="240" t="s">
        <v>170</v>
      </c>
      <c r="V552" s="239" t="s">
        <v>272</v>
      </c>
      <c r="W552" s="239" t="s">
        <v>993</v>
      </c>
      <c r="X552" s="239">
        <v>40703</v>
      </c>
      <c r="Y552" s="239">
        <v>134995</v>
      </c>
      <c r="Z552" s="240" t="s">
        <v>733</v>
      </c>
      <c r="AA552" s="239" t="s">
        <v>170</v>
      </c>
      <c r="AB552" s="239" t="s">
        <v>272</v>
      </c>
      <c r="AC552" s="239" t="s">
        <v>993</v>
      </c>
      <c r="AD552" s="239">
        <v>40703</v>
      </c>
      <c r="AE552" s="240">
        <v>115231</v>
      </c>
      <c r="AF552" s="39" t="s">
        <v>712</v>
      </c>
      <c r="AG552" s="39" t="s">
        <v>329</v>
      </c>
      <c r="AH552" s="39" t="s">
        <v>272</v>
      </c>
      <c r="AI552" s="39" t="s">
        <v>993</v>
      </c>
      <c r="AJ552" s="39">
        <v>40633</v>
      </c>
    </row>
    <row r="553" spans="1:36">
      <c r="A553" s="237">
        <v>114536</v>
      </c>
      <c r="B553" s="237" t="s">
        <v>83</v>
      </c>
      <c r="C553" s="237" t="s">
        <v>126</v>
      </c>
      <c r="D553" s="237" t="s">
        <v>271</v>
      </c>
      <c r="E553" s="238" t="s">
        <v>996</v>
      </c>
      <c r="F553" s="237">
        <v>40073</v>
      </c>
      <c r="G553" s="237">
        <v>113700</v>
      </c>
      <c r="H553" s="237" t="s">
        <v>498</v>
      </c>
      <c r="I553" s="237" t="s">
        <v>238</v>
      </c>
      <c r="J553" s="238" t="s">
        <v>271</v>
      </c>
      <c r="K553" s="237" t="s">
        <v>993</v>
      </c>
      <c r="L553" s="237">
        <v>40192</v>
      </c>
      <c r="M553" s="237">
        <v>112626</v>
      </c>
      <c r="N553" s="237" t="s">
        <v>874</v>
      </c>
      <c r="O553" s="238" t="s">
        <v>173</v>
      </c>
      <c r="P553" s="39" t="s">
        <v>271</v>
      </c>
      <c r="Q553" s="239" t="s">
        <v>993</v>
      </c>
      <c r="R553" s="239">
        <v>40837</v>
      </c>
      <c r="S553" s="239">
        <v>132822</v>
      </c>
      <c r="T553" s="239" t="s">
        <v>726</v>
      </c>
      <c r="U553" s="240" t="s">
        <v>145</v>
      </c>
      <c r="V553" s="239" t="s">
        <v>272</v>
      </c>
      <c r="W553" s="239" t="s">
        <v>996</v>
      </c>
      <c r="X553" s="239">
        <v>40605</v>
      </c>
      <c r="Y553" s="239">
        <v>119725</v>
      </c>
      <c r="Z553" s="240" t="s">
        <v>735</v>
      </c>
      <c r="AA553" s="239" t="s">
        <v>170</v>
      </c>
      <c r="AB553" s="239" t="s">
        <v>272</v>
      </c>
      <c r="AC553" s="239" t="s">
        <v>993</v>
      </c>
      <c r="AD553" s="239">
        <v>40472</v>
      </c>
      <c r="AE553" s="240">
        <v>115213</v>
      </c>
      <c r="AF553" s="39" t="s">
        <v>939</v>
      </c>
      <c r="AG553" s="39" t="s">
        <v>329</v>
      </c>
      <c r="AH553" s="39" t="s">
        <v>272</v>
      </c>
      <c r="AI553" s="39" t="s">
        <v>995</v>
      </c>
      <c r="AJ553" s="39">
        <v>40856</v>
      </c>
    </row>
    <row r="554" spans="1:36">
      <c r="A554" s="237">
        <v>112561</v>
      </c>
      <c r="B554" s="237" t="s">
        <v>489</v>
      </c>
      <c r="C554" s="237" t="s">
        <v>173</v>
      </c>
      <c r="D554" s="237" t="s">
        <v>271</v>
      </c>
      <c r="E554" s="238" t="s">
        <v>993</v>
      </c>
      <c r="F554" s="237">
        <v>40576</v>
      </c>
      <c r="G554" s="237">
        <v>116186</v>
      </c>
      <c r="H554" s="237" t="s">
        <v>864</v>
      </c>
      <c r="I554" s="237" t="s">
        <v>312</v>
      </c>
      <c r="J554" s="238" t="s">
        <v>271</v>
      </c>
      <c r="K554" s="237" t="s">
        <v>993</v>
      </c>
      <c r="L554" s="237">
        <v>40808</v>
      </c>
      <c r="M554" s="237">
        <v>102138</v>
      </c>
      <c r="N554" s="237" t="s">
        <v>872</v>
      </c>
      <c r="O554" s="238" t="s">
        <v>212</v>
      </c>
      <c r="P554" s="39" t="s">
        <v>271</v>
      </c>
      <c r="Q554" s="239" t="s">
        <v>994</v>
      </c>
      <c r="R554" s="239">
        <v>40858</v>
      </c>
      <c r="S554" s="239">
        <v>136927</v>
      </c>
      <c r="T554" s="239" t="s">
        <v>940</v>
      </c>
      <c r="U554" s="240" t="s">
        <v>145</v>
      </c>
      <c r="V554" s="239" t="s">
        <v>272</v>
      </c>
      <c r="W554" s="239" t="s">
        <v>998</v>
      </c>
      <c r="X554" s="239">
        <v>40822</v>
      </c>
      <c r="Y554" s="239">
        <v>132822</v>
      </c>
      <c r="Z554" s="240" t="s">
        <v>726</v>
      </c>
      <c r="AA554" s="239" t="s">
        <v>145</v>
      </c>
      <c r="AB554" s="239" t="s">
        <v>272</v>
      </c>
      <c r="AC554" s="239" t="s">
        <v>996</v>
      </c>
      <c r="AD554" s="239">
        <v>40605</v>
      </c>
      <c r="AE554" s="240">
        <v>111438</v>
      </c>
      <c r="AF554" s="39" t="s">
        <v>941</v>
      </c>
      <c r="AG554" s="39" t="s">
        <v>175</v>
      </c>
      <c r="AH554" s="39" t="s">
        <v>272</v>
      </c>
      <c r="AI554" s="39" t="s">
        <v>993</v>
      </c>
      <c r="AJ554" s="39">
        <v>40871</v>
      </c>
    </row>
    <row r="555" spans="1:36">
      <c r="A555" s="237">
        <v>112681</v>
      </c>
      <c r="B555" s="237" t="s">
        <v>497</v>
      </c>
      <c r="C555" s="237" t="s">
        <v>173</v>
      </c>
      <c r="D555" s="237" t="s">
        <v>271</v>
      </c>
      <c r="E555" s="238" t="s">
        <v>993</v>
      </c>
      <c r="F555" s="237">
        <v>40513</v>
      </c>
      <c r="G555" s="237">
        <v>132029</v>
      </c>
      <c r="H555" s="237" t="s">
        <v>691</v>
      </c>
      <c r="I555" s="237" t="s">
        <v>214</v>
      </c>
      <c r="J555" s="238" t="s">
        <v>271</v>
      </c>
      <c r="K555" s="237" t="s">
        <v>993</v>
      </c>
      <c r="L555" s="237">
        <v>40807</v>
      </c>
      <c r="M555" s="237">
        <v>116269</v>
      </c>
      <c r="N555" s="237" t="s">
        <v>512</v>
      </c>
      <c r="O555" s="238" t="s">
        <v>169</v>
      </c>
      <c r="P555" s="39" t="s">
        <v>271</v>
      </c>
      <c r="Q555" s="239" t="s">
        <v>996</v>
      </c>
      <c r="R555" s="239">
        <v>40624</v>
      </c>
      <c r="S555" s="239">
        <v>128340</v>
      </c>
      <c r="T555" s="239" t="s">
        <v>727</v>
      </c>
      <c r="U555" s="240" t="s">
        <v>128</v>
      </c>
      <c r="V555" s="239" t="s">
        <v>272</v>
      </c>
      <c r="W555" s="239" t="s">
        <v>997</v>
      </c>
      <c r="X555" s="239">
        <v>40464</v>
      </c>
      <c r="Y555" s="239">
        <v>136927</v>
      </c>
      <c r="Z555" s="240" t="s">
        <v>940</v>
      </c>
      <c r="AA555" s="239" t="s">
        <v>145</v>
      </c>
      <c r="AB555" s="239" t="s">
        <v>272</v>
      </c>
      <c r="AC555" s="239" t="s">
        <v>998</v>
      </c>
      <c r="AD555" s="239">
        <v>40822</v>
      </c>
      <c r="AE555" s="240">
        <v>116493</v>
      </c>
      <c r="AF555" s="39" t="s">
        <v>696</v>
      </c>
      <c r="AG555" s="39" t="s">
        <v>169</v>
      </c>
      <c r="AH555" s="39" t="s">
        <v>272</v>
      </c>
      <c r="AI555" s="39" t="s">
        <v>995</v>
      </c>
      <c r="AJ555" s="39">
        <v>40703</v>
      </c>
    </row>
    <row r="556" spans="1:36">
      <c r="A556" s="237">
        <v>112712</v>
      </c>
      <c r="B556" s="237" t="s">
        <v>79</v>
      </c>
      <c r="C556" s="237" t="s">
        <v>168</v>
      </c>
      <c r="D556" s="237" t="s">
        <v>271</v>
      </c>
      <c r="E556" s="238" t="s">
        <v>993</v>
      </c>
      <c r="F556" s="237">
        <v>40094</v>
      </c>
      <c r="G556" s="237">
        <v>112635</v>
      </c>
      <c r="H556" s="237" t="s">
        <v>494</v>
      </c>
      <c r="I556" s="237" t="s">
        <v>173</v>
      </c>
      <c r="J556" s="238" t="s">
        <v>271</v>
      </c>
      <c r="K556" s="237" t="s">
        <v>993</v>
      </c>
      <c r="L556" s="237">
        <v>40491</v>
      </c>
      <c r="M556" s="237">
        <v>116151</v>
      </c>
      <c r="N556" s="237" t="s">
        <v>510</v>
      </c>
      <c r="O556" s="238" t="s">
        <v>169</v>
      </c>
      <c r="P556" s="39" t="s">
        <v>271</v>
      </c>
      <c r="Q556" s="239" t="s">
        <v>993</v>
      </c>
      <c r="R556" s="239">
        <v>40731</v>
      </c>
      <c r="S556" s="239">
        <v>110065</v>
      </c>
      <c r="T556" s="239" t="s">
        <v>942</v>
      </c>
      <c r="U556" s="240" t="s">
        <v>200</v>
      </c>
      <c r="V556" s="239" t="s">
        <v>272</v>
      </c>
      <c r="W556" s="239" t="s">
        <v>993</v>
      </c>
      <c r="X556" s="239">
        <v>40822</v>
      </c>
      <c r="Y556" s="239">
        <v>111438</v>
      </c>
      <c r="Z556" s="240" t="s">
        <v>941</v>
      </c>
      <c r="AA556" s="239" t="s">
        <v>175</v>
      </c>
      <c r="AB556" s="239" t="s">
        <v>272</v>
      </c>
      <c r="AC556" s="239" t="s">
        <v>993</v>
      </c>
      <c r="AD556" s="239">
        <v>40871</v>
      </c>
      <c r="AE556" s="240">
        <v>116472</v>
      </c>
      <c r="AF556" s="39" t="s">
        <v>688</v>
      </c>
      <c r="AG556" s="39" t="s">
        <v>169</v>
      </c>
      <c r="AH556" s="39" t="s">
        <v>272</v>
      </c>
      <c r="AI556" s="39" t="s">
        <v>995</v>
      </c>
      <c r="AJ556" s="39">
        <v>40625</v>
      </c>
    </row>
    <row r="557" spans="1:36">
      <c r="A557" s="237">
        <v>114391</v>
      </c>
      <c r="B557" s="237" t="s">
        <v>499</v>
      </c>
      <c r="C557" s="237" t="s">
        <v>126</v>
      </c>
      <c r="D557" s="237" t="s">
        <v>271</v>
      </c>
      <c r="E557" s="238" t="s">
        <v>993</v>
      </c>
      <c r="F557" s="237">
        <v>40457</v>
      </c>
      <c r="G557" s="237">
        <v>112626</v>
      </c>
      <c r="H557" s="237" t="s">
        <v>874</v>
      </c>
      <c r="I557" s="237" t="s">
        <v>173</v>
      </c>
      <c r="J557" s="238" t="s">
        <v>271</v>
      </c>
      <c r="K557" s="237" t="s">
        <v>993</v>
      </c>
      <c r="L557" s="237">
        <v>40837</v>
      </c>
      <c r="M557" s="237">
        <v>115852</v>
      </c>
      <c r="N557" s="237" t="s">
        <v>508</v>
      </c>
      <c r="O557" s="238" t="s">
        <v>169</v>
      </c>
      <c r="P557" s="39" t="s">
        <v>271</v>
      </c>
      <c r="Q557" s="239" t="s">
        <v>993</v>
      </c>
      <c r="R557" s="239">
        <v>40366</v>
      </c>
      <c r="S557" s="239">
        <v>115231</v>
      </c>
      <c r="T557" s="239" t="s">
        <v>712</v>
      </c>
      <c r="U557" s="240" t="s">
        <v>329</v>
      </c>
      <c r="V557" s="239" t="s">
        <v>272</v>
      </c>
      <c r="W557" s="239" t="s">
        <v>993</v>
      </c>
      <c r="X557" s="239">
        <v>40633</v>
      </c>
      <c r="Y557" s="239">
        <v>115231</v>
      </c>
      <c r="Z557" s="240" t="s">
        <v>712</v>
      </c>
      <c r="AA557" s="239" t="s">
        <v>329</v>
      </c>
      <c r="AB557" s="239" t="s">
        <v>272</v>
      </c>
      <c r="AC557" s="239" t="s">
        <v>993</v>
      </c>
      <c r="AD557" s="239">
        <v>40633</v>
      </c>
      <c r="AE557" s="240">
        <v>116447</v>
      </c>
      <c r="AF557" s="39" t="s">
        <v>686</v>
      </c>
      <c r="AG557" s="39" t="s">
        <v>169</v>
      </c>
      <c r="AH557" s="39" t="s">
        <v>272</v>
      </c>
      <c r="AI557" s="39" t="s">
        <v>993</v>
      </c>
      <c r="AJ557" s="39">
        <v>40716</v>
      </c>
    </row>
    <row r="558" spans="1:36">
      <c r="A558" s="237">
        <v>119913</v>
      </c>
      <c r="B558" s="237" t="s">
        <v>514</v>
      </c>
      <c r="C558" s="237" t="s">
        <v>38</v>
      </c>
      <c r="D558" s="237" t="s">
        <v>271</v>
      </c>
      <c r="E558" s="238" t="s">
        <v>993</v>
      </c>
      <c r="F558" s="237">
        <v>40498</v>
      </c>
      <c r="G558" s="237">
        <v>112753</v>
      </c>
      <c r="H558" s="237" t="s">
        <v>869</v>
      </c>
      <c r="I558" s="237" t="s">
        <v>168</v>
      </c>
      <c r="J558" s="238" t="s">
        <v>271</v>
      </c>
      <c r="K558" s="237" t="s">
        <v>993</v>
      </c>
      <c r="L558" s="237">
        <v>40858</v>
      </c>
      <c r="M558" s="237">
        <v>113732</v>
      </c>
      <c r="N558" s="237" t="s">
        <v>509</v>
      </c>
      <c r="O558" s="238" t="s">
        <v>239</v>
      </c>
      <c r="P558" s="39" t="s">
        <v>271</v>
      </c>
      <c r="Q558" s="239" t="s">
        <v>993</v>
      </c>
      <c r="R558" s="239">
        <v>40618</v>
      </c>
      <c r="S558" s="239">
        <v>110071</v>
      </c>
      <c r="T558" s="239" t="s">
        <v>706</v>
      </c>
      <c r="U558" s="240" t="s">
        <v>202</v>
      </c>
      <c r="V558" s="239" t="s">
        <v>272</v>
      </c>
      <c r="W558" s="239" t="s">
        <v>993</v>
      </c>
      <c r="X558" s="239">
        <v>40703</v>
      </c>
      <c r="Y558" s="239">
        <v>115213</v>
      </c>
      <c r="Z558" s="240" t="s">
        <v>939</v>
      </c>
      <c r="AA558" s="239" t="s">
        <v>329</v>
      </c>
      <c r="AB558" s="239" t="s">
        <v>272</v>
      </c>
      <c r="AC558" s="239" t="s">
        <v>995</v>
      </c>
      <c r="AD558" s="239">
        <v>40856</v>
      </c>
      <c r="AE558" s="240">
        <v>116441</v>
      </c>
      <c r="AF558" s="39" t="s">
        <v>683</v>
      </c>
      <c r="AG558" s="39" t="s">
        <v>169</v>
      </c>
      <c r="AH558" s="39" t="s">
        <v>272</v>
      </c>
      <c r="AI558" s="39" t="s">
        <v>993</v>
      </c>
      <c r="AJ558" s="39">
        <v>40626</v>
      </c>
    </row>
    <row r="559" spans="1:36">
      <c r="A559" s="237">
        <v>116269</v>
      </c>
      <c r="B559" s="237" t="s">
        <v>512</v>
      </c>
      <c r="C559" s="237" t="s">
        <v>169</v>
      </c>
      <c r="D559" s="237" t="s">
        <v>271</v>
      </c>
      <c r="E559" s="238" t="s">
        <v>996</v>
      </c>
      <c r="F559" s="237">
        <v>40624</v>
      </c>
      <c r="G559" s="237">
        <v>110435</v>
      </c>
      <c r="H559" s="237" t="s">
        <v>53</v>
      </c>
      <c r="I559" s="237" t="s">
        <v>161</v>
      </c>
      <c r="J559" s="238" t="s">
        <v>271</v>
      </c>
      <c r="K559" s="237" t="s">
        <v>994</v>
      </c>
      <c r="L559" s="237">
        <v>40253</v>
      </c>
      <c r="M559" s="237">
        <v>110279</v>
      </c>
      <c r="N559" s="237" t="s">
        <v>876</v>
      </c>
      <c r="O559" s="238" t="s">
        <v>161</v>
      </c>
      <c r="P559" s="39" t="s">
        <v>271</v>
      </c>
      <c r="Q559" s="239" t="s">
        <v>993</v>
      </c>
      <c r="R559" s="239">
        <v>40858</v>
      </c>
      <c r="S559" s="239">
        <v>113907</v>
      </c>
      <c r="T559" s="239" t="s">
        <v>685</v>
      </c>
      <c r="U559" s="240" t="s">
        <v>238</v>
      </c>
      <c r="V559" s="239" t="s">
        <v>272</v>
      </c>
      <c r="W559" s="239" t="s">
        <v>995</v>
      </c>
      <c r="X559" s="239">
        <v>40486</v>
      </c>
      <c r="Y559" s="239">
        <v>110071</v>
      </c>
      <c r="Z559" s="240" t="s">
        <v>706</v>
      </c>
      <c r="AA559" s="239" t="s">
        <v>202</v>
      </c>
      <c r="AB559" s="239" t="s">
        <v>272</v>
      </c>
      <c r="AC559" s="239" t="s">
        <v>993</v>
      </c>
      <c r="AD559" s="239">
        <v>40703</v>
      </c>
      <c r="AE559" s="240">
        <v>116505</v>
      </c>
      <c r="AF559" s="39" t="s">
        <v>943</v>
      </c>
      <c r="AG559" s="39" t="s">
        <v>312</v>
      </c>
      <c r="AH559" s="39" t="s">
        <v>272</v>
      </c>
      <c r="AI559" s="39" t="s">
        <v>994</v>
      </c>
      <c r="AJ559" s="39">
        <v>40807</v>
      </c>
    </row>
    <row r="560" spans="1:36">
      <c r="A560" s="237">
        <v>131373</v>
      </c>
      <c r="B560" s="237" t="s">
        <v>500</v>
      </c>
      <c r="C560" s="237" t="s">
        <v>126</v>
      </c>
      <c r="D560" s="237" t="s">
        <v>271</v>
      </c>
      <c r="E560" s="238" t="s">
        <v>993</v>
      </c>
      <c r="F560" s="237">
        <v>40605</v>
      </c>
      <c r="G560" s="237">
        <v>111603</v>
      </c>
      <c r="H560" s="237" t="s">
        <v>481</v>
      </c>
      <c r="I560" s="237" t="s">
        <v>261</v>
      </c>
      <c r="J560" s="238" t="s">
        <v>271</v>
      </c>
      <c r="K560" s="237" t="s">
        <v>993</v>
      </c>
      <c r="L560" s="237">
        <v>40508</v>
      </c>
      <c r="M560" s="237">
        <v>109502</v>
      </c>
      <c r="N560" s="237" t="s">
        <v>873</v>
      </c>
      <c r="O560" s="238" t="s">
        <v>159</v>
      </c>
      <c r="P560" s="39" t="s">
        <v>271</v>
      </c>
      <c r="Q560" s="239" t="s">
        <v>993</v>
      </c>
      <c r="R560" s="239">
        <v>40856</v>
      </c>
      <c r="S560" s="239">
        <v>113867</v>
      </c>
      <c r="T560" s="239" t="s">
        <v>682</v>
      </c>
      <c r="U560" s="240" t="s">
        <v>238</v>
      </c>
      <c r="V560" s="239" t="s">
        <v>272</v>
      </c>
      <c r="W560" s="239" t="s">
        <v>993</v>
      </c>
      <c r="X560" s="239">
        <v>40486</v>
      </c>
      <c r="Y560" s="239">
        <v>110065</v>
      </c>
      <c r="Z560" s="240" t="s">
        <v>942</v>
      </c>
      <c r="AA560" s="239" t="s">
        <v>200</v>
      </c>
      <c r="AB560" s="239" t="s">
        <v>272</v>
      </c>
      <c r="AC560" s="239" t="s">
        <v>993</v>
      </c>
      <c r="AD560" s="239">
        <v>40822</v>
      </c>
      <c r="AE560" s="240">
        <v>110065</v>
      </c>
      <c r="AF560" s="39" t="s">
        <v>942</v>
      </c>
      <c r="AG560" s="39" t="s">
        <v>200</v>
      </c>
      <c r="AH560" s="39" t="s">
        <v>272</v>
      </c>
      <c r="AI560" s="39" t="s">
        <v>993</v>
      </c>
      <c r="AJ560" s="39">
        <v>40822</v>
      </c>
    </row>
    <row r="561" spans="1:36">
      <c r="A561" s="237">
        <v>110435</v>
      </c>
      <c r="B561" s="237" t="s">
        <v>53</v>
      </c>
      <c r="C561" s="237" t="s">
        <v>161</v>
      </c>
      <c r="D561" s="237" t="s">
        <v>271</v>
      </c>
      <c r="E561" s="238" t="s">
        <v>994</v>
      </c>
      <c r="F561" s="237">
        <v>40253</v>
      </c>
      <c r="G561" s="237">
        <v>108502</v>
      </c>
      <c r="H561" s="237" t="s">
        <v>878</v>
      </c>
      <c r="I561" s="237" t="s">
        <v>75</v>
      </c>
      <c r="J561" s="238" t="s">
        <v>271</v>
      </c>
      <c r="K561" s="237" t="s">
        <v>994</v>
      </c>
      <c r="L561" s="237">
        <v>40836</v>
      </c>
      <c r="M561" s="237">
        <v>121434</v>
      </c>
      <c r="N561" s="237" t="s">
        <v>875</v>
      </c>
      <c r="O561" s="238" t="s">
        <v>209</v>
      </c>
      <c r="P561" s="39" t="s">
        <v>271</v>
      </c>
      <c r="Q561" s="239" t="s">
        <v>993</v>
      </c>
      <c r="R561" s="239">
        <v>40858</v>
      </c>
      <c r="S561" s="239">
        <v>112944</v>
      </c>
      <c r="T561" s="239" t="s">
        <v>679</v>
      </c>
      <c r="U561" s="240" t="s">
        <v>168</v>
      </c>
      <c r="V561" s="239" t="s">
        <v>272</v>
      </c>
      <c r="W561" s="239" t="s">
        <v>995</v>
      </c>
      <c r="X561" s="239">
        <v>40472</v>
      </c>
      <c r="Y561" s="239">
        <v>135629</v>
      </c>
      <c r="Z561" s="240" t="s">
        <v>694</v>
      </c>
      <c r="AA561" s="239" t="s">
        <v>216</v>
      </c>
      <c r="AB561" s="239" t="s">
        <v>272</v>
      </c>
      <c r="AC561" s="239" t="s">
        <v>997</v>
      </c>
      <c r="AD561" s="239">
        <v>40519</v>
      </c>
      <c r="AE561" s="240">
        <v>110071</v>
      </c>
      <c r="AF561" s="39" t="s">
        <v>706</v>
      </c>
      <c r="AG561" s="39" t="s">
        <v>202</v>
      </c>
      <c r="AH561" s="39" t="s">
        <v>272</v>
      </c>
      <c r="AI561" s="39" t="s">
        <v>993</v>
      </c>
      <c r="AJ561" s="39">
        <v>40703</v>
      </c>
    </row>
    <row r="562" spans="1:36">
      <c r="A562" s="237">
        <v>112635</v>
      </c>
      <c r="B562" s="237" t="s">
        <v>494</v>
      </c>
      <c r="C562" s="237" t="s">
        <v>173</v>
      </c>
      <c r="D562" s="237" t="s">
        <v>271</v>
      </c>
      <c r="E562" s="238" t="s">
        <v>993</v>
      </c>
      <c r="F562" s="237">
        <v>40491</v>
      </c>
      <c r="G562" s="237">
        <v>133342</v>
      </c>
      <c r="H562" s="237" t="s">
        <v>877</v>
      </c>
      <c r="I562" s="237" t="s">
        <v>207</v>
      </c>
      <c r="J562" s="238" t="s">
        <v>271</v>
      </c>
      <c r="K562" s="237" t="s">
        <v>993</v>
      </c>
      <c r="L562" s="237">
        <v>40870</v>
      </c>
      <c r="M562" s="237">
        <v>112561</v>
      </c>
      <c r="N562" s="237" t="s">
        <v>489</v>
      </c>
      <c r="O562" s="238" t="s">
        <v>173</v>
      </c>
      <c r="P562" s="39" t="s">
        <v>271</v>
      </c>
      <c r="Q562" s="239" t="s">
        <v>993</v>
      </c>
      <c r="R562" s="239">
        <v>40576</v>
      </c>
      <c r="S562" s="239">
        <v>116493</v>
      </c>
      <c r="T562" s="239" t="s">
        <v>696</v>
      </c>
      <c r="U562" s="240" t="s">
        <v>169</v>
      </c>
      <c r="V562" s="239" t="s">
        <v>272</v>
      </c>
      <c r="W562" s="239" t="s">
        <v>995</v>
      </c>
      <c r="X562" s="239">
        <v>40703</v>
      </c>
      <c r="Y562" s="239">
        <v>116505</v>
      </c>
      <c r="Z562" s="240" t="s">
        <v>943</v>
      </c>
      <c r="AA562" s="239" t="s">
        <v>312</v>
      </c>
      <c r="AB562" s="239" t="s">
        <v>272</v>
      </c>
      <c r="AC562" s="239" t="s">
        <v>994</v>
      </c>
      <c r="AD562" s="239">
        <v>40807</v>
      </c>
      <c r="AE562" s="240">
        <v>113867</v>
      </c>
      <c r="AF562" s="39" t="s">
        <v>682</v>
      </c>
      <c r="AG562" s="39" t="s">
        <v>238</v>
      </c>
      <c r="AH562" s="39" t="s">
        <v>272</v>
      </c>
      <c r="AI562" s="39" t="s">
        <v>993</v>
      </c>
      <c r="AJ562" s="39">
        <v>40486</v>
      </c>
    </row>
    <row r="563" spans="1:36">
      <c r="A563" s="237">
        <v>112626</v>
      </c>
      <c r="B563" s="237" t="s">
        <v>874</v>
      </c>
      <c r="C563" s="237" t="s">
        <v>173</v>
      </c>
      <c r="D563" s="237" t="s">
        <v>271</v>
      </c>
      <c r="E563" s="238" t="s">
        <v>993</v>
      </c>
      <c r="F563" s="237">
        <v>40837</v>
      </c>
      <c r="G563" s="237">
        <v>131659</v>
      </c>
      <c r="H563" s="237" t="s">
        <v>475</v>
      </c>
      <c r="I563" s="237" t="s">
        <v>155</v>
      </c>
      <c r="J563" s="238" t="s">
        <v>271</v>
      </c>
      <c r="K563" s="237" t="s">
        <v>994</v>
      </c>
      <c r="L563" s="237">
        <v>40345</v>
      </c>
      <c r="M563" s="237">
        <v>121510</v>
      </c>
      <c r="N563" s="237" t="s">
        <v>490</v>
      </c>
      <c r="O563" s="238" t="s">
        <v>209</v>
      </c>
      <c r="P563" s="39" t="s">
        <v>271</v>
      </c>
      <c r="Q563" s="239" t="s">
        <v>996</v>
      </c>
      <c r="R563" s="239">
        <v>40715</v>
      </c>
      <c r="S563" s="239">
        <v>116472</v>
      </c>
      <c r="T563" s="239" t="s">
        <v>688</v>
      </c>
      <c r="U563" s="240" t="s">
        <v>169</v>
      </c>
      <c r="V563" s="239" t="s">
        <v>272</v>
      </c>
      <c r="W563" s="239" t="s">
        <v>995</v>
      </c>
      <c r="X563" s="239">
        <v>40625</v>
      </c>
      <c r="Y563" s="239">
        <v>116493</v>
      </c>
      <c r="Z563" s="240" t="s">
        <v>696</v>
      </c>
      <c r="AA563" s="239" t="s">
        <v>169</v>
      </c>
      <c r="AB563" s="239" t="s">
        <v>272</v>
      </c>
      <c r="AC563" s="239" t="s">
        <v>995</v>
      </c>
      <c r="AD563" s="239">
        <v>40703</v>
      </c>
      <c r="AE563" s="240">
        <v>135629</v>
      </c>
      <c r="AF563" s="39" t="s">
        <v>694</v>
      </c>
      <c r="AG563" s="39" t="s">
        <v>216</v>
      </c>
      <c r="AH563" s="39" t="s">
        <v>272</v>
      </c>
      <c r="AI563" s="39" t="s">
        <v>997</v>
      </c>
      <c r="AJ563" s="39">
        <v>40519</v>
      </c>
    </row>
    <row r="564" spans="1:36">
      <c r="A564" s="237">
        <v>121510</v>
      </c>
      <c r="B564" s="237" t="s">
        <v>490</v>
      </c>
      <c r="C564" s="237" t="s">
        <v>209</v>
      </c>
      <c r="D564" s="237" t="s">
        <v>271</v>
      </c>
      <c r="E564" s="238" t="s">
        <v>996</v>
      </c>
      <c r="F564" s="237">
        <v>40715</v>
      </c>
      <c r="G564" s="237">
        <v>109147</v>
      </c>
      <c r="H564" s="237" t="s">
        <v>474</v>
      </c>
      <c r="I564" s="237" t="s">
        <v>155</v>
      </c>
      <c r="J564" s="238" t="s">
        <v>271</v>
      </c>
      <c r="K564" s="237" t="s">
        <v>996</v>
      </c>
      <c r="L564" s="237">
        <v>40325</v>
      </c>
      <c r="M564" s="237">
        <v>109134</v>
      </c>
      <c r="N564" s="237" t="s">
        <v>469</v>
      </c>
      <c r="O564" s="238" t="s">
        <v>33</v>
      </c>
      <c r="P564" s="39" t="s">
        <v>271</v>
      </c>
      <c r="Q564" s="239" t="s">
        <v>993</v>
      </c>
      <c r="R564" s="239">
        <v>40711</v>
      </c>
      <c r="S564" s="239">
        <v>116447</v>
      </c>
      <c r="T564" s="239" t="s">
        <v>686</v>
      </c>
      <c r="U564" s="240" t="s">
        <v>169</v>
      </c>
      <c r="V564" s="239" t="s">
        <v>272</v>
      </c>
      <c r="W564" s="239" t="s">
        <v>993</v>
      </c>
      <c r="X564" s="239">
        <v>40716</v>
      </c>
      <c r="Y564" s="239">
        <v>116472</v>
      </c>
      <c r="Z564" s="240" t="s">
        <v>688</v>
      </c>
      <c r="AA564" s="239" t="s">
        <v>169</v>
      </c>
      <c r="AB564" s="239" t="s">
        <v>272</v>
      </c>
      <c r="AC564" s="239" t="s">
        <v>995</v>
      </c>
      <c r="AD564" s="239">
        <v>40625</v>
      </c>
      <c r="AE564" s="240">
        <v>110526</v>
      </c>
      <c r="AF564" s="39" t="s">
        <v>944</v>
      </c>
      <c r="AG564" s="39" t="s">
        <v>162</v>
      </c>
      <c r="AH564" s="39" t="s">
        <v>272</v>
      </c>
      <c r="AI564" s="39" t="s">
        <v>995</v>
      </c>
      <c r="AJ564" s="39">
        <v>40885</v>
      </c>
    </row>
    <row r="565" spans="1:36">
      <c r="A565" s="237">
        <v>134139</v>
      </c>
      <c r="B565" s="237" t="s">
        <v>501</v>
      </c>
      <c r="C565" s="237" t="s">
        <v>173</v>
      </c>
      <c r="D565" s="237" t="s">
        <v>271</v>
      </c>
      <c r="E565" s="238" t="s">
        <v>993</v>
      </c>
      <c r="F565" s="237">
        <v>40640</v>
      </c>
      <c r="G565" s="237">
        <v>117991</v>
      </c>
      <c r="H565" s="237" t="s">
        <v>486</v>
      </c>
      <c r="I565" s="237" t="s">
        <v>74</v>
      </c>
      <c r="J565" s="238" t="s">
        <v>271</v>
      </c>
      <c r="K565" s="237" t="s">
        <v>996</v>
      </c>
      <c r="L565" s="237">
        <v>40284</v>
      </c>
      <c r="M565" s="237">
        <v>108268</v>
      </c>
      <c r="N565" s="237" t="s">
        <v>465</v>
      </c>
      <c r="O565" s="238" t="s">
        <v>149</v>
      </c>
      <c r="P565" s="39" t="s">
        <v>271</v>
      </c>
      <c r="Q565" s="239" t="s">
        <v>994</v>
      </c>
      <c r="R565" s="239">
        <v>40379</v>
      </c>
      <c r="S565" s="239">
        <v>116441</v>
      </c>
      <c r="T565" s="239" t="s">
        <v>683</v>
      </c>
      <c r="U565" s="240" t="s">
        <v>169</v>
      </c>
      <c r="V565" s="239" t="s">
        <v>272</v>
      </c>
      <c r="W565" s="239" t="s">
        <v>993</v>
      </c>
      <c r="X565" s="239">
        <v>40626</v>
      </c>
      <c r="Y565" s="239">
        <v>116447</v>
      </c>
      <c r="Z565" s="240" t="s">
        <v>686</v>
      </c>
      <c r="AA565" s="239" t="s">
        <v>169</v>
      </c>
      <c r="AB565" s="239" t="s">
        <v>272</v>
      </c>
      <c r="AC565" s="239" t="s">
        <v>993</v>
      </c>
      <c r="AD565" s="239">
        <v>40716</v>
      </c>
      <c r="AE565" s="240">
        <v>135622</v>
      </c>
      <c r="AF565" s="39" t="s">
        <v>661</v>
      </c>
      <c r="AG565" s="39" t="s">
        <v>56</v>
      </c>
      <c r="AH565" s="39" t="s">
        <v>272</v>
      </c>
      <c r="AI565" s="39" t="s">
        <v>997</v>
      </c>
      <c r="AJ565" s="39">
        <v>40645</v>
      </c>
    </row>
    <row r="566" spans="1:36">
      <c r="A566" s="237">
        <v>135700</v>
      </c>
      <c r="B566" s="237" t="s">
        <v>478</v>
      </c>
      <c r="C566" s="237" t="s">
        <v>74</v>
      </c>
      <c r="D566" s="237" t="s">
        <v>271</v>
      </c>
      <c r="E566" s="238" t="s">
        <v>993</v>
      </c>
      <c r="F566" s="237">
        <v>40673</v>
      </c>
      <c r="G566" s="237">
        <v>101766</v>
      </c>
      <c r="H566" s="237" t="s">
        <v>412</v>
      </c>
      <c r="I566" s="237" t="s">
        <v>311</v>
      </c>
      <c r="J566" s="238" t="s">
        <v>271</v>
      </c>
      <c r="K566" s="237" t="s">
        <v>993</v>
      </c>
      <c r="L566" s="237">
        <v>40451</v>
      </c>
      <c r="M566" s="237">
        <v>134278</v>
      </c>
      <c r="N566" s="237" t="s">
        <v>453</v>
      </c>
      <c r="O566" s="238" t="s">
        <v>149</v>
      </c>
      <c r="P566" s="39" t="s">
        <v>271</v>
      </c>
      <c r="Q566" s="239" t="s">
        <v>995</v>
      </c>
      <c r="R566" s="239">
        <v>40311</v>
      </c>
      <c r="S566" s="239">
        <v>116505</v>
      </c>
      <c r="T566" s="239" t="s">
        <v>943</v>
      </c>
      <c r="U566" s="240" t="s">
        <v>312</v>
      </c>
      <c r="V566" s="239" t="s">
        <v>272</v>
      </c>
      <c r="W566" s="239" t="s">
        <v>994</v>
      </c>
      <c r="X566" s="239">
        <v>40807</v>
      </c>
      <c r="Y566" s="239">
        <v>116441</v>
      </c>
      <c r="Z566" s="240" t="s">
        <v>683</v>
      </c>
      <c r="AA566" s="239" t="s">
        <v>169</v>
      </c>
      <c r="AB566" s="239" t="s">
        <v>272</v>
      </c>
      <c r="AC566" s="239" t="s">
        <v>993</v>
      </c>
      <c r="AD566" s="239">
        <v>40626</v>
      </c>
      <c r="AE566" s="240">
        <v>108405</v>
      </c>
      <c r="AF566" s="39" t="s">
        <v>945</v>
      </c>
      <c r="AG566" s="39" t="s">
        <v>13</v>
      </c>
      <c r="AH566" s="39" t="s">
        <v>272</v>
      </c>
      <c r="AI566" s="39" t="s">
        <v>993</v>
      </c>
      <c r="AJ566" s="39">
        <v>40605</v>
      </c>
    </row>
    <row r="567" spans="1:36">
      <c r="A567" s="237">
        <v>117933</v>
      </c>
      <c r="B567" s="237" t="s">
        <v>493</v>
      </c>
      <c r="C567" s="237" t="s">
        <v>266</v>
      </c>
      <c r="D567" s="237" t="s">
        <v>271</v>
      </c>
      <c r="E567" s="238" t="s">
        <v>993</v>
      </c>
      <c r="F567" s="237">
        <v>40486</v>
      </c>
      <c r="G567" s="237">
        <v>117979</v>
      </c>
      <c r="H567" s="237" t="s">
        <v>154</v>
      </c>
      <c r="I567" s="237" t="s">
        <v>74</v>
      </c>
      <c r="J567" s="238" t="s">
        <v>271</v>
      </c>
      <c r="K567" s="237" t="s">
        <v>996</v>
      </c>
      <c r="L567" s="237">
        <v>40239</v>
      </c>
      <c r="M567" s="237">
        <v>133342</v>
      </c>
      <c r="N567" s="237" t="s">
        <v>877</v>
      </c>
      <c r="O567" s="238" t="s">
        <v>207</v>
      </c>
      <c r="P567" s="39" t="s">
        <v>271</v>
      </c>
      <c r="Q567" s="239" t="s">
        <v>993</v>
      </c>
      <c r="R567" s="239">
        <v>40870</v>
      </c>
      <c r="S567" s="239">
        <v>109660</v>
      </c>
      <c r="T567" s="239" t="s">
        <v>671</v>
      </c>
      <c r="U567" s="240" t="s">
        <v>159</v>
      </c>
      <c r="V567" s="239" t="s">
        <v>272</v>
      </c>
      <c r="W567" s="239" t="s">
        <v>995</v>
      </c>
      <c r="X567" s="239">
        <v>40471</v>
      </c>
      <c r="Y567" s="239">
        <v>113907</v>
      </c>
      <c r="Z567" s="240" t="s">
        <v>685</v>
      </c>
      <c r="AA567" s="239" t="s">
        <v>238</v>
      </c>
      <c r="AB567" s="239" t="s">
        <v>272</v>
      </c>
      <c r="AC567" s="239" t="s">
        <v>995</v>
      </c>
      <c r="AD567" s="239">
        <v>40486</v>
      </c>
      <c r="AE567" s="240">
        <v>112944</v>
      </c>
      <c r="AF567" s="39" t="s">
        <v>679</v>
      </c>
      <c r="AG567" s="39" t="s">
        <v>168</v>
      </c>
      <c r="AH567" s="39" t="s">
        <v>272</v>
      </c>
      <c r="AI567" s="39" t="s">
        <v>995</v>
      </c>
      <c r="AJ567" s="39">
        <v>40472</v>
      </c>
    </row>
    <row r="568" spans="1:36">
      <c r="A568" s="237">
        <v>117821</v>
      </c>
      <c r="B568" s="237" t="s">
        <v>484</v>
      </c>
      <c r="C568" s="237" t="s">
        <v>266</v>
      </c>
      <c r="D568" s="237" t="s">
        <v>271</v>
      </c>
      <c r="E568" s="238" t="s">
        <v>993</v>
      </c>
      <c r="F568" s="237">
        <v>40351</v>
      </c>
      <c r="G568" s="237">
        <v>117933</v>
      </c>
      <c r="H568" s="237" t="s">
        <v>493</v>
      </c>
      <c r="I568" s="237" t="s">
        <v>266</v>
      </c>
      <c r="J568" s="238" t="s">
        <v>271</v>
      </c>
      <c r="K568" s="237" t="s">
        <v>993</v>
      </c>
      <c r="L568" s="237">
        <v>40486</v>
      </c>
      <c r="M568" s="237">
        <v>131659</v>
      </c>
      <c r="N568" s="237" t="s">
        <v>475</v>
      </c>
      <c r="O568" s="238" t="s">
        <v>155</v>
      </c>
      <c r="P568" s="39" t="s">
        <v>271</v>
      </c>
      <c r="Q568" s="239" t="s">
        <v>994</v>
      </c>
      <c r="R568" s="239">
        <v>40345</v>
      </c>
      <c r="S568" s="239">
        <v>135629</v>
      </c>
      <c r="T568" s="239" t="s">
        <v>694</v>
      </c>
      <c r="U568" s="240" t="s">
        <v>216</v>
      </c>
      <c r="V568" s="239" t="s">
        <v>272</v>
      </c>
      <c r="W568" s="239" t="s">
        <v>997</v>
      </c>
      <c r="X568" s="239">
        <v>40519</v>
      </c>
      <c r="Y568" s="239">
        <v>113867</v>
      </c>
      <c r="Z568" s="240" t="s">
        <v>682</v>
      </c>
      <c r="AA568" s="239" t="s">
        <v>238</v>
      </c>
      <c r="AB568" s="239" t="s">
        <v>272</v>
      </c>
      <c r="AC568" s="239" t="s">
        <v>993</v>
      </c>
      <c r="AD568" s="239">
        <v>40486</v>
      </c>
      <c r="AE568" s="240">
        <v>112957</v>
      </c>
      <c r="AF568" s="39" t="s">
        <v>680</v>
      </c>
      <c r="AG568" s="39" t="s">
        <v>173</v>
      </c>
      <c r="AH568" s="39" t="s">
        <v>272</v>
      </c>
      <c r="AI568" s="39" t="s">
        <v>993</v>
      </c>
      <c r="AJ568" s="39">
        <v>40507</v>
      </c>
    </row>
    <row r="569" spans="1:36">
      <c r="A569" s="237">
        <v>131519</v>
      </c>
      <c r="B569" s="237" t="s">
        <v>483</v>
      </c>
      <c r="C569" s="237" t="s">
        <v>260</v>
      </c>
      <c r="D569" s="237" t="s">
        <v>271</v>
      </c>
      <c r="E569" s="238" t="s">
        <v>993</v>
      </c>
      <c r="F569" s="237">
        <v>40218</v>
      </c>
      <c r="G569" s="237">
        <v>117821</v>
      </c>
      <c r="H569" s="237" t="s">
        <v>484</v>
      </c>
      <c r="I569" s="237" t="s">
        <v>266</v>
      </c>
      <c r="J569" s="238" t="s">
        <v>271</v>
      </c>
      <c r="K569" s="237" t="s">
        <v>993</v>
      </c>
      <c r="L569" s="237">
        <v>40351</v>
      </c>
      <c r="M569" s="237">
        <v>109147</v>
      </c>
      <c r="N569" s="237" t="s">
        <v>474</v>
      </c>
      <c r="O569" s="238" t="s">
        <v>155</v>
      </c>
      <c r="P569" s="39" t="s">
        <v>271</v>
      </c>
      <c r="Q569" s="239" t="s">
        <v>996</v>
      </c>
      <c r="R569" s="239">
        <v>40325</v>
      </c>
      <c r="S569" s="239">
        <v>109714</v>
      </c>
      <c r="T569" s="239" t="s">
        <v>677</v>
      </c>
      <c r="U569" s="240" t="s">
        <v>158</v>
      </c>
      <c r="V569" s="239" t="s">
        <v>272</v>
      </c>
      <c r="W569" s="239" t="s">
        <v>994</v>
      </c>
      <c r="X569" s="239">
        <v>40584</v>
      </c>
      <c r="Y569" s="239">
        <v>112957</v>
      </c>
      <c r="Z569" s="240" t="s">
        <v>680</v>
      </c>
      <c r="AA569" s="239" t="s">
        <v>173</v>
      </c>
      <c r="AB569" s="239" t="s">
        <v>272</v>
      </c>
      <c r="AC569" s="239" t="s">
        <v>993</v>
      </c>
      <c r="AD569" s="239">
        <v>40507</v>
      </c>
      <c r="AE569" s="240">
        <v>112950</v>
      </c>
      <c r="AF569" s="39" t="s">
        <v>687</v>
      </c>
      <c r="AG569" s="39" t="s">
        <v>173</v>
      </c>
      <c r="AH569" s="39" t="s">
        <v>272</v>
      </c>
      <c r="AI569" s="39" t="s">
        <v>993</v>
      </c>
      <c r="AJ569" s="39">
        <v>40808</v>
      </c>
    </row>
    <row r="570" spans="1:36">
      <c r="A570" s="237">
        <v>108767</v>
      </c>
      <c r="B570" s="237" t="s">
        <v>470</v>
      </c>
      <c r="C570" s="237" t="s">
        <v>56</v>
      </c>
      <c r="D570" s="237" t="s">
        <v>271</v>
      </c>
      <c r="E570" s="238" t="s">
        <v>993</v>
      </c>
      <c r="F570" s="237">
        <v>40612</v>
      </c>
      <c r="G570" s="237">
        <v>108767</v>
      </c>
      <c r="H570" s="237" t="s">
        <v>470</v>
      </c>
      <c r="I570" s="237" t="s">
        <v>56</v>
      </c>
      <c r="J570" s="238" t="s">
        <v>271</v>
      </c>
      <c r="K570" s="237" t="s">
        <v>993</v>
      </c>
      <c r="L570" s="237">
        <v>40612</v>
      </c>
      <c r="M570" s="237">
        <v>134629</v>
      </c>
      <c r="N570" s="237" t="s">
        <v>771</v>
      </c>
      <c r="O570" s="238" t="s">
        <v>168</v>
      </c>
      <c r="P570" s="39" t="s">
        <v>271</v>
      </c>
      <c r="Q570" s="239" t="s">
        <v>993</v>
      </c>
      <c r="R570" s="239">
        <v>40857</v>
      </c>
      <c r="S570" s="239">
        <v>112957</v>
      </c>
      <c r="T570" s="239" t="s">
        <v>680</v>
      </c>
      <c r="U570" s="240" t="s">
        <v>173</v>
      </c>
      <c r="V570" s="239" t="s">
        <v>272</v>
      </c>
      <c r="W570" s="239" t="s">
        <v>993</v>
      </c>
      <c r="X570" s="239">
        <v>40507</v>
      </c>
      <c r="Y570" s="239">
        <v>112950</v>
      </c>
      <c r="Z570" s="240" t="s">
        <v>687</v>
      </c>
      <c r="AA570" s="239" t="s">
        <v>173</v>
      </c>
      <c r="AB570" s="239" t="s">
        <v>272</v>
      </c>
      <c r="AC570" s="239" t="s">
        <v>993</v>
      </c>
      <c r="AD570" s="239">
        <v>40808</v>
      </c>
      <c r="AE570" s="240">
        <v>109714</v>
      </c>
      <c r="AF570" s="39" t="s">
        <v>677</v>
      </c>
      <c r="AG570" s="39" t="s">
        <v>158</v>
      </c>
      <c r="AH570" s="39" t="s">
        <v>272</v>
      </c>
      <c r="AI570" s="39" t="s">
        <v>994</v>
      </c>
      <c r="AJ570" s="39">
        <v>40584</v>
      </c>
    </row>
    <row r="571" spans="1:36">
      <c r="A571" s="237">
        <v>108448</v>
      </c>
      <c r="B571" s="237" t="s">
        <v>314</v>
      </c>
      <c r="C571" s="237" t="s">
        <v>75</v>
      </c>
      <c r="D571" s="237" t="s">
        <v>271</v>
      </c>
      <c r="E571" s="238" t="s">
        <v>993</v>
      </c>
      <c r="F571" s="237">
        <v>40241</v>
      </c>
      <c r="G571" s="237">
        <v>110279</v>
      </c>
      <c r="H571" s="237" t="s">
        <v>876</v>
      </c>
      <c r="I571" s="237" t="s">
        <v>161</v>
      </c>
      <c r="J571" s="238" t="s">
        <v>271</v>
      </c>
      <c r="K571" s="237" t="s">
        <v>993</v>
      </c>
      <c r="L571" s="237">
        <v>40858</v>
      </c>
      <c r="M571" s="237">
        <v>134139</v>
      </c>
      <c r="N571" s="237" t="s">
        <v>501</v>
      </c>
      <c r="O571" s="238" t="s">
        <v>173</v>
      </c>
      <c r="P571" s="39" t="s">
        <v>271</v>
      </c>
      <c r="Q571" s="239" t="s">
        <v>993</v>
      </c>
      <c r="R571" s="239">
        <v>40640</v>
      </c>
      <c r="S571" s="239">
        <v>112950</v>
      </c>
      <c r="T571" s="239" t="s">
        <v>687</v>
      </c>
      <c r="U571" s="240" t="s">
        <v>173</v>
      </c>
      <c r="V571" s="239" t="s">
        <v>272</v>
      </c>
      <c r="W571" s="239" t="s">
        <v>993</v>
      </c>
      <c r="X571" s="239">
        <v>40808</v>
      </c>
      <c r="Y571" s="239">
        <v>121701</v>
      </c>
      <c r="Z571" s="240" t="s">
        <v>670</v>
      </c>
      <c r="AA571" s="239" t="s">
        <v>209</v>
      </c>
      <c r="AB571" s="239" t="s">
        <v>272</v>
      </c>
      <c r="AC571" s="239" t="s">
        <v>993</v>
      </c>
      <c r="AD571" s="239">
        <v>40682</v>
      </c>
      <c r="AE571" s="240">
        <v>121701</v>
      </c>
      <c r="AF571" s="39" t="s">
        <v>670</v>
      </c>
      <c r="AG571" s="39" t="s">
        <v>209</v>
      </c>
      <c r="AH571" s="39" t="s">
        <v>272</v>
      </c>
      <c r="AI571" s="39" t="s">
        <v>993</v>
      </c>
      <c r="AJ571" s="39">
        <v>40682</v>
      </c>
    </row>
    <row r="572" spans="1:36">
      <c r="A572" s="237">
        <v>108268</v>
      </c>
      <c r="B572" s="237" t="s">
        <v>465</v>
      </c>
      <c r="C572" s="237" t="s">
        <v>149</v>
      </c>
      <c r="D572" s="237" t="s">
        <v>271</v>
      </c>
      <c r="E572" s="238" t="s">
        <v>994</v>
      </c>
      <c r="F572" s="237">
        <v>40379</v>
      </c>
      <c r="G572" s="237">
        <v>109502</v>
      </c>
      <c r="H572" s="237" t="s">
        <v>873</v>
      </c>
      <c r="I572" s="237" t="s">
        <v>159</v>
      </c>
      <c r="J572" s="238" t="s">
        <v>271</v>
      </c>
      <c r="K572" s="237" t="s">
        <v>993</v>
      </c>
      <c r="L572" s="237">
        <v>40856</v>
      </c>
      <c r="M572" s="237">
        <v>117827</v>
      </c>
      <c r="N572" s="237" t="s">
        <v>479</v>
      </c>
      <c r="O572" s="238" t="s">
        <v>74</v>
      </c>
      <c r="P572" s="39" t="s">
        <v>271</v>
      </c>
      <c r="Q572" s="239" t="s">
        <v>993</v>
      </c>
      <c r="R572" s="239">
        <v>40358</v>
      </c>
      <c r="S572" s="239">
        <v>121701</v>
      </c>
      <c r="T572" s="239" t="s">
        <v>670</v>
      </c>
      <c r="U572" s="240" t="s">
        <v>209</v>
      </c>
      <c r="V572" s="239" t="s">
        <v>272</v>
      </c>
      <c r="W572" s="239" t="s">
        <v>993</v>
      </c>
      <c r="X572" s="239">
        <v>40682</v>
      </c>
      <c r="Y572" s="239">
        <v>112944</v>
      </c>
      <c r="Z572" s="240" t="s">
        <v>679</v>
      </c>
      <c r="AA572" s="239" t="s">
        <v>168</v>
      </c>
      <c r="AB572" s="239" t="s">
        <v>272</v>
      </c>
      <c r="AC572" s="239" t="s">
        <v>995</v>
      </c>
      <c r="AD572" s="239">
        <v>40472</v>
      </c>
      <c r="AE572" s="240">
        <v>133422</v>
      </c>
      <c r="AF572" s="39" t="s">
        <v>122</v>
      </c>
      <c r="AG572" s="39" t="s">
        <v>266</v>
      </c>
      <c r="AH572" s="39" t="s">
        <v>272</v>
      </c>
      <c r="AI572" s="39" t="s">
        <v>993</v>
      </c>
      <c r="AJ572" s="39">
        <v>40829</v>
      </c>
    </row>
    <row r="573" spans="1:36">
      <c r="A573" s="237">
        <v>108173</v>
      </c>
      <c r="B573" s="237" t="s">
        <v>463</v>
      </c>
      <c r="C573" s="237" t="s">
        <v>149</v>
      </c>
      <c r="D573" s="237" t="s">
        <v>271</v>
      </c>
      <c r="E573" s="238" t="s">
        <v>995</v>
      </c>
      <c r="F573" s="237">
        <v>40487</v>
      </c>
      <c r="G573" s="237">
        <v>112681</v>
      </c>
      <c r="H573" s="237" t="s">
        <v>497</v>
      </c>
      <c r="I573" s="237" t="s">
        <v>173</v>
      </c>
      <c r="J573" s="238" t="s">
        <v>271</v>
      </c>
      <c r="K573" s="237" t="s">
        <v>993</v>
      </c>
      <c r="L573" s="237">
        <v>40513</v>
      </c>
      <c r="M573" s="237">
        <v>135700</v>
      </c>
      <c r="N573" s="237" t="s">
        <v>478</v>
      </c>
      <c r="O573" s="238" t="s">
        <v>74</v>
      </c>
      <c r="P573" s="39" t="s">
        <v>271</v>
      </c>
      <c r="Q573" s="239" t="s">
        <v>993</v>
      </c>
      <c r="R573" s="239">
        <v>40673</v>
      </c>
      <c r="S573" s="239">
        <v>133422</v>
      </c>
      <c r="T573" s="239" t="s">
        <v>122</v>
      </c>
      <c r="U573" s="240" t="s">
        <v>266</v>
      </c>
      <c r="V573" s="239" t="s">
        <v>272</v>
      </c>
      <c r="W573" s="239" t="s">
        <v>993</v>
      </c>
      <c r="X573" s="239">
        <v>40829</v>
      </c>
      <c r="Y573" s="239">
        <v>109714</v>
      </c>
      <c r="Z573" s="240" t="s">
        <v>677</v>
      </c>
      <c r="AA573" s="239" t="s">
        <v>158</v>
      </c>
      <c r="AB573" s="239" t="s">
        <v>272</v>
      </c>
      <c r="AC573" s="239" t="s">
        <v>994</v>
      </c>
      <c r="AD573" s="239">
        <v>40584</v>
      </c>
      <c r="AE573" s="240">
        <v>107776</v>
      </c>
      <c r="AF573" s="39" t="s">
        <v>651</v>
      </c>
      <c r="AG573" s="39" t="s">
        <v>245</v>
      </c>
      <c r="AH573" s="39" t="s">
        <v>272</v>
      </c>
      <c r="AI573" s="39" t="s">
        <v>993</v>
      </c>
      <c r="AJ573" s="39">
        <v>40493</v>
      </c>
    </row>
    <row r="574" spans="1:36">
      <c r="A574" s="237">
        <v>121454</v>
      </c>
      <c r="B574" s="237" t="s">
        <v>247</v>
      </c>
      <c r="C574" s="237" t="s">
        <v>209</v>
      </c>
      <c r="D574" s="237" t="s">
        <v>271</v>
      </c>
      <c r="E574" s="238" t="s">
        <v>993</v>
      </c>
      <c r="F574" s="237">
        <v>40262</v>
      </c>
      <c r="G574" s="237">
        <v>135078</v>
      </c>
      <c r="H574" s="237" t="s">
        <v>295</v>
      </c>
      <c r="I574" s="237" t="s">
        <v>74</v>
      </c>
      <c r="J574" s="238" t="s">
        <v>271</v>
      </c>
      <c r="K574" s="237" t="s">
        <v>993</v>
      </c>
      <c r="L574" s="237">
        <v>40158</v>
      </c>
      <c r="M574" s="237">
        <v>108822</v>
      </c>
      <c r="N574" s="237" t="s">
        <v>492</v>
      </c>
      <c r="O574" s="238" t="s">
        <v>56</v>
      </c>
      <c r="P574" s="39" t="s">
        <v>271</v>
      </c>
      <c r="Q574" s="239" t="s">
        <v>993</v>
      </c>
      <c r="R574" s="239">
        <v>40450</v>
      </c>
      <c r="S574" s="239">
        <v>109295</v>
      </c>
      <c r="T574" s="239" t="s">
        <v>664</v>
      </c>
      <c r="U574" s="240" t="s">
        <v>33</v>
      </c>
      <c r="V574" s="239" t="s">
        <v>272</v>
      </c>
      <c r="W574" s="239" t="s">
        <v>993</v>
      </c>
      <c r="X574" s="239">
        <v>40458</v>
      </c>
      <c r="Y574" s="239">
        <v>109295</v>
      </c>
      <c r="Z574" s="240" t="s">
        <v>664</v>
      </c>
      <c r="AA574" s="239" t="s">
        <v>33</v>
      </c>
      <c r="AB574" s="239" t="s">
        <v>272</v>
      </c>
      <c r="AC574" s="239" t="s">
        <v>993</v>
      </c>
      <c r="AD574" s="239">
        <v>40458</v>
      </c>
      <c r="AE574" s="240">
        <v>135892</v>
      </c>
      <c r="AF574" s="39" t="s">
        <v>654</v>
      </c>
      <c r="AG574" s="39" t="s">
        <v>306</v>
      </c>
      <c r="AH574" s="39" t="s">
        <v>272</v>
      </c>
      <c r="AI574" s="39" t="s">
        <v>993</v>
      </c>
      <c r="AJ574" s="39">
        <v>40451</v>
      </c>
    </row>
    <row r="575" spans="1:36">
      <c r="A575" s="237">
        <v>131627</v>
      </c>
      <c r="B575" s="237" t="s">
        <v>163</v>
      </c>
      <c r="C575" s="237" t="s">
        <v>211</v>
      </c>
      <c r="D575" s="237" t="s">
        <v>271</v>
      </c>
      <c r="E575" s="238" t="s">
        <v>993</v>
      </c>
      <c r="F575" s="237">
        <v>40310</v>
      </c>
      <c r="G575" s="237">
        <v>117815</v>
      </c>
      <c r="H575" s="237" t="s">
        <v>480</v>
      </c>
      <c r="I575" s="237" t="s">
        <v>266</v>
      </c>
      <c r="J575" s="238" t="s">
        <v>271</v>
      </c>
      <c r="K575" s="237" t="s">
        <v>993</v>
      </c>
      <c r="L575" s="237">
        <v>40471</v>
      </c>
      <c r="M575" s="237">
        <v>117979</v>
      </c>
      <c r="N575" s="237" t="s">
        <v>154</v>
      </c>
      <c r="O575" s="238" t="s">
        <v>74</v>
      </c>
      <c r="P575" s="39" t="s">
        <v>271</v>
      </c>
      <c r="Q575" s="239" t="s">
        <v>996</v>
      </c>
      <c r="R575" s="239">
        <v>40239</v>
      </c>
      <c r="S575" s="239">
        <v>135622</v>
      </c>
      <c r="T575" s="239" t="s">
        <v>661</v>
      </c>
      <c r="U575" s="240" t="s">
        <v>56</v>
      </c>
      <c r="V575" s="239" t="s">
        <v>272</v>
      </c>
      <c r="W575" s="239" t="s">
        <v>997</v>
      </c>
      <c r="X575" s="239">
        <v>40645</v>
      </c>
      <c r="Y575" s="239">
        <v>135622</v>
      </c>
      <c r="Z575" s="240" t="s">
        <v>661</v>
      </c>
      <c r="AA575" s="239" t="s">
        <v>56</v>
      </c>
      <c r="AB575" s="239" t="s">
        <v>272</v>
      </c>
      <c r="AC575" s="239" t="s">
        <v>997</v>
      </c>
      <c r="AD575" s="239">
        <v>40645</v>
      </c>
      <c r="AE575" s="240">
        <v>106657</v>
      </c>
      <c r="AF575" s="39" t="s">
        <v>946</v>
      </c>
      <c r="AG575" s="39" t="s">
        <v>306</v>
      </c>
      <c r="AH575" s="39" t="s">
        <v>272</v>
      </c>
      <c r="AI575" s="39" t="s">
        <v>996</v>
      </c>
      <c r="AJ575" s="39">
        <v>40858</v>
      </c>
    </row>
    <row r="576" spans="1:36">
      <c r="A576" s="237">
        <v>117827</v>
      </c>
      <c r="B576" s="237" t="s">
        <v>479</v>
      </c>
      <c r="C576" s="237" t="s">
        <v>74</v>
      </c>
      <c r="D576" s="237" t="s">
        <v>271</v>
      </c>
      <c r="E576" s="238" t="s">
        <v>993</v>
      </c>
      <c r="F576" s="237">
        <v>40358</v>
      </c>
      <c r="G576" s="237">
        <v>131794</v>
      </c>
      <c r="H576" s="237" t="s">
        <v>471</v>
      </c>
      <c r="I576" s="237" t="s">
        <v>155</v>
      </c>
      <c r="J576" s="238" t="s">
        <v>271</v>
      </c>
      <c r="K576" s="237" t="s">
        <v>993</v>
      </c>
      <c r="L576" s="237">
        <v>40619</v>
      </c>
      <c r="M576" s="237">
        <v>117933</v>
      </c>
      <c r="N576" s="237" t="s">
        <v>493</v>
      </c>
      <c r="O576" s="238" t="s">
        <v>266</v>
      </c>
      <c r="P576" s="39" t="s">
        <v>271</v>
      </c>
      <c r="Q576" s="239" t="s">
        <v>993</v>
      </c>
      <c r="R576" s="239">
        <v>40486</v>
      </c>
      <c r="S576" s="239">
        <v>108405</v>
      </c>
      <c r="T576" s="239" t="s">
        <v>945</v>
      </c>
      <c r="U576" s="240" t="s">
        <v>13</v>
      </c>
      <c r="V576" s="239" t="s">
        <v>272</v>
      </c>
      <c r="W576" s="239" t="s">
        <v>993</v>
      </c>
      <c r="X576" s="239">
        <v>40605</v>
      </c>
      <c r="Y576" s="239">
        <v>108405</v>
      </c>
      <c r="Z576" s="240" t="s">
        <v>945</v>
      </c>
      <c r="AA576" s="239" t="s">
        <v>13</v>
      </c>
      <c r="AB576" s="239" t="s">
        <v>272</v>
      </c>
      <c r="AC576" s="239" t="s">
        <v>993</v>
      </c>
      <c r="AD576" s="239">
        <v>40605</v>
      </c>
      <c r="AE576" s="240">
        <v>107581</v>
      </c>
      <c r="AF576" s="39" t="s">
        <v>655</v>
      </c>
      <c r="AG576" s="39" t="s">
        <v>243</v>
      </c>
      <c r="AH576" s="39" t="s">
        <v>272</v>
      </c>
      <c r="AI576" s="39" t="s">
        <v>994</v>
      </c>
      <c r="AJ576" s="39">
        <v>40568</v>
      </c>
    </row>
    <row r="577" spans="1:36">
      <c r="A577" s="237">
        <v>109134</v>
      </c>
      <c r="B577" s="237" t="s">
        <v>469</v>
      </c>
      <c r="C577" s="237" t="s">
        <v>33</v>
      </c>
      <c r="D577" s="237" t="s">
        <v>271</v>
      </c>
      <c r="E577" s="238" t="s">
        <v>993</v>
      </c>
      <c r="F577" s="237">
        <v>40711</v>
      </c>
      <c r="G577" s="237">
        <v>108915</v>
      </c>
      <c r="H577" s="237" t="s">
        <v>477</v>
      </c>
      <c r="I577" s="237" t="s">
        <v>155</v>
      </c>
      <c r="J577" s="238" t="s">
        <v>271</v>
      </c>
      <c r="K577" s="237" t="s">
        <v>993</v>
      </c>
      <c r="L577" s="237">
        <v>40346</v>
      </c>
      <c r="M577" s="237">
        <v>117821</v>
      </c>
      <c r="N577" s="237" t="s">
        <v>484</v>
      </c>
      <c r="O577" s="238" t="s">
        <v>266</v>
      </c>
      <c r="P577" s="39" t="s">
        <v>271</v>
      </c>
      <c r="Q577" s="239" t="s">
        <v>993</v>
      </c>
      <c r="R577" s="239">
        <v>40351</v>
      </c>
      <c r="S577" s="239">
        <v>135551</v>
      </c>
      <c r="T577" s="239" t="s">
        <v>656</v>
      </c>
      <c r="U577" s="240" t="s">
        <v>148</v>
      </c>
      <c r="V577" s="239" t="s">
        <v>272</v>
      </c>
      <c r="W577" s="239" t="s">
        <v>993</v>
      </c>
      <c r="X577" s="239">
        <v>40556</v>
      </c>
      <c r="Y577" s="239">
        <v>133422</v>
      </c>
      <c r="Z577" s="240" t="s">
        <v>122</v>
      </c>
      <c r="AA577" s="239" t="s">
        <v>266</v>
      </c>
      <c r="AB577" s="239" t="s">
        <v>272</v>
      </c>
      <c r="AC577" s="239" t="s">
        <v>993</v>
      </c>
      <c r="AD577" s="239">
        <v>40829</v>
      </c>
      <c r="AE577" s="240">
        <v>107397</v>
      </c>
      <c r="AF577" s="39" t="s">
        <v>642</v>
      </c>
      <c r="AG577" s="39" t="s">
        <v>178</v>
      </c>
      <c r="AH577" s="39" t="s">
        <v>272</v>
      </c>
      <c r="AI577" s="39" t="s">
        <v>995</v>
      </c>
      <c r="AJ577" s="39">
        <v>40493</v>
      </c>
    </row>
    <row r="578" spans="1:36">
      <c r="A578" s="237">
        <v>117991</v>
      </c>
      <c r="B578" s="237" t="s">
        <v>486</v>
      </c>
      <c r="C578" s="237" t="s">
        <v>74</v>
      </c>
      <c r="D578" s="237" t="s">
        <v>271</v>
      </c>
      <c r="E578" s="238" t="s">
        <v>996</v>
      </c>
      <c r="F578" s="237">
        <v>40284</v>
      </c>
      <c r="G578" s="237">
        <v>109134</v>
      </c>
      <c r="H578" s="237" t="s">
        <v>469</v>
      </c>
      <c r="I578" s="237" t="s">
        <v>33</v>
      </c>
      <c r="J578" s="238" t="s">
        <v>271</v>
      </c>
      <c r="K578" s="237" t="s">
        <v>993</v>
      </c>
      <c r="L578" s="237">
        <v>40711</v>
      </c>
      <c r="M578" s="237">
        <v>117815</v>
      </c>
      <c r="N578" s="237" t="s">
        <v>480</v>
      </c>
      <c r="O578" s="238" t="s">
        <v>266</v>
      </c>
      <c r="P578" s="39" t="s">
        <v>271</v>
      </c>
      <c r="Q578" s="239" t="s">
        <v>993</v>
      </c>
      <c r="R578" s="239">
        <v>40471</v>
      </c>
      <c r="S578" s="239">
        <v>107776</v>
      </c>
      <c r="T578" s="239" t="s">
        <v>651</v>
      </c>
      <c r="U578" s="240" t="s">
        <v>245</v>
      </c>
      <c r="V578" s="239" t="s">
        <v>272</v>
      </c>
      <c r="W578" s="239" t="s">
        <v>993</v>
      </c>
      <c r="X578" s="239">
        <v>40493</v>
      </c>
      <c r="Y578" s="239">
        <v>107581</v>
      </c>
      <c r="Z578" s="240" t="s">
        <v>655</v>
      </c>
      <c r="AA578" s="239" t="s">
        <v>243</v>
      </c>
      <c r="AB578" s="239" t="s">
        <v>272</v>
      </c>
      <c r="AC578" s="239" t="s">
        <v>994</v>
      </c>
      <c r="AD578" s="239">
        <v>40568</v>
      </c>
      <c r="AE578" s="240">
        <v>135551</v>
      </c>
      <c r="AF578" s="39" t="s">
        <v>656</v>
      </c>
      <c r="AG578" s="39" t="s">
        <v>148</v>
      </c>
      <c r="AH578" s="39" t="s">
        <v>272</v>
      </c>
      <c r="AI578" s="39" t="s">
        <v>993</v>
      </c>
      <c r="AJ578" s="39">
        <v>40556</v>
      </c>
    </row>
    <row r="579" spans="1:36">
      <c r="A579" s="237">
        <v>117979</v>
      </c>
      <c r="B579" s="237" t="s">
        <v>154</v>
      </c>
      <c r="C579" s="237" t="s">
        <v>74</v>
      </c>
      <c r="D579" s="237" t="s">
        <v>271</v>
      </c>
      <c r="E579" s="238" t="s">
        <v>996</v>
      </c>
      <c r="F579" s="237">
        <v>40239</v>
      </c>
      <c r="G579" s="237">
        <v>108822</v>
      </c>
      <c r="H579" s="237" t="s">
        <v>492</v>
      </c>
      <c r="I579" s="237" t="s">
        <v>56</v>
      </c>
      <c r="J579" s="238" t="s">
        <v>271</v>
      </c>
      <c r="K579" s="237" t="s">
        <v>993</v>
      </c>
      <c r="L579" s="237">
        <v>40450</v>
      </c>
      <c r="M579" s="237">
        <v>108767</v>
      </c>
      <c r="N579" s="237" t="s">
        <v>470</v>
      </c>
      <c r="O579" s="238" t="s">
        <v>56</v>
      </c>
      <c r="P579" s="39" t="s">
        <v>271</v>
      </c>
      <c r="Q579" s="239" t="s">
        <v>993</v>
      </c>
      <c r="R579" s="239">
        <v>40612</v>
      </c>
      <c r="S579" s="239">
        <v>135892</v>
      </c>
      <c r="T579" s="239" t="s">
        <v>654</v>
      </c>
      <c r="U579" s="240" t="s">
        <v>306</v>
      </c>
      <c r="V579" s="239" t="s">
        <v>272</v>
      </c>
      <c r="W579" s="239" t="s">
        <v>993</v>
      </c>
      <c r="X579" s="239">
        <v>40451</v>
      </c>
      <c r="Y579" s="239">
        <v>135551</v>
      </c>
      <c r="Z579" s="240" t="s">
        <v>656</v>
      </c>
      <c r="AA579" s="239" t="s">
        <v>148</v>
      </c>
      <c r="AB579" s="239" t="s">
        <v>272</v>
      </c>
      <c r="AC579" s="239" t="s">
        <v>993</v>
      </c>
      <c r="AD579" s="239">
        <v>40556</v>
      </c>
      <c r="AE579" s="240">
        <v>104835</v>
      </c>
      <c r="AF579" s="39" t="s">
        <v>646</v>
      </c>
      <c r="AG579" s="39" t="s">
        <v>12</v>
      </c>
      <c r="AH579" s="39" t="s">
        <v>272</v>
      </c>
      <c r="AI579" s="39" t="s">
        <v>994</v>
      </c>
      <c r="AJ579" s="39">
        <v>40801</v>
      </c>
    </row>
    <row r="580" spans="1:36">
      <c r="A580" s="237">
        <v>108822</v>
      </c>
      <c r="B580" s="237" t="s">
        <v>492</v>
      </c>
      <c r="C580" s="237" t="s">
        <v>56</v>
      </c>
      <c r="D580" s="237" t="s">
        <v>271</v>
      </c>
      <c r="E580" s="238" t="s">
        <v>993</v>
      </c>
      <c r="F580" s="237">
        <v>40450</v>
      </c>
      <c r="G580" s="237">
        <v>108173</v>
      </c>
      <c r="H580" s="237" t="s">
        <v>463</v>
      </c>
      <c r="I580" s="237" t="s">
        <v>149</v>
      </c>
      <c r="J580" s="238" t="s">
        <v>271</v>
      </c>
      <c r="K580" s="237" t="s">
        <v>995</v>
      </c>
      <c r="L580" s="237">
        <v>40487</v>
      </c>
      <c r="M580" s="237">
        <v>108448</v>
      </c>
      <c r="N580" s="237" t="s">
        <v>314</v>
      </c>
      <c r="O580" s="238" t="s">
        <v>75</v>
      </c>
      <c r="P580" s="39" t="s">
        <v>271</v>
      </c>
      <c r="Q580" s="239" t="s">
        <v>993</v>
      </c>
      <c r="R580" s="239">
        <v>40241</v>
      </c>
      <c r="S580" s="239">
        <v>107581</v>
      </c>
      <c r="T580" s="239" t="s">
        <v>655</v>
      </c>
      <c r="U580" s="240" t="s">
        <v>243</v>
      </c>
      <c r="V580" s="239" t="s">
        <v>272</v>
      </c>
      <c r="W580" s="239" t="s">
        <v>994</v>
      </c>
      <c r="X580" s="239">
        <v>40568</v>
      </c>
      <c r="Y580" s="239">
        <v>107397</v>
      </c>
      <c r="Z580" s="240" t="s">
        <v>642</v>
      </c>
      <c r="AA580" s="239" t="s">
        <v>178</v>
      </c>
      <c r="AB580" s="239" t="s">
        <v>272</v>
      </c>
      <c r="AC580" s="239" t="s">
        <v>995</v>
      </c>
      <c r="AD580" s="239">
        <v>40493</v>
      </c>
      <c r="AE580" s="240">
        <v>135474</v>
      </c>
      <c r="AF580" s="39" t="s">
        <v>639</v>
      </c>
      <c r="AG580" s="39" t="s">
        <v>298</v>
      </c>
      <c r="AH580" s="39" t="s">
        <v>272</v>
      </c>
      <c r="AI580" s="39" t="s">
        <v>994</v>
      </c>
      <c r="AJ580" s="39">
        <v>40724</v>
      </c>
    </row>
    <row r="581" spans="1:36">
      <c r="A581" s="237">
        <v>134278</v>
      </c>
      <c r="B581" s="237" t="s">
        <v>453</v>
      </c>
      <c r="C581" s="237" t="s">
        <v>149</v>
      </c>
      <c r="D581" s="237" t="s">
        <v>271</v>
      </c>
      <c r="E581" s="238" t="s">
        <v>995</v>
      </c>
      <c r="F581" s="237">
        <v>40311</v>
      </c>
      <c r="G581" s="237">
        <v>131265</v>
      </c>
      <c r="H581" s="237" t="s">
        <v>879</v>
      </c>
      <c r="I581" s="237" t="s">
        <v>208</v>
      </c>
      <c r="J581" s="238" t="s">
        <v>271</v>
      </c>
      <c r="K581" s="237" t="s">
        <v>993</v>
      </c>
      <c r="L581" s="237">
        <v>40864</v>
      </c>
      <c r="M581" s="237">
        <v>135078</v>
      </c>
      <c r="N581" s="237" t="s">
        <v>295</v>
      </c>
      <c r="O581" s="238" t="s">
        <v>74</v>
      </c>
      <c r="P581" s="39" t="s">
        <v>271</v>
      </c>
      <c r="Q581" s="239" t="s">
        <v>993</v>
      </c>
      <c r="R581" s="239">
        <v>40158</v>
      </c>
      <c r="S581" s="239">
        <v>107397</v>
      </c>
      <c r="T581" s="239" t="s">
        <v>642</v>
      </c>
      <c r="U581" s="240" t="s">
        <v>178</v>
      </c>
      <c r="V581" s="239" t="s">
        <v>272</v>
      </c>
      <c r="W581" s="239" t="s">
        <v>995</v>
      </c>
      <c r="X581" s="239">
        <v>40493</v>
      </c>
      <c r="Y581" s="239">
        <v>104835</v>
      </c>
      <c r="Z581" s="240" t="s">
        <v>646</v>
      </c>
      <c r="AA581" s="239" t="s">
        <v>12</v>
      </c>
      <c r="AB581" s="239" t="s">
        <v>272</v>
      </c>
      <c r="AC581" s="239" t="s">
        <v>994</v>
      </c>
      <c r="AD581" s="239">
        <v>40801</v>
      </c>
      <c r="AE581" s="240">
        <v>103519</v>
      </c>
      <c r="AF581" s="39" t="s">
        <v>631</v>
      </c>
      <c r="AG581" s="39" t="s">
        <v>186</v>
      </c>
      <c r="AH581" s="39" t="s">
        <v>272</v>
      </c>
      <c r="AI581" s="39" t="s">
        <v>995</v>
      </c>
      <c r="AJ581" s="39">
        <v>40570</v>
      </c>
    </row>
    <row r="582" spans="1:36">
      <c r="A582" s="237">
        <v>117924</v>
      </c>
      <c r="B582" s="237" t="s">
        <v>152</v>
      </c>
      <c r="C582" s="237" t="s">
        <v>207</v>
      </c>
      <c r="D582" s="237" t="s">
        <v>271</v>
      </c>
      <c r="E582" s="238" t="s">
        <v>993</v>
      </c>
      <c r="F582" s="237">
        <v>40254</v>
      </c>
      <c r="G582" s="237">
        <v>106729</v>
      </c>
      <c r="H582" s="237" t="s">
        <v>444</v>
      </c>
      <c r="I582" s="237" t="s">
        <v>208</v>
      </c>
      <c r="J582" s="238" t="s">
        <v>271</v>
      </c>
      <c r="K582" s="237" t="s">
        <v>993</v>
      </c>
      <c r="L582" s="237">
        <v>40625</v>
      </c>
      <c r="M582" s="237">
        <v>108915</v>
      </c>
      <c r="N582" s="237" t="s">
        <v>477</v>
      </c>
      <c r="O582" s="238" t="s">
        <v>155</v>
      </c>
      <c r="P582" s="39" t="s">
        <v>271</v>
      </c>
      <c r="Q582" s="239" t="s">
        <v>993</v>
      </c>
      <c r="R582" s="239">
        <v>40346</v>
      </c>
      <c r="S582" s="239">
        <v>104835</v>
      </c>
      <c r="T582" s="239" t="s">
        <v>646</v>
      </c>
      <c r="U582" s="240" t="s">
        <v>12</v>
      </c>
      <c r="V582" s="239" t="s">
        <v>272</v>
      </c>
      <c r="W582" s="239" t="s">
        <v>994</v>
      </c>
      <c r="X582" s="239">
        <v>40801</v>
      </c>
      <c r="Y582" s="239">
        <v>107776</v>
      </c>
      <c r="Z582" s="240" t="s">
        <v>651</v>
      </c>
      <c r="AA582" s="239" t="s">
        <v>245</v>
      </c>
      <c r="AB582" s="239" t="s">
        <v>272</v>
      </c>
      <c r="AC582" s="239" t="s">
        <v>993</v>
      </c>
      <c r="AD582" s="239">
        <v>40493</v>
      </c>
      <c r="AE582" s="240">
        <v>118228</v>
      </c>
      <c r="AF582" s="39" t="s">
        <v>765</v>
      </c>
      <c r="AG582" s="39" t="s">
        <v>26</v>
      </c>
      <c r="AH582" s="39" t="s">
        <v>273</v>
      </c>
      <c r="AI582" s="39" t="s">
        <v>999</v>
      </c>
      <c r="AJ582" s="39">
        <v>40711</v>
      </c>
    </row>
    <row r="583" spans="1:36">
      <c r="A583" s="237">
        <v>131659</v>
      </c>
      <c r="B583" s="237" t="s">
        <v>475</v>
      </c>
      <c r="C583" s="237" t="s">
        <v>155</v>
      </c>
      <c r="D583" s="237" t="s">
        <v>271</v>
      </c>
      <c r="E583" s="238" t="s">
        <v>994</v>
      </c>
      <c r="F583" s="237">
        <v>40345</v>
      </c>
      <c r="G583" s="237">
        <v>107627</v>
      </c>
      <c r="H583" s="237" t="s">
        <v>451</v>
      </c>
      <c r="I583" s="237" t="s">
        <v>245</v>
      </c>
      <c r="J583" s="238" t="s">
        <v>271</v>
      </c>
      <c r="K583" s="237" t="s">
        <v>993</v>
      </c>
      <c r="L583" s="237">
        <v>40576</v>
      </c>
      <c r="M583" s="237">
        <v>101494</v>
      </c>
      <c r="N583" s="237" t="s">
        <v>446</v>
      </c>
      <c r="O583" s="238" t="s">
        <v>178</v>
      </c>
      <c r="P583" s="39" t="s">
        <v>271</v>
      </c>
      <c r="Q583" s="239" t="s">
        <v>993</v>
      </c>
      <c r="R583" s="239">
        <v>40522</v>
      </c>
      <c r="S583" s="239">
        <v>135474</v>
      </c>
      <c r="T583" s="239" t="s">
        <v>639</v>
      </c>
      <c r="U583" s="240" t="s">
        <v>298</v>
      </c>
      <c r="V583" s="239" t="s">
        <v>272</v>
      </c>
      <c r="W583" s="239" t="s">
        <v>994</v>
      </c>
      <c r="X583" s="239">
        <v>40724</v>
      </c>
      <c r="Y583" s="239">
        <v>135892</v>
      </c>
      <c r="Z583" s="240" t="s">
        <v>654</v>
      </c>
      <c r="AA583" s="239" t="s">
        <v>306</v>
      </c>
      <c r="AB583" s="239" t="s">
        <v>272</v>
      </c>
      <c r="AC583" s="239" t="s">
        <v>993</v>
      </c>
      <c r="AD583" s="239">
        <v>40451</v>
      </c>
      <c r="AE583" s="240">
        <v>131503</v>
      </c>
      <c r="AF583" s="39" t="s">
        <v>753</v>
      </c>
      <c r="AG583" s="39" t="s">
        <v>265</v>
      </c>
      <c r="AH583" s="39" t="s">
        <v>273</v>
      </c>
      <c r="AI583" s="39" t="s">
        <v>999</v>
      </c>
      <c r="AJ583" s="39">
        <v>40716</v>
      </c>
    </row>
    <row r="584" spans="1:36">
      <c r="A584" s="237">
        <v>109147</v>
      </c>
      <c r="B584" s="237" t="s">
        <v>474</v>
      </c>
      <c r="C584" s="237" t="s">
        <v>155</v>
      </c>
      <c r="D584" s="237" t="s">
        <v>271</v>
      </c>
      <c r="E584" s="238" t="s">
        <v>996</v>
      </c>
      <c r="F584" s="237">
        <v>40325</v>
      </c>
      <c r="G584" s="237">
        <v>106897</v>
      </c>
      <c r="H584" s="237" t="s">
        <v>454</v>
      </c>
      <c r="I584" s="237" t="s">
        <v>36</v>
      </c>
      <c r="J584" s="238" t="s">
        <v>271</v>
      </c>
      <c r="K584" s="237" t="s">
        <v>993</v>
      </c>
      <c r="L584" s="237">
        <v>40212</v>
      </c>
      <c r="M584" s="237">
        <v>106473</v>
      </c>
      <c r="N584" s="237" t="s">
        <v>461</v>
      </c>
      <c r="O584" s="238" t="s">
        <v>302</v>
      </c>
      <c r="P584" s="39" t="s">
        <v>271</v>
      </c>
      <c r="Q584" s="239" t="s">
        <v>994</v>
      </c>
      <c r="R584" s="239">
        <v>40723</v>
      </c>
      <c r="S584" s="239">
        <v>103519</v>
      </c>
      <c r="T584" s="239" t="s">
        <v>631</v>
      </c>
      <c r="U584" s="240" t="s">
        <v>186</v>
      </c>
      <c r="V584" s="239" t="s">
        <v>272</v>
      </c>
      <c r="W584" s="239" t="s">
        <v>995</v>
      </c>
      <c r="X584" s="239">
        <v>40570</v>
      </c>
      <c r="Y584" s="239">
        <v>106657</v>
      </c>
      <c r="Z584" s="240" t="s">
        <v>946</v>
      </c>
      <c r="AA584" s="239" t="s">
        <v>306</v>
      </c>
      <c r="AB584" s="239" t="s">
        <v>272</v>
      </c>
      <c r="AC584" s="239" t="s">
        <v>996</v>
      </c>
      <c r="AD584" s="239">
        <v>40858</v>
      </c>
      <c r="AE584" s="240">
        <v>135939</v>
      </c>
      <c r="AF584" s="39" t="s">
        <v>947</v>
      </c>
      <c r="AG584" s="39" t="s">
        <v>169</v>
      </c>
      <c r="AH584" s="39" t="s">
        <v>273</v>
      </c>
      <c r="AI584" s="39" t="s">
        <v>999</v>
      </c>
      <c r="AJ584" s="39">
        <v>40809</v>
      </c>
    </row>
    <row r="585" spans="1:36">
      <c r="A585" s="237">
        <v>111603</v>
      </c>
      <c r="B585" s="237" t="s">
        <v>481</v>
      </c>
      <c r="C585" s="237" t="s">
        <v>261</v>
      </c>
      <c r="D585" s="237" t="s">
        <v>271</v>
      </c>
      <c r="E585" s="238" t="s">
        <v>993</v>
      </c>
      <c r="F585" s="237">
        <v>40508</v>
      </c>
      <c r="G585" s="237">
        <v>106625</v>
      </c>
      <c r="H585" s="237" t="s">
        <v>448</v>
      </c>
      <c r="I585" s="237" t="s">
        <v>306</v>
      </c>
      <c r="J585" s="238" t="s">
        <v>271</v>
      </c>
      <c r="K585" s="237" t="s">
        <v>996</v>
      </c>
      <c r="L585" s="237">
        <v>40606</v>
      </c>
      <c r="M585" s="237">
        <v>107627</v>
      </c>
      <c r="N585" s="237" t="s">
        <v>451</v>
      </c>
      <c r="O585" s="238" t="s">
        <v>245</v>
      </c>
      <c r="P585" s="39" t="s">
        <v>271</v>
      </c>
      <c r="Q585" s="239" t="s">
        <v>993</v>
      </c>
      <c r="R585" s="239">
        <v>40576</v>
      </c>
      <c r="S585" s="239">
        <v>104022</v>
      </c>
      <c r="T585" s="239" t="s">
        <v>629</v>
      </c>
      <c r="U585" s="240" t="s">
        <v>140</v>
      </c>
      <c r="V585" s="239" t="s">
        <v>272</v>
      </c>
      <c r="W585" s="239" t="s">
        <v>995</v>
      </c>
      <c r="X585" s="239">
        <v>40556</v>
      </c>
      <c r="Y585" s="239">
        <v>135474</v>
      </c>
      <c r="Z585" s="240" t="s">
        <v>639</v>
      </c>
      <c r="AA585" s="239" t="s">
        <v>298</v>
      </c>
      <c r="AB585" s="239" t="s">
        <v>272</v>
      </c>
      <c r="AC585" s="239" t="s">
        <v>994</v>
      </c>
      <c r="AD585" s="239">
        <v>40724</v>
      </c>
      <c r="AE585" s="240">
        <v>108129</v>
      </c>
      <c r="AF585" s="39" t="s">
        <v>657</v>
      </c>
      <c r="AG585" s="39" t="s">
        <v>148</v>
      </c>
      <c r="AH585" s="39" t="s">
        <v>273</v>
      </c>
      <c r="AI585" s="39" t="s">
        <v>999</v>
      </c>
      <c r="AJ585" s="39">
        <v>40689</v>
      </c>
    </row>
    <row r="586" spans="1:36">
      <c r="A586" s="237">
        <v>108502</v>
      </c>
      <c r="B586" s="237" t="s">
        <v>878</v>
      </c>
      <c r="C586" s="237" t="s">
        <v>75</v>
      </c>
      <c r="D586" s="237" t="s">
        <v>271</v>
      </c>
      <c r="E586" s="238" t="s">
        <v>994</v>
      </c>
      <c r="F586" s="237">
        <v>40836</v>
      </c>
      <c r="G586" s="237">
        <v>106619</v>
      </c>
      <c r="H586" s="237" t="s">
        <v>653</v>
      </c>
      <c r="I586" s="237" t="s">
        <v>306</v>
      </c>
      <c r="J586" s="238" t="s">
        <v>271</v>
      </c>
      <c r="K586" s="237" t="s">
        <v>993</v>
      </c>
      <c r="L586" s="237">
        <v>40851</v>
      </c>
      <c r="M586" s="237">
        <v>107119</v>
      </c>
      <c r="N586" s="237" t="s">
        <v>579</v>
      </c>
      <c r="O586" s="238" t="s">
        <v>37</v>
      </c>
      <c r="P586" s="39" t="s">
        <v>271</v>
      </c>
      <c r="Q586" s="239" t="s">
        <v>994</v>
      </c>
      <c r="R586" s="239">
        <v>40879</v>
      </c>
      <c r="S586" s="239">
        <v>100743</v>
      </c>
      <c r="T586" s="239" t="s">
        <v>618</v>
      </c>
      <c r="U586" s="240" t="s">
        <v>275</v>
      </c>
      <c r="V586" s="239" t="s">
        <v>272</v>
      </c>
      <c r="W586" s="239" t="s">
        <v>993</v>
      </c>
      <c r="X586" s="239">
        <v>40466</v>
      </c>
      <c r="Y586" s="239">
        <v>104022</v>
      </c>
      <c r="Z586" s="240" t="s">
        <v>629</v>
      </c>
      <c r="AA586" s="239" t="s">
        <v>140</v>
      </c>
      <c r="AB586" s="239" t="s">
        <v>272</v>
      </c>
      <c r="AC586" s="239" t="s">
        <v>995</v>
      </c>
      <c r="AD586" s="239">
        <v>40556</v>
      </c>
      <c r="AE586" s="240">
        <v>102362</v>
      </c>
      <c r="AF586" s="39" t="s">
        <v>948</v>
      </c>
      <c r="AG586" s="39" t="s">
        <v>60</v>
      </c>
      <c r="AH586" s="39" t="s">
        <v>273</v>
      </c>
      <c r="AI586" s="39" t="s">
        <v>1001</v>
      </c>
      <c r="AJ586" s="39">
        <v>40836</v>
      </c>
    </row>
    <row r="587" spans="1:36">
      <c r="A587" s="237">
        <v>107289</v>
      </c>
      <c r="B587" s="237" t="s">
        <v>467</v>
      </c>
      <c r="C587" s="237" t="s">
        <v>178</v>
      </c>
      <c r="D587" s="237" t="s">
        <v>271</v>
      </c>
      <c r="E587" s="238" t="s">
        <v>993</v>
      </c>
      <c r="F587" s="237">
        <v>40218</v>
      </c>
      <c r="G587" s="237">
        <v>106473</v>
      </c>
      <c r="H587" s="237" t="s">
        <v>461</v>
      </c>
      <c r="I587" s="237" t="s">
        <v>302</v>
      </c>
      <c r="J587" s="238" t="s">
        <v>271</v>
      </c>
      <c r="K587" s="237" t="s">
        <v>994</v>
      </c>
      <c r="L587" s="237">
        <v>40723</v>
      </c>
      <c r="M587" s="237">
        <v>106625</v>
      </c>
      <c r="N587" s="237" t="s">
        <v>448</v>
      </c>
      <c r="O587" s="238" t="s">
        <v>306</v>
      </c>
      <c r="P587" s="39" t="s">
        <v>271</v>
      </c>
      <c r="Q587" s="239" t="s">
        <v>996</v>
      </c>
      <c r="R587" s="239">
        <v>40606</v>
      </c>
      <c r="S587" s="239">
        <v>118228</v>
      </c>
      <c r="T587" s="239" t="s">
        <v>765</v>
      </c>
      <c r="U587" s="240" t="s">
        <v>26</v>
      </c>
      <c r="V587" s="239" t="s">
        <v>273</v>
      </c>
      <c r="W587" s="239" t="s">
        <v>999</v>
      </c>
      <c r="X587" s="239">
        <v>40711</v>
      </c>
      <c r="Y587" s="239">
        <v>103519</v>
      </c>
      <c r="Z587" s="240" t="s">
        <v>631</v>
      </c>
      <c r="AA587" s="239" t="s">
        <v>186</v>
      </c>
      <c r="AB587" s="239" t="s">
        <v>272</v>
      </c>
      <c r="AC587" s="239" t="s">
        <v>995</v>
      </c>
      <c r="AD587" s="239">
        <v>40570</v>
      </c>
      <c r="AE587" s="240">
        <v>101485</v>
      </c>
      <c r="AF587" s="39" t="s">
        <v>616</v>
      </c>
      <c r="AG587" s="39" t="s">
        <v>59</v>
      </c>
      <c r="AH587" s="39" t="s">
        <v>273</v>
      </c>
      <c r="AI587" s="39" t="s">
        <v>999</v>
      </c>
      <c r="AJ587" s="39">
        <v>40499</v>
      </c>
    </row>
    <row r="588" spans="1:36">
      <c r="A588" s="237">
        <v>106897</v>
      </c>
      <c r="B588" s="237" t="s">
        <v>454</v>
      </c>
      <c r="C588" s="237" t="s">
        <v>36</v>
      </c>
      <c r="D588" s="237" t="s">
        <v>271</v>
      </c>
      <c r="E588" s="238" t="s">
        <v>993</v>
      </c>
      <c r="F588" s="237">
        <v>40212</v>
      </c>
      <c r="G588" s="237">
        <v>134278</v>
      </c>
      <c r="H588" s="237" t="s">
        <v>453</v>
      </c>
      <c r="I588" s="237" t="s">
        <v>149</v>
      </c>
      <c r="J588" s="238" t="s">
        <v>271</v>
      </c>
      <c r="K588" s="237" t="s">
        <v>995</v>
      </c>
      <c r="L588" s="237">
        <v>40311</v>
      </c>
      <c r="M588" s="237">
        <v>106619</v>
      </c>
      <c r="N588" s="237" t="s">
        <v>653</v>
      </c>
      <c r="O588" s="238" t="s">
        <v>306</v>
      </c>
      <c r="P588" s="39" t="s">
        <v>271</v>
      </c>
      <c r="Q588" s="239" t="s">
        <v>993</v>
      </c>
      <c r="R588" s="239">
        <v>40851</v>
      </c>
      <c r="S588" s="239">
        <v>131503</v>
      </c>
      <c r="T588" s="239" t="s">
        <v>753</v>
      </c>
      <c r="U588" s="240" t="s">
        <v>265</v>
      </c>
      <c r="V588" s="239" t="s">
        <v>273</v>
      </c>
      <c r="W588" s="239" t="s">
        <v>999</v>
      </c>
      <c r="X588" s="239">
        <v>40716</v>
      </c>
      <c r="Y588" s="239">
        <v>131503</v>
      </c>
      <c r="Z588" s="240" t="s">
        <v>753</v>
      </c>
      <c r="AA588" s="239" t="s">
        <v>265</v>
      </c>
      <c r="AB588" s="239" t="s">
        <v>273</v>
      </c>
      <c r="AC588" s="239" t="s">
        <v>999</v>
      </c>
      <c r="AD588" s="239">
        <v>40716</v>
      </c>
      <c r="AE588" s="240">
        <v>124529</v>
      </c>
      <c r="AF588" s="39" t="s">
        <v>767</v>
      </c>
      <c r="AG588" s="39" t="s">
        <v>129</v>
      </c>
      <c r="AH588" s="39" t="s">
        <v>19</v>
      </c>
      <c r="AI588" s="39" t="s">
        <v>246</v>
      </c>
      <c r="AJ588" s="39">
        <v>40801</v>
      </c>
    </row>
    <row r="589" spans="1:36">
      <c r="A589" s="237">
        <v>107627</v>
      </c>
      <c r="B589" s="237" t="s">
        <v>451</v>
      </c>
      <c r="C589" s="237" t="s">
        <v>245</v>
      </c>
      <c r="D589" s="237" t="s">
        <v>271</v>
      </c>
      <c r="E589" s="238" t="s">
        <v>993</v>
      </c>
      <c r="F589" s="237">
        <v>40576</v>
      </c>
      <c r="G589" s="237">
        <v>108448</v>
      </c>
      <c r="H589" s="237" t="s">
        <v>314</v>
      </c>
      <c r="I589" s="237" t="s">
        <v>75</v>
      </c>
      <c r="J589" s="238" t="s">
        <v>271</v>
      </c>
      <c r="K589" s="237" t="s">
        <v>993</v>
      </c>
      <c r="L589" s="237">
        <v>40241</v>
      </c>
      <c r="M589" s="237">
        <v>130863</v>
      </c>
      <c r="N589" s="237" t="s">
        <v>460</v>
      </c>
      <c r="O589" s="238" t="s">
        <v>149</v>
      </c>
      <c r="P589" s="39" t="s">
        <v>271</v>
      </c>
      <c r="Q589" s="239" t="s">
        <v>993</v>
      </c>
      <c r="R589" s="239">
        <v>40723</v>
      </c>
      <c r="S589" s="239">
        <v>134126</v>
      </c>
      <c r="T589" s="239" t="s">
        <v>714</v>
      </c>
      <c r="U589" s="240" t="s">
        <v>328</v>
      </c>
      <c r="V589" s="239" t="s">
        <v>273</v>
      </c>
      <c r="W589" s="239" t="s">
        <v>999</v>
      </c>
      <c r="X589" s="239">
        <v>40465</v>
      </c>
      <c r="Y589" s="239">
        <v>118228</v>
      </c>
      <c r="Z589" s="240" t="s">
        <v>765</v>
      </c>
      <c r="AA589" s="239" t="s">
        <v>26</v>
      </c>
      <c r="AB589" s="239" t="s">
        <v>273</v>
      </c>
      <c r="AC589" s="239" t="s">
        <v>999</v>
      </c>
      <c r="AD589" s="239">
        <v>40711</v>
      </c>
      <c r="AE589" s="240">
        <v>136144</v>
      </c>
      <c r="AF589" s="39" t="s">
        <v>949</v>
      </c>
      <c r="AG589" s="39" t="s">
        <v>145</v>
      </c>
      <c r="AH589" s="39" t="s">
        <v>19</v>
      </c>
      <c r="AI589" s="39" t="s">
        <v>246</v>
      </c>
      <c r="AJ589" s="39">
        <v>40814</v>
      </c>
    </row>
    <row r="590" spans="1:36">
      <c r="A590" s="237">
        <v>106912</v>
      </c>
      <c r="B590" s="237" t="s">
        <v>455</v>
      </c>
      <c r="C590" s="237" t="s">
        <v>36</v>
      </c>
      <c r="D590" s="237" t="s">
        <v>271</v>
      </c>
      <c r="E590" s="238" t="s">
        <v>993</v>
      </c>
      <c r="F590" s="237">
        <v>40193</v>
      </c>
      <c r="G590" s="237">
        <v>117827</v>
      </c>
      <c r="H590" s="237" t="s">
        <v>479</v>
      </c>
      <c r="I590" s="237" t="s">
        <v>74</v>
      </c>
      <c r="J590" s="238" t="s">
        <v>271</v>
      </c>
      <c r="K590" s="237" t="s">
        <v>993</v>
      </c>
      <c r="L590" s="237">
        <v>40358</v>
      </c>
      <c r="M590" s="237">
        <v>111603</v>
      </c>
      <c r="N590" s="237" t="s">
        <v>481</v>
      </c>
      <c r="O590" s="238" t="s">
        <v>261</v>
      </c>
      <c r="P590" s="39" t="s">
        <v>271</v>
      </c>
      <c r="Q590" s="239" t="s">
        <v>993</v>
      </c>
      <c r="R590" s="239">
        <v>40508</v>
      </c>
      <c r="S590" s="239">
        <v>135939</v>
      </c>
      <c r="T590" s="239" t="s">
        <v>947</v>
      </c>
      <c r="U590" s="240" t="s">
        <v>169</v>
      </c>
      <c r="V590" s="239" t="s">
        <v>273</v>
      </c>
      <c r="W590" s="239" t="s">
        <v>999</v>
      </c>
      <c r="X590" s="239">
        <v>40809</v>
      </c>
      <c r="Y590" s="239">
        <v>134126</v>
      </c>
      <c r="Z590" s="240" t="s">
        <v>714</v>
      </c>
      <c r="AA590" s="239" t="s">
        <v>328</v>
      </c>
      <c r="AB590" s="239" t="s">
        <v>273</v>
      </c>
      <c r="AC590" s="239" t="s">
        <v>999</v>
      </c>
      <c r="AD590" s="239">
        <v>40465</v>
      </c>
      <c r="AE590" s="240">
        <v>131626</v>
      </c>
      <c r="AF590" s="39" t="s">
        <v>950</v>
      </c>
      <c r="AG590" s="39" t="s">
        <v>33</v>
      </c>
      <c r="AH590" s="39" t="s">
        <v>19</v>
      </c>
      <c r="AI590" s="39" t="s">
        <v>246</v>
      </c>
      <c r="AJ590" s="39">
        <v>40813</v>
      </c>
    </row>
    <row r="591" spans="1:36">
      <c r="A591" s="237">
        <v>106625</v>
      </c>
      <c r="B591" s="237" t="s">
        <v>448</v>
      </c>
      <c r="C591" s="237" t="s">
        <v>306</v>
      </c>
      <c r="D591" s="237" t="s">
        <v>271</v>
      </c>
      <c r="E591" s="238" t="s">
        <v>996</v>
      </c>
      <c r="F591" s="237">
        <v>40606</v>
      </c>
      <c r="G591" s="237">
        <v>135700</v>
      </c>
      <c r="H591" s="237" t="s">
        <v>478</v>
      </c>
      <c r="I591" s="237" t="s">
        <v>74</v>
      </c>
      <c r="J591" s="238" t="s">
        <v>271</v>
      </c>
      <c r="K591" s="237" t="s">
        <v>993</v>
      </c>
      <c r="L591" s="237">
        <v>40673</v>
      </c>
      <c r="M591" s="237">
        <v>108502</v>
      </c>
      <c r="N591" s="237" t="s">
        <v>878</v>
      </c>
      <c r="O591" s="238" t="s">
        <v>75</v>
      </c>
      <c r="P591" s="39" t="s">
        <v>271</v>
      </c>
      <c r="Q591" s="239" t="s">
        <v>994</v>
      </c>
      <c r="R591" s="239">
        <v>40836</v>
      </c>
      <c r="S591" s="239">
        <v>108129</v>
      </c>
      <c r="T591" s="239" t="s">
        <v>657</v>
      </c>
      <c r="U591" s="240" t="s">
        <v>148</v>
      </c>
      <c r="V591" s="239" t="s">
        <v>273</v>
      </c>
      <c r="W591" s="239" t="s">
        <v>999</v>
      </c>
      <c r="X591" s="239">
        <v>40689</v>
      </c>
      <c r="Y591" s="239">
        <v>135939</v>
      </c>
      <c r="Z591" s="240" t="s">
        <v>947</v>
      </c>
      <c r="AA591" s="239" t="s">
        <v>169</v>
      </c>
      <c r="AB591" s="239" t="s">
        <v>273</v>
      </c>
      <c r="AC591" s="239" t="s">
        <v>999</v>
      </c>
      <c r="AD591" s="239">
        <v>40809</v>
      </c>
      <c r="AE591" s="240">
        <v>108666</v>
      </c>
      <c r="AF591" s="39" t="s">
        <v>665</v>
      </c>
      <c r="AG591" s="39" t="s">
        <v>320</v>
      </c>
      <c r="AH591" s="39" t="s">
        <v>19</v>
      </c>
      <c r="AI591" s="39" t="s">
        <v>246</v>
      </c>
      <c r="AJ591" s="39">
        <v>40486</v>
      </c>
    </row>
    <row r="592" spans="1:36">
      <c r="A592" s="237">
        <v>135078</v>
      </c>
      <c r="B592" s="237" t="s">
        <v>295</v>
      </c>
      <c r="C592" s="237" t="s">
        <v>74</v>
      </c>
      <c r="D592" s="237" t="s">
        <v>271</v>
      </c>
      <c r="E592" s="238" t="s">
        <v>993</v>
      </c>
      <c r="F592" s="237">
        <v>40158</v>
      </c>
      <c r="G592" s="237">
        <v>108268</v>
      </c>
      <c r="H592" s="237" t="s">
        <v>465</v>
      </c>
      <c r="I592" s="237" t="s">
        <v>149</v>
      </c>
      <c r="J592" s="238" t="s">
        <v>271</v>
      </c>
      <c r="K592" s="237" t="s">
        <v>994</v>
      </c>
      <c r="L592" s="237">
        <v>40379</v>
      </c>
      <c r="M592" s="237">
        <v>107312</v>
      </c>
      <c r="N592" s="237" t="s">
        <v>462</v>
      </c>
      <c r="O592" s="238" t="s">
        <v>178</v>
      </c>
      <c r="P592" s="39" t="s">
        <v>271</v>
      </c>
      <c r="Q592" s="239" t="s">
        <v>996</v>
      </c>
      <c r="R592" s="239">
        <v>40591</v>
      </c>
      <c r="S592" s="239">
        <v>102362</v>
      </c>
      <c r="T592" s="239" t="s">
        <v>948</v>
      </c>
      <c r="U592" s="240" t="s">
        <v>60</v>
      </c>
      <c r="V592" s="239" t="s">
        <v>273</v>
      </c>
      <c r="W592" s="239" t="s">
        <v>1001</v>
      </c>
      <c r="X592" s="239">
        <v>40836</v>
      </c>
      <c r="Y592" s="239">
        <v>108129</v>
      </c>
      <c r="Z592" s="240" t="s">
        <v>657</v>
      </c>
      <c r="AA592" s="239" t="s">
        <v>148</v>
      </c>
      <c r="AB592" s="239" t="s">
        <v>273</v>
      </c>
      <c r="AC592" s="239" t="s">
        <v>999</v>
      </c>
      <c r="AD592" s="239">
        <v>40689</v>
      </c>
      <c r="AE592" s="240">
        <v>133990</v>
      </c>
      <c r="AF592" s="39" t="s">
        <v>951</v>
      </c>
      <c r="AG592" s="39" t="s">
        <v>60</v>
      </c>
      <c r="AH592" s="39" t="s">
        <v>19</v>
      </c>
      <c r="AI592" s="39" t="s">
        <v>246</v>
      </c>
      <c r="AJ592" s="39">
        <v>40809</v>
      </c>
    </row>
    <row r="593" spans="1:31">
      <c r="A593" s="237">
        <v>117815</v>
      </c>
      <c r="B593" s="237" t="s">
        <v>480</v>
      </c>
      <c r="C593" s="237" t="s">
        <v>266</v>
      </c>
      <c r="D593" s="237" t="s">
        <v>271</v>
      </c>
      <c r="E593" s="238" t="s">
        <v>993</v>
      </c>
      <c r="F593" s="237">
        <v>40471</v>
      </c>
      <c r="G593" s="237">
        <v>130863</v>
      </c>
      <c r="H593" s="237" t="s">
        <v>460</v>
      </c>
      <c r="I593" s="237" t="s">
        <v>149</v>
      </c>
      <c r="J593" s="238" t="s">
        <v>271</v>
      </c>
      <c r="K593" s="237" t="s">
        <v>993</v>
      </c>
      <c r="L593" s="237">
        <v>40723</v>
      </c>
      <c r="M593" s="237">
        <v>107289</v>
      </c>
      <c r="N593" s="237" t="s">
        <v>467</v>
      </c>
      <c r="O593" s="238" t="s">
        <v>178</v>
      </c>
      <c r="P593" s="39" t="s">
        <v>271</v>
      </c>
      <c r="Q593" s="239" t="s">
        <v>993</v>
      </c>
      <c r="R593" s="239">
        <v>40218</v>
      </c>
      <c r="S593" s="239">
        <v>101485</v>
      </c>
      <c r="T593" s="239" t="s">
        <v>616</v>
      </c>
      <c r="U593" s="240" t="s">
        <v>59</v>
      </c>
      <c r="V593" s="239" t="s">
        <v>273</v>
      </c>
      <c r="W593" s="239" t="s">
        <v>999</v>
      </c>
      <c r="X593" s="239">
        <v>40499</v>
      </c>
      <c r="Y593" s="239">
        <v>102362</v>
      </c>
      <c r="Z593" s="240" t="s">
        <v>948</v>
      </c>
      <c r="AA593" s="239" t="s">
        <v>60</v>
      </c>
      <c r="AB593" s="239" t="s">
        <v>273</v>
      </c>
      <c r="AC593" s="239" t="s">
        <v>1001</v>
      </c>
      <c r="AD593" s="239">
        <v>40836</v>
      </c>
      <c r="AE593" s="239"/>
    </row>
    <row r="594" spans="1:31">
      <c r="A594" s="237">
        <v>131794</v>
      </c>
      <c r="B594" s="237" t="s">
        <v>471</v>
      </c>
      <c r="C594" s="237" t="s">
        <v>155</v>
      </c>
      <c r="D594" s="237" t="s">
        <v>271</v>
      </c>
      <c r="E594" s="238" t="s">
        <v>993</v>
      </c>
      <c r="F594" s="237">
        <v>40619</v>
      </c>
      <c r="G594" s="237">
        <v>107541</v>
      </c>
      <c r="H594" s="237" t="s">
        <v>459</v>
      </c>
      <c r="I594" s="237" t="s">
        <v>243</v>
      </c>
      <c r="J594" s="238" t="s">
        <v>271</v>
      </c>
      <c r="K594" s="237" t="s">
        <v>996</v>
      </c>
      <c r="L594" s="237">
        <v>40284</v>
      </c>
      <c r="M594" s="237">
        <v>106897</v>
      </c>
      <c r="N594" s="237" t="s">
        <v>454</v>
      </c>
      <c r="O594" s="238" t="s">
        <v>36</v>
      </c>
      <c r="P594" s="39" t="s">
        <v>271</v>
      </c>
      <c r="Q594" s="239" t="s">
        <v>993</v>
      </c>
      <c r="R594" s="239">
        <v>40212</v>
      </c>
      <c r="S594" s="239">
        <v>124529</v>
      </c>
      <c r="T594" s="239" t="s">
        <v>767</v>
      </c>
      <c r="U594" s="240" t="s">
        <v>129</v>
      </c>
      <c r="V594" s="239" t="s">
        <v>246</v>
      </c>
      <c r="W594" s="239" t="s">
        <v>246</v>
      </c>
      <c r="X594" s="239">
        <v>40801</v>
      </c>
      <c r="Y594" s="239">
        <v>101485</v>
      </c>
      <c r="Z594" s="240" t="s">
        <v>616</v>
      </c>
      <c r="AA594" s="239" t="s">
        <v>59</v>
      </c>
      <c r="AB594" s="239" t="s">
        <v>273</v>
      </c>
      <c r="AC594" s="239" t="s">
        <v>999</v>
      </c>
      <c r="AD594" s="239">
        <v>40499</v>
      </c>
      <c r="AE594" s="239"/>
    </row>
    <row r="595" spans="1:31">
      <c r="A595" s="237">
        <v>108915</v>
      </c>
      <c r="B595" s="237" t="s">
        <v>477</v>
      </c>
      <c r="C595" s="237" t="s">
        <v>155</v>
      </c>
      <c r="D595" s="237" t="s">
        <v>271</v>
      </c>
      <c r="E595" s="238" t="s">
        <v>993</v>
      </c>
      <c r="F595" s="237">
        <v>40346</v>
      </c>
      <c r="G595" s="237">
        <v>133671</v>
      </c>
      <c r="H595" s="237" t="s">
        <v>457</v>
      </c>
      <c r="I595" s="237" t="s">
        <v>243</v>
      </c>
      <c r="J595" s="238" t="s">
        <v>271</v>
      </c>
      <c r="K595" s="237" t="s">
        <v>996</v>
      </c>
      <c r="L595" s="237">
        <v>40711</v>
      </c>
      <c r="M595" s="237">
        <v>108251</v>
      </c>
      <c r="N595" s="237" t="s">
        <v>659</v>
      </c>
      <c r="O595" s="238" t="s">
        <v>149</v>
      </c>
      <c r="P595" s="39" t="s">
        <v>271</v>
      </c>
      <c r="Q595" s="239" t="s">
        <v>996</v>
      </c>
      <c r="R595" s="239">
        <v>40879</v>
      </c>
      <c r="S595" s="239">
        <v>135950</v>
      </c>
      <c r="T595" s="239" t="s">
        <v>741</v>
      </c>
      <c r="U595" s="240" t="s">
        <v>204</v>
      </c>
      <c r="V595" s="239" t="s">
        <v>246</v>
      </c>
      <c r="W595" s="239" t="s">
        <v>246</v>
      </c>
      <c r="X595" s="239">
        <v>40505</v>
      </c>
      <c r="Y595" s="239">
        <v>124529</v>
      </c>
      <c r="Z595" s="240" t="s">
        <v>767</v>
      </c>
      <c r="AA595" s="239" t="s">
        <v>129</v>
      </c>
      <c r="AB595" s="239" t="s">
        <v>246</v>
      </c>
      <c r="AC595" s="239" t="s">
        <v>246</v>
      </c>
      <c r="AD595" s="239">
        <v>40801</v>
      </c>
      <c r="AE595" s="239"/>
    </row>
    <row r="596" spans="1:31">
      <c r="A596" s="237">
        <v>101494</v>
      </c>
      <c r="B596" s="237" t="s">
        <v>446</v>
      </c>
      <c r="C596" s="237" t="s">
        <v>178</v>
      </c>
      <c r="D596" s="237" t="s">
        <v>271</v>
      </c>
      <c r="E596" s="238" t="s">
        <v>993</v>
      </c>
      <c r="F596" s="237">
        <v>40522</v>
      </c>
      <c r="G596" s="237">
        <v>107222</v>
      </c>
      <c r="H596" s="237" t="s">
        <v>452</v>
      </c>
      <c r="I596" s="237" t="s">
        <v>178</v>
      </c>
      <c r="J596" s="238" t="s">
        <v>271</v>
      </c>
      <c r="K596" s="237" t="s">
        <v>993</v>
      </c>
      <c r="L596" s="237">
        <v>40373</v>
      </c>
      <c r="M596" s="237">
        <v>107541</v>
      </c>
      <c r="N596" s="237" t="s">
        <v>459</v>
      </c>
      <c r="O596" s="238" t="s">
        <v>243</v>
      </c>
      <c r="P596" s="39" t="s">
        <v>271</v>
      </c>
      <c r="Q596" s="239" t="s">
        <v>996</v>
      </c>
      <c r="R596" s="239">
        <v>40284</v>
      </c>
      <c r="S596" s="239">
        <v>136144</v>
      </c>
      <c r="T596" s="239" t="s">
        <v>949</v>
      </c>
      <c r="U596" s="240" t="s">
        <v>145</v>
      </c>
      <c r="V596" s="239" t="s">
        <v>246</v>
      </c>
      <c r="W596" s="239" t="s">
        <v>246</v>
      </c>
      <c r="X596" s="239">
        <v>40814</v>
      </c>
      <c r="Y596" s="239">
        <v>135950</v>
      </c>
      <c r="Z596" s="240" t="s">
        <v>741</v>
      </c>
      <c r="AA596" s="239" t="s">
        <v>204</v>
      </c>
      <c r="AB596" s="239" t="s">
        <v>246</v>
      </c>
      <c r="AC596" s="239" t="s">
        <v>246</v>
      </c>
      <c r="AD596" s="239">
        <v>40505</v>
      </c>
      <c r="AE596" s="239"/>
    </row>
    <row r="597" spans="1:31">
      <c r="A597" s="237">
        <v>107312</v>
      </c>
      <c r="B597" s="237" t="s">
        <v>462</v>
      </c>
      <c r="C597" s="237" t="s">
        <v>178</v>
      </c>
      <c r="D597" s="237" t="s">
        <v>271</v>
      </c>
      <c r="E597" s="238" t="s">
        <v>996</v>
      </c>
      <c r="F597" s="237">
        <v>40591</v>
      </c>
      <c r="G597" s="237">
        <v>106690</v>
      </c>
      <c r="H597" s="237" t="s">
        <v>445</v>
      </c>
      <c r="I597" s="237" t="s">
        <v>208</v>
      </c>
      <c r="J597" s="238" t="s">
        <v>271</v>
      </c>
      <c r="K597" s="237" t="s">
        <v>993</v>
      </c>
      <c r="L597" s="237">
        <v>40577</v>
      </c>
      <c r="M597" s="237">
        <v>133671</v>
      </c>
      <c r="N597" s="237" t="s">
        <v>457</v>
      </c>
      <c r="O597" s="238" t="s">
        <v>243</v>
      </c>
      <c r="P597" s="39" t="s">
        <v>271</v>
      </c>
      <c r="Q597" s="239" t="s">
        <v>996</v>
      </c>
      <c r="R597" s="239">
        <v>40711</v>
      </c>
      <c r="S597" s="239">
        <v>108666</v>
      </c>
      <c r="T597" s="239" t="s">
        <v>665</v>
      </c>
      <c r="U597" s="240" t="s">
        <v>320</v>
      </c>
      <c r="V597" s="239" t="s">
        <v>246</v>
      </c>
      <c r="W597" s="239" t="s">
        <v>246</v>
      </c>
      <c r="X597" s="239">
        <v>40486</v>
      </c>
      <c r="Y597" s="239">
        <v>136144</v>
      </c>
      <c r="Z597" s="240" t="s">
        <v>949</v>
      </c>
      <c r="AA597" t="s">
        <v>145</v>
      </c>
      <c r="AB597" t="s">
        <v>246</v>
      </c>
      <c r="AC597" t="s">
        <v>246</v>
      </c>
      <c r="AD597">
        <v>40814</v>
      </c>
      <c r="AE597" s="1"/>
    </row>
    <row r="598" spans="1:31">
      <c r="A598" s="237">
        <v>106690</v>
      </c>
      <c r="B598" s="237" t="s">
        <v>445</v>
      </c>
      <c r="C598" s="237" t="s">
        <v>208</v>
      </c>
      <c r="D598" s="237" t="s">
        <v>271</v>
      </c>
      <c r="E598" s="238" t="s">
        <v>993</v>
      </c>
      <c r="F598" s="237">
        <v>40577</v>
      </c>
      <c r="G598" s="237">
        <v>106573</v>
      </c>
      <c r="H598" s="237" t="s">
        <v>442</v>
      </c>
      <c r="I598" s="237" t="s">
        <v>306</v>
      </c>
      <c r="J598" s="238" t="s">
        <v>271</v>
      </c>
      <c r="K598" s="237" t="s">
        <v>993</v>
      </c>
      <c r="L598" s="237">
        <v>40192</v>
      </c>
      <c r="M598" s="237">
        <v>107527</v>
      </c>
      <c r="N598" s="237" t="s">
        <v>458</v>
      </c>
      <c r="O598" s="238" t="s">
        <v>243</v>
      </c>
      <c r="P598" s="39" t="s">
        <v>271</v>
      </c>
      <c r="Q598" s="239" t="s">
        <v>993</v>
      </c>
      <c r="R598" s="239">
        <v>40562</v>
      </c>
      <c r="S598" s="239">
        <v>131626</v>
      </c>
      <c r="T598" s="239" t="s">
        <v>950</v>
      </c>
      <c r="U598" s="240" t="s">
        <v>33</v>
      </c>
      <c r="V598" s="239" t="s">
        <v>246</v>
      </c>
      <c r="W598" s="239" t="s">
        <v>246</v>
      </c>
      <c r="X598" s="239">
        <v>40813</v>
      </c>
      <c r="Y598" s="239">
        <v>111520</v>
      </c>
      <c r="Z598" s="240" t="s">
        <v>666</v>
      </c>
      <c r="AA598" t="s">
        <v>261</v>
      </c>
      <c r="AB598" t="s">
        <v>246</v>
      </c>
      <c r="AC598" t="s">
        <v>246</v>
      </c>
      <c r="AD598">
        <v>40457</v>
      </c>
      <c r="AE598" s="1"/>
    </row>
    <row r="599" spans="1:31">
      <c r="A599" s="237">
        <v>106473</v>
      </c>
      <c r="B599" s="237" t="s">
        <v>461</v>
      </c>
      <c r="C599" s="237" t="s">
        <v>302</v>
      </c>
      <c r="D599" s="237" t="s">
        <v>271</v>
      </c>
      <c r="E599" s="238" t="s">
        <v>994</v>
      </c>
      <c r="F599" s="237">
        <v>40723</v>
      </c>
      <c r="G599" s="237">
        <v>106559</v>
      </c>
      <c r="H599" s="237" t="s">
        <v>439</v>
      </c>
      <c r="I599" s="237" t="s">
        <v>306</v>
      </c>
      <c r="J599" s="238" t="s">
        <v>271</v>
      </c>
      <c r="K599" s="237" t="s">
        <v>993</v>
      </c>
      <c r="L599" s="237">
        <v>40605</v>
      </c>
      <c r="M599" s="237">
        <v>107222</v>
      </c>
      <c r="N599" s="237" t="s">
        <v>452</v>
      </c>
      <c r="O599" s="238" t="s">
        <v>178</v>
      </c>
      <c r="P599" s="39" t="s">
        <v>271</v>
      </c>
      <c r="Q599" s="239" t="s">
        <v>993</v>
      </c>
      <c r="R599" s="239">
        <v>40373</v>
      </c>
      <c r="S599" s="239">
        <v>111520</v>
      </c>
      <c r="T599" s="239" t="s">
        <v>666</v>
      </c>
      <c r="U599" s="240" t="s">
        <v>261</v>
      </c>
      <c r="V599" s="239" t="s">
        <v>246</v>
      </c>
      <c r="W599" s="239" t="s">
        <v>246</v>
      </c>
      <c r="X599" s="239">
        <v>40457</v>
      </c>
      <c r="Y599" s="239">
        <v>131626</v>
      </c>
      <c r="Z599" s="240" t="s">
        <v>950</v>
      </c>
      <c r="AA599" t="s">
        <v>33</v>
      </c>
      <c r="AB599" t="s">
        <v>246</v>
      </c>
      <c r="AC599" t="s">
        <v>246</v>
      </c>
      <c r="AD599">
        <v>40813</v>
      </c>
      <c r="AE599" s="1"/>
    </row>
    <row r="600" spans="1:31">
      <c r="A600" s="237">
        <v>130863</v>
      </c>
      <c r="B600" s="237" t="s">
        <v>460</v>
      </c>
      <c r="C600" s="237" t="s">
        <v>149</v>
      </c>
      <c r="D600" s="237" t="s">
        <v>271</v>
      </c>
      <c r="E600" s="238" t="s">
        <v>993</v>
      </c>
      <c r="F600" s="237">
        <v>40723</v>
      </c>
      <c r="G600" s="237">
        <v>101494</v>
      </c>
      <c r="H600" s="237" t="s">
        <v>446</v>
      </c>
      <c r="I600" s="237" t="s">
        <v>178</v>
      </c>
      <c r="J600" s="238" t="s">
        <v>271</v>
      </c>
      <c r="K600" s="237" t="s">
        <v>993</v>
      </c>
      <c r="L600" s="237">
        <v>40522</v>
      </c>
      <c r="M600" s="237">
        <v>106690</v>
      </c>
      <c r="N600" s="237" t="s">
        <v>445</v>
      </c>
      <c r="O600" s="238" t="s">
        <v>208</v>
      </c>
      <c r="P600" s="39" t="s">
        <v>271</v>
      </c>
      <c r="Q600" s="239" t="s">
        <v>993</v>
      </c>
      <c r="R600" s="239">
        <v>40577</v>
      </c>
      <c r="S600" s="239">
        <v>133990</v>
      </c>
      <c r="T600" s="239" t="s">
        <v>951</v>
      </c>
      <c r="U600" s="240" t="s">
        <v>60</v>
      </c>
      <c r="V600" s="239" t="s">
        <v>246</v>
      </c>
      <c r="W600" s="239" t="s">
        <v>246</v>
      </c>
      <c r="X600" s="239">
        <v>40809</v>
      </c>
      <c r="Y600" s="239">
        <v>108666</v>
      </c>
      <c r="Z600" s="240" t="s">
        <v>665</v>
      </c>
      <c r="AA600" t="s">
        <v>320</v>
      </c>
      <c r="AB600" t="s">
        <v>246</v>
      </c>
      <c r="AC600" t="s">
        <v>246</v>
      </c>
      <c r="AD600">
        <v>40486</v>
      </c>
      <c r="AE600" s="1"/>
    </row>
    <row r="601" spans="1:31">
      <c r="A601" s="237">
        <v>108174</v>
      </c>
      <c r="B601" s="237" t="s">
        <v>464</v>
      </c>
      <c r="C601" s="237" t="s">
        <v>149</v>
      </c>
      <c r="D601" s="237" t="s">
        <v>271</v>
      </c>
      <c r="E601" s="238" t="s">
        <v>995</v>
      </c>
      <c r="F601" s="237">
        <v>40136</v>
      </c>
      <c r="G601" s="237">
        <v>107527</v>
      </c>
      <c r="H601" s="237" t="s">
        <v>458</v>
      </c>
      <c r="I601" s="237" t="s">
        <v>243</v>
      </c>
      <c r="J601" s="238" t="s">
        <v>271</v>
      </c>
      <c r="K601" s="237" t="s">
        <v>993</v>
      </c>
      <c r="L601" s="237">
        <v>40562</v>
      </c>
      <c r="M601" s="237">
        <v>106559</v>
      </c>
      <c r="N601" s="237" t="s">
        <v>439</v>
      </c>
      <c r="O601" s="238" t="s">
        <v>306</v>
      </c>
      <c r="P601" s="39" t="s">
        <v>271</v>
      </c>
      <c r="Q601" s="239" t="s">
        <v>993</v>
      </c>
      <c r="R601" s="239">
        <v>40605</v>
      </c>
      <c r="S601" s="239"/>
      <c r="T601" s="239"/>
      <c r="U601" s="239"/>
      <c r="V601" s="239"/>
      <c r="W601" s="239"/>
      <c r="X601" s="239"/>
      <c r="Y601" s="239">
        <v>133990</v>
      </c>
      <c r="Z601" s="240" t="s">
        <v>951</v>
      </c>
      <c r="AA601" t="s">
        <v>60</v>
      </c>
      <c r="AB601" t="s">
        <v>246</v>
      </c>
      <c r="AC601" t="s">
        <v>246</v>
      </c>
      <c r="AD601">
        <v>40809</v>
      </c>
      <c r="AE601" s="1"/>
    </row>
    <row r="602" spans="1:31">
      <c r="A602" s="237">
        <v>107046</v>
      </c>
      <c r="B602" s="237" t="s">
        <v>150</v>
      </c>
      <c r="C602" s="237" t="s">
        <v>37</v>
      </c>
      <c r="D602" s="237" t="s">
        <v>271</v>
      </c>
      <c r="E602" s="238" t="s">
        <v>993</v>
      </c>
      <c r="F602" s="237">
        <v>40242</v>
      </c>
      <c r="G602" s="237">
        <v>107289</v>
      </c>
      <c r="H602" s="237" t="s">
        <v>467</v>
      </c>
      <c r="I602" s="237" t="s">
        <v>178</v>
      </c>
      <c r="J602" s="238" t="s">
        <v>271</v>
      </c>
      <c r="K602" s="237" t="s">
        <v>993</v>
      </c>
      <c r="L602" s="237">
        <v>40218</v>
      </c>
      <c r="M602" s="237">
        <v>106187</v>
      </c>
      <c r="N602" s="237" t="s">
        <v>282</v>
      </c>
      <c r="O602" s="238" t="s">
        <v>9</v>
      </c>
      <c r="P602" s="39" t="s">
        <v>271</v>
      </c>
      <c r="Q602" s="39" t="s">
        <v>993</v>
      </c>
      <c r="R602" s="39">
        <v>40136</v>
      </c>
    </row>
    <row r="603" spans="1:31">
      <c r="A603" s="237">
        <v>130923</v>
      </c>
      <c r="B603" s="237" t="s">
        <v>281</v>
      </c>
      <c r="C603" s="237" t="s">
        <v>208</v>
      </c>
      <c r="D603" s="237" t="s">
        <v>271</v>
      </c>
      <c r="E603" s="238" t="s">
        <v>993</v>
      </c>
      <c r="F603" s="237">
        <v>40135</v>
      </c>
      <c r="G603" s="237">
        <v>105535</v>
      </c>
      <c r="H603" s="237" t="s">
        <v>220</v>
      </c>
      <c r="I603" s="237" t="s">
        <v>62</v>
      </c>
      <c r="J603" s="238" t="s">
        <v>271</v>
      </c>
      <c r="K603" s="237" t="s">
        <v>994</v>
      </c>
      <c r="L603" s="237">
        <v>40100</v>
      </c>
      <c r="M603" s="237">
        <v>135017</v>
      </c>
      <c r="N603" s="237" t="s">
        <v>437</v>
      </c>
      <c r="O603" s="238" t="s">
        <v>70</v>
      </c>
      <c r="P603" s="39" t="s">
        <v>271</v>
      </c>
      <c r="Q603" s="39" t="s">
        <v>993</v>
      </c>
      <c r="R603" s="39">
        <v>40633</v>
      </c>
    </row>
    <row r="604" spans="1:31">
      <c r="A604" s="237">
        <v>106729</v>
      </c>
      <c r="B604" s="237" t="s">
        <v>444</v>
      </c>
      <c r="C604" s="237" t="s">
        <v>208</v>
      </c>
      <c r="D604" s="237" t="s">
        <v>271</v>
      </c>
      <c r="E604" s="238" t="s">
        <v>993</v>
      </c>
      <c r="F604" s="237">
        <v>40625</v>
      </c>
      <c r="G604" s="237">
        <v>105183</v>
      </c>
      <c r="H604" s="237" t="s">
        <v>881</v>
      </c>
      <c r="I604" s="237" t="s">
        <v>321</v>
      </c>
      <c r="J604" s="238" t="s">
        <v>271</v>
      </c>
      <c r="K604" s="237" t="s">
        <v>993</v>
      </c>
      <c r="L604" s="237">
        <v>40815</v>
      </c>
      <c r="M604" s="237">
        <v>106122</v>
      </c>
      <c r="N604" s="237" t="s">
        <v>880</v>
      </c>
      <c r="O604" s="238" t="s">
        <v>137</v>
      </c>
      <c r="P604" s="39" t="s">
        <v>271</v>
      </c>
      <c r="Q604" s="39" t="s">
        <v>994</v>
      </c>
      <c r="R604" s="39">
        <v>40885</v>
      </c>
    </row>
    <row r="605" spans="1:31">
      <c r="A605" s="237">
        <v>105321</v>
      </c>
      <c r="B605" s="237" t="s">
        <v>276</v>
      </c>
      <c r="C605" s="237" t="s">
        <v>304</v>
      </c>
      <c r="D605" s="237" t="s">
        <v>271</v>
      </c>
      <c r="E605" s="238" t="s">
        <v>996</v>
      </c>
      <c r="F605" s="237">
        <v>40323</v>
      </c>
      <c r="G605" s="237">
        <v>105460</v>
      </c>
      <c r="H605" s="237" t="s">
        <v>447</v>
      </c>
      <c r="I605" s="237" t="s">
        <v>62</v>
      </c>
      <c r="J605" s="238" t="s">
        <v>271</v>
      </c>
      <c r="K605" s="237" t="s">
        <v>993</v>
      </c>
      <c r="L605" s="237">
        <v>40514</v>
      </c>
      <c r="M605" s="237">
        <v>108173</v>
      </c>
      <c r="N605" s="237" t="s">
        <v>463</v>
      </c>
      <c r="O605" s="238" t="s">
        <v>149</v>
      </c>
      <c r="P605" s="39" t="s">
        <v>271</v>
      </c>
      <c r="Q605" s="39" t="s">
        <v>995</v>
      </c>
      <c r="R605" s="39">
        <v>40487</v>
      </c>
    </row>
    <row r="606" spans="1:31">
      <c r="A606" s="237">
        <v>104313</v>
      </c>
      <c r="B606" s="237" t="s">
        <v>174</v>
      </c>
      <c r="C606" s="237" t="s">
        <v>63</v>
      </c>
      <c r="D606" s="237" t="s">
        <v>271</v>
      </c>
      <c r="E606" s="238" t="s">
        <v>993</v>
      </c>
      <c r="F606" s="237">
        <v>40254</v>
      </c>
      <c r="G606" s="237">
        <v>106187</v>
      </c>
      <c r="H606" s="237" t="s">
        <v>282</v>
      </c>
      <c r="I606" s="237" t="s">
        <v>9</v>
      </c>
      <c r="J606" s="238" t="s">
        <v>271</v>
      </c>
      <c r="K606" s="237" t="s">
        <v>993</v>
      </c>
      <c r="L606" s="237">
        <v>40136</v>
      </c>
      <c r="M606" s="237">
        <v>131265</v>
      </c>
      <c r="N606" s="237" t="s">
        <v>879</v>
      </c>
      <c r="O606" s="238" t="s">
        <v>208</v>
      </c>
      <c r="P606" s="39" t="s">
        <v>271</v>
      </c>
      <c r="Q606" s="39" t="s">
        <v>993</v>
      </c>
      <c r="R606" s="39">
        <v>40864</v>
      </c>
    </row>
    <row r="607" spans="1:31">
      <c r="A607" s="237">
        <v>105460</v>
      </c>
      <c r="B607" s="237" t="s">
        <v>447</v>
      </c>
      <c r="C607" s="237" t="s">
        <v>62</v>
      </c>
      <c r="D607" s="237" t="s">
        <v>271</v>
      </c>
      <c r="E607" s="238" t="s">
        <v>993</v>
      </c>
      <c r="F607" s="237">
        <v>40514</v>
      </c>
      <c r="G607" s="237">
        <v>105321</v>
      </c>
      <c r="H607" s="237" t="s">
        <v>276</v>
      </c>
      <c r="I607" s="237" t="s">
        <v>304</v>
      </c>
      <c r="J607" s="238" t="s">
        <v>271</v>
      </c>
      <c r="K607" s="237" t="s">
        <v>996</v>
      </c>
      <c r="L607" s="237">
        <v>40323</v>
      </c>
      <c r="M607" s="237">
        <v>106729</v>
      </c>
      <c r="N607" s="237" t="s">
        <v>444</v>
      </c>
      <c r="O607" s="238" t="s">
        <v>208</v>
      </c>
      <c r="P607" s="39" t="s">
        <v>271</v>
      </c>
      <c r="Q607" s="39" t="s">
        <v>993</v>
      </c>
      <c r="R607" s="39">
        <v>40625</v>
      </c>
    </row>
    <row r="608" spans="1:31">
      <c r="A608" s="237">
        <v>105386</v>
      </c>
      <c r="B608" s="237" t="s">
        <v>435</v>
      </c>
      <c r="C608" s="237" t="s">
        <v>62</v>
      </c>
      <c r="D608" s="237" t="s">
        <v>271</v>
      </c>
      <c r="E608" s="238" t="s">
        <v>993</v>
      </c>
      <c r="F608" s="237">
        <v>40689</v>
      </c>
      <c r="G608" s="237">
        <v>107312</v>
      </c>
      <c r="H608" s="237" t="s">
        <v>462</v>
      </c>
      <c r="I608" s="237" t="s">
        <v>178</v>
      </c>
      <c r="J608" s="238" t="s">
        <v>271</v>
      </c>
      <c r="K608" s="237" t="s">
        <v>996</v>
      </c>
      <c r="L608" s="237">
        <v>40591</v>
      </c>
      <c r="M608" s="237">
        <v>105321</v>
      </c>
      <c r="N608" s="237" t="s">
        <v>276</v>
      </c>
      <c r="O608" s="238" t="s">
        <v>304</v>
      </c>
      <c r="P608" s="39" t="s">
        <v>271</v>
      </c>
      <c r="Q608" s="39" t="s">
        <v>996</v>
      </c>
      <c r="R608" s="39">
        <v>40323</v>
      </c>
    </row>
    <row r="609" spans="1:18">
      <c r="A609" s="237">
        <v>106225</v>
      </c>
      <c r="B609" s="237" t="s">
        <v>48</v>
      </c>
      <c r="C609" s="237" t="s">
        <v>9</v>
      </c>
      <c r="D609" s="237" t="s">
        <v>271</v>
      </c>
      <c r="E609" s="238" t="s">
        <v>993</v>
      </c>
      <c r="F609" s="237">
        <v>40316</v>
      </c>
      <c r="G609" s="237">
        <v>106225</v>
      </c>
      <c r="H609" s="237" t="s">
        <v>48</v>
      </c>
      <c r="I609" s="237" t="s">
        <v>9</v>
      </c>
      <c r="J609" s="238" t="s">
        <v>271</v>
      </c>
      <c r="K609" s="237" t="s">
        <v>993</v>
      </c>
      <c r="L609" s="237">
        <v>40316</v>
      </c>
      <c r="M609" s="237">
        <v>105386</v>
      </c>
      <c r="N609" s="237" t="s">
        <v>435</v>
      </c>
      <c r="O609" s="238" t="s">
        <v>62</v>
      </c>
      <c r="P609" s="39" t="s">
        <v>271</v>
      </c>
      <c r="Q609" s="39" t="s">
        <v>993</v>
      </c>
      <c r="R609" s="39">
        <v>40689</v>
      </c>
    </row>
    <row r="610" spans="1:18">
      <c r="A610" s="237">
        <v>107541</v>
      </c>
      <c r="B610" s="237" t="s">
        <v>459</v>
      </c>
      <c r="C610" s="237" t="s">
        <v>243</v>
      </c>
      <c r="D610" s="237" t="s">
        <v>271</v>
      </c>
      <c r="E610" s="238" t="s">
        <v>996</v>
      </c>
      <c r="F610" s="237">
        <v>40284</v>
      </c>
      <c r="G610" s="237">
        <v>105002</v>
      </c>
      <c r="H610" s="237" t="s">
        <v>430</v>
      </c>
      <c r="I610" s="237" t="s">
        <v>11</v>
      </c>
      <c r="J610" s="238" t="s">
        <v>271</v>
      </c>
      <c r="K610" s="237" t="s">
        <v>993</v>
      </c>
      <c r="L610" s="237">
        <v>40296</v>
      </c>
      <c r="M610" s="237">
        <v>106225</v>
      </c>
      <c r="N610" s="237" t="s">
        <v>48</v>
      </c>
      <c r="O610" s="238" t="s">
        <v>9</v>
      </c>
      <c r="P610" s="39" t="s">
        <v>271</v>
      </c>
      <c r="Q610" s="39" t="s">
        <v>993</v>
      </c>
      <c r="R610" s="39">
        <v>40316</v>
      </c>
    </row>
    <row r="611" spans="1:18">
      <c r="A611" s="237">
        <v>133671</v>
      </c>
      <c r="B611" s="237" t="s">
        <v>457</v>
      </c>
      <c r="C611" s="237" t="s">
        <v>243</v>
      </c>
      <c r="D611" s="237" t="s">
        <v>271</v>
      </c>
      <c r="E611" s="238" t="s">
        <v>996</v>
      </c>
      <c r="F611" s="237">
        <v>40711</v>
      </c>
      <c r="G611" s="237">
        <v>105386</v>
      </c>
      <c r="H611" s="237" t="s">
        <v>435</v>
      </c>
      <c r="I611" s="237" t="s">
        <v>62</v>
      </c>
      <c r="J611" s="238" t="s">
        <v>271</v>
      </c>
      <c r="K611" s="237" t="s">
        <v>993</v>
      </c>
      <c r="L611" s="237">
        <v>40689</v>
      </c>
      <c r="M611" s="237">
        <v>104080</v>
      </c>
      <c r="N611" s="237" t="s">
        <v>85</v>
      </c>
      <c r="O611" s="238" t="s">
        <v>50</v>
      </c>
      <c r="P611" s="39" t="s">
        <v>271</v>
      </c>
      <c r="Q611" s="39" t="s">
        <v>993</v>
      </c>
      <c r="R611" s="39">
        <v>40675</v>
      </c>
    </row>
    <row r="612" spans="1:18">
      <c r="A612" s="237">
        <v>107527</v>
      </c>
      <c r="B612" s="237" t="s">
        <v>458</v>
      </c>
      <c r="C612" s="237" t="s">
        <v>243</v>
      </c>
      <c r="D612" s="237" t="s">
        <v>271</v>
      </c>
      <c r="E612" s="238" t="s">
        <v>993</v>
      </c>
      <c r="F612" s="237">
        <v>40562</v>
      </c>
      <c r="G612" s="237">
        <v>135017</v>
      </c>
      <c r="H612" s="237" t="s">
        <v>437</v>
      </c>
      <c r="I612" s="237" t="s">
        <v>70</v>
      </c>
      <c r="J612" s="238" t="s">
        <v>271</v>
      </c>
      <c r="K612" s="237" t="s">
        <v>993</v>
      </c>
      <c r="L612" s="237">
        <v>40633</v>
      </c>
      <c r="M612" s="237">
        <v>103242</v>
      </c>
      <c r="N612" s="237" t="s">
        <v>421</v>
      </c>
      <c r="O612" s="238" t="s">
        <v>186</v>
      </c>
      <c r="P612" s="39" t="s">
        <v>271</v>
      </c>
      <c r="Q612" s="39" t="s">
        <v>993</v>
      </c>
      <c r="R612" s="39">
        <v>40501</v>
      </c>
    </row>
    <row r="613" spans="1:18">
      <c r="A613" s="237">
        <v>107222</v>
      </c>
      <c r="B613" s="237" t="s">
        <v>452</v>
      </c>
      <c r="C613" s="237" t="s">
        <v>178</v>
      </c>
      <c r="D613" s="237" t="s">
        <v>271</v>
      </c>
      <c r="E613" s="238" t="s">
        <v>993</v>
      </c>
      <c r="F613" s="237">
        <v>40373</v>
      </c>
      <c r="G613" s="237">
        <v>104080</v>
      </c>
      <c r="H613" s="237" t="s">
        <v>85</v>
      </c>
      <c r="I613" s="237" t="s">
        <v>50</v>
      </c>
      <c r="J613" s="238" t="s">
        <v>271</v>
      </c>
      <c r="K613" s="237" t="s">
        <v>993</v>
      </c>
      <c r="L613" s="237">
        <v>40675</v>
      </c>
      <c r="M613" s="237">
        <v>131576</v>
      </c>
      <c r="N613" s="237" t="s">
        <v>420</v>
      </c>
      <c r="O613" s="238" t="s">
        <v>185</v>
      </c>
      <c r="P613" s="39" t="s">
        <v>271</v>
      </c>
      <c r="Q613" s="39" t="s">
        <v>993</v>
      </c>
      <c r="R613" s="39">
        <v>40472</v>
      </c>
    </row>
    <row r="614" spans="1:18">
      <c r="A614" s="237">
        <v>106573</v>
      </c>
      <c r="B614" s="237" t="s">
        <v>442</v>
      </c>
      <c r="C614" s="237" t="s">
        <v>306</v>
      </c>
      <c r="D614" s="237" t="s">
        <v>271</v>
      </c>
      <c r="E614" s="238" t="s">
        <v>993</v>
      </c>
      <c r="F614" s="237">
        <v>40192</v>
      </c>
      <c r="G614" s="237">
        <v>103668</v>
      </c>
      <c r="H614" s="237" t="s">
        <v>424</v>
      </c>
      <c r="I614" s="237" t="s">
        <v>51</v>
      </c>
      <c r="J614" s="238" t="s">
        <v>271</v>
      </c>
      <c r="K614" s="237" t="s">
        <v>993</v>
      </c>
      <c r="L614" s="237">
        <v>40738</v>
      </c>
      <c r="M614" s="237">
        <v>102834</v>
      </c>
      <c r="N614" s="237" t="s">
        <v>429</v>
      </c>
      <c r="O614" s="238" t="s">
        <v>16</v>
      </c>
      <c r="P614" s="39" t="s">
        <v>271</v>
      </c>
      <c r="Q614" s="39" t="s">
        <v>993</v>
      </c>
      <c r="R614" s="39">
        <v>40575</v>
      </c>
    </row>
    <row r="615" spans="1:18">
      <c r="A615" s="237">
        <v>106559</v>
      </c>
      <c r="B615" s="237" t="s">
        <v>439</v>
      </c>
      <c r="C615" s="237" t="s">
        <v>306</v>
      </c>
      <c r="D615" s="237" t="s">
        <v>271</v>
      </c>
      <c r="E615" s="238" t="s">
        <v>993</v>
      </c>
      <c r="F615" s="237">
        <v>40605</v>
      </c>
      <c r="G615" s="237">
        <v>102661</v>
      </c>
      <c r="H615" s="237" t="s">
        <v>416</v>
      </c>
      <c r="I615" s="237" t="s">
        <v>242</v>
      </c>
      <c r="J615" s="238" t="s">
        <v>271</v>
      </c>
      <c r="K615" s="237" t="s">
        <v>993</v>
      </c>
      <c r="L615" s="237">
        <v>40508</v>
      </c>
      <c r="M615" s="237">
        <v>102317</v>
      </c>
      <c r="N615" s="237" t="s">
        <v>417</v>
      </c>
      <c r="O615" s="238" t="s">
        <v>60</v>
      </c>
      <c r="P615" s="39" t="s">
        <v>271</v>
      </c>
      <c r="Q615" s="39" t="s">
        <v>993</v>
      </c>
      <c r="R615" s="39">
        <v>40463</v>
      </c>
    </row>
    <row r="616" spans="1:18">
      <c r="A616" s="237">
        <v>106187</v>
      </c>
      <c r="B616" s="237" t="s">
        <v>282</v>
      </c>
      <c r="C616" s="237" t="s">
        <v>9</v>
      </c>
      <c r="D616" s="237" t="s">
        <v>271</v>
      </c>
      <c r="E616" s="238" t="s">
        <v>993</v>
      </c>
      <c r="F616" s="237">
        <v>40136</v>
      </c>
      <c r="G616" s="237">
        <v>103371</v>
      </c>
      <c r="H616" s="237" t="s">
        <v>883</v>
      </c>
      <c r="I616" s="237" t="s">
        <v>186</v>
      </c>
      <c r="J616" s="238" t="s">
        <v>271</v>
      </c>
      <c r="K616" s="237" t="s">
        <v>993</v>
      </c>
      <c r="L616" s="237">
        <v>40857</v>
      </c>
      <c r="M616" s="237">
        <v>103411</v>
      </c>
      <c r="N616" s="237" t="s">
        <v>425</v>
      </c>
      <c r="O616" s="238" t="s">
        <v>186</v>
      </c>
      <c r="P616" s="39" t="s">
        <v>271</v>
      </c>
      <c r="Q616" s="39" t="s">
        <v>996</v>
      </c>
      <c r="R616" s="39">
        <v>40435</v>
      </c>
    </row>
    <row r="617" spans="1:18">
      <c r="A617" s="237">
        <v>135017</v>
      </c>
      <c r="B617" s="237" t="s">
        <v>437</v>
      </c>
      <c r="C617" s="237" t="s">
        <v>70</v>
      </c>
      <c r="D617" s="237" t="s">
        <v>271</v>
      </c>
      <c r="E617" s="238" t="s">
        <v>993</v>
      </c>
      <c r="F617" s="237">
        <v>40633</v>
      </c>
      <c r="G617" s="237">
        <v>134178</v>
      </c>
      <c r="H617" s="237" t="s">
        <v>884</v>
      </c>
      <c r="I617" s="237" t="s">
        <v>185</v>
      </c>
      <c r="J617" s="238" t="s">
        <v>271</v>
      </c>
      <c r="K617" s="237" t="s">
        <v>993</v>
      </c>
      <c r="L617" s="237">
        <v>40829</v>
      </c>
      <c r="M617" s="237">
        <v>103405</v>
      </c>
      <c r="N617" s="237" t="s">
        <v>143</v>
      </c>
      <c r="O617" s="238" t="s">
        <v>186</v>
      </c>
      <c r="P617" s="39" t="s">
        <v>271</v>
      </c>
      <c r="Q617" s="39" t="s">
        <v>996</v>
      </c>
      <c r="R617" s="39">
        <v>40247</v>
      </c>
    </row>
    <row r="618" spans="1:18">
      <c r="A618" s="237">
        <v>105920</v>
      </c>
      <c r="B618" s="237" t="s">
        <v>294</v>
      </c>
      <c r="C618" s="237" t="s">
        <v>72</v>
      </c>
      <c r="D618" s="237" t="s">
        <v>271</v>
      </c>
      <c r="E618" s="238" t="s">
        <v>993</v>
      </c>
      <c r="F618" s="237">
        <v>40158</v>
      </c>
      <c r="G618" s="237">
        <v>135812</v>
      </c>
      <c r="H618" s="237" t="s">
        <v>418</v>
      </c>
      <c r="I618" s="237" t="s">
        <v>60</v>
      </c>
      <c r="J618" s="238" t="s">
        <v>271</v>
      </c>
      <c r="K618" s="237" t="s">
        <v>993</v>
      </c>
      <c r="L618" s="237">
        <v>40326</v>
      </c>
      <c r="M618" s="237">
        <v>131942</v>
      </c>
      <c r="N618" s="237" t="s">
        <v>423</v>
      </c>
      <c r="O618" s="238" t="s">
        <v>186</v>
      </c>
      <c r="P618" s="39" t="s">
        <v>271</v>
      </c>
      <c r="Q618" s="39" t="s">
        <v>993</v>
      </c>
      <c r="R618" s="39">
        <v>40235</v>
      </c>
    </row>
    <row r="619" spans="1:18">
      <c r="A619" s="237">
        <v>105535</v>
      </c>
      <c r="B619" s="237" t="s">
        <v>220</v>
      </c>
      <c r="C619" s="237" t="s">
        <v>62</v>
      </c>
      <c r="D619" s="237" t="s">
        <v>271</v>
      </c>
      <c r="E619" s="238" t="s">
        <v>994</v>
      </c>
      <c r="F619" s="237">
        <v>40100</v>
      </c>
      <c r="G619" s="237">
        <v>103923</v>
      </c>
      <c r="H619" s="237" t="s">
        <v>432</v>
      </c>
      <c r="I619" s="237" t="s">
        <v>140</v>
      </c>
      <c r="J619" s="238" t="s">
        <v>271</v>
      </c>
      <c r="K619" s="237" t="s">
        <v>993</v>
      </c>
      <c r="L619" s="237">
        <v>40619</v>
      </c>
      <c r="M619" s="237">
        <v>134178</v>
      </c>
      <c r="N619" s="237" t="s">
        <v>884</v>
      </c>
      <c r="O619" s="238" t="s">
        <v>185</v>
      </c>
      <c r="P619" s="39" t="s">
        <v>271</v>
      </c>
      <c r="Q619" s="39" t="s">
        <v>993</v>
      </c>
      <c r="R619" s="39">
        <v>40829</v>
      </c>
    </row>
    <row r="620" spans="1:18">
      <c r="A620" s="237">
        <v>105183</v>
      </c>
      <c r="B620" s="237" t="s">
        <v>881</v>
      </c>
      <c r="C620" s="237" t="s">
        <v>321</v>
      </c>
      <c r="D620" s="237" t="s">
        <v>271</v>
      </c>
      <c r="E620" s="238" t="s">
        <v>993</v>
      </c>
      <c r="F620" s="237">
        <v>40815</v>
      </c>
      <c r="G620" s="237">
        <v>102834</v>
      </c>
      <c r="H620" s="237" t="s">
        <v>429</v>
      </c>
      <c r="I620" s="237" t="s">
        <v>16</v>
      </c>
      <c r="J620" s="238" t="s">
        <v>271</v>
      </c>
      <c r="K620" s="237" t="s">
        <v>993</v>
      </c>
      <c r="L620" s="237">
        <v>40575</v>
      </c>
      <c r="M620" s="237">
        <v>135812</v>
      </c>
      <c r="N620" s="237" t="s">
        <v>418</v>
      </c>
      <c r="O620" s="238" t="s">
        <v>60</v>
      </c>
      <c r="P620" s="39" t="s">
        <v>271</v>
      </c>
      <c r="Q620" s="39" t="s">
        <v>993</v>
      </c>
      <c r="R620" s="39">
        <v>40326</v>
      </c>
    </row>
    <row r="621" spans="1:18">
      <c r="A621" s="237">
        <v>105002</v>
      </c>
      <c r="B621" s="237" t="s">
        <v>430</v>
      </c>
      <c r="C621" s="237" t="s">
        <v>11</v>
      </c>
      <c r="D621" s="237" t="s">
        <v>271</v>
      </c>
      <c r="E621" s="238" t="s">
        <v>993</v>
      </c>
      <c r="F621" s="237">
        <v>40296</v>
      </c>
      <c r="G621" s="237">
        <v>103699</v>
      </c>
      <c r="H621" s="237" t="s">
        <v>882</v>
      </c>
      <c r="I621" s="237" t="s">
        <v>51</v>
      </c>
      <c r="J621" s="238" t="s">
        <v>271</v>
      </c>
      <c r="K621" s="237" t="s">
        <v>996</v>
      </c>
      <c r="L621" s="237">
        <v>40809</v>
      </c>
      <c r="M621" s="237">
        <v>103171</v>
      </c>
      <c r="N621" s="237" t="s">
        <v>427</v>
      </c>
      <c r="O621" s="238" t="s">
        <v>186</v>
      </c>
      <c r="P621" s="39" t="s">
        <v>271</v>
      </c>
      <c r="Q621" s="39" t="s">
        <v>993</v>
      </c>
      <c r="R621" s="39">
        <v>40619</v>
      </c>
    </row>
    <row r="622" spans="1:18">
      <c r="A622" s="237">
        <v>103800</v>
      </c>
      <c r="B622" s="237" t="s">
        <v>268</v>
      </c>
      <c r="C622" s="237" t="s">
        <v>71</v>
      </c>
      <c r="D622" s="237" t="s">
        <v>271</v>
      </c>
      <c r="E622" s="238" t="s">
        <v>993</v>
      </c>
      <c r="F622" s="237">
        <v>40260</v>
      </c>
      <c r="G622" s="237">
        <v>103171</v>
      </c>
      <c r="H622" s="237" t="s">
        <v>427</v>
      </c>
      <c r="I622" s="237" t="s">
        <v>186</v>
      </c>
      <c r="J622" s="238" t="s">
        <v>271</v>
      </c>
      <c r="K622" s="237" t="s">
        <v>993</v>
      </c>
      <c r="L622" s="237">
        <v>40619</v>
      </c>
      <c r="M622" s="237">
        <v>105183</v>
      </c>
      <c r="N622" s="237" t="s">
        <v>881</v>
      </c>
      <c r="O622" s="238" t="s">
        <v>321</v>
      </c>
      <c r="P622" s="39" t="s">
        <v>271</v>
      </c>
      <c r="Q622" s="39" t="s">
        <v>993</v>
      </c>
      <c r="R622" s="39">
        <v>40815</v>
      </c>
    </row>
    <row r="623" spans="1:18">
      <c r="A623" s="237">
        <v>102760</v>
      </c>
      <c r="B623" s="237" t="s">
        <v>292</v>
      </c>
      <c r="C623" s="237" t="s">
        <v>183</v>
      </c>
      <c r="D623" s="237" t="s">
        <v>271</v>
      </c>
      <c r="E623" s="238" t="s">
        <v>993</v>
      </c>
      <c r="F623" s="237">
        <v>40156</v>
      </c>
      <c r="G623" s="237">
        <v>103411</v>
      </c>
      <c r="H623" s="237" t="s">
        <v>425</v>
      </c>
      <c r="I623" s="237" t="s">
        <v>186</v>
      </c>
      <c r="J623" s="238" t="s">
        <v>271</v>
      </c>
      <c r="K623" s="237" t="s">
        <v>996</v>
      </c>
      <c r="L623" s="237">
        <v>40435</v>
      </c>
      <c r="M623" s="237">
        <v>103371</v>
      </c>
      <c r="N623" s="237" t="s">
        <v>883</v>
      </c>
      <c r="O623" s="238" t="s">
        <v>186</v>
      </c>
      <c r="P623" s="39" t="s">
        <v>271</v>
      </c>
      <c r="Q623" s="39" t="s">
        <v>993</v>
      </c>
      <c r="R623" s="39">
        <v>40857</v>
      </c>
    </row>
    <row r="624" spans="1:18">
      <c r="A624" s="237">
        <v>135812</v>
      </c>
      <c r="B624" s="237" t="s">
        <v>418</v>
      </c>
      <c r="C624" s="237" t="s">
        <v>60</v>
      </c>
      <c r="D624" s="237" t="s">
        <v>271</v>
      </c>
      <c r="E624" s="238" t="s">
        <v>993</v>
      </c>
      <c r="F624" s="237">
        <v>40326</v>
      </c>
      <c r="G624" s="237">
        <v>103405</v>
      </c>
      <c r="H624" s="237" t="s">
        <v>143</v>
      </c>
      <c r="I624" s="237" t="s">
        <v>186</v>
      </c>
      <c r="J624" s="238" t="s">
        <v>271</v>
      </c>
      <c r="K624" s="237" t="s">
        <v>996</v>
      </c>
      <c r="L624" s="237">
        <v>40247</v>
      </c>
      <c r="M624" s="237">
        <v>103923</v>
      </c>
      <c r="N624" s="237" t="s">
        <v>432</v>
      </c>
      <c r="O624" s="238" t="s">
        <v>140</v>
      </c>
      <c r="P624" s="39" t="s">
        <v>271</v>
      </c>
      <c r="Q624" s="39" t="s">
        <v>993</v>
      </c>
      <c r="R624" s="39">
        <v>40619</v>
      </c>
    </row>
    <row r="625" spans="1:18">
      <c r="A625" s="237">
        <v>102317</v>
      </c>
      <c r="B625" s="237" t="s">
        <v>417</v>
      </c>
      <c r="C625" s="237" t="s">
        <v>60</v>
      </c>
      <c r="D625" s="237" t="s">
        <v>271</v>
      </c>
      <c r="E625" s="238" t="s">
        <v>993</v>
      </c>
      <c r="F625" s="237">
        <v>40463</v>
      </c>
      <c r="G625" s="237">
        <v>131942</v>
      </c>
      <c r="H625" s="237" t="s">
        <v>423</v>
      </c>
      <c r="I625" s="237" t="s">
        <v>186</v>
      </c>
      <c r="J625" s="238" t="s">
        <v>271</v>
      </c>
      <c r="K625" s="237" t="s">
        <v>993</v>
      </c>
      <c r="L625" s="237">
        <v>40235</v>
      </c>
      <c r="M625" s="237">
        <v>103699</v>
      </c>
      <c r="N625" s="237" t="s">
        <v>882</v>
      </c>
      <c r="O625" s="238" t="s">
        <v>51</v>
      </c>
      <c r="P625" s="39" t="s">
        <v>271</v>
      </c>
      <c r="Q625" s="39" t="s">
        <v>996</v>
      </c>
      <c r="R625" s="39">
        <v>40809</v>
      </c>
    </row>
    <row r="626" spans="1:18">
      <c r="A626" s="237">
        <v>103668</v>
      </c>
      <c r="B626" s="237" t="s">
        <v>424</v>
      </c>
      <c r="C626" s="237" t="s">
        <v>51</v>
      </c>
      <c r="D626" s="237" t="s">
        <v>271</v>
      </c>
      <c r="E626" s="238" t="s">
        <v>993</v>
      </c>
      <c r="F626" s="237">
        <v>40738</v>
      </c>
      <c r="G626" s="237">
        <v>103242</v>
      </c>
      <c r="H626" s="237" t="s">
        <v>421</v>
      </c>
      <c r="I626" s="237" t="s">
        <v>186</v>
      </c>
      <c r="J626" s="238" t="s">
        <v>271</v>
      </c>
      <c r="K626" s="237" t="s">
        <v>993</v>
      </c>
      <c r="L626" s="237">
        <v>40501</v>
      </c>
      <c r="M626" s="237">
        <v>103668</v>
      </c>
      <c r="N626" s="237" t="s">
        <v>424</v>
      </c>
      <c r="O626" s="238" t="s">
        <v>51</v>
      </c>
      <c r="P626" s="39" t="s">
        <v>271</v>
      </c>
      <c r="Q626" s="39" t="s">
        <v>993</v>
      </c>
      <c r="R626" s="39">
        <v>40738</v>
      </c>
    </row>
    <row r="627" spans="1:18">
      <c r="A627" s="237">
        <v>104080</v>
      </c>
      <c r="B627" s="237" t="s">
        <v>85</v>
      </c>
      <c r="C627" s="237" t="s">
        <v>50</v>
      </c>
      <c r="D627" s="237" t="s">
        <v>271</v>
      </c>
      <c r="E627" s="238" t="s">
        <v>993</v>
      </c>
      <c r="F627" s="237">
        <v>40675</v>
      </c>
      <c r="G627" s="237">
        <v>131576</v>
      </c>
      <c r="H627" s="237" t="s">
        <v>420</v>
      </c>
      <c r="I627" s="237" t="s">
        <v>185</v>
      </c>
      <c r="J627" s="238" t="s">
        <v>271</v>
      </c>
      <c r="K627" s="237" t="s">
        <v>993</v>
      </c>
      <c r="L627" s="237">
        <v>40472</v>
      </c>
      <c r="M627" s="237">
        <v>101766</v>
      </c>
      <c r="N627" s="237" t="s">
        <v>412</v>
      </c>
      <c r="O627" s="238" t="s">
        <v>311</v>
      </c>
      <c r="P627" s="39" t="s">
        <v>271</v>
      </c>
      <c r="Q627" s="39" t="s">
        <v>993</v>
      </c>
      <c r="R627" s="39">
        <v>40451</v>
      </c>
    </row>
    <row r="628" spans="1:18">
      <c r="A628" s="237">
        <v>103242</v>
      </c>
      <c r="B628" s="237" t="s">
        <v>421</v>
      </c>
      <c r="C628" s="237" t="s">
        <v>186</v>
      </c>
      <c r="D628" s="237" t="s">
        <v>271</v>
      </c>
      <c r="E628" s="238" t="s">
        <v>993</v>
      </c>
      <c r="F628" s="237">
        <v>40501</v>
      </c>
      <c r="G628" s="237">
        <v>102138</v>
      </c>
      <c r="H628" s="237" t="s">
        <v>872</v>
      </c>
      <c r="I628" s="237" t="s">
        <v>212</v>
      </c>
      <c r="J628" s="238" t="s">
        <v>271</v>
      </c>
      <c r="K628" s="237" t="s">
        <v>994</v>
      </c>
      <c r="L628" s="237">
        <v>40858</v>
      </c>
      <c r="M628" s="237">
        <v>100789</v>
      </c>
      <c r="N628" s="237" t="s">
        <v>414</v>
      </c>
      <c r="O628" s="238" t="s">
        <v>187</v>
      </c>
      <c r="P628" s="39" t="s">
        <v>271</v>
      </c>
      <c r="Q628" s="39" t="s">
        <v>993</v>
      </c>
      <c r="R628" s="39">
        <v>40486</v>
      </c>
    </row>
    <row r="629" spans="1:18">
      <c r="A629" s="237">
        <v>102834</v>
      </c>
      <c r="B629" s="237" t="s">
        <v>429</v>
      </c>
      <c r="C629" s="237" t="s">
        <v>16</v>
      </c>
      <c r="D629" s="237" t="s">
        <v>271</v>
      </c>
      <c r="E629" s="238" t="s">
        <v>993</v>
      </c>
      <c r="F629" s="237">
        <v>40575</v>
      </c>
      <c r="G629" s="237">
        <v>131881</v>
      </c>
      <c r="H629" s="237" t="s">
        <v>871</v>
      </c>
      <c r="I629" s="237" t="s">
        <v>212</v>
      </c>
      <c r="J629" s="238" t="s">
        <v>271</v>
      </c>
      <c r="K629" s="237" t="s">
        <v>993</v>
      </c>
      <c r="L629" s="237">
        <v>40857</v>
      </c>
      <c r="M629" s="237">
        <v>100785</v>
      </c>
      <c r="N629" s="237" t="s">
        <v>80</v>
      </c>
      <c r="O629" s="238" t="s">
        <v>187</v>
      </c>
      <c r="P629" s="39" t="s">
        <v>271</v>
      </c>
      <c r="Q629" s="39" t="s">
        <v>993</v>
      </c>
      <c r="R629" s="39">
        <v>40094</v>
      </c>
    </row>
    <row r="630" spans="1:18">
      <c r="A630" s="237">
        <v>103966</v>
      </c>
      <c r="B630" s="237" t="s">
        <v>141</v>
      </c>
      <c r="C630" s="237" t="s">
        <v>140</v>
      </c>
      <c r="D630" s="237" t="s">
        <v>271</v>
      </c>
      <c r="E630" s="238" t="s">
        <v>993</v>
      </c>
      <c r="F630" s="237">
        <v>40260</v>
      </c>
      <c r="G630" s="237">
        <v>101936</v>
      </c>
      <c r="H630" s="237" t="s">
        <v>885</v>
      </c>
      <c r="I630" s="237" t="s">
        <v>52</v>
      </c>
      <c r="J630" s="238" t="s">
        <v>271</v>
      </c>
      <c r="K630" s="237" t="s">
        <v>995</v>
      </c>
      <c r="L630" s="237">
        <v>40816</v>
      </c>
      <c r="M630" s="237">
        <v>101936</v>
      </c>
      <c r="N630" s="237" t="s">
        <v>885</v>
      </c>
      <c r="O630" s="238" t="s">
        <v>52</v>
      </c>
      <c r="P630" s="39" t="s">
        <v>271</v>
      </c>
      <c r="Q630" s="39" t="s">
        <v>995</v>
      </c>
      <c r="R630" s="39">
        <v>40816</v>
      </c>
    </row>
    <row r="631" spans="1:18">
      <c r="A631" s="237">
        <v>103923</v>
      </c>
      <c r="B631" s="237" t="s">
        <v>432</v>
      </c>
      <c r="C631" s="237" t="s">
        <v>140</v>
      </c>
      <c r="D631" s="237" t="s">
        <v>271</v>
      </c>
      <c r="E631" s="238" t="s">
        <v>993</v>
      </c>
      <c r="F631" s="237">
        <v>40619</v>
      </c>
      <c r="G631" s="237">
        <v>100789</v>
      </c>
      <c r="H631" s="237" t="s">
        <v>414</v>
      </c>
      <c r="I631" s="237" t="s">
        <v>187</v>
      </c>
      <c r="J631" s="238" t="s">
        <v>271</v>
      </c>
      <c r="K631" s="237" t="s">
        <v>993</v>
      </c>
      <c r="L631" s="237">
        <v>40486</v>
      </c>
      <c r="M631" s="237">
        <v>131627</v>
      </c>
      <c r="N631" s="237" t="s">
        <v>163</v>
      </c>
      <c r="O631" s="238" t="s">
        <v>211</v>
      </c>
      <c r="P631" s="39" t="s">
        <v>271</v>
      </c>
      <c r="Q631" s="39" t="s">
        <v>993</v>
      </c>
      <c r="R631" s="39">
        <v>40310</v>
      </c>
    </row>
    <row r="632" spans="1:18">
      <c r="A632" s="237">
        <v>103411</v>
      </c>
      <c r="B632" s="237" t="s">
        <v>425</v>
      </c>
      <c r="C632" s="237" t="s">
        <v>186</v>
      </c>
      <c r="D632" s="237" t="s">
        <v>271</v>
      </c>
      <c r="E632" s="238" t="s">
        <v>996</v>
      </c>
      <c r="F632" s="237">
        <v>40435</v>
      </c>
      <c r="G632" s="237">
        <v>100785</v>
      </c>
      <c r="H632" s="237" t="s">
        <v>80</v>
      </c>
      <c r="I632" s="237" t="s">
        <v>187</v>
      </c>
      <c r="J632" s="238" t="s">
        <v>271</v>
      </c>
      <c r="K632" s="237" t="s">
        <v>993</v>
      </c>
      <c r="L632" s="237">
        <v>40094</v>
      </c>
      <c r="M632" s="237">
        <v>101556</v>
      </c>
      <c r="N632" s="237" t="s">
        <v>263</v>
      </c>
      <c r="O632" s="238" t="s">
        <v>322</v>
      </c>
      <c r="P632" s="39" t="s">
        <v>271</v>
      </c>
      <c r="Q632" s="39" t="s">
        <v>995</v>
      </c>
      <c r="R632" s="39">
        <v>40255</v>
      </c>
    </row>
    <row r="633" spans="1:18">
      <c r="A633" s="237">
        <v>103405</v>
      </c>
      <c r="B633" s="237" t="s">
        <v>143</v>
      </c>
      <c r="C633" s="237" t="s">
        <v>186</v>
      </c>
      <c r="D633" s="237" t="s">
        <v>271</v>
      </c>
      <c r="E633" s="238" t="s">
        <v>996</v>
      </c>
      <c r="F633" s="237">
        <v>40247</v>
      </c>
      <c r="G633" s="237">
        <v>101185</v>
      </c>
      <c r="H633" s="237" t="s">
        <v>316</v>
      </c>
      <c r="I633" s="237" t="s">
        <v>315</v>
      </c>
      <c r="J633" s="238" t="s">
        <v>271</v>
      </c>
      <c r="K633" s="237" t="s">
        <v>993</v>
      </c>
      <c r="L633" s="237">
        <v>40703</v>
      </c>
      <c r="M633" s="237">
        <v>102661</v>
      </c>
      <c r="N633" s="237" t="s">
        <v>416</v>
      </c>
      <c r="O633" s="238" t="s">
        <v>242</v>
      </c>
      <c r="P633" s="39" t="s">
        <v>271</v>
      </c>
      <c r="Q633" s="39" t="s">
        <v>993</v>
      </c>
      <c r="R633" s="39">
        <v>40508</v>
      </c>
    </row>
    <row r="634" spans="1:18">
      <c r="A634" s="237">
        <v>131942</v>
      </c>
      <c r="B634" s="237" t="s">
        <v>423</v>
      </c>
      <c r="C634" s="237" t="s">
        <v>186</v>
      </c>
      <c r="D634" s="237" t="s">
        <v>271</v>
      </c>
      <c r="E634" s="238" t="s">
        <v>993</v>
      </c>
      <c r="F634" s="237">
        <v>40235</v>
      </c>
      <c r="G634" s="237">
        <v>102317</v>
      </c>
      <c r="H634" s="237" t="s">
        <v>417</v>
      </c>
      <c r="I634" s="237" t="s">
        <v>60</v>
      </c>
      <c r="J634" s="238" t="s">
        <v>271</v>
      </c>
      <c r="K634" s="237" t="s">
        <v>993</v>
      </c>
      <c r="L634" s="237">
        <v>40463</v>
      </c>
      <c r="M634" s="237">
        <v>101185</v>
      </c>
      <c r="N634" s="237" t="s">
        <v>316</v>
      </c>
      <c r="O634" s="238" t="s">
        <v>315</v>
      </c>
      <c r="P634" s="39" t="s">
        <v>271</v>
      </c>
      <c r="Q634" s="39" t="s">
        <v>993</v>
      </c>
      <c r="R634" s="39">
        <v>40703</v>
      </c>
    </row>
    <row r="635" spans="1:18">
      <c r="A635" s="237">
        <v>131754</v>
      </c>
      <c r="B635" s="237" t="s">
        <v>422</v>
      </c>
      <c r="C635" s="237" t="s">
        <v>186</v>
      </c>
      <c r="D635" s="237" t="s">
        <v>271</v>
      </c>
      <c r="E635" s="238" t="s">
        <v>994</v>
      </c>
      <c r="F635" s="237">
        <v>40220</v>
      </c>
      <c r="G635" s="237">
        <v>131627</v>
      </c>
      <c r="H635" s="237" t="s">
        <v>163</v>
      </c>
      <c r="I635" s="237" t="s">
        <v>211</v>
      </c>
      <c r="J635" s="238" t="s">
        <v>271</v>
      </c>
      <c r="K635" s="237" t="s">
        <v>993</v>
      </c>
      <c r="L635" s="237">
        <v>40310</v>
      </c>
      <c r="M635" s="237">
        <v>100958</v>
      </c>
      <c r="N635" s="237" t="s">
        <v>411</v>
      </c>
      <c r="O635" s="238" t="s">
        <v>313</v>
      </c>
      <c r="P635" s="39" t="s">
        <v>271</v>
      </c>
      <c r="Q635" s="39" t="s">
        <v>994</v>
      </c>
      <c r="R635" s="39">
        <v>40487</v>
      </c>
    </row>
    <row r="636" spans="1:18">
      <c r="A636" s="237">
        <v>131576</v>
      </c>
      <c r="B636" s="237" t="s">
        <v>420</v>
      </c>
      <c r="C636" s="237" t="s">
        <v>185</v>
      </c>
      <c r="D636" s="237" t="s">
        <v>271</v>
      </c>
      <c r="E636" s="238" t="s">
        <v>993</v>
      </c>
      <c r="F636" s="237">
        <v>40472</v>
      </c>
      <c r="G636" s="237">
        <v>101556</v>
      </c>
      <c r="H636" s="237" t="s">
        <v>263</v>
      </c>
      <c r="I636" s="237" t="s">
        <v>322</v>
      </c>
      <c r="J636" s="238" t="s">
        <v>271</v>
      </c>
      <c r="K636" s="237" t="s">
        <v>995</v>
      </c>
      <c r="L636" s="237">
        <v>40255</v>
      </c>
      <c r="M636" s="237">
        <v>135744</v>
      </c>
      <c r="N636" s="237" t="s">
        <v>886</v>
      </c>
      <c r="O636" s="238" t="s">
        <v>327</v>
      </c>
      <c r="P636" s="39" t="s">
        <v>272</v>
      </c>
      <c r="Q636" s="39" t="s">
        <v>997</v>
      </c>
      <c r="R636" s="39">
        <v>40871</v>
      </c>
    </row>
    <row r="637" spans="1:18">
      <c r="A637" s="237">
        <v>103089</v>
      </c>
      <c r="B637" s="237" t="s">
        <v>419</v>
      </c>
      <c r="C637" s="237" t="s">
        <v>185</v>
      </c>
      <c r="D637" s="237" t="s">
        <v>271</v>
      </c>
      <c r="E637" s="238" t="s">
        <v>994</v>
      </c>
      <c r="F637" s="237">
        <v>40436</v>
      </c>
      <c r="G637" s="237">
        <v>100958</v>
      </c>
      <c r="H637" s="237" t="s">
        <v>411</v>
      </c>
      <c r="I637" s="237" t="s">
        <v>313</v>
      </c>
      <c r="J637" s="238" t="s">
        <v>271</v>
      </c>
      <c r="K637" s="237" t="s">
        <v>994</v>
      </c>
      <c r="L637" s="237">
        <v>40487</v>
      </c>
      <c r="M637" s="237">
        <v>124838</v>
      </c>
      <c r="N637" s="237" t="s">
        <v>607</v>
      </c>
      <c r="O637" s="238" t="s">
        <v>129</v>
      </c>
      <c r="P637" s="39" t="s">
        <v>272</v>
      </c>
      <c r="Q637" s="39" t="s">
        <v>993</v>
      </c>
      <c r="R637" s="39">
        <v>40514</v>
      </c>
    </row>
    <row r="638" spans="1:18">
      <c r="A638" s="237">
        <v>134178</v>
      </c>
      <c r="B638" s="237" t="s">
        <v>884</v>
      </c>
      <c r="C638" s="237" t="s">
        <v>185</v>
      </c>
      <c r="D638" s="237" t="s">
        <v>271</v>
      </c>
      <c r="E638" s="238" t="s">
        <v>993</v>
      </c>
      <c r="F638" s="237">
        <v>40829</v>
      </c>
      <c r="G638" s="237">
        <v>135744</v>
      </c>
      <c r="H638" s="237" t="s">
        <v>886</v>
      </c>
      <c r="I638" s="237" t="s">
        <v>327</v>
      </c>
      <c r="J638" s="238" t="s">
        <v>272</v>
      </c>
      <c r="K638" s="237" t="s">
        <v>997</v>
      </c>
      <c r="L638" s="237">
        <v>40871</v>
      </c>
      <c r="M638" s="237">
        <v>125273</v>
      </c>
      <c r="N638" s="237" t="s">
        <v>601</v>
      </c>
      <c r="O638" s="238" t="s">
        <v>27</v>
      </c>
      <c r="P638" s="39" t="s">
        <v>272</v>
      </c>
      <c r="Q638" s="39" t="s">
        <v>993</v>
      </c>
      <c r="R638" s="39">
        <v>40703</v>
      </c>
    </row>
    <row r="639" spans="1:18">
      <c r="A639" s="237">
        <v>103969</v>
      </c>
      <c r="B639" s="237" t="s">
        <v>433</v>
      </c>
      <c r="C639" s="237" t="s">
        <v>140</v>
      </c>
      <c r="D639" s="237" t="s">
        <v>271</v>
      </c>
      <c r="E639" s="238" t="s">
        <v>993</v>
      </c>
      <c r="F639" s="237">
        <v>40325</v>
      </c>
      <c r="G639" s="237">
        <v>125273</v>
      </c>
      <c r="H639" s="237" t="s">
        <v>601</v>
      </c>
      <c r="I639" s="237" t="s">
        <v>27</v>
      </c>
      <c r="J639" s="238" t="s">
        <v>272</v>
      </c>
      <c r="K639" s="237" t="s">
        <v>993</v>
      </c>
      <c r="L639" s="237">
        <v>40703</v>
      </c>
      <c r="M639" s="237">
        <v>122118</v>
      </c>
      <c r="N639" s="237" t="s">
        <v>887</v>
      </c>
      <c r="O639" s="238" t="s">
        <v>171</v>
      </c>
      <c r="P639" s="39" t="s">
        <v>272</v>
      </c>
      <c r="Q639" s="39" t="s">
        <v>995</v>
      </c>
      <c r="R639" s="39">
        <v>40808</v>
      </c>
    </row>
    <row r="640" spans="1:18">
      <c r="A640" s="237">
        <v>103699</v>
      </c>
      <c r="B640" s="237" t="s">
        <v>882</v>
      </c>
      <c r="C640" s="237" t="s">
        <v>51</v>
      </c>
      <c r="D640" s="237" t="s">
        <v>271</v>
      </c>
      <c r="E640" s="238" t="s">
        <v>996</v>
      </c>
      <c r="F640" s="237">
        <v>40809</v>
      </c>
      <c r="G640" s="237">
        <v>124838</v>
      </c>
      <c r="H640" s="237" t="s">
        <v>607</v>
      </c>
      <c r="I640" s="237" t="s">
        <v>129</v>
      </c>
      <c r="J640" s="238" t="s">
        <v>272</v>
      </c>
      <c r="K640" s="237" t="s">
        <v>993</v>
      </c>
      <c r="L640" s="237">
        <v>40514</v>
      </c>
      <c r="M640" s="237">
        <v>122075</v>
      </c>
      <c r="N640" s="237" t="s">
        <v>291</v>
      </c>
      <c r="O640" s="238" t="s">
        <v>171</v>
      </c>
      <c r="P640" s="39" t="s">
        <v>272</v>
      </c>
      <c r="Q640" s="39" t="s">
        <v>993</v>
      </c>
      <c r="R640" s="39">
        <v>40155</v>
      </c>
    </row>
    <row r="641" spans="1:18">
      <c r="A641" s="237">
        <v>103171</v>
      </c>
      <c r="B641" s="237" t="s">
        <v>427</v>
      </c>
      <c r="C641" s="237" t="s">
        <v>186</v>
      </c>
      <c r="D641" s="237" t="s">
        <v>271</v>
      </c>
      <c r="E641" s="238" t="s">
        <v>993</v>
      </c>
      <c r="F641" s="237">
        <v>40619</v>
      </c>
      <c r="G641" s="237">
        <v>122075</v>
      </c>
      <c r="H641" s="237" t="s">
        <v>291</v>
      </c>
      <c r="I641" s="237" t="s">
        <v>171</v>
      </c>
      <c r="J641" s="238" t="s">
        <v>272</v>
      </c>
      <c r="K641" s="237" t="s">
        <v>993</v>
      </c>
      <c r="L641" s="237">
        <v>40155</v>
      </c>
      <c r="M641" s="237">
        <v>117504</v>
      </c>
      <c r="N641" s="237" t="s">
        <v>578</v>
      </c>
      <c r="O641" s="238" t="s">
        <v>265</v>
      </c>
      <c r="P641" s="39" t="s">
        <v>272</v>
      </c>
      <c r="Q641" s="39" t="s">
        <v>993</v>
      </c>
      <c r="R641" s="39">
        <v>40577</v>
      </c>
    </row>
    <row r="642" spans="1:18">
      <c r="A642" s="237">
        <v>102661</v>
      </c>
      <c r="B642" s="237" t="s">
        <v>416</v>
      </c>
      <c r="C642" s="237" t="s">
        <v>242</v>
      </c>
      <c r="D642" s="237" t="s">
        <v>271</v>
      </c>
      <c r="E642" s="238" t="s">
        <v>993</v>
      </c>
      <c r="F642" s="237">
        <v>40508</v>
      </c>
      <c r="G642" s="237">
        <v>122118</v>
      </c>
      <c r="H642" s="237" t="s">
        <v>887</v>
      </c>
      <c r="I642" s="237" t="s">
        <v>171</v>
      </c>
      <c r="J642" s="238" t="s">
        <v>272</v>
      </c>
      <c r="K642" s="237" t="s">
        <v>995</v>
      </c>
      <c r="L642" s="237">
        <v>40808</v>
      </c>
      <c r="M642" s="237">
        <v>115778</v>
      </c>
      <c r="N642" s="237" t="s">
        <v>888</v>
      </c>
      <c r="O642" s="238" t="s">
        <v>127</v>
      </c>
      <c r="P642" s="39" t="s">
        <v>272</v>
      </c>
      <c r="Q642" s="39" t="s">
        <v>995</v>
      </c>
      <c r="R642" s="39">
        <v>40815</v>
      </c>
    </row>
    <row r="643" spans="1:18">
      <c r="A643" s="237">
        <v>101185</v>
      </c>
      <c r="B643" s="237" t="s">
        <v>316</v>
      </c>
      <c r="C643" s="237" t="s">
        <v>315</v>
      </c>
      <c r="D643" s="237" t="s">
        <v>271</v>
      </c>
      <c r="E643" s="238" t="s">
        <v>993</v>
      </c>
      <c r="F643" s="237">
        <v>40703</v>
      </c>
      <c r="G643" s="237">
        <v>121157</v>
      </c>
      <c r="H643" s="237" t="s">
        <v>591</v>
      </c>
      <c r="I643" s="237" t="s">
        <v>135</v>
      </c>
      <c r="J643" s="238" t="s">
        <v>272</v>
      </c>
      <c r="K643" s="237" t="s">
        <v>993</v>
      </c>
      <c r="L643" s="237">
        <v>40731</v>
      </c>
      <c r="M643" s="237">
        <v>115723</v>
      </c>
      <c r="N643" s="237" t="s">
        <v>581</v>
      </c>
      <c r="O643" s="238" t="s">
        <v>127</v>
      </c>
      <c r="P643" s="39" t="s">
        <v>272</v>
      </c>
      <c r="Q643" s="39" t="s">
        <v>993</v>
      </c>
      <c r="R643" s="39">
        <v>40521</v>
      </c>
    </row>
    <row r="644" spans="1:18">
      <c r="A644" s="237">
        <v>100958</v>
      </c>
      <c r="B644" s="237" t="s">
        <v>411</v>
      </c>
      <c r="C644" s="237" t="s">
        <v>313</v>
      </c>
      <c r="D644" s="237" t="s">
        <v>271</v>
      </c>
      <c r="E644" s="238" t="s">
        <v>994</v>
      </c>
      <c r="F644" s="237">
        <v>40487</v>
      </c>
      <c r="G644" s="237">
        <v>117596</v>
      </c>
      <c r="H644" s="237" t="s">
        <v>586</v>
      </c>
      <c r="I644" s="237" t="s">
        <v>265</v>
      </c>
      <c r="J644" s="238" t="s">
        <v>272</v>
      </c>
      <c r="K644" s="237" t="s">
        <v>995</v>
      </c>
      <c r="L644" s="237">
        <v>40507</v>
      </c>
      <c r="M644" s="237">
        <v>121157</v>
      </c>
      <c r="N644" s="237" t="s">
        <v>591</v>
      </c>
      <c r="O644" s="238" t="s">
        <v>135</v>
      </c>
      <c r="P644" s="39" t="s">
        <v>272</v>
      </c>
      <c r="Q644" s="39" t="s">
        <v>993</v>
      </c>
      <c r="R644" s="39">
        <v>40731</v>
      </c>
    </row>
    <row r="645" spans="1:18">
      <c r="A645" s="237">
        <v>101766</v>
      </c>
      <c r="B645" s="237" t="s">
        <v>412</v>
      </c>
      <c r="C645" s="237" t="s">
        <v>311</v>
      </c>
      <c r="D645" s="237" t="s">
        <v>271</v>
      </c>
      <c r="E645" s="238" t="s">
        <v>993</v>
      </c>
      <c r="F645" s="237">
        <v>40451</v>
      </c>
      <c r="G645" s="237">
        <v>115778</v>
      </c>
      <c r="H645" s="237" t="s">
        <v>888</v>
      </c>
      <c r="I645" s="237" t="s">
        <v>127</v>
      </c>
      <c r="J645" s="238" t="s">
        <v>272</v>
      </c>
      <c r="K645" s="237" t="s">
        <v>995</v>
      </c>
      <c r="L645" s="237">
        <v>40815</v>
      </c>
      <c r="M645" s="237">
        <v>117596</v>
      </c>
      <c r="N645" s="237" t="s">
        <v>586</v>
      </c>
      <c r="O645" s="238" t="s">
        <v>265</v>
      </c>
      <c r="P645" s="39" t="s">
        <v>272</v>
      </c>
      <c r="Q645" s="39" t="s">
        <v>995</v>
      </c>
      <c r="R645" s="39">
        <v>40507</v>
      </c>
    </row>
    <row r="646" spans="1:18">
      <c r="A646" s="237">
        <v>100789</v>
      </c>
      <c r="B646" s="237" t="s">
        <v>414</v>
      </c>
      <c r="C646" s="237" t="s">
        <v>187</v>
      </c>
      <c r="D646" s="237" t="s">
        <v>271</v>
      </c>
      <c r="E646" s="238" t="s">
        <v>993</v>
      </c>
      <c r="F646" s="237">
        <v>40486</v>
      </c>
      <c r="G646" s="237">
        <v>115723</v>
      </c>
      <c r="H646" s="237" t="s">
        <v>581</v>
      </c>
      <c r="I646" s="237" t="s">
        <v>127</v>
      </c>
      <c r="J646" s="238" t="s">
        <v>272</v>
      </c>
      <c r="K646" s="237" t="s">
        <v>993</v>
      </c>
      <c r="L646" s="237">
        <v>40521</v>
      </c>
      <c r="M646" s="237">
        <v>122863</v>
      </c>
      <c r="N646" s="237" t="s">
        <v>58</v>
      </c>
      <c r="O646" s="238" t="s">
        <v>156</v>
      </c>
      <c r="P646" s="39" t="s">
        <v>272</v>
      </c>
      <c r="Q646" s="39" t="s">
        <v>993</v>
      </c>
      <c r="R646" s="39">
        <v>40262</v>
      </c>
    </row>
    <row r="647" spans="1:18">
      <c r="A647" s="237">
        <v>100785</v>
      </c>
      <c r="B647" s="237" t="s">
        <v>80</v>
      </c>
      <c r="C647" s="237" t="s">
        <v>187</v>
      </c>
      <c r="D647" s="237" t="s">
        <v>271</v>
      </c>
      <c r="E647" s="238" t="s">
        <v>993</v>
      </c>
      <c r="F647" s="237">
        <v>40094</v>
      </c>
      <c r="G647" s="237">
        <v>117504</v>
      </c>
      <c r="H647" s="237" t="s">
        <v>578</v>
      </c>
      <c r="I647" s="237" t="s">
        <v>265</v>
      </c>
      <c r="J647" s="238" t="s">
        <v>272</v>
      </c>
      <c r="K647" s="237" t="s">
        <v>993</v>
      </c>
      <c r="L647" s="237">
        <v>40577</v>
      </c>
      <c r="M647" s="237">
        <v>132823</v>
      </c>
      <c r="N647" s="237" t="s">
        <v>77</v>
      </c>
      <c r="O647" s="238" t="s">
        <v>145</v>
      </c>
      <c r="P647" s="39" t="s">
        <v>272</v>
      </c>
      <c r="Q647" s="39" t="s">
        <v>995</v>
      </c>
      <c r="R647" s="39">
        <v>40456</v>
      </c>
    </row>
    <row r="648" spans="1:18">
      <c r="A648" s="237">
        <v>101936</v>
      </c>
      <c r="B648" s="237" t="s">
        <v>885</v>
      </c>
      <c r="C648" s="237" t="s">
        <v>52</v>
      </c>
      <c r="D648" s="237" t="s">
        <v>271</v>
      </c>
      <c r="E648" s="238" t="s">
        <v>995</v>
      </c>
      <c r="F648" s="237">
        <v>40816</v>
      </c>
      <c r="G648" s="237">
        <v>133281</v>
      </c>
      <c r="H648" s="237" t="s">
        <v>572</v>
      </c>
      <c r="I648" s="237" t="s">
        <v>156</v>
      </c>
      <c r="J648" s="238" t="s">
        <v>272</v>
      </c>
      <c r="K648" s="237" t="s">
        <v>994</v>
      </c>
      <c r="L648" s="237">
        <v>40633</v>
      </c>
      <c r="M648" s="237">
        <v>122845</v>
      </c>
      <c r="N648" s="237" t="s">
        <v>569</v>
      </c>
      <c r="O648" s="238" t="s">
        <v>156</v>
      </c>
      <c r="P648" s="39" t="s">
        <v>272</v>
      </c>
      <c r="Q648" s="39" t="s">
        <v>993</v>
      </c>
      <c r="R648" s="39">
        <v>40633</v>
      </c>
    </row>
    <row r="649" spans="1:18">
      <c r="A649" s="237">
        <v>125273</v>
      </c>
      <c r="B649" s="237" t="s">
        <v>601</v>
      </c>
      <c r="C649" s="237" t="s">
        <v>27</v>
      </c>
      <c r="D649" s="237" t="s">
        <v>272</v>
      </c>
      <c r="E649" s="238" t="s">
        <v>993</v>
      </c>
      <c r="F649" s="237">
        <v>40703</v>
      </c>
      <c r="G649" s="237">
        <v>122863</v>
      </c>
      <c r="H649" s="237" t="s">
        <v>58</v>
      </c>
      <c r="I649" s="237" t="s">
        <v>156</v>
      </c>
      <c r="J649" s="238" t="s">
        <v>272</v>
      </c>
      <c r="K649" s="237" t="s">
        <v>993</v>
      </c>
      <c r="L649" s="237">
        <v>40262</v>
      </c>
      <c r="M649" s="237">
        <v>137158</v>
      </c>
      <c r="N649" s="237" t="s">
        <v>889</v>
      </c>
      <c r="O649" s="238" t="s">
        <v>156</v>
      </c>
      <c r="P649" s="39" t="s">
        <v>272</v>
      </c>
      <c r="Q649" s="39" t="s">
        <v>998</v>
      </c>
      <c r="R649" s="39">
        <v>40822</v>
      </c>
    </row>
    <row r="650" spans="1:18">
      <c r="A650" s="237">
        <v>122075</v>
      </c>
      <c r="B650" s="237" t="s">
        <v>291</v>
      </c>
      <c r="C650" s="237" t="s">
        <v>171</v>
      </c>
      <c r="D650" s="237" t="s">
        <v>272</v>
      </c>
      <c r="E650" s="238" t="s">
        <v>993</v>
      </c>
      <c r="F650" s="237">
        <v>40155</v>
      </c>
      <c r="G650" s="237">
        <v>122845</v>
      </c>
      <c r="H650" s="237" t="s">
        <v>569</v>
      </c>
      <c r="I650" s="237" t="s">
        <v>156</v>
      </c>
      <c r="J650" s="238" t="s">
        <v>272</v>
      </c>
      <c r="K650" s="237" t="s">
        <v>993</v>
      </c>
      <c r="L650" s="237">
        <v>40633</v>
      </c>
      <c r="M650" s="237">
        <v>115368</v>
      </c>
      <c r="N650" s="237" t="s">
        <v>78</v>
      </c>
      <c r="O650" s="238" t="s">
        <v>330</v>
      </c>
      <c r="P650" s="39" t="s">
        <v>272</v>
      </c>
      <c r="Q650" s="39" t="s">
        <v>995</v>
      </c>
      <c r="R650" s="39">
        <v>40087</v>
      </c>
    </row>
    <row r="651" spans="1:18">
      <c r="A651" s="237">
        <v>122118</v>
      </c>
      <c r="B651" s="237" t="s">
        <v>887</v>
      </c>
      <c r="C651" s="237" t="s">
        <v>171</v>
      </c>
      <c r="D651" s="237" t="s">
        <v>272</v>
      </c>
      <c r="E651" s="238" t="s">
        <v>995</v>
      </c>
      <c r="F651" s="237">
        <v>40808</v>
      </c>
      <c r="G651" s="237">
        <v>137158</v>
      </c>
      <c r="H651" s="237" t="s">
        <v>889</v>
      </c>
      <c r="I651" s="237" t="s">
        <v>156</v>
      </c>
      <c r="J651" s="238" t="s">
        <v>272</v>
      </c>
      <c r="K651" s="237" t="s">
        <v>998</v>
      </c>
      <c r="L651" s="237">
        <v>40822</v>
      </c>
      <c r="M651" s="237">
        <v>134997</v>
      </c>
      <c r="N651" s="237" t="s">
        <v>563</v>
      </c>
      <c r="O651" s="238" t="s">
        <v>170</v>
      </c>
      <c r="P651" s="39" t="s">
        <v>272</v>
      </c>
      <c r="Q651" s="39" t="s">
        <v>994</v>
      </c>
      <c r="R651" s="39">
        <v>40703</v>
      </c>
    </row>
    <row r="652" spans="1:18">
      <c r="A652" s="237">
        <v>124838</v>
      </c>
      <c r="B652" s="237" t="s">
        <v>607</v>
      </c>
      <c r="C652" s="237" t="s">
        <v>129</v>
      </c>
      <c r="D652" s="237" t="s">
        <v>272</v>
      </c>
      <c r="E652" s="238" t="s">
        <v>993</v>
      </c>
      <c r="F652" s="237">
        <v>40514</v>
      </c>
      <c r="G652" s="237">
        <v>134997</v>
      </c>
      <c r="H652" s="237" t="s">
        <v>563</v>
      </c>
      <c r="I652" s="237" t="s">
        <v>170</v>
      </c>
      <c r="J652" s="238" t="s">
        <v>272</v>
      </c>
      <c r="K652" s="237" t="s">
        <v>994</v>
      </c>
      <c r="L652" s="237">
        <v>40703</v>
      </c>
      <c r="M652" s="237">
        <v>118815</v>
      </c>
      <c r="N652" s="237" t="s">
        <v>550</v>
      </c>
      <c r="O652" s="238" t="s">
        <v>128</v>
      </c>
      <c r="P652" s="39" t="s">
        <v>272</v>
      </c>
      <c r="Q652" s="39" t="s">
        <v>993</v>
      </c>
      <c r="R652" s="39">
        <v>40703</v>
      </c>
    </row>
    <row r="653" spans="1:18">
      <c r="A653" s="237">
        <v>117504</v>
      </c>
      <c r="B653" s="237" t="s">
        <v>578</v>
      </c>
      <c r="C653" s="237" t="s">
        <v>265</v>
      </c>
      <c r="D653" s="237" t="s">
        <v>272</v>
      </c>
      <c r="E653" s="238" t="s">
        <v>993</v>
      </c>
      <c r="F653" s="237">
        <v>40577</v>
      </c>
      <c r="G653" s="237">
        <v>115368</v>
      </c>
      <c r="H653" s="237" t="s">
        <v>78</v>
      </c>
      <c r="I653" s="237" t="s">
        <v>330</v>
      </c>
      <c r="J653" s="238" t="s">
        <v>272</v>
      </c>
      <c r="K653" s="237" t="s">
        <v>995</v>
      </c>
      <c r="L653" s="237">
        <v>40087</v>
      </c>
      <c r="M653" s="237">
        <v>118785</v>
      </c>
      <c r="N653" s="237" t="s">
        <v>562</v>
      </c>
      <c r="O653" s="238" t="s">
        <v>128</v>
      </c>
      <c r="P653" s="39" t="s">
        <v>272</v>
      </c>
      <c r="Q653" s="39" t="s">
        <v>993</v>
      </c>
      <c r="R653" s="39">
        <v>40723</v>
      </c>
    </row>
    <row r="654" spans="1:18">
      <c r="A654" s="237">
        <v>115723</v>
      </c>
      <c r="B654" s="237" t="s">
        <v>581</v>
      </c>
      <c r="C654" s="237" t="s">
        <v>127</v>
      </c>
      <c r="D654" s="237" t="s">
        <v>272</v>
      </c>
      <c r="E654" s="238" t="s">
        <v>993</v>
      </c>
      <c r="F654" s="237">
        <v>40521</v>
      </c>
      <c r="G654" s="237">
        <v>113539</v>
      </c>
      <c r="H654" s="237" t="s">
        <v>308</v>
      </c>
      <c r="I654" s="237" t="s">
        <v>14</v>
      </c>
      <c r="J654" s="238" t="s">
        <v>272</v>
      </c>
      <c r="K654" s="237" t="s">
        <v>993</v>
      </c>
      <c r="L654" s="237">
        <v>40199</v>
      </c>
      <c r="M654" s="237">
        <v>126457</v>
      </c>
      <c r="N654" s="237" t="s">
        <v>521</v>
      </c>
      <c r="O654" s="238" t="s">
        <v>325</v>
      </c>
      <c r="P654" s="39" t="s">
        <v>272</v>
      </c>
      <c r="Q654" s="39" t="s">
        <v>993</v>
      </c>
      <c r="R654" s="39">
        <v>40472</v>
      </c>
    </row>
    <row r="655" spans="1:18">
      <c r="A655" s="237">
        <v>115778</v>
      </c>
      <c r="B655" s="237" t="s">
        <v>888</v>
      </c>
      <c r="C655" s="237" t="s">
        <v>127</v>
      </c>
      <c r="D655" s="237" t="s">
        <v>272</v>
      </c>
      <c r="E655" s="238" t="s">
        <v>995</v>
      </c>
      <c r="F655" s="237">
        <v>40815</v>
      </c>
      <c r="G655" s="237">
        <v>118815</v>
      </c>
      <c r="H655" s="237" t="s">
        <v>550</v>
      </c>
      <c r="I655" s="237" t="s">
        <v>128</v>
      </c>
      <c r="J655" s="238" t="s">
        <v>272</v>
      </c>
      <c r="K655" s="237" t="s">
        <v>993</v>
      </c>
      <c r="L655" s="237">
        <v>40703</v>
      </c>
      <c r="M655" s="237">
        <v>110894</v>
      </c>
      <c r="N655" s="237" t="s">
        <v>516</v>
      </c>
      <c r="O655" s="238" t="s">
        <v>179</v>
      </c>
      <c r="P655" s="39" t="s">
        <v>272</v>
      </c>
      <c r="Q655" s="39" t="s">
        <v>995</v>
      </c>
      <c r="R655" s="39">
        <v>40584</v>
      </c>
    </row>
    <row r="656" spans="1:18">
      <c r="A656" s="237">
        <v>121157</v>
      </c>
      <c r="B656" s="237" t="s">
        <v>591</v>
      </c>
      <c r="C656" s="237" t="s">
        <v>135</v>
      </c>
      <c r="D656" s="237" t="s">
        <v>272</v>
      </c>
      <c r="E656" s="238" t="s">
        <v>993</v>
      </c>
      <c r="F656" s="237">
        <v>40731</v>
      </c>
      <c r="G656" s="237">
        <v>118785</v>
      </c>
      <c r="H656" s="237" t="s">
        <v>562</v>
      </c>
      <c r="I656" s="237" t="s">
        <v>128</v>
      </c>
      <c r="J656" s="238" t="s">
        <v>272</v>
      </c>
      <c r="K656" s="237" t="s">
        <v>993</v>
      </c>
      <c r="L656" s="237">
        <v>40723</v>
      </c>
      <c r="M656" s="237">
        <v>124385</v>
      </c>
      <c r="N656" s="237" t="s">
        <v>518</v>
      </c>
      <c r="O656" s="238" t="s">
        <v>217</v>
      </c>
      <c r="P656" s="39" t="s">
        <v>272</v>
      </c>
      <c r="Q656" s="39" t="s">
        <v>993</v>
      </c>
      <c r="R656" s="39">
        <v>40687</v>
      </c>
    </row>
    <row r="657" spans="1:18">
      <c r="A657" s="237">
        <v>117596</v>
      </c>
      <c r="B657" s="237" t="s">
        <v>586</v>
      </c>
      <c r="C657" s="237" t="s">
        <v>265</v>
      </c>
      <c r="D657" s="237" t="s">
        <v>272</v>
      </c>
      <c r="E657" s="238" t="s">
        <v>995</v>
      </c>
      <c r="F657" s="237">
        <v>40507</v>
      </c>
      <c r="G657" s="237">
        <v>132823</v>
      </c>
      <c r="H657" s="237" t="s">
        <v>77</v>
      </c>
      <c r="I657" s="237" t="s">
        <v>145</v>
      </c>
      <c r="J657" s="238" t="s">
        <v>272</v>
      </c>
      <c r="K657" s="237" t="s">
        <v>995</v>
      </c>
      <c r="L657" s="237">
        <v>40456</v>
      </c>
      <c r="M657" s="237">
        <v>116440</v>
      </c>
      <c r="N657" s="237" t="s">
        <v>502</v>
      </c>
      <c r="O657" s="238" t="s">
        <v>169</v>
      </c>
      <c r="P657" s="39" t="s">
        <v>272</v>
      </c>
      <c r="Q657" s="39" t="s">
        <v>993</v>
      </c>
      <c r="R657" s="39">
        <v>40437</v>
      </c>
    </row>
    <row r="658" spans="1:18">
      <c r="A658" s="237">
        <v>122845</v>
      </c>
      <c r="B658" s="237" t="s">
        <v>569</v>
      </c>
      <c r="C658" s="237" t="s">
        <v>156</v>
      </c>
      <c r="D658" s="237" t="s">
        <v>272</v>
      </c>
      <c r="E658" s="238" t="s">
        <v>993</v>
      </c>
      <c r="F658" s="237">
        <v>40633</v>
      </c>
      <c r="G658" s="237">
        <v>124385</v>
      </c>
      <c r="H658" s="237" t="s">
        <v>518</v>
      </c>
      <c r="I658" s="237" t="s">
        <v>217</v>
      </c>
      <c r="J658" s="238" t="s">
        <v>272</v>
      </c>
      <c r="K658" s="237" t="s">
        <v>993</v>
      </c>
      <c r="L658" s="237">
        <v>40687</v>
      </c>
      <c r="M658" s="237">
        <v>110501</v>
      </c>
      <c r="N658" s="237" t="s">
        <v>488</v>
      </c>
      <c r="O658" s="238" t="s">
        <v>161</v>
      </c>
      <c r="P658" s="39" t="s">
        <v>272</v>
      </c>
      <c r="Q658" s="39" t="s">
        <v>993</v>
      </c>
      <c r="R658" s="39">
        <v>40605</v>
      </c>
    </row>
    <row r="659" spans="1:18">
      <c r="A659" s="237">
        <v>137158</v>
      </c>
      <c r="B659" s="237" t="s">
        <v>889</v>
      </c>
      <c r="C659" s="237" t="s">
        <v>156</v>
      </c>
      <c r="D659" s="237" t="s">
        <v>272</v>
      </c>
      <c r="E659" s="238" t="s">
        <v>998</v>
      </c>
      <c r="F659" s="237">
        <v>40822</v>
      </c>
      <c r="G659" s="237">
        <v>116440</v>
      </c>
      <c r="H659" s="237" t="s">
        <v>502</v>
      </c>
      <c r="I659" s="237" t="s">
        <v>169</v>
      </c>
      <c r="J659" s="238" t="s">
        <v>272</v>
      </c>
      <c r="K659" s="237" t="s">
        <v>993</v>
      </c>
      <c r="L659" s="237">
        <v>40437</v>
      </c>
      <c r="M659" s="237">
        <v>110490</v>
      </c>
      <c r="N659" s="237" t="s">
        <v>487</v>
      </c>
      <c r="O659" s="238" t="s">
        <v>161</v>
      </c>
      <c r="P659" s="39" t="s">
        <v>272</v>
      </c>
      <c r="Q659" s="39" t="s">
        <v>993</v>
      </c>
      <c r="R659" s="39">
        <v>40444</v>
      </c>
    </row>
    <row r="660" spans="1:18">
      <c r="A660" s="237">
        <v>133281</v>
      </c>
      <c r="B660" s="237" t="s">
        <v>572</v>
      </c>
      <c r="C660" s="237" t="s">
        <v>156</v>
      </c>
      <c r="D660" s="237" t="s">
        <v>272</v>
      </c>
      <c r="E660" s="238" t="s">
        <v>994</v>
      </c>
      <c r="F660" s="237">
        <v>40633</v>
      </c>
      <c r="G660" s="237">
        <v>110894</v>
      </c>
      <c r="H660" s="237" t="s">
        <v>516</v>
      </c>
      <c r="I660" s="237" t="s">
        <v>179</v>
      </c>
      <c r="J660" s="238" t="s">
        <v>272</v>
      </c>
      <c r="K660" s="237" t="s">
        <v>995</v>
      </c>
      <c r="L660" s="237">
        <v>40584</v>
      </c>
      <c r="M660" s="237">
        <v>113872</v>
      </c>
      <c r="N660" s="237" t="s">
        <v>507</v>
      </c>
      <c r="O660" s="238" t="s">
        <v>239</v>
      </c>
      <c r="P660" s="39" t="s">
        <v>272</v>
      </c>
      <c r="Q660" s="39" t="s">
        <v>995</v>
      </c>
      <c r="R660" s="39">
        <v>40486</v>
      </c>
    </row>
    <row r="661" spans="1:18">
      <c r="A661" s="237">
        <v>122863</v>
      </c>
      <c r="B661" s="237" t="s">
        <v>58</v>
      </c>
      <c r="C661" s="237" t="s">
        <v>156</v>
      </c>
      <c r="D661" s="237" t="s">
        <v>272</v>
      </c>
      <c r="E661" s="238" t="s">
        <v>993</v>
      </c>
      <c r="F661" s="237">
        <v>40262</v>
      </c>
      <c r="G661" s="237">
        <v>126457</v>
      </c>
      <c r="H661" s="237" t="s">
        <v>521</v>
      </c>
      <c r="I661" s="237" t="s">
        <v>325</v>
      </c>
      <c r="J661" s="238" t="s">
        <v>272</v>
      </c>
      <c r="K661" s="237" t="s">
        <v>993</v>
      </c>
      <c r="L661" s="237">
        <v>40472</v>
      </c>
      <c r="M661" s="237">
        <v>108865</v>
      </c>
      <c r="N661" s="237" t="s">
        <v>466</v>
      </c>
      <c r="O661" s="238" t="s">
        <v>56</v>
      </c>
      <c r="P661" s="39" t="s">
        <v>272</v>
      </c>
      <c r="Q661" s="39" t="s">
        <v>993</v>
      </c>
      <c r="R661" s="39">
        <v>40346</v>
      </c>
    </row>
    <row r="662" spans="1:18">
      <c r="A662" s="237">
        <v>134997</v>
      </c>
      <c r="B662" s="237" t="s">
        <v>563</v>
      </c>
      <c r="C662" s="237" t="s">
        <v>170</v>
      </c>
      <c r="D662" s="237" t="s">
        <v>272</v>
      </c>
      <c r="E662" s="238" t="s">
        <v>994</v>
      </c>
      <c r="F662" s="237">
        <v>40703</v>
      </c>
      <c r="G662" s="237">
        <v>113872</v>
      </c>
      <c r="H662" s="237" t="s">
        <v>507</v>
      </c>
      <c r="I662" s="237" t="s">
        <v>239</v>
      </c>
      <c r="J662" s="238" t="s">
        <v>272</v>
      </c>
      <c r="K662" s="237" t="s">
        <v>995</v>
      </c>
      <c r="L662" s="237">
        <v>40486</v>
      </c>
      <c r="M662" s="237">
        <v>112940</v>
      </c>
      <c r="N662" s="237" t="s">
        <v>503</v>
      </c>
      <c r="O662" s="238" t="s">
        <v>173</v>
      </c>
      <c r="P662" s="39" t="s">
        <v>272</v>
      </c>
      <c r="Q662" s="39" t="s">
        <v>993</v>
      </c>
      <c r="R662" s="39">
        <v>40318</v>
      </c>
    </row>
    <row r="663" spans="1:18">
      <c r="A663" s="237">
        <v>118815</v>
      </c>
      <c r="B663" s="237" t="s">
        <v>550</v>
      </c>
      <c r="C663" s="237" t="s">
        <v>128</v>
      </c>
      <c r="D663" s="237" t="s">
        <v>272</v>
      </c>
      <c r="E663" s="238" t="s">
        <v>993</v>
      </c>
      <c r="F663" s="237">
        <v>40703</v>
      </c>
      <c r="G663" s="237">
        <v>112940</v>
      </c>
      <c r="H663" s="237" t="s">
        <v>503</v>
      </c>
      <c r="I663" s="237" t="s">
        <v>173</v>
      </c>
      <c r="J663" s="238" t="s">
        <v>272</v>
      </c>
      <c r="K663" s="237" t="s">
        <v>993</v>
      </c>
      <c r="L663" s="237">
        <v>40318</v>
      </c>
      <c r="M663" s="237">
        <v>109704</v>
      </c>
      <c r="N663" s="237" t="s">
        <v>891</v>
      </c>
      <c r="O663" s="238" t="s">
        <v>158</v>
      </c>
      <c r="P663" s="39" t="s">
        <v>272</v>
      </c>
      <c r="Q663" s="39" t="s">
        <v>995</v>
      </c>
      <c r="R663" s="39">
        <v>40830</v>
      </c>
    </row>
    <row r="664" spans="1:18">
      <c r="A664" s="237">
        <v>118785</v>
      </c>
      <c r="B664" s="237" t="s">
        <v>562</v>
      </c>
      <c r="C664" s="237" t="s">
        <v>128</v>
      </c>
      <c r="D664" s="237" t="s">
        <v>272</v>
      </c>
      <c r="E664" s="238" t="s">
        <v>993</v>
      </c>
      <c r="F664" s="237">
        <v>40723</v>
      </c>
      <c r="G664" s="237">
        <v>109692</v>
      </c>
      <c r="H664" s="237" t="s">
        <v>890</v>
      </c>
      <c r="I664" s="237" t="s">
        <v>159</v>
      </c>
      <c r="J664" s="238" t="s">
        <v>272</v>
      </c>
      <c r="K664" s="237" t="s">
        <v>993</v>
      </c>
      <c r="L664" s="237">
        <v>40816</v>
      </c>
      <c r="M664" s="237">
        <v>109692</v>
      </c>
      <c r="N664" s="237" t="s">
        <v>890</v>
      </c>
      <c r="O664" s="238" t="s">
        <v>159</v>
      </c>
      <c r="P664" s="39" t="s">
        <v>272</v>
      </c>
      <c r="Q664" s="39" t="s">
        <v>993</v>
      </c>
      <c r="R664" s="39">
        <v>40816</v>
      </c>
    </row>
    <row r="665" spans="1:18">
      <c r="A665" s="237">
        <v>132823</v>
      </c>
      <c r="B665" s="237" t="s">
        <v>77</v>
      </c>
      <c r="C665" s="237" t="s">
        <v>145</v>
      </c>
      <c r="D665" s="237" t="s">
        <v>272</v>
      </c>
      <c r="E665" s="238" t="s">
        <v>995</v>
      </c>
      <c r="F665" s="237">
        <v>40456</v>
      </c>
      <c r="G665" s="237">
        <v>110501</v>
      </c>
      <c r="H665" s="237" t="s">
        <v>488</v>
      </c>
      <c r="I665" s="237" t="s">
        <v>161</v>
      </c>
      <c r="J665" s="238" t="s">
        <v>272</v>
      </c>
      <c r="K665" s="237" t="s">
        <v>993</v>
      </c>
      <c r="L665" s="237">
        <v>40605</v>
      </c>
      <c r="M665" s="237">
        <v>102167</v>
      </c>
      <c r="N665" s="237" t="s">
        <v>29</v>
      </c>
      <c r="O665" s="238" t="s">
        <v>212</v>
      </c>
      <c r="P665" s="39" t="s">
        <v>272</v>
      </c>
      <c r="Q665" s="39" t="s">
        <v>994</v>
      </c>
      <c r="R665" s="39">
        <v>40884</v>
      </c>
    </row>
    <row r="666" spans="1:18">
      <c r="A666" s="237">
        <v>115368</v>
      </c>
      <c r="B666" s="237" t="s">
        <v>78</v>
      </c>
      <c r="C666" s="237" t="s">
        <v>330</v>
      </c>
      <c r="D666" s="237" t="s">
        <v>272</v>
      </c>
      <c r="E666" s="238" t="s">
        <v>995</v>
      </c>
      <c r="F666" s="237">
        <v>40087</v>
      </c>
      <c r="G666" s="237">
        <v>110490</v>
      </c>
      <c r="H666" s="237" t="s">
        <v>487</v>
      </c>
      <c r="I666" s="237" t="s">
        <v>161</v>
      </c>
      <c r="J666" s="238" t="s">
        <v>272</v>
      </c>
      <c r="K666" s="237" t="s">
        <v>993</v>
      </c>
      <c r="L666" s="237">
        <v>40444</v>
      </c>
      <c r="M666" s="237">
        <v>118105</v>
      </c>
      <c r="N666" s="237" t="s">
        <v>673</v>
      </c>
      <c r="O666" s="238" t="s">
        <v>266</v>
      </c>
      <c r="P666" s="39" t="s">
        <v>272</v>
      </c>
      <c r="Q666" s="39" t="s">
        <v>993</v>
      </c>
      <c r="R666" s="39">
        <v>40829</v>
      </c>
    </row>
    <row r="667" spans="1:18">
      <c r="A667" s="237">
        <v>110894</v>
      </c>
      <c r="B667" s="237" t="s">
        <v>516</v>
      </c>
      <c r="C667" s="237" t="s">
        <v>179</v>
      </c>
      <c r="D667" s="237" t="s">
        <v>272</v>
      </c>
      <c r="E667" s="238" t="s">
        <v>995</v>
      </c>
      <c r="F667" s="237">
        <v>40584</v>
      </c>
      <c r="G667" s="237">
        <v>109704</v>
      </c>
      <c r="H667" s="237" t="s">
        <v>891</v>
      </c>
      <c r="I667" s="237" t="s">
        <v>158</v>
      </c>
      <c r="J667" s="238" t="s">
        <v>272</v>
      </c>
      <c r="K667" s="237" t="s">
        <v>995</v>
      </c>
      <c r="L667" s="237">
        <v>40830</v>
      </c>
      <c r="M667" s="237">
        <v>109295</v>
      </c>
      <c r="N667" s="237" t="s">
        <v>664</v>
      </c>
      <c r="O667" s="238" t="s">
        <v>33</v>
      </c>
      <c r="P667" s="39" t="s">
        <v>272</v>
      </c>
      <c r="Q667" s="39" t="s">
        <v>993</v>
      </c>
      <c r="R667" s="39">
        <v>40885</v>
      </c>
    </row>
    <row r="668" spans="1:18">
      <c r="A668" s="237">
        <v>126457</v>
      </c>
      <c r="B668" s="237" t="s">
        <v>521</v>
      </c>
      <c r="C668" s="237" t="s">
        <v>325</v>
      </c>
      <c r="D668" s="237" t="s">
        <v>272</v>
      </c>
      <c r="E668" s="238" t="s">
        <v>993</v>
      </c>
      <c r="F668" s="237">
        <v>40472</v>
      </c>
      <c r="G668" s="237">
        <v>118076</v>
      </c>
      <c r="H668" s="237" t="s">
        <v>482</v>
      </c>
      <c r="I668" s="237" t="s">
        <v>74</v>
      </c>
      <c r="J668" s="238" t="s">
        <v>272</v>
      </c>
      <c r="K668" s="237" t="s">
        <v>993</v>
      </c>
      <c r="L668" s="237">
        <v>40458</v>
      </c>
      <c r="M668" s="237">
        <v>118076</v>
      </c>
      <c r="N668" s="237" t="s">
        <v>482</v>
      </c>
      <c r="O668" s="238" t="s">
        <v>74</v>
      </c>
      <c r="P668" s="39" t="s">
        <v>272</v>
      </c>
      <c r="Q668" s="39" t="s">
        <v>993</v>
      </c>
      <c r="R668" s="39">
        <v>40458</v>
      </c>
    </row>
    <row r="669" spans="1:18">
      <c r="A669" s="237">
        <v>113539</v>
      </c>
      <c r="B669" s="237" t="s">
        <v>308</v>
      </c>
      <c r="C669" s="237" t="s">
        <v>14</v>
      </c>
      <c r="D669" s="237" t="s">
        <v>272</v>
      </c>
      <c r="E669" s="238" t="s">
        <v>993</v>
      </c>
      <c r="F669" s="237">
        <v>40199</v>
      </c>
      <c r="G669" s="237">
        <v>108736</v>
      </c>
      <c r="H669" s="237" t="s">
        <v>476</v>
      </c>
      <c r="I669" s="237" t="s">
        <v>320</v>
      </c>
      <c r="J669" s="238" t="s">
        <v>272</v>
      </c>
      <c r="K669" s="237" t="s">
        <v>994</v>
      </c>
      <c r="L669" s="237">
        <v>40470</v>
      </c>
      <c r="M669" s="237">
        <v>107440</v>
      </c>
      <c r="N669" s="237" t="s">
        <v>441</v>
      </c>
      <c r="O669" s="238" t="s">
        <v>178</v>
      </c>
      <c r="P669" s="39" t="s">
        <v>272</v>
      </c>
      <c r="Q669" s="39" t="s">
        <v>995</v>
      </c>
      <c r="R669" s="39">
        <v>40493</v>
      </c>
    </row>
    <row r="670" spans="1:18">
      <c r="A670" s="237">
        <v>124385</v>
      </c>
      <c r="B670" s="237" t="s">
        <v>518</v>
      </c>
      <c r="C670" s="237" t="s">
        <v>217</v>
      </c>
      <c r="D670" s="237" t="s">
        <v>272</v>
      </c>
      <c r="E670" s="238" t="s">
        <v>993</v>
      </c>
      <c r="F670" s="237">
        <v>40687</v>
      </c>
      <c r="G670" s="237">
        <v>118105</v>
      </c>
      <c r="H670" s="237" t="s">
        <v>673</v>
      </c>
      <c r="I670" s="237" t="s">
        <v>266</v>
      </c>
      <c r="J670" s="238" t="s">
        <v>272</v>
      </c>
      <c r="K670" s="237" t="s">
        <v>993</v>
      </c>
      <c r="L670" s="237">
        <v>40829</v>
      </c>
      <c r="M670" s="237">
        <v>118088</v>
      </c>
      <c r="N670" s="237" t="s">
        <v>892</v>
      </c>
      <c r="O670" s="238" t="s">
        <v>267</v>
      </c>
      <c r="P670" s="39" t="s">
        <v>272</v>
      </c>
      <c r="Q670" s="39" t="s">
        <v>993</v>
      </c>
      <c r="R670" s="39">
        <v>40879</v>
      </c>
    </row>
    <row r="671" spans="1:18">
      <c r="A671" s="237">
        <v>116440</v>
      </c>
      <c r="B671" s="237" t="s">
        <v>502</v>
      </c>
      <c r="C671" s="237" t="s">
        <v>169</v>
      </c>
      <c r="D671" s="237" t="s">
        <v>272</v>
      </c>
      <c r="E671" s="238" t="s">
        <v>993</v>
      </c>
      <c r="F671" s="237">
        <v>40437</v>
      </c>
      <c r="G671" s="237">
        <v>106650</v>
      </c>
      <c r="H671" s="237" t="s">
        <v>450</v>
      </c>
      <c r="I671" s="237" t="s">
        <v>306</v>
      </c>
      <c r="J671" s="238" t="s">
        <v>272</v>
      </c>
      <c r="K671" s="237" t="s">
        <v>993</v>
      </c>
      <c r="L671" s="237">
        <v>40451</v>
      </c>
      <c r="M671" s="237">
        <v>106788</v>
      </c>
      <c r="N671" s="237" t="s">
        <v>456</v>
      </c>
      <c r="O671" s="238" t="s">
        <v>208</v>
      </c>
      <c r="P671" s="39" t="s">
        <v>272</v>
      </c>
      <c r="Q671" s="39" t="s">
        <v>993</v>
      </c>
      <c r="R671" s="39">
        <v>40563</v>
      </c>
    </row>
    <row r="672" spans="1:18">
      <c r="A672" s="237">
        <v>113872</v>
      </c>
      <c r="B672" s="237" t="s">
        <v>507</v>
      </c>
      <c r="C672" s="237" t="s">
        <v>239</v>
      </c>
      <c r="D672" s="237" t="s">
        <v>272</v>
      </c>
      <c r="E672" s="238" t="s">
        <v>995</v>
      </c>
      <c r="F672" s="237">
        <v>40486</v>
      </c>
      <c r="G672" s="237">
        <v>106648</v>
      </c>
      <c r="H672" s="237" t="s">
        <v>449</v>
      </c>
      <c r="I672" s="237" t="s">
        <v>306</v>
      </c>
      <c r="J672" s="238" t="s">
        <v>272</v>
      </c>
      <c r="K672" s="237" t="s">
        <v>993</v>
      </c>
      <c r="L672" s="237">
        <v>40199</v>
      </c>
      <c r="M672" s="237">
        <v>106650</v>
      </c>
      <c r="N672" s="237" t="s">
        <v>450</v>
      </c>
      <c r="O672" s="238" t="s">
        <v>306</v>
      </c>
      <c r="P672" s="39" t="s">
        <v>272</v>
      </c>
      <c r="Q672" s="39" t="s">
        <v>993</v>
      </c>
      <c r="R672" s="39">
        <v>40451</v>
      </c>
    </row>
    <row r="673" spans="1:18">
      <c r="A673" s="237">
        <v>109704</v>
      </c>
      <c r="B673" s="237" t="s">
        <v>891</v>
      </c>
      <c r="C673" s="237" t="s">
        <v>158</v>
      </c>
      <c r="D673" s="237" t="s">
        <v>272</v>
      </c>
      <c r="E673" s="238" t="s">
        <v>995</v>
      </c>
      <c r="F673" s="237">
        <v>40830</v>
      </c>
      <c r="G673" s="237">
        <v>107440</v>
      </c>
      <c r="H673" s="237" t="s">
        <v>441</v>
      </c>
      <c r="I673" s="237" t="s">
        <v>178</v>
      </c>
      <c r="J673" s="238" t="s">
        <v>272</v>
      </c>
      <c r="K673" s="237" t="s">
        <v>995</v>
      </c>
      <c r="L673" s="237">
        <v>40493</v>
      </c>
      <c r="M673" s="237">
        <v>104403</v>
      </c>
      <c r="N673" s="237" t="s">
        <v>894</v>
      </c>
      <c r="O673" s="238" t="s">
        <v>63</v>
      </c>
      <c r="P673" s="39" t="s">
        <v>272</v>
      </c>
      <c r="Q673" s="39" t="s">
        <v>995</v>
      </c>
      <c r="R673" s="39">
        <v>40458</v>
      </c>
    </row>
    <row r="674" spans="1:18">
      <c r="A674" s="237">
        <v>110501</v>
      </c>
      <c r="B674" s="237" t="s">
        <v>488</v>
      </c>
      <c r="C674" s="237" t="s">
        <v>161</v>
      </c>
      <c r="D674" s="237" t="s">
        <v>272</v>
      </c>
      <c r="E674" s="238" t="s">
        <v>993</v>
      </c>
      <c r="F674" s="237">
        <v>40605</v>
      </c>
      <c r="G674" s="237">
        <v>100188</v>
      </c>
      <c r="H674" s="237" t="s">
        <v>413</v>
      </c>
      <c r="I674" s="237" t="s">
        <v>210</v>
      </c>
      <c r="J674" s="238" t="s">
        <v>272</v>
      </c>
      <c r="K674" s="237" t="s">
        <v>995</v>
      </c>
      <c r="L674" s="237">
        <v>40500</v>
      </c>
      <c r="M674" s="237">
        <v>106270</v>
      </c>
      <c r="N674" s="237" t="s">
        <v>436</v>
      </c>
      <c r="O674" s="238" t="s">
        <v>9</v>
      </c>
      <c r="P674" s="39" t="s">
        <v>272</v>
      </c>
      <c r="Q674" s="39" t="s">
        <v>994</v>
      </c>
      <c r="R674" s="39">
        <v>40521</v>
      </c>
    </row>
    <row r="675" spans="1:18">
      <c r="A675" s="237">
        <v>110490</v>
      </c>
      <c r="B675" s="237" t="s">
        <v>487</v>
      </c>
      <c r="C675" s="237" t="s">
        <v>161</v>
      </c>
      <c r="D675" s="237" t="s">
        <v>272</v>
      </c>
      <c r="E675" s="238" t="s">
        <v>993</v>
      </c>
      <c r="F675" s="237">
        <v>40444</v>
      </c>
      <c r="G675" s="237">
        <v>108865</v>
      </c>
      <c r="H675" s="237" t="s">
        <v>466</v>
      </c>
      <c r="I675" s="237" t="s">
        <v>56</v>
      </c>
      <c r="J675" s="238" t="s">
        <v>272</v>
      </c>
      <c r="K675" s="237" t="s">
        <v>993</v>
      </c>
      <c r="L675" s="237">
        <v>40346</v>
      </c>
      <c r="M675" s="237">
        <v>103853</v>
      </c>
      <c r="N675" s="237" t="s">
        <v>428</v>
      </c>
      <c r="O675" s="238" t="s">
        <v>71</v>
      </c>
      <c r="P675" s="39" t="s">
        <v>272</v>
      </c>
      <c r="Q675" s="39" t="s">
        <v>995</v>
      </c>
      <c r="R675" s="39">
        <v>40631</v>
      </c>
    </row>
    <row r="676" spans="1:18">
      <c r="A676" s="237">
        <v>112940</v>
      </c>
      <c r="B676" s="237" t="s">
        <v>503</v>
      </c>
      <c r="C676" s="237" t="s">
        <v>173</v>
      </c>
      <c r="D676" s="237" t="s">
        <v>272</v>
      </c>
      <c r="E676" s="238" t="s">
        <v>993</v>
      </c>
      <c r="F676" s="237">
        <v>40318</v>
      </c>
      <c r="G676" s="237">
        <v>106788</v>
      </c>
      <c r="H676" s="237" t="s">
        <v>456</v>
      </c>
      <c r="I676" s="237" t="s">
        <v>208</v>
      </c>
      <c r="J676" s="238" t="s">
        <v>272</v>
      </c>
      <c r="K676" s="237" t="s">
        <v>993</v>
      </c>
      <c r="L676" s="237">
        <v>40563</v>
      </c>
      <c r="M676" s="237">
        <v>102056</v>
      </c>
      <c r="N676" s="237" t="s">
        <v>893</v>
      </c>
      <c r="O676" s="238" t="s">
        <v>264</v>
      </c>
      <c r="P676" s="39" t="s">
        <v>272</v>
      </c>
      <c r="Q676" s="39" t="s">
        <v>995</v>
      </c>
      <c r="R676" s="39">
        <v>40822</v>
      </c>
    </row>
    <row r="677" spans="1:18">
      <c r="A677" s="237">
        <v>109692</v>
      </c>
      <c r="B677" s="237" t="s">
        <v>890</v>
      </c>
      <c r="C677" s="237" t="s">
        <v>159</v>
      </c>
      <c r="D677" s="237" t="s">
        <v>272</v>
      </c>
      <c r="E677" s="238" t="s">
        <v>993</v>
      </c>
      <c r="F677" s="237">
        <v>40816</v>
      </c>
      <c r="G677" s="237">
        <v>106270</v>
      </c>
      <c r="H677" s="237" t="s">
        <v>436</v>
      </c>
      <c r="I677" s="237" t="s">
        <v>9</v>
      </c>
      <c r="J677" s="238" t="s">
        <v>272</v>
      </c>
      <c r="K677" s="237" t="s">
        <v>994</v>
      </c>
      <c r="L677" s="237">
        <v>40521</v>
      </c>
      <c r="M677" s="237">
        <v>100188</v>
      </c>
      <c r="N677" s="237" t="s">
        <v>413</v>
      </c>
      <c r="O677" s="238" t="s">
        <v>210</v>
      </c>
      <c r="P677" s="39" t="s">
        <v>272</v>
      </c>
      <c r="Q677" s="39" t="s">
        <v>995</v>
      </c>
      <c r="R677" s="39">
        <v>40500</v>
      </c>
    </row>
    <row r="678" spans="1:18">
      <c r="A678" s="237">
        <v>118108</v>
      </c>
      <c r="B678" s="237" t="s">
        <v>283</v>
      </c>
      <c r="C678" s="237" t="s">
        <v>266</v>
      </c>
      <c r="D678" s="237" t="s">
        <v>272</v>
      </c>
      <c r="E678" s="238" t="s">
        <v>995</v>
      </c>
      <c r="F678" s="237">
        <v>40136</v>
      </c>
      <c r="G678" s="237">
        <v>104403</v>
      </c>
      <c r="H678" s="237" t="s">
        <v>894</v>
      </c>
      <c r="I678" s="237" t="s">
        <v>63</v>
      </c>
      <c r="J678" s="238" t="s">
        <v>272</v>
      </c>
      <c r="K678" s="237" t="s">
        <v>995</v>
      </c>
      <c r="L678" s="237">
        <v>40458</v>
      </c>
      <c r="M678" s="237">
        <v>115814</v>
      </c>
      <c r="N678" s="237" t="s">
        <v>582</v>
      </c>
      <c r="O678" s="238" t="s">
        <v>127</v>
      </c>
      <c r="P678" s="39" t="s">
        <v>273</v>
      </c>
      <c r="Q678" s="39" t="s">
        <v>999</v>
      </c>
      <c r="R678" s="39">
        <v>40675</v>
      </c>
    </row>
    <row r="679" spans="1:18">
      <c r="A679" s="237">
        <v>118105</v>
      </c>
      <c r="B679" s="237" t="s">
        <v>673</v>
      </c>
      <c r="C679" s="237" t="s">
        <v>266</v>
      </c>
      <c r="D679" s="237" t="s">
        <v>272</v>
      </c>
      <c r="E679" s="238" t="s">
        <v>993</v>
      </c>
      <c r="F679" s="237">
        <v>40829</v>
      </c>
      <c r="G679" s="237">
        <v>102449</v>
      </c>
      <c r="H679" s="237" t="s">
        <v>415</v>
      </c>
      <c r="I679" s="237" t="s">
        <v>61</v>
      </c>
      <c r="J679" s="238" t="s">
        <v>272</v>
      </c>
      <c r="K679" s="237" t="s">
        <v>995</v>
      </c>
      <c r="L679" s="237">
        <v>40465</v>
      </c>
      <c r="M679" s="237">
        <v>119866</v>
      </c>
      <c r="N679" s="237" t="s">
        <v>552</v>
      </c>
      <c r="O679" s="238" t="s">
        <v>170</v>
      </c>
      <c r="P679" s="39" t="s">
        <v>273</v>
      </c>
      <c r="Q679" s="39" t="s">
        <v>999</v>
      </c>
      <c r="R679" s="39">
        <v>40562</v>
      </c>
    </row>
    <row r="680" spans="1:18">
      <c r="A680" s="237">
        <v>108865</v>
      </c>
      <c r="B680" s="237" t="s">
        <v>466</v>
      </c>
      <c r="C680" s="237" t="s">
        <v>56</v>
      </c>
      <c r="D680" s="237" t="s">
        <v>272</v>
      </c>
      <c r="E680" s="238" t="s">
        <v>993</v>
      </c>
      <c r="F680" s="237">
        <v>40346</v>
      </c>
      <c r="G680" s="237">
        <v>102859</v>
      </c>
      <c r="H680" s="237" t="s">
        <v>431</v>
      </c>
      <c r="I680" s="237" t="s">
        <v>16</v>
      </c>
      <c r="J680" s="238" t="s">
        <v>272</v>
      </c>
      <c r="K680" s="237" t="s">
        <v>993</v>
      </c>
      <c r="L680" s="237">
        <v>40303</v>
      </c>
      <c r="M680" s="237">
        <v>131084</v>
      </c>
      <c r="N680" s="237" t="s">
        <v>551</v>
      </c>
      <c r="O680" s="238" t="s">
        <v>145</v>
      </c>
      <c r="P680" s="39" t="s">
        <v>273</v>
      </c>
      <c r="Q680" s="39" t="s">
        <v>999</v>
      </c>
      <c r="R680" s="39">
        <v>40456</v>
      </c>
    </row>
    <row r="681" spans="1:18">
      <c r="A681" s="237">
        <v>118099</v>
      </c>
      <c r="B681" s="237" t="s">
        <v>473</v>
      </c>
      <c r="C681" s="237" t="s">
        <v>267</v>
      </c>
      <c r="D681" s="237" t="s">
        <v>272</v>
      </c>
      <c r="E681" s="238" t="s">
        <v>993</v>
      </c>
      <c r="F681" s="237">
        <v>40158</v>
      </c>
      <c r="G681" s="237">
        <v>103853</v>
      </c>
      <c r="H681" s="237" t="s">
        <v>428</v>
      </c>
      <c r="I681" s="237" t="s">
        <v>71</v>
      </c>
      <c r="J681" s="238" t="s">
        <v>272</v>
      </c>
      <c r="K681" s="237" t="s">
        <v>995</v>
      </c>
      <c r="L681" s="237">
        <v>40631</v>
      </c>
      <c r="M681" s="237">
        <v>116641</v>
      </c>
      <c r="N681" s="237" t="s">
        <v>511</v>
      </c>
      <c r="O681" s="238" t="s">
        <v>169</v>
      </c>
      <c r="P681" s="39" t="s">
        <v>273</v>
      </c>
      <c r="Q681" s="39" t="s">
        <v>999</v>
      </c>
      <c r="R681" s="39">
        <v>40365</v>
      </c>
    </row>
    <row r="682" spans="1:18">
      <c r="A682" s="237">
        <v>106788</v>
      </c>
      <c r="B682" s="237" t="s">
        <v>456</v>
      </c>
      <c r="C682" s="237" t="s">
        <v>208</v>
      </c>
      <c r="D682" s="237" t="s">
        <v>272</v>
      </c>
      <c r="E682" s="238" t="s">
        <v>993</v>
      </c>
      <c r="F682" s="237">
        <v>40563</v>
      </c>
      <c r="G682" s="237">
        <v>102167</v>
      </c>
      <c r="H682" s="237" t="s">
        <v>29</v>
      </c>
      <c r="I682" s="237" t="s">
        <v>212</v>
      </c>
      <c r="J682" s="238" t="s">
        <v>272</v>
      </c>
      <c r="K682" s="237" t="s">
        <v>994</v>
      </c>
      <c r="L682" s="237">
        <v>40094</v>
      </c>
      <c r="M682" s="237">
        <v>133743</v>
      </c>
      <c r="N682" s="237" t="s">
        <v>895</v>
      </c>
      <c r="O682" s="238" t="s">
        <v>203</v>
      </c>
      <c r="P682" s="39" t="s">
        <v>273</v>
      </c>
      <c r="Q682" s="39" t="s">
        <v>1000</v>
      </c>
      <c r="R682" s="39">
        <v>40829</v>
      </c>
    </row>
    <row r="683" spans="1:18">
      <c r="A683" s="237">
        <v>106650</v>
      </c>
      <c r="B683" s="237" t="s">
        <v>450</v>
      </c>
      <c r="C683" s="237" t="s">
        <v>306</v>
      </c>
      <c r="D683" s="237" t="s">
        <v>272</v>
      </c>
      <c r="E683" s="238" t="s">
        <v>993</v>
      </c>
      <c r="F683" s="237">
        <v>40451</v>
      </c>
      <c r="G683" s="237">
        <v>102056</v>
      </c>
      <c r="H683" s="237" t="s">
        <v>893</v>
      </c>
      <c r="I683" s="237" t="s">
        <v>264</v>
      </c>
      <c r="J683" s="238" t="s">
        <v>272</v>
      </c>
      <c r="K683" s="237" t="s">
        <v>995</v>
      </c>
      <c r="L683" s="237">
        <v>40822</v>
      </c>
      <c r="M683" s="237">
        <v>132239</v>
      </c>
      <c r="N683" s="237" t="s">
        <v>485</v>
      </c>
      <c r="O683" s="238" t="s">
        <v>155</v>
      </c>
      <c r="P683" s="39" t="s">
        <v>273</v>
      </c>
      <c r="Q683" s="39" t="s">
        <v>999</v>
      </c>
      <c r="R683" s="39">
        <v>40556</v>
      </c>
    </row>
    <row r="684" spans="1:18">
      <c r="A684" s="237">
        <v>106648</v>
      </c>
      <c r="B684" s="237" t="s">
        <v>449</v>
      </c>
      <c r="C684" s="237" t="s">
        <v>306</v>
      </c>
      <c r="D684" s="237" t="s">
        <v>272</v>
      </c>
      <c r="E684" s="238" t="s">
        <v>993</v>
      </c>
      <c r="F684" s="237">
        <v>40199</v>
      </c>
      <c r="G684" s="237">
        <v>115814</v>
      </c>
      <c r="H684" s="237" t="s">
        <v>582</v>
      </c>
      <c r="I684" s="237" t="s">
        <v>127</v>
      </c>
      <c r="J684" s="238" t="s">
        <v>273</v>
      </c>
      <c r="K684" s="237" t="s">
        <v>999</v>
      </c>
      <c r="L684" s="237">
        <v>40675</v>
      </c>
      <c r="M684" s="237">
        <v>109394</v>
      </c>
      <c r="N684" s="237" t="s">
        <v>468</v>
      </c>
      <c r="O684" s="238" t="s">
        <v>155</v>
      </c>
      <c r="P684" s="39" t="s">
        <v>273</v>
      </c>
      <c r="Q684" s="39" t="s">
        <v>999</v>
      </c>
      <c r="R684" s="39">
        <v>40563</v>
      </c>
    </row>
    <row r="685" spans="1:18">
      <c r="A685" s="237">
        <v>118076</v>
      </c>
      <c r="B685" s="237" t="s">
        <v>482</v>
      </c>
      <c r="C685" s="237" t="s">
        <v>74</v>
      </c>
      <c r="D685" s="237" t="s">
        <v>272</v>
      </c>
      <c r="E685" s="238" t="s">
        <v>993</v>
      </c>
      <c r="F685" s="237">
        <v>40458</v>
      </c>
      <c r="G685" s="237">
        <v>119866</v>
      </c>
      <c r="H685" s="237" t="s">
        <v>552</v>
      </c>
      <c r="I685" s="237" t="s">
        <v>170</v>
      </c>
      <c r="J685" s="238" t="s">
        <v>273</v>
      </c>
      <c r="K685" s="237" t="s">
        <v>999</v>
      </c>
      <c r="L685" s="237">
        <v>40562</v>
      </c>
      <c r="M685" s="237">
        <v>131885</v>
      </c>
      <c r="N685" s="237" t="s">
        <v>440</v>
      </c>
      <c r="O685" s="238" t="s">
        <v>49</v>
      </c>
      <c r="P685" s="39" t="s">
        <v>273</v>
      </c>
      <c r="Q685" s="39" t="s">
        <v>999</v>
      </c>
      <c r="R685" s="39">
        <v>40346</v>
      </c>
    </row>
    <row r="686" spans="1:18">
      <c r="A686" s="237">
        <v>108736</v>
      </c>
      <c r="B686" s="237" t="s">
        <v>476</v>
      </c>
      <c r="C686" s="237" t="s">
        <v>320</v>
      </c>
      <c r="D686" s="237" t="s">
        <v>272</v>
      </c>
      <c r="E686" s="238" t="s">
        <v>994</v>
      </c>
      <c r="F686" s="237">
        <v>40470</v>
      </c>
      <c r="G686" s="237">
        <v>131084</v>
      </c>
      <c r="H686" s="237" t="s">
        <v>551</v>
      </c>
      <c r="I686" s="237" t="s">
        <v>145</v>
      </c>
      <c r="J686" s="238" t="s">
        <v>273</v>
      </c>
      <c r="K686" s="237" t="s">
        <v>999</v>
      </c>
      <c r="L686" s="237">
        <v>40456</v>
      </c>
      <c r="M686" s="237">
        <v>105623</v>
      </c>
      <c r="N686" s="237" t="s">
        <v>434</v>
      </c>
      <c r="O686" s="238" t="s">
        <v>62</v>
      </c>
      <c r="P686" s="39" t="s">
        <v>273</v>
      </c>
      <c r="Q686" s="39" t="s">
        <v>999</v>
      </c>
      <c r="R686" s="39">
        <v>40710</v>
      </c>
    </row>
    <row r="687" spans="1:18">
      <c r="A687" s="237">
        <v>107440</v>
      </c>
      <c r="B687" s="237" t="s">
        <v>441</v>
      </c>
      <c r="C687" s="237" t="s">
        <v>178</v>
      </c>
      <c r="D687" s="237" t="s">
        <v>272</v>
      </c>
      <c r="E687" s="238" t="s">
        <v>995</v>
      </c>
      <c r="F687" s="237">
        <v>40493</v>
      </c>
      <c r="G687" s="237">
        <v>133743</v>
      </c>
      <c r="H687" s="237" t="s">
        <v>895</v>
      </c>
      <c r="I687" s="237" t="s">
        <v>203</v>
      </c>
      <c r="J687" s="238" t="s">
        <v>273</v>
      </c>
      <c r="K687" s="237" t="s">
        <v>1000</v>
      </c>
      <c r="L687" s="237">
        <v>40829</v>
      </c>
      <c r="M687" s="237">
        <v>103118</v>
      </c>
      <c r="N687" s="237" t="s">
        <v>426</v>
      </c>
      <c r="O687" s="238" t="s">
        <v>185</v>
      </c>
      <c r="P687" s="39" t="s">
        <v>273</v>
      </c>
      <c r="Q687" s="39" t="s">
        <v>999</v>
      </c>
      <c r="R687" s="39">
        <v>40620</v>
      </c>
    </row>
    <row r="688" spans="1:18">
      <c r="A688" s="237">
        <v>104965</v>
      </c>
      <c r="B688" s="237" t="s">
        <v>438</v>
      </c>
      <c r="C688" s="237" t="s">
        <v>240</v>
      </c>
      <c r="D688" s="237" t="s">
        <v>272</v>
      </c>
      <c r="E688" s="238" t="s">
        <v>994</v>
      </c>
      <c r="F688" s="237">
        <v>40346</v>
      </c>
      <c r="G688" s="237">
        <v>116641</v>
      </c>
      <c r="H688" s="237" t="s">
        <v>511</v>
      </c>
      <c r="I688" s="237" t="s">
        <v>169</v>
      </c>
      <c r="J688" s="238" t="s">
        <v>273</v>
      </c>
      <c r="K688" s="237" t="s">
        <v>999</v>
      </c>
      <c r="L688" s="237">
        <v>40365</v>
      </c>
      <c r="M688" s="237">
        <v>125497</v>
      </c>
      <c r="N688" s="237" t="s">
        <v>610</v>
      </c>
      <c r="O688" s="238" t="s">
        <v>277</v>
      </c>
      <c r="P688" s="39" t="s">
        <v>246</v>
      </c>
      <c r="Q688" s="39" t="s">
        <v>246</v>
      </c>
      <c r="R688" s="39">
        <v>40353</v>
      </c>
    </row>
    <row r="689" spans="1:18">
      <c r="A689" s="237">
        <v>104403</v>
      </c>
      <c r="B689" s="237" t="s">
        <v>894</v>
      </c>
      <c r="C689" s="237" t="s">
        <v>63</v>
      </c>
      <c r="D689" s="237" t="s">
        <v>272</v>
      </c>
      <c r="E689" s="238" t="s">
        <v>995</v>
      </c>
      <c r="F689" s="237">
        <v>40458</v>
      </c>
      <c r="G689" s="237">
        <v>109394</v>
      </c>
      <c r="H689" s="237" t="s">
        <v>468</v>
      </c>
      <c r="I689" s="237" t="s">
        <v>155</v>
      </c>
      <c r="J689" s="238" t="s">
        <v>273</v>
      </c>
      <c r="K689" s="237" t="s">
        <v>999</v>
      </c>
      <c r="L689" s="237">
        <v>40563</v>
      </c>
      <c r="M689" s="237">
        <v>131014</v>
      </c>
      <c r="N689" s="237" t="s">
        <v>545</v>
      </c>
      <c r="O689" s="238" t="s">
        <v>145</v>
      </c>
      <c r="P689" s="39" t="s">
        <v>246</v>
      </c>
      <c r="Q689" s="39" t="s">
        <v>246</v>
      </c>
      <c r="R689" s="39">
        <v>40674</v>
      </c>
    </row>
    <row r="690" spans="1:18">
      <c r="A690" s="237">
        <v>106270</v>
      </c>
      <c r="B690" s="237" t="s">
        <v>436</v>
      </c>
      <c r="C690" s="237" t="s">
        <v>9</v>
      </c>
      <c r="D690" s="237" t="s">
        <v>272</v>
      </c>
      <c r="E690" s="238" t="s">
        <v>994</v>
      </c>
      <c r="F690" s="237">
        <v>40521</v>
      </c>
      <c r="G690" s="237">
        <v>132239</v>
      </c>
      <c r="H690" s="237" t="s">
        <v>485</v>
      </c>
      <c r="I690" s="237" t="s">
        <v>155</v>
      </c>
      <c r="J690" s="238" t="s">
        <v>273</v>
      </c>
      <c r="K690" s="237" t="s">
        <v>999</v>
      </c>
      <c r="L690" s="237">
        <v>40556</v>
      </c>
      <c r="M690" s="237">
        <v>126172</v>
      </c>
      <c r="N690" s="237" t="s">
        <v>520</v>
      </c>
      <c r="O690" s="238" t="s">
        <v>325</v>
      </c>
      <c r="P690" s="39" t="s">
        <v>246</v>
      </c>
      <c r="Q690" s="39" t="s">
        <v>246</v>
      </c>
      <c r="R690" s="39">
        <v>40674</v>
      </c>
    </row>
    <row r="691" spans="1:18">
      <c r="A691" s="237">
        <v>103853</v>
      </c>
      <c r="B691" s="237" t="s">
        <v>428</v>
      </c>
      <c r="C691" s="237" t="s">
        <v>71</v>
      </c>
      <c r="D691" s="237" t="s">
        <v>272</v>
      </c>
      <c r="E691" s="238" t="s">
        <v>995</v>
      </c>
      <c r="F691" s="237">
        <v>40631</v>
      </c>
      <c r="G691" s="237">
        <v>131885</v>
      </c>
      <c r="H691" s="237" t="s">
        <v>440</v>
      </c>
      <c r="I691" s="237" t="s">
        <v>49</v>
      </c>
      <c r="J691" s="238" t="s">
        <v>273</v>
      </c>
      <c r="K691" s="237" t="s">
        <v>999</v>
      </c>
      <c r="L691" s="237">
        <v>40346</v>
      </c>
      <c r="M691" s="237">
        <v>131629</v>
      </c>
      <c r="N691" s="237" t="s">
        <v>28</v>
      </c>
      <c r="O691" s="238" t="s">
        <v>205</v>
      </c>
      <c r="P691" s="39" t="s">
        <v>246</v>
      </c>
      <c r="Q691" s="39" t="s">
        <v>246</v>
      </c>
      <c r="R691" s="39">
        <v>40198</v>
      </c>
    </row>
    <row r="692" spans="1:18">
      <c r="A692" s="237">
        <v>102859</v>
      </c>
      <c r="B692" s="237" t="s">
        <v>431</v>
      </c>
      <c r="C692" s="237" t="s">
        <v>16</v>
      </c>
      <c r="D692" s="237" t="s">
        <v>272</v>
      </c>
      <c r="E692" s="238" t="s">
        <v>993</v>
      </c>
      <c r="F692" s="237">
        <v>40303</v>
      </c>
      <c r="G692" s="237">
        <v>105623</v>
      </c>
      <c r="H692" s="237" t="s">
        <v>434</v>
      </c>
      <c r="I692" s="237" t="s">
        <v>62</v>
      </c>
      <c r="J692" s="238" t="s">
        <v>273</v>
      </c>
      <c r="K692" s="237" t="s">
        <v>999</v>
      </c>
      <c r="L692" s="237">
        <v>40710</v>
      </c>
      <c r="M692" s="237">
        <v>135501</v>
      </c>
      <c r="N692" s="237" t="s">
        <v>896</v>
      </c>
      <c r="O692" s="238" t="s">
        <v>208</v>
      </c>
      <c r="P692" s="39" t="s">
        <v>246</v>
      </c>
      <c r="Q692" s="39" t="s">
        <v>246</v>
      </c>
      <c r="R692" s="39">
        <v>40879</v>
      </c>
    </row>
    <row r="693" spans="1:18">
      <c r="A693" s="237">
        <v>102449</v>
      </c>
      <c r="B693" s="237" t="s">
        <v>415</v>
      </c>
      <c r="C693" s="237" t="s">
        <v>61</v>
      </c>
      <c r="D693" s="237" t="s">
        <v>272</v>
      </c>
      <c r="E693" s="238" t="s">
        <v>995</v>
      </c>
      <c r="F693" s="237">
        <v>40465</v>
      </c>
      <c r="G693" s="237">
        <v>103118</v>
      </c>
      <c r="H693" s="237" t="s">
        <v>426</v>
      </c>
      <c r="I693" s="237" t="s">
        <v>185</v>
      </c>
      <c r="J693" s="238" t="s">
        <v>273</v>
      </c>
      <c r="K693" t="s">
        <v>999</v>
      </c>
      <c r="L693">
        <v>40620</v>
      </c>
      <c r="M693"/>
      <c r="N693"/>
      <c r="O693" s="1"/>
    </row>
    <row r="694" spans="1:18">
      <c r="A694" s="237">
        <v>102056</v>
      </c>
      <c r="B694" s="237" t="s">
        <v>893</v>
      </c>
      <c r="C694" s="237" t="s">
        <v>264</v>
      </c>
      <c r="D694" s="237" t="s">
        <v>272</v>
      </c>
      <c r="E694" s="238" t="s">
        <v>995</v>
      </c>
      <c r="F694" s="237">
        <v>40822</v>
      </c>
      <c r="G694" s="237">
        <v>125497</v>
      </c>
      <c r="H694" s="237" t="s">
        <v>610</v>
      </c>
      <c r="I694" s="237" t="s">
        <v>277</v>
      </c>
      <c r="J694" s="238" t="s">
        <v>246</v>
      </c>
      <c r="K694" t="s">
        <v>246</v>
      </c>
      <c r="L694">
        <v>40353</v>
      </c>
      <c r="M694"/>
      <c r="N694"/>
      <c r="O694" s="1"/>
    </row>
    <row r="695" spans="1:18">
      <c r="A695" s="237">
        <v>100188</v>
      </c>
      <c r="B695" s="237" t="s">
        <v>413</v>
      </c>
      <c r="C695" s="237" t="s">
        <v>210</v>
      </c>
      <c r="D695" s="237" t="s">
        <v>272</v>
      </c>
      <c r="E695" s="238" t="s">
        <v>995</v>
      </c>
      <c r="F695" s="237">
        <v>40500</v>
      </c>
      <c r="G695" s="237">
        <v>131014</v>
      </c>
      <c r="H695" s="237" t="s">
        <v>545</v>
      </c>
      <c r="I695" s="237" t="s">
        <v>145</v>
      </c>
      <c r="J695" s="238" t="s">
        <v>246</v>
      </c>
      <c r="K695" t="s">
        <v>246</v>
      </c>
      <c r="L695">
        <v>40674</v>
      </c>
      <c r="M695"/>
      <c r="N695"/>
      <c r="O695" s="1"/>
    </row>
    <row r="696" spans="1:18">
      <c r="A696" s="237">
        <v>102167</v>
      </c>
      <c r="B696" s="237" t="s">
        <v>29</v>
      </c>
      <c r="C696" s="237" t="s">
        <v>212</v>
      </c>
      <c r="D696" s="237" t="s">
        <v>272</v>
      </c>
      <c r="E696" s="238" t="s">
        <v>994</v>
      </c>
      <c r="F696" s="237">
        <v>40094</v>
      </c>
      <c r="G696" s="237">
        <v>114702</v>
      </c>
      <c r="H696" s="237" t="s">
        <v>543</v>
      </c>
      <c r="I696" s="237" t="s">
        <v>15</v>
      </c>
      <c r="J696" s="238" t="s">
        <v>246</v>
      </c>
      <c r="K696" s="66" t="s">
        <v>246</v>
      </c>
      <c r="L696" s="66">
        <v>40248</v>
      </c>
      <c r="M696" s="66"/>
      <c r="N696" s="66"/>
      <c r="O696" s="80"/>
    </row>
    <row r="697" spans="1:18">
      <c r="A697" s="237">
        <v>130368</v>
      </c>
      <c r="B697" s="237" t="s">
        <v>595</v>
      </c>
      <c r="C697" s="237" t="s">
        <v>233</v>
      </c>
      <c r="D697" s="237" t="s">
        <v>273</v>
      </c>
      <c r="E697" s="238" t="s">
        <v>999</v>
      </c>
      <c r="F697" s="237">
        <v>40359</v>
      </c>
      <c r="G697" s="237">
        <v>126172</v>
      </c>
      <c r="H697" s="237" t="s">
        <v>520</v>
      </c>
      <c r="I697" s="237" t="s">
        <v>325</v>
      </c>
      <c r="J697" s="238" t="s">
        <v>246</v>
      </c>
      <c r="K697" s="66" t="s">
        <v>246</v>
      </c>
      <c r="L697" s="66">
        <v>40674</v>
      </c>
      <c r="M697" s="66"/>
      <c r="N697" s="66"/>
      <c r="O697" s="80"/>
    </row>
    <row r="698" spans="1:18">
      <c r="A698" s="237">
        <v>115814</v>
      </c>
      <c r="B698" s="237" t="s">
        <v>582</v>
      </c>
      <c r="C698" s="237" t="s">
        <v>127</v>
      </c>
      <c r="D698" s="237" t="s">
        <v>273</v>
      </c>
      <c r="E698" s="238" t="s">
        <v>999</v>
      </c>
      <c r="F698" s="237">
        <v>40675</v>
      </c>
      <c r="G698" s="237">
        <v>131629</v>
      </c>
      <c r="H698" s="237" t="s">
        <v>28</v>
      </c>
      <c r="I698" s="237" t="s">
        <v>205</v>
      </c>
      <c r="J698" s="238" t="s">
        <v>246</v>
      </c>
      <c r="K698" s="66" t="s">
        <v>246</v>
      </c>
      <c r="L698" s="66">
        <v>40198</v>
      </c>
      <c r="M698" s="66"/>
      <c r="N698" s="66"/>
      <c r="O698" s="80"/>
    </row>
    <row r="699" spans="1:18">
      <c r="A699" s="237">
        <v>119866</v>
      </c>
      <c r="B699" s="237" t="s">
        <v>552</v>
      </c>
      <c r="C699" s="237" t="s">
        <v>170</v>
      </c>
      <c r="D699" s="237" t="s">
        <v>273</v>
      </c>
      <c r="E699" s="238" t="s">
        <v>999</v>
      </c>
      <c r="F699" s="237">
        <v>40562</v>
      </c>
      <c r="G699" s="237"/>
      <c r="H699" s="237"/>
      <c r="I699" s="237"/>
      <c r="J699" s="237"/>
      <c r="K699" s="66"/>
      <c r="L699" s="66"/>
      <c r="M699" s="66"/>
      <c r="N699" s="66"/>
      <c r="O699" s="80"/>
    </row>
    <row r="700" spans="1:18">
      <c r="A700" s="237">
        <v>131084</v>
      </c>
      <c r="B700" s="237" t="s">
        <v>551</v>
      </c>
      <c r="C700" s="237" t="s">
        <v>145</v>
      </c>
      <c r="D700" s="237" t="s">
        <v>273</v>
      </c>
      <c r="E700" s="238" t="s">
        <v>999</v>
      </c>
      <c r="F700" s="237">
        <v>40456</v>
      </c>
      <c r="G700" s="237"/>
      <c r="H700" s="237"/>
      <c r="I700" s="237"/>
      <c r="J700" s="237"/>
      <c r="K700" s="66"/>
      <c r="L700" s="66"/>
      <c r="M700" s="66"/>
      <c r="N700" s="66"/>
      <c r="O700" s="80"/>
    </row>
    <row r="701" spans="1:18">
      <c r="A701" s="237">
        <v>133743</v>
      </c>
      <c r="B701" s="237" t="s">
        <v>895</v>
      </c>
      <c r="C701" s="237" t="s">
        <v>203</v>
      </c>
      <c r="D701" s="237" t="s">
        <v>273</v>
      </c>
      <c r="E701" s="238" t="s">
        <v>1000</v>
      </c>
      <c r="F701" s="237">
        <v>40829</v>
      </c>
      <c r="G701" s="237"/>
      <c r="H701" s="237"/>
      <c r="I701" s="237"/>
      <c r="J701" s="237"/>
      <c r="K701" s="66"/>
      <c r="L701" s="66"/>
      <c r="M701" s="66"/>
      <c r="N701" s="66"/>
      <c r="O701" s="66"/>
    </row>
    <row r="702" spans="1:18">
      <c r="A702" s="237">
        <v>116641</v>
      </c>
      <c r="B702" s="237" t="s">
        <v>511</v>
      </c>
      <c r="C702" s="237" t="s">
        <v>169</v>
      </c>
      <c r="D702" s="237" t="s">
        <v>273</v>
      </c>
      <c r="E702" s="238" t="s">
        <v>999</v>
      </c>
      <c r="F702" s="237">
        <v>40365</v>
      </c>
      <c r="G702" s="237"/>
      <c r="H702" s="237"/>
      <c r="I702" s="237"/>
      <c r="J702" s="237"/>
      <c r="K702" s="66"/>
      <c r="L702" s="66"/>
      <c r="M702" s="66"/>
      <c r="N702" s="66"/>
      <c r="O702" s="66"/>
    </row>
    <row r="703" spans="1:18">
      <c r="A703" s="237">
        <v>109394</v>
      </c>
      <c r="B703" s="237" t="s">
        <v>468</v>
      </c>
      <c r="C703" s="237" t="s">
        <v>155</v>
      </c>
      <c r="D703" s="237" t="s">
        <v>273</v>
      </c>
      <c r="E703" s="238" t="s">
        <v>999</v>
      </c>
      <c r="F703" s="237">
        <v>40563</v>
      </c>
      <c r="G703" s="237"/>
      <c r="H703" s="237"/>
      <c r="I703" s="237"/>
      <c r="J703" s="237"/>
      <c r="K703" s="66"/>
      <c r="L703" s="66"/>
      <c r="M703" s="66"/>
      <c r="N703" s="66"/>
      <c r="O703" s="66"/>
    </row>
    <row r="704" spans="1:18">
      <c r="A704" s="237">
        <v>132239</v>
      </c>
      <c r="B704" s="237" t="s">
        <v>485</v>
      </c>
      <c r="C704" s="237" t="s">
        <v>155</v>
      </c>
      <c r="D704" s="237" t="s">
        <v>273</v>
      </c>
      <c r="E704" s="238" t="s">
        <v>999</v>
      </c>
      <c r="F704" s="237">
        <v>40556</v>
      </c>
      <c r="G704" s="237"/>
      <c r="H704" s="237"/>
      <c r="I704" s="237"/>
      <c r="J704" s="237"/>
      <c r="K704" s="66"/>
      <c r="L704" s="66"/>
      <c r="M704" s="66"/>
      <c r="N704" s="66"/>
      <c r="O704" s="66"/>
    </row>
    <row r="705" spans="1:30">
      <c r="A705" s="237">
        <v>131885</v>
      </c>
      <c r="B705" s="237" t="s">
        <v>440</v>
      </c>
      <c r="C705" s="237" t="s">
        <v>49</v>
      </c>
      <c r="D705" s="237" t="s">
        <v>273</v>
      </c>
      <c r="E705" s="238" t="s">
        <v>999</v>
      </c>
      <c r="F705" s="237">
        <v>40346</v>
      </c>
      <c r="G705" s="237"/>
      <c r="H705" s="237"/>
      <c r="I705" s="237"/>
      <c r="J705" s="237"/>
      <c r="K705" s="66"/>
      <c r="L705" s="66"/>
      <c r="M705" s="66"/>
      <c r="N705" s="66"/>
      <c r="O705" s="66"/>
    </row>
    <row r="706" spans="1:30">
      <c r="A706" s="237">
        <v>105623</v>
      </c>
      <c r="B706" s="237" t="s">
        <v>434</v>
      </c>
      <c r="C706" s="237" t="s">
        <v>62</v>
      </c>
      <c r="D706" s="237" t="s">
        <v>273</v>
      </c>
      <c r="E706" s="238" t="s">
        <v>999</v>
      </c>
      <c r="F706" s="237">
        <v>40710</v>
      </c>
      <c r="G706" s="237"/>
      <c r="H706" s="237"/>
      <c r="I706" s="237"/>
      <c r="J706" s="237"/>
      <c r="K706" s="66"/>
      <c r="L706" s="66"/>
      <c r="M706" s="66"/>
      <c r="N706" s="66"/>
      <c r="O706" s="66"/>
    </row>
    <row r="707" spans="1:30">
      <c r="A707" s="237">
        <v>103118</v>
      </c>
      <c r="B707" s="237" t="s">
        <v>426</v>
      </c>
      <c r="C707" s="237" t="s">
        <v>185</v>
      </c>
      <c r="D707" s="237" t="s">
        <v>273</v>
      </c>
      <c r="E707" s="238" t="s">
        <v>999</v>
      </c>
      <c r="F707" s="237">
        <v>40620</v>
      </c>
      <c r="G707" s="237"/>
      <c r="H707" s="237"/>
      <c r="I707" s="237"/>
      <c r="J707" s="237"/>
      <c r="K707" s="66"/>
      <c r="L707" s="66"/>
      <c r="M707" s="66"/>
      <c r="N707" s="66"/>
      <c r="O707" s="66"/>
    </row>
    <row r="708" spans="1:30">
      <c r="A708" s="237">
        <v>125497</v>
      </c>
      <c r="B708" s="237" t="s">
        <v>610</v>
      </c>
      <c r="C708" s="237" t="s">
        <v>277</v>
      </c>
      <c r="D708" s="237" t="s">
        <v>246</v>
      </c>
      <c r="E708" s="238" t="s">
        <v>246</v>
      </c>
      <c r="F708" s="237">
        <v>40353</v>
      </c>
      <c r="G708" s="237"/>
      <c r="H708" s="237"/>
      <c r="I708" s="237"/>
      <c r="J708" s="237"/>
      <c r="K708" s="66"/>
      <c r="L708" s="66"/>
      <c r="M708" s="66"/>
      <c r="N708" s="66"/>
      <c r="O708" s="66"/>
    </row>
    <row r="709" spans="1:30">
      <c r="A709" s="237">
        <v>114702</v>
      </c>
      <c r="B709" s="237" t="s">
        <v>543</v>
      </c>
      <c r="C709" s="237" t="s">
        <v>15</v>
      </c>
      <c r="D709" s="237" t="s">
        <v>246</v>
      </c>
      <c r="E709" s="238" t="s">
        <v>246</v>
      </c>
      <c r="F709" s="66">
        <v>40248</v>
      </c>
      <c r="G709" s="66"/>
      <c r="H709" s="66"/>
      <c r="I709" s="66"/>
      <c r="J709" s="66"/>
      <c r="K709" s="66"/>
      <c r="L709" s="66"/>
      <c r="M709" s="66"/>
      <c r="N709" s="66"/>
      <c r="O709" s="66"/>
    </row>
    <row r="710" spans="1:30">
      <c r="A710" s="237">
        <v>131014</v>
      </c>
      <c r="B710" s="237" t="s">
        <v>545</v>
      </c>
      <c r="C710" s="237" t="s">
        <v>145</v>
      </c>
      <c r="D710" s="237" t="s">
        <v>246</v>
      </c>
      <c r="E710" s="238" t="s">
        <v>246</v>
      </c>
      <c r="F710" s="66">
        <v>40674</v>
      </c>
      <c r="G710" s="66"/>
      <c r="H710" s="66"/>
      <c r="I710" s="66"/>
      <c r="J710" s="66"/>
      <c r="K710" s="66"/>
      <c r="L710" s="66"/>
      <c r="M710" s="66"/>
      <c r="N710" s="66"/>
      <c r="O710" s="66"/>
    </row>
    <row r="711" spans="1:30">
      <c r="A711" s="237">
        <v>126172</v>
      </c>
      <c r="B711" s="237" t="s">
        <v>520</v>
      </c>
      <c r="C711" s="237" t="s">
        <v>325</v>
      </c>
      <c r="D711" s="237" t="s">
        <v>246</v>
      </c>
      <c r="E711" s="238" t="s">
        <v>246</v>
      </c>
      <c r="F711" s="66">
        <v>40674</v>
      </c>
      <c r="G711" s="66"/>
      <c r="H711" s="66"/>
      <c r="I711" s="66"/>
      <c r="J711" s="66"/>
      <c r="K711" s="66"/>
      <c r="L711" s="66"/>
      <c r="M711" s="66"/>
      <c r="N711" s="66"/>
      <c r="O711" s="66"/>
    </row>
    <row r="712" spans="1:30">
      <c r="A712" s="237">
        <v>131629</v>
      </c>
      <c r="B712" s="237" t="s">
        <v>28</v>
      </c>
      <c r="C712" s="237" t="s">
        <v>205</v>
      </c>
      <c r="D712" s="237" t="s">
        <v>246</v>
      </c>
      <c r="E712" s="238" t="s">
        <v>246</v>
      </c>
      <c r="F712" s="66">
        <v>40198</v>
      </c>
      <c r="G712" s="66"/>
      <c r="H712" s="66"/>
      <c r="I712" s="66"/>
      <c r="J712" s="66"/>
      <c r="K712" s="66"/>
      <c r="L712" s="66"/>
      <c r="M712" s="66"/>
      <c r="N712" s="66"/>
      <c r="O712" s="66"/>
    </row>
    <row r="713" spans="1:30">
      <c r="A713" s="66"/>
      <c r="B713" s="66"/>
      <c r="C713" s="66"/>
      <c r="D713" s="66"/>
      <c r="E713" s="80"/>
      <c r="F713" s="66"/>
      <c r="G713" s="66"/>
      <c r="H713" s="66"/>
      <c r="I713" s="66"/>
      <c r="J713" s="66"/>
      <c r="K713" s="66"/>
      <c r="L713" s="66"/>
      <c r="M713" s="66"/>
      <c r="N713" s="66"/>
      <c r="O713" s="66"/>
    </row>
    <row r="714" spans="1:30">
      <c r="A714" s="66"/>
      <c r="B714" s="66"/>
      <c r="C714" s="66"/>
      <c r="D714" s="66"/>
      <c r="E714" s="80"/>
      <c r="F714" s="66"/>
      <c r="G714" s="66"/>
      <c r="H714" s="66"/>
      <c r="I714" s="66"/>
      <c r="J714" s="66"/>
      <c r="K714" s="66"/>
      <c r="L714" s="66"/>
      <c r="M714" s="66"/>
      <c r="N714" s="66"/>
      <c r="O714" s="66"/>
    </row>
    <row r="715" spans="1:30">
      <c r="E715" s="1"/>
    </row>
    <row r="716" spans="1:30">
      <c r="A716" s="39" t="s">
        <v>21</v>
      </c>
      <c r="K716" s="39" t="s">
        <v>22</v>
      </c>
      <c r="U716" s="39" t="s">
        <v>23</v>
      </c>
    </row>
    <row r="717" spans="1:30">
      <c r="B717" s="39" t="s">
        <v>69</v>
      </c>
      <c r="C717" s="39" t="s">
        <v>775</v>
      </c>
      <c r="D717" s="39" t="s">
        <v>776</v>
      </c>
      <c r="E717" s="39" t="s">
        <v>777</v>
      </c>
      <c r="F717" s="39" t="s">
        <v>778</v>
      </c>
      <c r="G717" s="39" t="s">
        <v>779</v>
      </c>
      <c r="H717" s="39" t="s">
        <v>780</v>
      </c>
      <c r="I717" s="39" t="s">
        <v>781</v>
      </c>
      <c r="J717" s="39" t="s">
        <v>782</v>
      </c>
      <c r="L717" s="39" t="s">
        <v>69</v>
      </c>
      <c r="M717" s="39" t="s">
        <v>775</v>
      </c>
      <c r="N717" s="39" t="s">
        <v>776</v>
      </c>
      <c r="O717" s="39" t="s">
        <v>777</v>
      </c>
      <c r="P717" s="39" t="s">
        <v>778</v>
      </c>
      <c r="Q717" s="39" t="s">
        <v>779</v>
      </c>
      <c r="R717" s="39" t="s">
        <v>780</v>
      </c>
      <c r="S717" s="39" t="s">
        <v>781</v>
      </c>
      <c r="T717" s="39" t="s">
        <v>782</v>
      </c>
      <c r="V717" s="39" t="s">
        <v>69</v>
      </c>
      <c r="W717" s="39" t="s">
        <v>775</v>
      </c>
      <c r="X717" s="39" t="s">
        <v>776</v>
      </c>
      <c r="Y717" s="39" t="s">
        <v>777</v>
      </c>
      <c r="Z717" s="39" t="s">
        <v>778</v>
      </c>
      <c r="AA717" s="39" t="s">
        <v>779</v>
      </c>
      <c r="AB717" s="39" t="s">
        <v>780</v>
      </c>
      <c r="AC717" s="39" t="s">
        <v>781</v>
      </c>
      <c r="AD717" s="39" t="s">
        <v>782</v>
      </c>
    </row>
    <row r="718" spans="1:30">
      <c r="A718" s="39" t="s">
        <v>132</v>
      </c>
      <c r="B718" s="39">
        <v>21633</v>
      </c>
      <c r="C718" s="39">
        <v>4383</v>
      </c>
      <c r="D718" s="39">
        <v>20</v>
      </c>
      <c r="E718" s="39">
        <v>10722</v>
      </c>
      <c r="F718" s="39">
        <v>50</v>
      </c>
      <c r="G718" s="39">
        <v>6060</v>
      </c>
      <c r="H718" s="39">
        <v>28</v>
      </c>
      <c r="I718" s="39">
        <v>468</v>
      </c>
      <c r="J718" s="39">
        <v>2</v>
      </c>
      <c r="L718" s="39">
        <v>21646</v>
      </c>
      <c r="M718" s="39">
        <v>4489</v>
      </c>
      <c r="N718" s="39">
        <v>21</v>
      </c>
      <c r="O718" s="39">
        <v>10660</v>
      </c>
      <c r="P718" s="39">
        <v>49</v>
      </c>
      <c r="Q718" s="39">
        <v>6042</v>
      </c>
      <c r="R718" s="39">
        <v>28</v>
      </c>
      <c r="S718" s="39">
        <v>455</v>
      </c>
      <c r="T718" s="39">
        <v>2</v>
      </c>
      <c r="V718" s="39">
        <v>21631</v>
      </c>
      <c r="W718" s="39">
        <v>4531</v>
      </c>
      <c r="X718" s="39">
        <v>21</v>
      </c>
      <c r="Y718" s="39">
        <v>10633</v>
      </c>
      <c r="Z718" s="39">
        <v>49</v>
      </c>
      <c r="AA718" s="39">
        <v>6027</v>
      </c>
      <c r="AB718" s="39">
        <v>28</v>
      </c>
      <c r="AC718" s="39">
        <v>440</v>
      </c>
      <c r="AD718" s="39">
        <v>2</v>
      </c>
    </row>
    <row r="719" spans="1:30">
      <c r="A719" s="39" t="s">
        <v>133</v>
      </c>
      <c r="B719" s="39">
        <v>1171</v>
      </c>
      <c r="C719" s="39">
        <v>238</v>
      </c>
      <c r="D719" s="39">
        <v>20</v>
      </c>
      <c r="E719" s="39">
        <v>614</v>
      </c>
      <c r="F719" s="39">
        <v>52</v>
      </c>
      <c r="G719" s="39">
        <v>299</v>
      </c>
      <c r="H719" s="39">
        <v>26</v>
      </c>
      <c r="I719" s="39">
        <v>20</v>
      </c>
      <c r="J719" s="39">
        <v>2</v>
      </c>
      <c r="L719" s="39">
        <v>1171</v>
      </c>
      <c r="M719" s="39">
        <v>244</v>
      </c>
      <c r="N719" s="39">
        <v>21</v>
      </c>
      <c r="O719" s="39">
        <v>611</v>
      </c>
      <c r="P719" s="39">
        <v>52</v>
      </c>
      <c r="Q719" s="39">
        <v>297</v>
      </c>
      <c r="R719" s="39">
        <v>25</v>
      </c>
      <c r="S719" s="39">
        <v>19</v>
      </c>
      <c r="T719" s="39">
        <v>2</v>
      </c>
      <c r="V719" s="39">
        <v>1168</v>
      </c>
      <c r="W719" s="39">
        <v>247</v>
      </c>
      <c r="X719" s="39">
        <v>21</v>
      </c>
      <c r="Y719" s="39">
        <v>608</v>
      </c>
      <c r="Z719" s="39">
        <v>52</v>
      </c>
      <c r="AA719" s="39">
        <v>297</v>
      </c>
      <c r="AB719" s="39">
        <v>25</v>
      </c>
      <c r="AC719" s="39">
        <v>16</v>
      </c>
      <c r="AD719" s="39">
        <v>1</v>
      </c>
    </row>
    <row r="720" spans="1:30">
      <c r="A720" s="39" t="s">
        <v>205</v>
      </c>
      <c r="B720" s="39">
        <v>40</v>
      </c>
      <c r="C720" s="39">
        <v>10</v>
      </c>
      <c r="D720" s="39">
        <v>25</v>
      </c>
      <c r="E720" s="39">
        <v>20</v>
      </c>
      <c r="F720" s="39">
        <v>50</v>
      </c>
      <c r="G720" s="39">
        <v>9</v>
      </c>
      <c r="H720" s="39">
        <v>23</v>
      </c>
      <c r="I720" s="39">
        <v>1</v>
      </c>
      <c r="J720" s="39">
        <v>3</v>
      </c>
      <c r="L720" s="39">
        <v>40</v>
      </c>
      <c r="M720" s="39">
        <v>10</v>
      </c>
      <c r="N720" s="39">
        <v>25</v>
      </c>
      <c r="O720" s="39">
        <v>21</v>
      </c>
      <c r="P720" s="39">
        <v>53</v>
      </c>
      <c r="Q720" s="39">
        <v>8</v>
      </c>
      <c r="R720" s="39">
        <v>20</v>
      </c>
      <c r="S720" s="39">
        <v>1</v>
      </c>
      <c r="T720" s="39">
        <v>3</v>
      </c>
      <c r="V720" s="39">
        <v>39</v>
      </c>
      <c r="W720" s="39">
        <v>10</v>
      </c>
      <c r="X720" s="39">
        <v>26</v>
      </c>
      <c r="Y720" s="39">
        <v>21</v>
      </c>
      <c r="Z720" s="39">
        <v>54</v>
      </c>
      <c r="AA720" s="39">
        <v>7</v>
      </c>
      <c r="AB720" s="39">
        <v>18</v>
      </c>
      <c r="AC720" s="39">
        <v>1</v>
      </c>
      <c r="AD720" s="39">
        <v>3</v>
      </c>
    </row>
    <row r="721" spans="1:30">
      <c r="A721" s="39" t="s">
        <v>297</v>
      </c>
      <c r="B721" s="39">
        <v>283</v>
      </c>
      <c r="C721" s="39">
        <v>56</v>
      </c>
      <c r="D721" s="39">
        <v>20</v>
      </c>
      <c r="E721" s="39">
        <v>157</v>
      </c>
      <c r="F721" s="39">
        <v>55</v>
      </c>
      <c r="G721" s="39">
        <v>69</v>
      </c>
      <c r="H721" s="39">
        <v>24</v>
      </c>
      <c r="I721" s="39">
        <v>1</v>
      </c>
      <c r="J721" s="39">
        <v>0</v>
      </c>
      <c r="L721" s="39">
        <v>283</v>
      </c>
      <c r="M721" s="39">
        <v>58</v>
      </c>
      <c r="N721" s="39">
        <v>20</v>
      </c>
      <c r="O721" s="39">
        <v>154</v>
      </c>
      <c r="P721" s="39">
        <v>54</v>
      </c>
      <c r="Q721" s="39">
        <v>70</v>
      </c>
      <c r="R721" s="39">
        <v>25</v>
      </c>
      <c r="S721" s="39">
        <v>1</v>
      </c>
      <c r="T721" s="39">
        <v>0</v>
      </c>
      <c r="V721" s="39">
        <v>281</v>
      </c>
      <c r="W721" s="39">
        <v>60</v>
      </c>
      <c r="X721" s="39">
        <v>21</v>
      </c>
      <c r="Y721" s="39">
        <v>151</v>
      </c>
      <c r="Z721" s="39">
        <v>54</v>
      </c>
      <c r="AA721" s="39">
        <v>69</v>
      </c>
      <c r="AB721" s="39">
        <v>25</v>
      </c>
      <c r="AC721" s="39">
        <v>1</v>
      </c>
      <c r="AD721" s="39">
        <v>0</v>
      </c>
    </row>
    <row r="722" spans="1:30">
      <c r="A722" s="39" t="s">
        <v>13</v>
      </c>
      <c r="B722" s="39">
        <v>85</v>
      </c>
      <c r="C722" s="39">
        <v>22</v>
      </c>
      <c r="D722" s="39">
        <v>26</v>
      </c>
      <c r="E722" s="39">
        <v>47</v>
      </c>
      <c r="F722" s="39">
        <v>55</v>
      </c>
      <c r="G722" s="39">
        <v>15</v>
      </c>
      <c r="H722" s="39">
        <v>18</v>
      </c>
      <c r="I722" s="39">
        <v>1</v>
      </c>
      <c r="J722" s="39">
        <v>1</v>
      </c>
      <c r="L722" s="39">
        <v>85</v>
      </c>
      <c r="M722" s="39">
        <v>24</v>
      </c>
      <c r="N722" s="39">
        <v>28</v>
      </c>
      <c r="O722" s="39">
        <v>44</v>
      </c>
      <c r="P722" s="39">
        <v>52</v>
      </c>
      <c r="Q722" s="39">
        <v>16</v>
      </c>
      <c r="R722" s="39">
        <v>19</v>
      </c>
      <c r="S722" s="39">
        <v>1</v>
      </c>
      <c r="T722" s="39">
        <v>1</v>
      </c>
      <c r="V722" s="39">
        <v>85</v>
      </c>
      <c r="W722" s="39">
        <v>24</v>
      </c>
      <c r="X722" s="39">
        <v>28</v>
      </c>
      <c r="Y722" s="39">
        <v>44</v>
      </c>
      <c r="Z722" s="39">
        <v>52</v>
      </c>
      <c r="AA722" s="39">
        <v>16</v>
      </c>
      <c r="AB722" s="39">
        <v>19</v>
      </c>
      <c r="AC722" s="39">
        <v>1</v>
      </c>
      <c r="AD722" s="39">
        <v>1</v>
      </c>
    </row>
    <row r="723" spans="1:30">
      <c r="A723" s="39" t="s">
        <v>258</v>
      </c>
      <c r="B723" s="39">
        <v>38</v>
      </c>
      <c r="C723" s="39">
        <v>9</v>
      </c>
      <c r="D723" s="39">
        <v>24</v>
      </c>
      <c r="E723" s="39">
        <v>20</v>
      </c>
      <c r="F723" s="39">
        <v>53</v>
      </c>
      <c r="G723" s="39">
        <v>9</v>
      </c>
      <c r="H723" s="39">
        <v>24</v>
      </c>
      <c r="I723" s="39">
        <v>0</v>
      </c>
      <c r="J723" s="39">
        <v>0</v>
      </c>
      <c r="L723" s="39">
        <v>38</v>
      </c>
      <c r="M723" s="39">
        <v>9</v>
      </c>
      <c r="N723" s="39">
        <v>24</v>
      </c>
      <c r="O723" s="39">
        <v>20</v>
      </c>
      <c r="P723" s="39">
        <v>53</v>
      </c>
      <c r="Q723" s="39">
        <v>9</v>
      </c>
      <c r="R723" s="39">
        <v>24</v>
      </c>
      <c r="S723" s="39">
        <v>0</v>
      </c>
      <c r="T723" s="39">
        <v>0</v>
      </c>
      <c r="V723" s="39">
        <v>38</v>
      </c>
      <c r="W723" s="39">
        <v>9</v>
      </c>
      <c r="X723" s="39">
        <v>24</v>
      </c>
      <c r="Y723" s="39">
        <v>20</v>
      </c>
      <c r="Z723" s="39">
        <v>53</v>
      </c>
      <c r="AA723" s="39">
        <v>9</v>
      </c>
      <c r="AB723" s="39">
        <v>24</v>
      </c>
      <c r="AC723" s="39">
        <v>0</v>
      </c>
      <c r="AD723" s="39">
        <v>0</v>
      </c>
    </row>
    <row r="724" spans="1:30">
      <c r="A724" s="39" t="s">
        <v>260</v>
      </c>
      <c r="B724" s="39">
        <v>54</v>
      </c>
      <c r="C724" s="39">
        <v>12</v>
      </c>
      <c r="D724" s="39">
        <v>22</v>
      </c>
      <c r="E724" s="39">
        <v>28</v>
      </c>
      <c r="F724" s="39">
        <v>52</v>
      </c>
      <c r="G724" s="39">
        <v>13</v>
      </c>
      <c r="H724" s="39">
        <v>24</v>
      </c>
      <c r="I724" s="39">
        <v>1</v>
      </c>
      <c r="J724" s="39">
        <v>2</v>
      </c>
      <c r="L724" s="39">
        <v>54</v>
      </c>
      <c r="M724" s="39">
        <v>12</v>
      </c>
      <c r="N724" s="39">
        <v>22</v>
      </c>
      <c r="O724" s="39">
        <v>28</v>
      </c>
      <c r="P724" s="39">
        <v>52</v>
      </c>
      <c r="Q724" s="39">
        <v>14</v>
      </c>
      <c r="R724" s="39">
        <v>26</v>
      </c>
      <c r="S724" s="39">
        <v>0</v>
      </c>
      <c r="T724" s="39">
        <v>0</v>
      </c>
      <c r="V724" s="39">
        <v>54</v>
      </c>
      <c r="W724" s="39">
        <v>12</v>
      </c>
      <c r="X724" s="39">
        <v>22</v>
      </c>
      <c r="Y724" s="39">
        <v>28</v>
      </c>
      <c r="Z724" s="39">
        <v>52</v>
      </c>
      <c r="AA724" s="39">
        <v>14</v>
      </c>
      <c r="AB724" s="39">
        <v>26</v>
      </c>
      <c r="AC724" s="39">
        <v>0</v>
      </c>
      <c r="AD724" s="39">
        <v>0</v>
      </c>
    </row>
    <row r="725" spans="1:30">
      <c r="A725" s="39" t="s">
        <v>75</v>
      </c>
      <c r="B725" s="39">
        <v>100</v>
      </c>
      <c r="C725" s="39">
        <v>21</v>
      </c>
      <c r="D725" s="39">
        <v>21</v>
      </c>
      <c r="E725" s="39">
        <v>46</v>
      </c>
      <c r="F725" s="39">
        <v>46</v>
      </c>
      <c r="G725" s="39">
        <v>31</v>
      </c>
      <c r="H725" s="39">
        <v>31</v>
      </c>
      <c r="I725" s="39">
        <v>2</v>
      </c>
      <c r="J725" s="39">
        <v>2</v>
      </c>
      <c r="L725" s="39">
        <v>100</v>
      </c>
      <c r="M725" s="39">
        <v>20</v>
      </c>
      <c r="N725" s="39">
        <v>20</v>
      </c>
      <c r="O725" s="39">
        <v>48</v>
      </c>
      <c r="P725" s="39">
        <v>48</v>
      </c>
      <c r="Q725" s="39">
        <v>30</v>
      </c>
      <c r="R725" s="39">
        <v>30</v>
      </c>
      <c r="S725" s="39">
        <v>2</v>
      </c>
      <c r="T725" s="39">
        <v>2</v>
      </c>
      <c r="V725" s="39">
        <v>100</v>
      </c>
      <c r="W725" s="39">
        <v>20</v>
      </c>
      <c r="X725" s="39">
        <v>20</v>
      </c>
      <c r="Y725" s="39">
        <v>48</v>
      </c>
      <c r="Z725" s="39">
        <v>48</v>
      </c>
      <c r="AA725" s="39">
        <v>30</v>
      </c>
      <c r="AB725" s="39">
        <v>30</v>
      </c>
      <c r="AC725" s="39">
        <v>2</v>
      </c>
      <c r="AD725" s="39">
        <v>2</v>
      </c>
    </row>
    <row r="726" spans="1:30">
      <c r="A726" s="39" t="s">
        <v>136</v>
      </c>
      <c r="B726" s="39">
        <v>80</v>
      </c>
      <c r="C726" s="39">
        <v>21</v>
      </c>
      <c r="D726" s="39">
        <v>26</v>
      </c>
      <c r="E726" s="39">
        <v>33</v>
      </c>
      <c r="F726" s="39">
        <v>41</v>
      </c>
      <c r="G726" s="39">
        <v>26</v>
      </c>
      <c r="H726" s="39">
        <v>33</v>
      </c>
      <c r="I726" s="39">
        <v>0</v>
      </c>
      <c r="J726" s="39">
        <v>0</v>
      </c>
      <c r="L726" s="39">
        <v>80</v>
      </c>
      <c r="M726" s="39">
        <v>21</v>
      </c>
      <c r="N726" s="39">
        <v>26</v>
      </c>
      <c r="O726" s="39">
        <v>35</v>
      </c>
      <c r="P726" s="39">
        <v>44</v>
      </c>
      <c r="Q726" s="39">
        <v>24</v>
      </c>
      <c r="R726" s="39">
        <v>30</v>
      </c>
      <c r="S726" s="39">
        <v>0</v>
      </c>
      <c r="T726" s="39">
        <v>0</v>
      </c>
      <c r="V726" s="39">
        <v>80</v>
      </c>
      <c r="W726" s="39">
        <v>22</v>
      </c>
      <c r="X726" s="39">
        <v>28</v>
      </c>
      <c r="Y726" s="39">
        <v>34</v>
      </c>
      <c r="Z726" s="39">
        <v>43</v>
      </c>
      <c r="AA726" s="39">
        <v>24</v>
      </c>
      <c r="AB726" s="39">
        <v>30</v>
      </c>
      <c r="AC726" s="39">
        <v>0</v>
      </c>
      <c r="AD726" s="39">
        <v>0</v>
      </c>
    </row>
    <row r="727" spans="1:30">
      <c r="A727" s="39" t="s">
        <v>73</v>
      </c>
      <c r="B727" s="39">
        <v>179</v>
      </c>
      <c r="C727" s="39">
        <v>37</v>
      </c>
      <c r="D727" s="39">
        <v>21</v>
      </c>
      <c r="E727" s="39">
        <v>105</v>
      </c>
      <c r="F727" s="39">
        <v>59</v>
      </c>
      <c r="G727" s="39">
        <v>35</v>
      </c>
      <c r="H727" s="39">
        <v>20</v>
      </c>
      <c r="I727" s="39">
        <v>2</v>
      </c>
      <c r="J727" s="39">
        <v>1</v>
      </c>
      <c r="L727" s="39">
        <v>179</v>
      </c>
      <c r="M727" s="39">
        <v>37</v>
      </c>
      <c r="N727" s="39">
        <v>21</v>
      </c>
      <c r="O727" s="39">
        <v>106</v>
      </c>
      <c r="P727" s="39">
        <v>59</v>
      </c>
      <c r="Q727" s="39">
        <v>34</v>
      </c>
      <c r="R727" s="39">
        <v>19</v>
      </c>
      <c r="S727" s="39">
        <v>2</v>
      </c>
      <c r="T727" s="39">
        <v>1</v>
      </c>
      <c r="V727" s="39">
        <v>179</v>
      </c>
      <c r="W727" s="39">
        <v>37</v>
      </c>
      <c r="X727" s="39">
        <v>21</v>
      </c>
      <c r="Y727" s="39">
        <v>106</v>
      </c>
      <c r="Z727" s="39">
        <v>59</v>
      </c>
      <c r="AA727" s="39">
        <v>35</v>
      </c>
      <c r="AB727" s="39">
        <v>20</v>
      </c>
      <c r="AC727" s="39">
        <v>1</v>
      </c>
      <c r="AD727" s="39">
        <v>1</v>
      </c>
    </row>
    <row r="728" spans="1:30">
      <c r="A728" s="39" t="s">
        <v>261</v>
      </c>
      <c r="B728" s="39">
        <v>59</v>
      </c>
      <c r="C728" s="39">
        <v>10</v>
      </c>
      <c r="D728" s="39">
        <v>17</v>
      </c>
      <c r="E728" s="39">
        <v>31</v>
      </c>
      <c r="F728" s="39">
        <v>53</v>
      </c>
      <c r="G728" s="39">
        <v>16</v>
      </c>
      <c r="H728" s="39">
        <v>27</v>
      </c>
      <c r="I728" s="39">
        <v>2</v>
      </c>
      <c r="J728" s="39">
        <v>3</v>
      </c>
      <c r="L728" s="39">
        <v>59</v>
      </c>
      <c r="M728" s="39">
        <v>11</v>
      </c>
      <c r="N728" s="39">
        <v>19</v>
      </c>
      <c r="O728" s="39">
        <v>30</v>
      </c>
      <c r="P728" s="39">
        <v>51</v>
      </c>
      <c r="Q728" s="39">
        <v>16</v>
      </c>
      <c r="R728" s="39">
        <v>27</v>
      </c>
      <c r="S728" s="39">
        <v>2</v>
      </c>
      <c r="T728" s="39">
        <v>3</v>
      </c>
      <c r="V728" s="39">
        <v>59</v>
      </c>
      <c r="W728" s="39">
        <v>11</v>
      </c>
      <c r="X728" s="39">
        <v>19</v>
      </c>
      <c r="Y728" s="39">
        <v>30</v>
      </c>
      <c r="Z728" s="39">
        <v>51</v>
      </c>
      <c r="AA728" s="39">
        <v>17</v>
      </c>
      <c r="AB728" s="39">
        <v>29</v>
      </c>
      <c r="AC728" s="39">
        <v>1</v>
      </c>
      <c r="AD728" s="39">
        <v>2</v>
      </c>
    </row>
    <row r="729" spans="1:30">
      <c r="A729" s="39" t="s">
        <v>320</v>
      </c>
      <c r="B729" s="39">
        <v>64</v>
      </c>
      <c r="C729" s="39">
        <v>10</v>
      </c>
      <c r="D729" s="39">
        <v>16</v>
      </c>
      <c r="E729" s="39">
        <v>31</v>
      </c>
      <c r="F729" s="39">
        <v>48</v>
      </c>
      <c r="G729" s="39">
        <v>21</v>
      </c>
      <c r="H729" s="39">
        <v>33</v>
      </c>
      <c r="I729" s="39">
        <v>2</v>
      </c>
      <c r="J729" s="39">
        <v>3</v>
      </c>
      <c r="L729" s="39">
        <v>64</v>
      </c>
      <c r="M729" s="39">
        <v>12</v>
      </c>
      <c r="N729" s="39">
        <v>19</v>
      </c>
      <c r="O729" s="39">
        <v>29</v>
      </c>
      <c r="P729" s="39">
        <v>45</v>
      </c>
      <c r="Q729" s="39">
        <v>21</v>
      </c>
      <c r="R729" s="39">
        <v>33</v>
      </c>
      <c r="S729" s="39">
        <v>2</v>
      </c>
      <c r="T729" s="39">
        <v>3</v>
      </c>
      <c r="V729" s="39">
        <v>64</v>
      </c>
      <c r="W729" s="39">
        <v>12</v>
      </c>
      <c r="X729" s="39">
        <v>19</v>
      </c>
      <c r="Y729" s="39">
        <v>30</v>
      </c>
      <c r="Z729" s="39">
        <v>47</v>
      </c>
      <c r="AA729" s="39">
        <v>21</v>
      </c>
      <c r="AB729" s="39">
        <v>33</v>
      </c>
      <c r="AC729" s="39">
        <v>1</v>
      </c>
      <c r="AD729" s="39">
        <v>2</v>
      </c>
    </row>
    <row r="730" spans="1:30">
      <c r="A730" s="39" t="s">
        <v>259</v>
      </c>
      <c r="B730" s="39">
        <v>72</v>
      </c>
      <c r="C730" s="39">
        <v>14</v>
      </c>
      <c r="D730" s="39">
        <v>19</v>
      </c>
      <c r="E730" s="39">
        <v>40</v>
      </c>
      <c r="F730" s="39">
        <v>56</v>
      </c>
      <c r="G730" s="39">
        <v>18</v>
      </c>
      <c r="H730" s="39">
        <v>25</v>
      </c>
      <c r="I730" s="39">
        <v>0</v>
      </c>
      <c r="J730" s="39">
        <v>0</v>
      </c>
      <c r="L730" s="39">
        <v>72</v>
      </c>
      <c r="M730" s="39">
        <v>14</v>
      </c>
      <c r="N730" s="39">
        <v>19</v>
      </c>
      <c r="O730" s="39">
        <v>41</v>
      </c>
      <c r="P730" s="39">
        <v>57</v>
      </c>
      <c r="Q730" s="39">
        <v>17</v>
      </c>
      <c r="R730" s="39">
        <v>24</v>
      </c>
      <c r="S730" s="39">
        <v>0</v>
      </c>
      <c r="T730" s="39">
        <v>0</v>
      </c>
      <c r="V730" s="39">
        <v>72</v>
      </c>
      <c r="W730" s="39">
        <v>14</v>
      </c>
      <c r="X730" s="39">
        <v>19</v>
      </c>
      <c r="Y730" s="39">
        <v>41</v>
      </c>
      <c r="Z730" s="39">
        <v>57</v>
      </c>
      <c r="AA730" s="39">
        <v>17</v>
      </c>
      <c r="AB730" s="39">
        <v>24</v>
      </c>
      <c r="AC730" s="39">
        <v>0</v>
      </c>
      <c r="AD730" s="39">
        <v>0</v>
      </c>
    </row>
    <row r="731" spans="1:30">
      <c r="A731" s="39" t="s">
        <v>56</v>
      </c>
      <c r="B731" s="39">
        <v>117</v>
      </c>
      <c r="C731" s="39">
        <v>16</v>
      </c>
      <c r="D731" s="39">
        <v>14</v>
      </c>
      <c r="E731" s="39">
        <v>56</v>
      </c>
      <c r="F731" s="39">
        <v>48</v>
      </c>
      <c r="G731" s="39">
        <v>37</v>
      </c>
      <c r="H731" s="39">
        <v>32</v>
      </c>
      <c r="I731" s="39">
        <v>8</v>
      </c>
      <c r="J731" s="39">
        <v>7</v>
      </c>
      <c r="L731" s="39">
        <v>117</v>
      </c>
      <c r="M731" s="39">
        <v>16</v>
      </c>
      <c r="N731" s="39">
        <v>14</v>
      </c>
      <c r="O731" s="39">
        <v>55</v>
      </c>
      <c r="P731" s="39">
        <v>47</v>
      </c>
      <c r="Q731" s="39">
        <v>38</v>
      </c>
      <c r="R731" s="39">
        <v>32</v>
      </c>
      <c r="S731" s="39">
        <v>8</v>
      </c>
      <c r="T731" s="39">
        <v>7</v>
      </c>
      <c r="V731" s="39">
        <v>117</v>
      </c>
      <c r="W731" s="39">
        <v>16</v>
      </c>
      <c r="X731" s="39">
        <v>14</v>
      </c>
      <c r="Y731" s="39">
        <v>55</v>
      </c>
      <c r="Z731" s="39">
        <v>47</v>
      </c>
      <c r="AA731" s="39">
        <v>38</v>
      </c>
      <c r="AB731" s="39">
        <v>32</v>
      </c>
      <c r="AC731" s="39">
        <v>8</v>
      </c>
      <c r="AD731" s="39">
        <v>7</v>
      </c>
    </row>
    <row r="732" spans="1:30">
      <c r="A732" s="39" t="s">
        <v>146</v>
      </c>
      <c r="B732" s="39">
        <v>3145</v>
      </c>
      <c r="C732" s="39">
        <v>710</v>
      </c>
      <c r="D732" s="39">
        <v>23</v>
      </c>
      <c r="E732" s="39">
        <v>1631</v>
      </c>
      <c r="F732" s="39">
        <v>52</v>
      </c>
      <c r="G732" s="39">
        <v>760</v>
      </c>
      <c r="H732" s="39">
        <v>24</v>
      </c>
      <c r="I732" s="39">
        <v>44</v>
      </c>
      <c r="J732" s="39">
        <v>1</v>
      </c>
      <c r="L732" s="39">
        <v>3145</v>
      </c>
      <c r="M732" s="39">
        <v>729</v>
      </c>
      <c r="N732" s="39">
        <v>23</v>
      </c>
      <c r="O732" s="39">
        <v>1609</v>
      </c>
      <c r="P732" s="39">
        <v>51</v>
      </c>
      <c r="Q732" s="39">
        <v>762</v>
      </c>
      <c r="R732" s="39">
        <v>24</v>
      </c>
      <c r="S732" s="39">
        <v>45</v>
      </c>
      <c r="T732" s="39">
        <v>1</v>
      </c>
      <c r="V732" s="39">
        <v>3142</v>
      </c>
      <c r="W732" s="39">
        <v>740</v>
      </c>
      <c r="X732" s="39">
        <v>24</v>
      </c>
      <c r="Y732" s="39">
        <v>1595</v>
      </c>
      <c r="Z732" s="39">
        <v>51</v>
      </c>
      <c r="AA732" s="39">
        <v>765</v>
      </c>
      <c r="AB732" s="39">
        <v>24</v>
      </c>
      <c r="AC732" s="39">
        <v>42</v>
      </c>
      <c r="AD732" s="39">
        <v>1</v>
      </c>
    </row>
    <row r="733" spans="1:30">
      <c r="A733" s="39" t="s">
        <v>241</v>
      </c>
      <c r="B733" s="39">
        <v>74</v>
      </c>
      <c r="C733" s="39">
        <v>7</v>
      </c>
      <c r="D733" s="39">
        <v>9</v>
      </c>
      <c r="E733" s="39">
        <v>48</v>
      </c>
      <c r="F733" s="39">
        <v>65</v>
      </c>
      <c r="G733" s="39">
        <v>17</v>
      </c>
      <c r="H733" s="39">
        <v>23</v>
      </c>
      <c r="I733" s="39">
        <v>2</v>
      </c>
      <c r="J733" s="39">
        <v>3</v>
      </c>
      <c r="L733" s="39">
        <v>74</v>
      </c>
      <c r="M733" s="39">
        <v>7</v>
      </c>
      <c r="N733" s="39">
        <v>9</v>
      </c>
      <c r="O733" s="39">
        <v>48</v>
      </c>
      <c r="P733" s="39">
        <v>65</v>
      </c>
      <c r="Q733" s="39">
        <v>17</v>
      </c>
      <c r="R733" s="39">
        <v>23</v>
      </c>
      <c r="S733" s="39">
        <v>2</v>
      </c>
      <c r="T733" s="39">
        <v>3</v>
      </c>
      <c r="V733" s="39">
        <v>74</v>
      </c>
      <c r="W733" s="39">
        <v>7</v>
      </c>
      <c r="X733" s="39">
        <v>9</v>
      </c>
      <c r="Y733" s="39">
        <v>48</v>
      </c>
      <c r="Z733" s="39">
        <v>65</v>
      </c>
      <c r="AA733" s="39">
        <v>17</v>
      </c>
      <c r="AB733" s="39">
        <v>23</v>
      </c>
      <c r="AC733" s="39">
        <v>2</v>
      </c>
      <c r="AD733" s="39">
        <v>3</v>
      </c>
    </row>
    <row r="734" spans="1:30">
      <c r="A734" s="39" t="s">
        <v>303</v>
      </c>
      <c r="B734" s="39">
        <v>41</v>
      </c>
      <c r="C734" s="39">
        <v>4</v>
      </c>
      <c r="D734" s="39">
        <v>10</v>
      </c>
      <c r="E734" s="39">
        <v>24</v>
      </c>
      <c r="F734" s="39">
        <v>59</v>
      </c>
      <c r="G734" s="39">
        <v>13</v>
      </c>
      <c r="H734" s="39">
        <v>32</v>
      </c>
      <c r="I734" s="39">
        <v>0</v>
      </c>
      <c r="J734" s="39">
        <v>0</v>
      </c>
      <c r="L734" s="39">
        <v>41</v>
      </c>
      <c r="M734" s="39">
        <v>4</v>
      </c>
      <c r="N734" s="39">
        <v>10</v>
      </c>
      <c r="O734" s="39">
        <v>23</v>
      </c>
      <c r="P734" s="39">
        <v>56</v>
      </c>
      <c r="Q734" s="39">
        <v>14</v>
      </c>
      <c r="R734" s="39">
        <v>34</v>
      </c>
      <c r="S734" s="39">
        <v>0</v>
      </c>
      <c r="T734" s="39">
        <v>0</v>
      </c>
      <c r="V734" s="39">
        <v>41</v>
      </c>
      <c r="W734" s="39">
        <v>4</v>
      </c>
      <c r="X734" s="39">
        <v>10</v>
      </c>
      <c r="Y734" s="39">
        <v>23</v>
      </c>
      <c r="Z734" s="39">
        <v>56</v>
      </c>
      <c r="AA734" s="39">
        <v>14</v>
      </c>
      <c r="AB734" s="39">
        <v>34</v>
      </c>
      <c r="AC734" s="39">
        <v>0</v>
      </c>
      <c r="AD734" s="39">
        <v>0</v>
      </c>
    </row>
    <row r="735" spans="1:30">
      <c r="A735" s="39" t="s">
        <v>321</v>
      </c>
      <c r="B735" s="39">
        <v>124</v>
      </c>
      <c r="C735" s="39">
        <v>22</v>
      </c>
      <c r="D735" s="39">
        <v>18</v>
      </c>
      <c r="E735" s="39">
        <v>63</v>
      </c>
      <c r="F735" s="39">
        <v>51</v>
      </c>
      <c r="G735" s="39">
        <v>37</v>
      </c>
      <c r="H735" s="39">
        <v>30</v>
      </c>
      <c r="I735" s="39">
        <v>2</v>
      </c>
      <c r="J735" s="39">
        <v>2</v>
      </c>
      <c r="L735" s="39">
        <v>124</v>
      </c>
      <c r="M735" s="39">
        <v>22</v>
      </c>
      <c r="N735" s="39">
        <v>18</v>
      </c>
      <c r="O735" s="39">
        <v>61</v>
      </c>
      <c r="P735" s="39">
        <v>49</v>
      </c>
      <c r="Q735" s="39">
        <v>39</v>
      </c>
      <c r="R735" s="39">
        <v>31</v>
      </c>
      <c r="S735" s="39">
        <v>2</v>
      </c>
      <c r="T735" s="39">
        <v>2</v>
      </c>
      <c r="V735" s="39">
        <v>124</v>
      </c>
      <c r="W735" s="39">
        <v>26</v>
      </c>
      <c r="X735" s="39">
        <v>21</v>
      </c>
      <c r="Y735" s="39">
        <v>57</v>
      </c>
      <c r="Z735" s="39">
        <v>46</v>
      </c>
      <c r="AA735" s="39">
        <v>39</v>
      </c>
      <c r="AB735" s="39">
        <v>31</v>
      </c>
      <c r="AC735" s="39">
        <v>2</v>
      </c>
      <c r="AD735" s="39">
        <v>2</v>
      </c>
    </row>
    <row r="736" spans="1:30">
      <c r="A736" s="39" t="s">
        <v>304</v>
      </c>
      <c r="B736" s="39">
        <v>85</v>
      </c>
      <c r="C736" s="39">
        <v>16</v>
      </c>
      <c r="D736" s="39">
        <v>19</v>
      </c>
      <c r="E736" s="39">
        <v>48</v>
      </c>
      <c r="F736" s="39">
        <v>56</v>
      </c>
      <c r="G736" s="39">
        <v>19</v>
      </c>
      <c r="H736" s="39">
        <v>22</v>
      </c>
      <c r="I736" s="39">
        <v>2</v>
      </c>
      <c r="J736" s="39">
        <v>2</v>
      </c>
      <c r="L736" s="39">
        <v>85</v>
      </c>
      <c r="M736" s="39">
        <v>16</v>
      </c>
      <c r="N736" s="39">
        <v>19</v>
      </c>
      <c r="O736" s="39">
        <v>48</v>
      </c>
      <c r="P736" s="39">
        <v>56</v>
      </c>
      <c r="Q736" s="39">
        <v>19</v>
      </c>
      <c r="R736" s="39">
        <v>22</v>
      </c>
      <c r="S736" s="39">
        <v>2</v>
      </c>
      <c r="T736" s="39">
        <v>2</v>
      </c>
      <c r="V736" s="39">
        <v>85</v>
      </c>
      <c r="W736" s="39">
        <v>17</v>
      </c>
      <c r="X736" s="39">
        <v>20</v>
      </c>
      <c r="Y736" s="39">
        <v>47</v>
      </c>
      <c r="Z736" s="39">
        <v>55</v>
      </c>
      <c r="AA736" s="39">
        <v>19</v>
      </c>
      <c r="AB736" s="39">
        <v>22</v>
      </c>
      <c r="AC736" s="39">
        <v>2</v>
      </c>
      <c r="AD736" s="39">
        <v>2</v>
      </c>
    </row>
    <row r="737" spans="1:30">
      <c r="A737" s="39" t="s">
        <v>166</v>
      </c>
      <c r="B737" s="39">
        <v>149</v>
      </c>
      <c r="C737" s="39">
        <v>39</v>
      </c>
      <c r="D737" s="39">
        <v>26</v>
      </c>
      <c r="E737" s="39">
        <v>77</v>
      </c>
      <c r="F737" s="39">
        <v>52</v>
      </c>
      <c r="G737" s="39">
        <v>31</v>
      </c>
      <c r="H737" s="39">
        <v>21</v>
      </c>
      <c r="I737" s="39">
        <v>2</v>
      </c>
      <c r="J737" s="39">
        <v>1</v>
      </c>
      <c r="L737" s="39">
        <v>149</v>
      </c>
      <c r="M737" s="39">
        <v>42</v>
      </c>
      <c r="N737" s="39">
        <v>28</v>
      </c>
      <c r="O737" s="39">
        <v>76</v>
      </c>
      <c r="P737" s="39">
        <v>51</v>
      </c>
      <c r="Q737" s="39">
        <v>28</v>
      </c>
      <c r="R737" s="39">
        <v>19</v>
      </c>
      <c r="S737" s="39">
        <v>3</v>
      </c>
      <c r="T737" s="39">
        <v>2</v>
      </c>
      <c r="V737" s="39">
        <v>149</v>
      </c>
      <c r="W737" s="39">
        <v>42</v>
      </c>
      <c r="X737" s="39">
        <v>28</v>
      </c>
      <c r="Y737" s="39">
        <v>76</v>
      </c>
      <c r="Z737" s="39">
        <v>51</v>
      </c>
      <c r="AA737" s="39">
        <v>28</v>
      </c>
      <c r="AB737" s="39">
        <v>19</v>
      </c>
      <c r="AC737" s="39">
        <v>3</v>
      </c>
      <c r="AD737" s="39">
        <v>2</v>
      </c>
    </row>
    <row r="738" spans="1:30">
      <c r="A738" s="39" t="s">
        <v>165</v>
      </c>
      <c r="B738" s="39">
        <v>156</v>
      </c>
      <c r="C738" s="39">
        <v>32</v>
      </c>
      <c r="D738" s="39">
        <v>21</v>
      </c>
      <c r="E738" s="39">
        <v>86</v>
      </c>
      <c r="F738" s="39">
        <v>55</v>
      </c>
      <c r="G738" s="39">
        <v>35</v>
      </c>
      <c r="H738" s="39">
        <v>22</v>
      </c>
      <c r="I738" s="39">
        <v>3</v>
      </c>
      <c r="J738" s="39">
        <v>2</v>
      </c>
      <c r="L738" s="39">
        <v>156</v>
      </c>
      <c r="M738" s="39">
        <v>34</v>
      </c>
      <c r="N738" s="39">
        <v>22</v>
      </c>
      <c r="O738" s="39">
        <v>87</v>
      </c>
      <c r="P738" s="39">
        <v>56</v>
      </c>
      <c r="Q738" s="39">
        <v>32</v>
      </c>
      <c r="R738" s="39">
        <v>21</v>
      </c>
      <c r="S738" s="39">
        <v>3</v>
      </c>
      <c r="T738" s="39">
        <v>2</v>
      </c>
      <c r="V738" s="39">
        <v>155</v>
      </c>
      <c r="W738" s="39">
        <v>34</v>
      </c>
      <c r="X738" s="39">
        <v>22</v>
      </c>
      <c r="Y738" s="39">
        <v>87</v>
      </c>
      <c r="Z738" s="39">
        <v>56</v>
      </c>
      <c r="AA738" s="39">
        <v>31</v>
      </c>
      <c r="AB738" s="39">
        <v>20</v>
      </c>
      <c r="AC738" s="39">
        <v>3</v>
      </c>
      <c r="AD738" s="39">
        <v>2</v>
      </c>
    </row>
    <row r="739" spans="1:30">
      <c r="A739" s="39" t="s">
        <v>124</v>
      </c>
      <c r="B739" s="39">
        <v>325</v>
      </c>
      <c r="C739" s="39">
        <v>49</v>
      </c>
      <c r="D739" s="39">
        <v>15</v>
      </c>
      <c r="E739" s="39">
        <v>189</v>
      </c>
      <c r="F739" s="39">
        <v>58</v>
      </c>
      <c r="G739" s="39">
        <v>84</v>
      </c>
      <c r="H739" s="39">
        <v>26</v>
      </c>
      <c r="I739" s="39">
        <v>3</v>
      </c>
      <c r="J739" s="39">
        <v>1</v>
      </c>
      <c r="L739" s="39">
        <v>325</v>
      </c>
      <c r="M739" s="39">
        <v>51</v>
      </c>
      <c r="N739" s="39">
        <v>16</v>
      </c>
      <c r="O739" s="39">
        <v>186</v>
      </c>
      <c r="P739" s="39">
        <v>57</v>
      </c>
      <c r="Q739" s="39">
        <v>85</v>
      </c>
      <c r="R739" s="39">
        <v>26</v>
      </c>
      <c r="S739" s="39">
        <v>3</v>
      </c>
      <c r="T739" s="39">
        <v>1</v>
      </c>
      <c r="V739" s="39">
        <v>325</v>
      </c>
      <c r="W739" s="39">
        <v>51</v>
      </c>
      <c r="X739" s="39">
        <v>16</v>
      </c>
      <c r="Y739" s="39">
        <v>186</v>
      </c>
      <c r="Z739" s="39">
        <v>57</v>
      </c>
      <c r="AA739" s="39">
        <v>85</v>
      </c>
      <c r="AB739" s="39">
        <v>26</v>
      </c>
      <c r="AC739" s="39">
        <v>3</v>
      </c>
      <c r="AD739" s="39">
        <v>1</v>
      </c>
    </row>
    <row r="740" spans="1:30">
      <c r="A740" s="39" t="s">
        <v>164</v>
      </c>
      <c r="B740" s="39">
        <v>65</v>
      </c>
      <c r="C740" s="39">
        <v>23</v>
      </c>
      <c r="D740" s="39">
        <v>35</v>
      </c>
      <c r="E740" s="39">
        <v>28</v>
      </c>
      <c r="F740" s="39">
        <v>43</v>
      </c>
      <c r="G740" s="39">
        <v>13</v>
      </c>
      <c r="H740" s="39">
        <v>20</v>
      </c>
      <c r="I740" s="39">
        <v>1</v>
      </c>
      <c r="J740" s="39">
        <v>2</v>
      </c>
      <c r="L740" s="39">
        <v>65</v>
      </c>
      <c r="M740" s="39">
        <v>23</v>
      </c>
      <c r="N740" s="39">
        <v>35</v>
      </c>
      <c r="O740" s="39">
        <v>27</v>
      </c>
      <c r="P740" s="39">
        <v>42</v>
      </c>
      <c r="Q740" s="39">
        <v>14</v>
      </c>
      <c r="R740" s="39">
        <v>22</v>
      </c>
      <c r="S740" s="39">
        <v>1</v>
      </c>
      <c r="T740" s="39">
        <v>2</v>
      </c>
      <c r="V740" s="39">
        <v>65</v>
      </c>
      <c r="W740" s="39">
        <v>23</v>
      </c>
      <c r="X740" s="39">
        <v>35</v>
      </c>
      <c r="Y740" s="39">
        <v>27</v>
      </c>
      <c r="Z740" s="39">
        <v>42</v>
      </c>
      <c r="AA740" s="39">
        <v>14</v>
      </c>
      <c r="AB740" s="39">
        <v>22</v>
      </c>
      <c r="AC740" s="39">
        <v>1</v>
      </c>
      <c r="AD740" s="39">
        <v>2</v>
      </c>
    </row>
    <row r="741" spans="1:30">
      <c r="A741" s="39" t="s">
        <v>298</v>
      </c>
      <c r="B741" s="39">
        <v>60</v>
      </c>
      <c r="C741" s="39">
        <v>11</v>
      </c>
      <c r="D741" s="39">
        <v>18</v>
      </c>
      <c r="E741" s="39">
        <v>39</v>
      </c>
      <c r="F741" s="39">
        <v>65</v>
      </c>
      <c r="G741" s="39">
        <v>9</v>
      </c>
      <c r="H741" s="39">
        <v>15</v>
      </c>
      <c r="I741" s="39">
        <v>1</v>
      </c>
      <c r="J741" s="39">
        <v>2</v>
      </c>
      <c r="L741" s="39">
        <v>60</v>
      </c>
      <c r="M741" s="39">
        <v>11</v>
      </c>
      <c r="N741" s="39">
        <v>18</v>
      </c>
      <c r="O741" s="39">
        <v>39</v>
      </c>
      <c r="P741" s="39">
        <v>65</v>
      </c>
      <c r="Q741" s="39">
        <v>9</v>
      </c>
      <c r="R741" s="39">
        <v>15</v>
      </c>
      <c r="S741" s="39">
        <v>1</v>
      </c>
      <c r="T741" s="39">
        <v>2</v>
      </c>
      <c r="V741" s="39">
        <v>60</v>
      </c>
      <c r="W741" s="39">
        <v>11</v>
      </c>
      <c r="X741" s="39">
        <v>18</v>
      </c>
      <c r="Y741" s="39">
        <v>39</v>
      </c>
      <c r="Z741" s="39">
        <v>65</v>
      </c>
      <c r="AA741" s="39">
        <v>9</v>
      </c>
      <c r="AB741" s="39">
        <v>15</v>
      </c>
      <c r="AC741" s="39">
        <v>1</v>
      </c>
      <c r="AD741" s="39">
        <v>2</v>
      </c>
    </row>
    <row r="742" spans="1:30">
      <c r="A742" s="39" t="s">
        <v>170</v>
      </c>
      <c r="B742" s="39">
        <v>632</v>
      </c>
      <c r="C742" s="39">
        <v>120</v>
      </c>
      <c r="D742" s="39">
        <v>19</v>
      </c>
      <c r="E742" s="39">
        <v>330</v>
      </c>
      <c r="F742" s="39">
        <v>52</v>
      </c>
      <c r="G742" s="39">
        <v>174</v>
      </c>
      <c r="H742" s="39">
        <v>28</v>
      </c>
      <c r="I742" s="39">
        <v>8</v>
      </c>
      <c r="J742" s="39">
        <v>1</v>
      </c>
      <c r="L742" s="39">
        <v>632</v>
      </c>
      <c r="M742" s="39">
        <v>127</v>
      </c>
      <c r="N742" s="39">
        <v>20</v>
      </c>
      <c r="O742" s="39">
        <v>320</v>
      </c>
      <c r="P742" s="39">
        <v>51</v>
      </c>
      <c r="Q742" s="39">
        <v>176</v>
      </c>
      <c r="R742" s="39">
        <v>28</v>
      </c>
      <c r="S742" s="39">
        <v>9</v>
      </c>
      <c r="T742" s="39">
        <v>1</v>
      </c>
      <c r="V742" s="39">
        <v>632</v>
      </c>
      <c r="W742" s="39">
        <v>128</v>
      </c>
      <c r="X742" s="39">
        <v>20</v>
      </c>
      <c r="Y742" s="39">
        <v>319</v>
      </c>
      <c r="Z742" s="39">
        <v>50</v>
      </c>
      <c r="AA742" s="39">
        <v>177</v>
      </c>
      <c r="AB742" s="39">
        <v>28</v>
      </c>
      <c r="AC742" s="39">
        <v>8</v>
      </c>
      <c r="AD742" s="39">
        <v>1</v>
      </c>
    </row>
    <row r="743" spans="1:30">
      <c r="A743" s="39" t="s">
        <v>299</v>
      </c>
      <c r="B743" s="39">
        <v>166</v>
      </c>
      <c r="C743" s="39">
        <v>40</v>
      </c>
      <c r="D743" s="39">
        <v>24</v>
      </c>
      <c r="E743" s="39">
        <v>89</v>
      </c>
      <c r="F743" s="39">
        <v>54</v>
      </c>
      <c r="G743" s="39">
        <v>37</v>
      </c>
      <c r="H743" s="39">
        <v>22</v>
      </c>
      <c r="I743" s="39">
        <v>0</v>
      </c>
      <c r="J743" s="39">
        <v>0</v>
      </c>
      <c r="L743" s="39">
        <v>166</v>
      </c>
      <c r="M743" s="39">
        <v>40</v>
      </c>
      <c r="N743" s="39">
        <v>24</v>
      </c>
      <c r="O743" s="39">
        <v>88</v>
      </c>
      <c r="P743" s="39">
        <v>53</v>
      </c>
      <c r="Q743" s="39">
        <v>38</v>
      </c>
      <c r="R743" s="39">
        <v>23</v>
      </c>
      <c r="S743" s="39">
        <v>0</v>
      </c>
      <c r="T743" s="39">
        <v>0</v>
      </c>
      <c r="V743" s="39">
        <v>166</v>
      </c>
      <c r="W743" s="39">
        <v>40</v>
      </c>
      <c r="X743" s="39">
        <v>24</v>
      </c>
      <c r="Y743" s="39">
        <v>87</v>
      </c>
      <c r="Z743" s="39">
        <v>52</v>
      </c>
      <c r="AA743" s="39">
        <v>39</v>
      </c>
      <c r="AB743" s="39">
        <v>23</v>
      </c>
      <c r="AC743" s="39">
        <v>0</v>
      </c>
      <c r="AD743" s="39">
        <v>0</v>
      </c>
    </row>
    <row r="744" spans="1:30">
      <c r="A744" s="39" t="s">
        <v>62</v>
      </c>
      <c r="B744" s="39">
        <v>164</v>
      </c>
      <c r="C744" s="39">
        <v>40</v>
      </c>
      <c r="D744" s="39">
        <v>24</v>
      </c>
      <c r="E744" s="39">
        <v>67</v>
      </c>
      <c r="F744" s="39">
        <v>41</v>
      </c>
      <c r="G744" s="39">
        <v>53</v>
      </c>
      <c r="H744" s="39">
        <v>32</v>
      </c>
      <c r="I744" s="39">
        <v>4</v>
      </c>
      <c r="J744" s="39">
        <v>2</v>
      </c>
      <c r="L744" s="39">
        <v>164</v>
      </c>
      <c r="M744" s="39">
        <v>42</v>
      </c>
      <c r="N744" s="39">
        <v>26</v>
      </c>
      <c r="O744" s="39">
        <v>66</v>
      </c>
      <c r="P744" s="39">
        <v>40</v>
      </c>
      <c r="Q744" s="39">
        <v>52</v>
      </c>
      <c r="R744" s="39">
        <v>32</v>
      </c>
      <c r="S744" s="39">
        <v>4</v>
      </c>
      <c r="T744" s="39">
        <v>2</v>
      </c>
      <c r="V744" s="39">
        <v>163</v>
      </c>
      <c r="W744" s="39">
        <v>42</v>
      </c>
      <c r="X744" s="39">
        <v>26</v>
      </c>
      <c r="Y744" s="39">
        <v>66</v>
      </c>
      <c r="Z744" s="39">
        <v>40</v>
      </c>
      <c r="AA744" s="39">
        <v>53</v>
      </c>
      <c r="AB744" s="39">
        <v>33</v>
      </c>
      <c r="AC744" s="39">
        <v>2</v>
      </c>
      <c r="AD744" s="39">
        <v>1</v>
      </c>
    </row>
    <row r="745" spans="1:30">
      <c r="A745" s="39" t="s">
        <v>300</v>
      </c>
      <c r="B745" s="39">
        <v>97</v>
      </c>
      <c r="C745" s="39">
        <v>24</v>
      </c>
      <c r="D745" s="39">
        <v>25</v>
      </c>
      <c r="E745" s="39">
        <v>51</v>
      </c>
      <c r="F745" s="39">
        <v>53</v>
      </c>
      <c r="G745" s="39">
        <v>21</v>
      </c>
      <c r="H745" s="39">
        <v>22</v>
      </c>
      <c r="I745" s="39">
        <v>1</v>
      </c>
      <c r="J745" s="39">
        <v>1</v>
      </c>
      <c r="L745" s="39">
        <v>97</v>
      </c>
      <c r="M745" s="39">
        <v>25</v>
      </c>
      <c r="N745" s="39">
        <v>26</v>
      </c>
      <c r="O745" s="39">
        <v>50</v>
      </c>
      <c r="P745" s="39">
        <v>52</v>
      </c>
      <c r="Q745" s="39">
        <v>21</v>
      </c>
      <c r="R745" s="39">
        <v>22</v>
      </c>
      <c r="S745" s="39">
        <v>1</v>
      </c>
      <c r="T745" s="39">
        <v>1</v>
      </c>
      <c r="V745" s="39">
        <v>97</v>
      </c>
      <c r="W745" s="39">
        <v>26</v>
      </c>
      <c r="X745" s="39">
        <v>27</v>
      </c>
      <c r="Y745" s="39">
        <v>49</v>
      </c>
      <c r="Z745" s="39">
        <v>51</v>
      </c>
      <c r="AA745" s="39">
        <v>21</v>
      </c>
      <c r="AB745" s="39">
        <v>22</v>
      </c>
      <c r="AC745" s="39">
        <v>1</v>
      </c>
      <c r="AD745" s="39">
        <v>1</v>
      </c>
    </row>
    <row r="746" spans="1:30">
      <c r="A746" s="39" t="s">
        <v>70</v>
      </c>
      <c r="B746" s="39">
        <v>90</v>
      </c>
      <c r="C746" s="39">
        <v>21</v>
      </c>
      <c r="D746" s="39">
        <v>23</v>
      </c>
      <c r="E746" s="39">
        <v>48</v>
      </c>
      <c r="F746" s="39">
        <v>53</v>
      </c>
      <c r="G746" s="39">
        <v>18</v>
      </c>
      <c r="H746" s="39">
        <v>20</v>
      </c>
      <c r="I746" s="39">
        <v>3</v>
      </c>
      <c r="J746" s="39">
        <v>3</v>
      </c>
      <c r="L746" s="39">
        <v>90</v>
      </c>
      <c r="M746" s="39">
        <v>21</v>
      </c>
      <c r="N746" s="39">
        <v>23</v>
      </c>
      <c r="O746" s="39">
        <v>47</v>
      </c>
      <c r="P746" s="39">
        <v>52</v>
      </c>
      <c r="Q746" s="39">
        <v>19</v>
      </c>
      <c r="R746" s="39">
        <v>21</v>
      </c>
      <c r="S746" s="39">
        <v>3</v>
      </c>
      <c r="T746" s="39">
        <v>3</v>
      </c>
      <c r="V746" s="39">
        <v>90</v>
      </c>
      <c r="W746" s="39">
        <v>22</v>
      </c>
      <c r="X746" s="39">
        <v>24</v>
      </c>
      <c r="Y746" s="39">
        <v>46</v>
      </c>
      <c r="Z746" s="39">
        <v>51</v>
      </c>
      <c r="AA746" s="39">
        <v>19</v>
      </c>
      <c r="AB746" s="39">
        <v>21</v>
      </c>
      <c r="AC746" s="39">
        <v>3</v>
      </c>
      <c r="AD746" s="39">
        <v>3</v>
      </c>
    </row>
    <row r="747" spans="1:30">
      <c r="A747" s="39" t="s">
        <v>72</v>
      </c>
      <c r="B747" s="39">
        <v>97</v>
      </c>
      <c r="C747" s="39">
        <v>16</v>
      </c>
      <c r="D747" s="39">
        <v>16</v>
      </c>
      <c r="E747" s="39">
        <v>49</v>
      </c>
      <c r="F747" s="39">
        <v>51</v>
      </c>
      <c r="G747" s="39">
        <v>31</v>
      </c>
      <c r="H747" s="39">
        <v>32</v>
      </c>
      <c r="I747" s="39">
        <v>1</v>
      </c>
      <c r="J747" s="39">
        <v>1</v>
      </c>
      <c r="L747" s="39">
        <v>97</v>
      </c>
      <c r="M747" s="39">
        <v>16</v>
      </c>
      <c r="N747" s="39">
        <v>16</v>
      </c>
      <c r="O747" s="39">
        <v>51</v>
      </c>
      <c r="P747" s="39">
        <v>53</v>
      </c>
      <c r="Q747" s="39">
        <v>30</v>
      </c>
      <c r="R747" s="39">
        <v>31</v>
      </c>
      <c r="S747" s="39">
        <v>0</v>
      </c>
      <c r="T747" s="39">
        <v>0</v>
      </c>
      <c r="V747" s="39">
        <v>97</v>
      </c>
      <c r="W747" s="39">
        <v>16</v>
      </c>
      <c r="X747" s="39">
        <v>16</v>
      </c>
      <c r="Y747" s="39">
        <v>50</v>
      </c>
      <c r="Z747" s="39">
        <v>52</v>
      </c>
      <c r="AA747" s="39">
        <v>31</v>
      </c>
      <c r="AB747" s="39">
        <v>32</v>
      </c>
      <c r="AC747" s="39">
        <v>0</v>
      </c>
      <c r="AD747" s="39">
        <v>0</v>
      </c>
    </row>
    <row r="748" spans="1:30">
      <c r="A748" s="39" t="s">
        <v>240</v>
      </c>
      <c r="B748" s="39">
        <v>108</v>
      </c>
      <c r="C748" s="39">
        <v>40</v>
      </c>
      <c r="D748" s="39">
        <v>37</v>
      </c>
      <c r="E748" s="39">
        <v>58</v>
      </c>
      <c r="F748" s="39">
        <v>54</v>
      </c>
      <c r="G748" s="39">
        <v>9</v>
      </c>
      <c r="H748" s="39">
        <v>8</v>
      </c>
      <c r="I748" s="39">
        <v>1</v>
      </c>
      <c r="J748" s="39">
        <v>1</v>
      </c>
      <c r="L748" s="39">
        <v>108</v>
      </c>
      <c r="M748" s="39">
        <v>40</v>
      </c>
      <c r="N748" s="39">
        <v>37</v>
      </c>
      <c r="O748" s="39">
        <v>59</v>
      </c>
      <c r="P748" s="39">
        <v>55</v>
      </c>
      <c r="Q748" s="39">
        <v>9</v>
      </c>
      <c r="R748" s="39">
        <v>8</v>
      </c>
      <c r="S748" s="39">
        <v>0</v>
      </c>
      <c r="T748" s="39">
        <v>0</v>
      </c>
      <c r="V748" s="39">
        <v>108</v>
      </c>
      <c r="W748" s="39">
        <v>40</v>
      </c>
      <c r="X748" s="39">
        <v>37</v>
      </c>
      <c r="Y748" s="39">
        <v>59</v>
      </c>
      <c r="Z748" s="39">
        <v>55</v>
      </c>
      <c r="AA748" s="39">
        <v>9</v>
      </c>
      <c r="AB748" s="39">
        <v>8</v>
      </c>
      <c r="AC748" s="39">
        <v>0</v>
      </c>
      <c r="AD748" s="39">
        <v>0</v>
      </c>
    </row>
    <row r="749" spans="1:30">
      <c r="A749" s="39" t="s">
        <v>12</v>
      </c>
      <c r="B749" s="39">
        <v>68</v>
      </c>
      <c r="C749" s="39">
        <v>18</v>
      </c>
      <c r="D749" s="39">
        <v>26</v>
      </c>
      <c r="E749" s="39">
        <v>31</v>
      </c>
      <c r="F749" s="39">
        <v>46</v>
      </c>
      <c r="G749" s="39">
        <v>18</v>
      </c>
      <c r="H749" s="39">
        <v>26</v>
      </c>
      <c r="I749" s="39">
        <v>1</v>
      </c>
      <c r="J749" s="39">
        <v>1</v>
      </c>
      <c r="L749" s="39">
        <v>68</v>
      </c>
      <c r="M749" s="39">
        <v>18</v>
      </c>
      <c r="N749" s="39">
        <v>26</v>
      </c>
      <c r="O749" s="39">
        <v>32</v>
      </c>
      <c r="P749" s="39">
        <v>47</v>
      </c>
      <c r="Q749" s="39">
        <v>17</v>
      </c>
      <c r="R749" s="39">
        <v>25</v>
      </c>
      <c r="S749" s="39">
        <v>1</v>
      </c>
      <c r="T749" s="39">
        <v>1</v>
      </c>
      <c r="V749" s="39">
        <v>68</v>
      </c>
      <c r="W749" s="39">
        <v>18</v>
      </c>
      <c r="X749" s="39">
        <v>26</v>
      </c>
      <c r="Y749" s="39">
        <v>33</v>
      </c>
      <c r="Z749" s="39">
        <v>49</v>
      </c>
      <c r="AA749" s="39">
        <v>16</v>
      </c>
      <c r="AB749" s="39">
        <v>24</v>
      </c>
      <c r="AC749" s="39">
        <v>1</v>
      </c>
      <c r="AD749" s="39">
        <v>1</v>
      </c>
    </row>
    <row r="750" spans="1:30">
      <c r="A750" s="39" t="s">
        <v>137</v>
      </c>
      <c r="B750" s="39">
        <v>114</v>
      </c>
      <c r="C750" s="39">
        <v>33</v>
      </c>
      <c r="D750" s="39">
        <v>29</v>
      </c>
      <c r="E750" s="39">
        <v>61</v>
      </c>
      <c r="F750" s="39">
        <v>54</v>
      </c>
      <c r="G750" s="39">
        <v>20</v>
      </c>
      <c r="H750" s="39">
        <v>18</v>
      </c>
      <c r="I750" s="39">
        <v>0</v>
      </c>
      <c r="J750" s="39">
        <v>0</v>
      </c>
      <c r="L750" s="39">
        <v>114</v>
      </c>
      <c r="M750" s="39">
        <v>32</v>
      </c>
      <c r="N750" s="39">
        <v>28</v>
      </c>
      <c r="O750" s="39">
        <v>63</v>
      </c>
      <c r="P750" s="39">
        <v>55</v>
      </c>
      <c r="Q750" s="39">
        <v>19</v>
      </c>
      <c r="R750" s="39">
        <v>17</v>
      </c>
      <c r="S750" s="39">
        <v>0</v>
      </c>
      <c r="T750" s="39">
        <v>0</v>
      </c>
      <c r="V750" s="39">
        <v>114</v>
      </c>
      <c r="W750" s="39">
        <v>34</v>
      </c>
      <c r="X750" s="39">
        <v>30</v>
      </c>
      <c r="Y750" s="39">
        <v>60</v>
      </c>
      <c r="Z750" s="39">
        <v>53</v>
      </c>
      <c r="AA750" s="39">
        <v>19</v>
      </c>
      <c r="AB750" s="39">
        <v>17</v>
      </c>
      <c r="AC750" s="39">
        <v>1</v>
      </c>
      <c r="AD750" s="39">
        <v>1</v>
      </c>
    </row>
    <row r="751" spans="1:30">
      <c r="A751" s="39" t="s">
        <v>9</v>
      </c>
      <c r="B751" s="39">
        <v>92</v>
      </c>
      <c r="C751" s="39">
        <v>14</v>
      </c>
      <c r="D751" s="39">
        <v>15</v>
      </c>
      <c r="E751" s="39">
        <v>41</v>
      </c>
      <c r="F751" s="39">
        <v>45</v>
      </c>
      <c r="G751" s="39">
        <v>34</v>
      </c>
      <c r="H751" s="39">
        <v>37</v>
      </c>
      <c r="I751" s="39">
        <v>3</v>
      </c>
      <c r="J751" s="39">
        <v>3</v>
      </c>
      <c r="L751" s="39">
        <v>92</v>
      </c>
      <c r="M751" s="39">
        <v>14</v>
      </c>
      <c r="N751" s="39">
        <v>15</v>
      </c>
      <c r="O751" s="39">
        <v>39</v>
      </c>
      <c r="P751" s="39">
        <v>42</v>
      </c>
      <c r="Q751" s="39">
        <v>35</v>
      </c>
      <c r="R751" s="39">
        <v>38</v>
      </c>
      <c r="S751" s="39">
        <v>4</v>
      </c>
      <c r="T751" s="39">
        <v>4</v>
      </c>
      <c r="V751" s="39">
        <v>92</v>
      </c>
      <c r="W751" s="39">
        <v>14</v>
      </c>
      <c r="X751" s="39">
        <v>15</v>
      </c>
      <c r="Y751" s="39">
        <v>39</v>
      </c>
      <c r="Z751" s="39">
        <v>42</v>
      </c>
      <c r="AA751" s="39">
        <v>35</v>
      </c>
      <c r="AB751" s="39">
        <v>38</v>
      </c>
      <c r="AC751" s="39">
        <v>4</v>
      </c>
      <c r="AD751" s="39">
        <v>4</v>
      </c>
    </row>
    <row r="752" spans="1:30">
      <c r="A752" s="39" t="s">
        <v>49</v>
      </c>
      <c r="B752" s="39">
        <v>95</v>
      </c>
      <c r="C752" s="39">
        <v>50</v>
      </c>
      <c r="D752" s="39">
        <v>53</v>
      </c>
      <c r="E752" s="39">
        <v>35</v>
      </c>
      <c r="F752" s="39">
        <v>37</v>
      </c>
      <c r="G752" s="39">
        <v>9</v>
      </c>
      <c r="H752" s="39">
        <v>9</v>
      </c>
      <c r="I752" s="39">
        <v>1</v>
      </c>
      <c r="J752" s="39">
        <v>1</v>
      </c>
      <c r="L752" s="39">
        <v>95</v>
      </c>
      <c r="M752" s="39">
        <v>51</v>
      </c>
      <c r="N752" s="39">
        <v>54</v>
      </c>
      <c r="O752" s="39">
        <v>34</v>
      </c>
      <c r="P752" s="39">
        <v>36</v>
      </c>
      <c r="Q752" s="39">
        <v>9</v>
      </c>
      <c r="R752" s="39">
        <v>9</v>
      </c>
      <c r="S752" s="39">
        <v>1</v>
      </c>
      <c r="T752" s="39">
        <v>1</v>
      </c>
      <c r="V752" s="39">
        <v>95</v>
      </c>
      <c r="W752" s="39">
        <v>51</v>
      </c>
      <c r="X752" s="39">
        <v>54</v>
      </c>
      <c r="Y752" s="39">
        <v>34</v>
      </c>
      <c r="Z752" s="39">
        <v>36</v>
      </c>
      <c r="AA752" s="39">
        <v>9</v>
      </c>
      <c r="AB752" s="39">
        <v>9</v>
      </c>
      <c r="AC752" s="39">
        <v>1</v>
      </c>
      <c r="AD752" s="39">
        <v>1</v>
      </c>
    </row>
    <row r="753" spans="1:30">
      <c r="A753" s="39" t="s">
        <v>175</v>
      </c>
      <c r="B753" s="39">
        <v>87</v>
      </c>
      <c r="C753" s="39">
        <v>25</v>
      </c>
      <c r="D753" s="39">
        <v>29</v>
      </c>
      <c r="E753" s="39">
        <v>37</v>
      </c>
      <c r="F753" s="39">
        <v>43</v>
      </c>
      <c r="G753" s="39">
        <v>23</v>
      </c>
      <c r="H753" s="39">
        <v>26</v>
      </c>
      <c r="I753" s="39">
        <v>2</v>
      </c>
      <c r="J753" s="39">
        <v>2</v>
      </c>
      <c r="L753" s="39">
        <v>87</v>
      </c>
      <c r="M753" s="39">
        <v>27</v>
      </c>
      <c r="N753" s="39">
        <v>31</v>
      </c>
      <c r="O753" s="39">
        <v>34</v>
      </c>
      <c r="P753" s="39">
        <v>39</v>
      </c>
      <c r="Q753" s="39">
        <v>24</v>
      </c>
      <c r="R753" s="39">
        <v>28</v>
      </c>
      <c r="S753" s="39">
        <v>2</v>
      </c>
      <c r="T753" s="39">
        <v>2</v>
      </c>
      <c r="V753" s="39">
        <v>87</v>
      </c>
      <c r="W753" s="39">
        <v>27</v>
      </c>
      <c r="X753" s="39">
        <v>31</v>
      </c>
      <c r="Y753" s="39">
        <v>34</v>
      </c>
      <c r="Z753" s="39">
        <v>39</v>
      </c>
      <c r="AA753" s="39">
        <v>24</v>
      </c>
      <c r="AB753" s="39">
        <v>28</v>
      </c>
      <c r="AC753" s="39">
        <v>2</v>
      </c>
      <c r="AD753" s="39">
        <v>2</v>
      </c>
    </row>
    <row r="754" spans="1:30">
      <c r="A754" s="39" t="s">
        <v>302</v>
      </c>
      <c r="B754" s="39">
        <v>131</v>
      </c>
      <c r="C754" s="39">
        <v>34</v>
      </c>
      <c r="D754" s="39">
        <v>26</v>
      </c>
      <c r="E754" s="39">
        <v>62</v>
      </c>
      <c r="F754" s="39">
        <v>47</v>
      </c>
      <c r="G754" s="39">
        <v>33</v>
      </c>
      <c r="H754" s="39">
        <v>25</v>
      </c>
      <c r="I754" s="39">
        <v>2</v>
      </c>
      <c r="J754" s="39">
        <v>2</v>
      </c>
      <c r="L754" s="39">
        <v>131</v>
      </c>
      <c r="M754" s="39">
        <v>33</v>
      </c>
      <c r="N754" s="39">
        <v>25</v>
      </c>
      <c r="O754" s="39">
        <v>63</v>
      </c>
      <c r="P754" s="39">
        <v>48</v>
      </c>
      <c r="Q754" s="39">
        <v>33</v>
      </c>
      <c r="R754" s="39">
        <v>25</v>
      </c>
      <c r="S754" s="39">
        <v>2</v>
      </c>
      <c r="T754" s="39">
        <v>2</v>
      </c>
      <c r="V754" s="39">
        <v>130</v>
      </c>
      <c r="W754" s="39">
        <v>33</v>
      </c>
      <c r="X754" s="39">
        <v>25</v>
      </c>
      <c r="Y754" s="39">
        <v>62</v>
      </c>
      <c r="Z754" s="39">
        <v>48</v>
      </c>
      <c r="AA754" s="39">
        <v>33</v>
      </c>
      <c r="AB754" s="39">
        <v>25</v>
      </c>
      <c r="AC754" s="39">
        <v>2</v>
      </c>
      <c r="AD754" s="39">
        <v>2</v>
      </c>
    </row>
    <row r="755" spans="1:30">
      <c r="A755" s="39" t="s">
        <v>11</v>
      </c>
      <c r="B755" s="39">
        <v>125</v>
      </c>
      <c r="C755" s="39">
        <v>32</v>
      </c>
      <c r="D755" s="39">
        <v>26</v>
      </c>
      <c r="E755" s="39">
        <v>70</v>
      </c>
      <c r="F755" s="39">
        <v>56</v>
      </c>
      <c r="G755" s="39">
        <v>22</v>
      </c>
      <c r="H755" s="39">
        <v>18</v>
      </c>
      <c r="I755" s="39">
        <v>1</v>
      </c>
      <c r="J755" s="39">
        <v>1</v>
      </c>
      <c r="L755" s="39">
        <v>125</v>
      </c>
      <c r="M755" s="39">
        <v>33</v>
      </c>
      <c r="N755" s="39">
        <v>26</v>
      </c>
      <c r="O755" s="39">
        <v>68</v>
      </c>
      <c r="P755" s="39">
        <v>54</v>
      </c>
      <c r="Q755" s="39">
        <v>23</v>
      </c>
      <c r="R755" s="39">
        <v>18</v>
      </c>
      <c r="S755" s="39">
        <v>1</v>
      </c>
      <c r="T755" s="39">
        <v>1</v>
      </c>
      <c r="V755" s="39">
        <v>125</v>
      </c>
      <c r="W755" s="39">
        <v>34</v>
      </c>
      <c r="X755" s="39">
        <v>27</v>
      </c>
      <c r="Y755" s="39">
        <v>67</v>
      </c>
      <c r="Z755" s="39">
        <v>54</v>
      </c>
      <c r="AA755" s="39">
        <v>24</v>
      </c>
      <c r="AB755" s="39">
        <v>19</v>
      </c>
      <c r="AC755" s="39">
        <v>0</v>
      </c>
      <c r="AD755" s="39">
        <v>0</v>
      </c>
    </row>
    <row r="756" spans="1:30">
      <c r="A756" s="39" t="s">
        <v>147</v>
      </c>
      <c r="B756" s="39">
        <v>2250</v>
      </c>
      <c r="C756" s="39">
        <v>386</v>
      </c>
      <c r="D756" s="39">
        <v>17</v>
      </c>
      <c r="E756" s="39">
        <v>1141</v>
      </c>
      <c r="F756" s="39">
        <v>51</v>
      </c>
      <c r="G756" s="39">
        <v>664</v>
      </c>
      <c r="H756" s="39">
        <v>30</v>
      </c>
      <c r="I756" s="39">
        <v>59</v>
      </c>
      <c r="J756" s="39">
        <v>3</v>
      </c>
      <c r="L756" s="39">
        <v>2252</v>
      </c>
      <c r="M756" s="39">
        <v>392</v>
      </c>
      <c r="N756" s="39">
        <v>17</v>
      </c>
      <c r="O756" s="39">
        <v>1135</v>
      </c>
      <c r="P756" s="39">
        <v>50</v>
      </c>
      <c r="Q756" s="39">
        <v>671</v>
      </c>
      <c r="R756" s="39">
        <v>30</v>
      </c>
      <c r="S756" s="39">
        <v>54</v>
      </c>
      <c r="T756" s="39">
        <v>2</v>
      </c>
      <c r="V756" s="39">
        <v>2253</v>
      </c>
      <c r="W756" s="39">
        <v>396</v>
      </c>
      <c r="X756" s="39">
        <v>18</v>
      </c>
      <c r="Y756" s="39">
        <v>1131</v>
      </c>
      <c r="Z756" s="39">
        <v>50</v>
      </c>
      <c r="AA756" s="39">
        <v>671</v>
      </c>
      <c r="AB756" s="39">
        <v>30</v>
      </c>
      <c r="AC756" s="39">
        <v>55</v>
      </c>
      <c r="AD756" s="39">
        <v>2</v>
      </c>
    </row>
    <row r="757" spans="1:30">
      <c r="A757" s="39" t="s">
        <v>306</v>
      </c>
      <c r="B757" s="39">
        <v>95</v>
      </c>
      <c r="C757" s="39">
        <v>12</v>
      </c>
      <c r="D757" s="39">
        <v>13</v>
      </c>
      <c r="E757" s="39">
        <v>48</v>
      </c>
      <c r="F757" s="39">
        <v>51</v>
      </c>
      <c r="G757" s="39">
        <v>28</v>
      </c>
      <c r="H757" s="39">
        <v>29</v>
      </c>
      <c r="I757" s="39">
        <v>7</v>
      </c>
      <c r="J757" s="39">
        <v>7</v>
      </c>
      <c r="L757" s="39">
        <v>95</v>
      </c>
      <c r="M757" s="39">
        <v>13</v>
      </c>
      <c r="N757" s="39">
        <v>14</v>
      </c>
      <c r="O757" s="39">
        <v>46</v>
      </c>
      <c r="P757" s="39">
        <v>48</v>
      </c>
      <c r="Q757" s="39">
        <v>28</v>
      </c>
      <c r="R757" s="39">
        <v>29</v>
      </c>
      <c r="S757" s="39">
        <v>8</v>
      </c>
      <c r="T757" s="39">
        <v>8</v>
      </c>
      <c r="V757" s="39">
        <v>95</v>
      </c>
      <c r="W757" s="39">
        <v>13</v>
      </c>
      <c r="X757" s="39">
        <v>14</v>
      </c>
      <c r="Y757" s="39">
        <v>46</v>
      </c>
      <c r="Z757" s="39">
        <v>48</v>
      </c>
      <c r="AA757" s="39">
        <v>30</v>
      </c>
      <c r="AB757" s="39">
        <v>32</v>
      </c>
      <c r="AC757" s="39">
        <v>6</v>
      </c>
      <c r="AD757" s="39">
        <v>6</v>
      </c>
    </row>
    <row r="758" spans="1:30">
      <c r="A758" s="39" t="s">
        <v>178</v>
      </c>
      <c r="B758" s="39">
        <v>201</v>
      </c>
      <c r="C758" s="39">
        <v>27</v>
      </c>
      <c r="D758" s="39">
        <v>13</v>
      </c>
      <c r="E758" s="39">
        <v>100</v>
      </c>
      <c r="F758" s="39">
        <v>50</v>
      </c>
      <c r="G758" s="39">
        <v>67</v>
      </c>
      <c r="H758" s="39">
        <v>33</v>
      </c>
      <c r="I758" s="39">
        <v>7</v>
      </c>
      <c r="J758" s="39">
        <v>3</v>
      </c>
      <c r="L758" s="39">
        <v>201</v>
      </c>
      <c r="M758" s="39">
        <v>27</v>
      </c>
      <c r="N758" s="39">
        <v>13</v>
      </c>
      <c r="O758" s="39">
        <v>99</v>
      </c>
      <c r="P758" s="39">
        <v>49</v>
      </c>
      <c r="Q758" s="39">
        <v>68</v>
      </c>
      <c r="R758" s="39">
        <v>34</v>
      </c>
      <c r="S758" s="39">
        <v>7</v>
      </c>
      <c r="T758" s="39">
        <v>3</v>
      </c>
      <c r="V758" s="39">
        <v>201</v>
      </c>
      <c r="W758" s="39">
        <v>28</v>
      </c>
      <c r="X758" s="39">
        <v>14</v>
      </c>
      <c r="Y758" s="39">
        <v>99</v>
      </c>
      <c r="Z758" s="39">
        <v>49</v>
      </c>
      <c r="AA758" s="39">
        <v>67</v>
      </c>
      <c r="AB758" s="39">
        <v>33</v>
      </c>
      <c r="AC758" s="39">
        <v>7</v>
      </c>
      <c r="AD758" s="39">
        <v>3</v>
      </c>
    </row>
    <row r="759" spans="1:30">
      <c r="A759" s="39" t="s">
        <v>243</v>
      </c>
      <c r="B759" s="39">
        <v>102</v>
      </c>
      <c r="C759" s="39">
        <v>22</v>
      </c>
      <c r="D759" s="39">
        <v>22</v>
      </c>
      <c r="E759" s="39">
        <v>49</v>
      </c>
      <c r="F759" s="39">
        <v>48</v>
      </c>
      <c r="G759" s="39">
        <v>27</v>
      </c>
      <c r="H759" s="39">
        <v>26</v>
      </c>
      <c r="I759" s="39">
        <v>4</v>
      </c>
      <c r="J759" s="39">
        <v>4</v>
      </c>
      <c r="L759" s="39">
        <v>102</v>
      </c>
      <c r="M759" s="39">
        <v>22</v>
      </c>
      <c r="N759" s="39">
        <v>22</v>
      </c>
      <c r="O759" s="39">
        <v>49</v>
      </c>
      <c r="P759" s="39">
        <v>48</v>
      </c>
      <c r="Q759" s="39">
        <v>27</v>
      </c>
      <c r="R759" s="39">
        <v>26</v>
      </c>
      <c r="S759" s="39">
        <v>4</v>
      </c>
      <c r="T759" s="39">
        <v>4</v>
      </c>
      <c r="V759" s="39">
        <v>102</v>
      </c>
      <c r="W759" s="39">
        <v>23</v>
      </c>
      <c r="X759" s="39">
        <v>23</v>
      </c>
      <c r="Y759" s="39">
        <v>49</v>
      </c>
      <c r="Z759" s="39">
        <v>48</v>
      </c>
      <c r="AA759" s="39">
        <v>25</v>
      </c>
      <c r="AB759" s="39">
        <v>25</v>
      </c>
      <c r="AC759" s="39">
        <v>5</v>
      </c>
      <c r="AD759" s="39">
        <v>5</v>
      </c>
    </row>
    <row r="760" spans="1:30">
      <c r="A760" s="39" t="s">
        <v>208</v>
      </c>
      <c r="B760" s="39">
        <v>124</v>
      </c>
      <c r="C760" s="39">
        <v>25</v>
      </c>
      <c r="D760" s="39">
        <v>20</v>
      </c>
      <c r="E760" s="39">
        <v>54</v>
      </c>
      <c r="F760" s="39">
        <v>44</v>
      </c>
      <c r="G760" s="39">
        <v>40</v>
      </c>
      <c r="H760" s="39">
        <v>32</v>
      </c>
      <c r="I760" s="39">
        <v>5</v>
      </c>
      <c r="J760" s="39">
        <v>4</v>
      </c>
      <c r="L760" s="39">
        <v>124</v>
      </c>
      <c r="M760" s="39">
        <v>25</v>
      </c>
      <c r="N760" s="39">
        <v>20</v>
      </c>
      <c r="O760" s="39">
        <v>54</v>
      </c>
      <c r="P760" s="39">
        <v>44</v>
      </c>
      <c r="Q760" s="39">
        <v>40</v>
      </c>
      <c r="R760" s="39">
        <v>32</v>
      </c>
      <c r="S760" s="39">
        <v>5</v>
      </c>
      <c r="T760" s="39">
        <v>4</v>
      </c>
      <c r="V760" s="39">
        <v>124</v>
      </c>
      <c r="W760" s="39">
        <v>25</v>
      </c>
      <c r="X760" s="39">
        <v>20</v>
      </c>
      <c r="Y760" s="39">
        <v>54</v>
      </c>
      <c r="Z760" s="39">
        <v>44</v>
      </c>
      <c r="AA760" s="39">
        <v>39</v>
      </c>
      <c r="AB760" s="39">
        <v>31</v>
      </c>
      <c r="AC760" s="39">
        <v>6</v>
      </c>
      <c r="AD760" s="39">
        <v>5</v>
      </c>
    </row>
    <row r="761" spans="1:30">
      <c r="A761" s="39" t="s">
        <v>74</v>
      </c>
      <c r="B761" s="39">
        <v>151</v>
      </c>
      <c r="C761" s="39">
        <v>16</v>
      </c>
      <c r="D761" s="39">
        <v>11</v>
      </c>
      <c r="E761" s="39">
        <v>80</v>
      </c>
      <c r="F761" s="39">
        <v>53</v>
      </c>
      <c r="G761" s="39">
        <v>48</v>
      </c>
      <c r="H761" s="39">
        <v>32</v>
      </c>
      <c r="I761" s="39">
        <v>7</v>
      </c>
      <c r="J761" s="39">
        <v>5</v>
      </c>
      <c r="L761" s="39">
        <v>151</v>
      </c>
      <c r="M761" s="39">
        <v>17</v>
      </c>
      <c r="N761" s="39">
        <v>11</v>
      </c>
      <c r="O761" s="39">
        <v>79</v>
      </c>
      <c r="P761" s="39">
        <v>52</v>
      </c>
      <c r="Q761" s="39">
        <v>48</v>
      </c>
      <c r="R761" s="39">
        <v>32</v>
      </c>
      <c r="S761" s="39">
        <v>7</v>
      </c>
      <c r="T761" s="39">
        <v>5</v>
      </c>
      <c r="V761" s="39">
        <v>151</v>
      </c>
      <c r="W761" s="39">
        <v>17</v>
      </c>
      <c r="X761" s="39">
        <v>11</v>
      </c>
      <c r="Y761" s="39">
        <v>78</v>
      </c>
      <c r="Z761" s="39">
        <v>52</v>
      </c>
      <c r="AA761" s="39">
        <v>50</v>
      </c>
      <c r="AB761" s="39">
        <v>33</v>
      </c>
      <c r="AC761" s="39">
        <v>6</v>
      </c>
      <c r="AD761" s="39">
        <v>4</v>
      </c>
    </row>
    <row r="762" spans="1:30">
      <c r="A762" s="39" t="s">
        <v>266</v>
      </c>
      <c r="B762" s="39">
        <v>97</v>
      </c>
      <c r="C762" s="39">
        <v>10</v>
      </c>
      <c r="D762" s="39">
        <v>10</v>
      </c>
      <c r="E762" s="39">
        <v>48</v>
      </c>
      <c r="F762" s="39">
        <v>49</v>
      </c>
      <c r="G762" s="39">
        <v>33</v>
      </c>
      <c r="H762" s="39">
        <v>34</v>
      </c>
      <c r="I762" s="39">
        <v>6</v>
      </c>
      <c r="J762" s="39">
        <v>6</v>
      </c>
      <c r="L762" s="39">
        <v>98</v>
      </c>
      <c r="M762" s="39">
        <v>10</v>
      </c>
      <c r="N762" s="39">
        <v>10</v>
      </c>
      <c r="O762" s="39">
        <v>49</v>
      </c>
      <c r="P762" s="39">
        <v>50</v>
      </c>
      <c r="Q762" s="39">
        <v>34</v>
      </c>
      <c r="R762" s="39">
        <v>35</v>
      </c>
      <c r="S762" s="39">
        <v>5</v>
      </c>
      <c r="T762" s="39">
        <v>5</v>
      </c>
      <c r="V762" s="39">
        <v>99</v>
      </c>
      <c r="W762" s="39">
        <v>11</v>
      </c>
      <c r="X762" s="39">
        <v>11</v>
      </c>
      <c r="Y762" s="39">
        <v>49</v>
      </c>
      <c r="Z762" s="39">
        <v>49</v>
      </c>
      <c r="AA762" s="39">
        <v>34</v>
      </c>
      <c r="AB762" s="39">
        <v>34</v>
      </c>
      <c r="AC762" s="39">
        <v>5</v>
      </c>
      <c r="AD762" s="39">
        <v>5</v>
      </c>
    </row>
    <row r="763" spans="1:30">
      <c r="A763" s="39" t="s">
        <v>245</v>
      </c>
      <c r="B763" s="39">
        <v>189</v>
      </c>
      <c r="C763" s="39">
        <v>36</v>
      </c>
      <c r="D763" s="39">
        <v>19</v>
      </c>
      <c r="E763" s="39">
        <v>102</v>
      </c>
      <c r="F763" s="39">
        <v>54</v>
      </c>
      <c r="G763" s="39">
        <v>49</v>
      </c>
      <c r="H763" s="39">
        <v>26</v>
      </c>
      <c r="I763" s="39">
        <v>2</v>
      </c>
      <c r="J763" s="39">
        <v>1</v>
      </c>
      <c r="L763" s="39">
        <v>189</v>
      </c>
      <c r="M763" s="39">
        <v>36</v>
      </c>
      <c r="N763" s="39">
        <v>19</v>
      </c>
      <c r="O763" s="39">
        <v>102</v>
      </c>
      <c r="P763" s="39">
        <v>54</v>
      </c>
      <c r="Q763" s="39">
        <v>49</v>
      </c>
      <c r="R763" s="39">
        <v>26</v>
      </c>
      <c r="S763" s="39">
        <v>2</v>
      </c>
      <c r="T763" s="39">
        <v>1</v>
      </c>
      <c r="V763" s="39">
        <v>189</v>
      </c>
      <c r="W763" s="39">
        <v>36</v>
      </c>
      <c r="X763" s="39">
        <v>19</v>
      </c>
      <c r="Y763" s="39">
        <v>102</v>
      </c>
      <c r="Z763" s="39">
        <v>54</v>
      </c>
      <c r="AA763" s="39">
        <v>49</v>
      </c>
      <c r="AB763" s="39">
        <v>26</v>
      </c>
      <c r="AC763" s="39">
        <v>2</v>
      </c>
      <c r="AD763" s="39">
        <v>1</v>
      </c>
    </row>
    <row r="764" spans="1:30">
      <c r="A764" s="39" t="s">
        <v>148</v>
      </c>
      <c r="B764" s="39">
        <v>263</v>
      </c>
      <c r="C764" s="39">
        <v>45</v>
      </c>
      <c r="D764" s="39">
        <v>17</v>
      </c>
      <c r="E764" s="39">
        <v>134</v>
      </c>
      <c r="F764" s="39">
        <v>51</v>
      </c>
      <c r="G764" s="39">
        <v>81</v>
      </c>
      <c r="H764" s="39">
        <v>31</v>
      </c>
      <c r="I764" s="39">
        <v>3</v>
      </c>
      <c r="J764" s="39">
        <v>1</v>
      </c>
      <c r="L764" s="39">
        <v>263</v>
      </c>
      <c r="M764" s="39">
        <v>47</v>
      </c>
      <c r="N764" s="39">
        <v>18</v>
      </c>
      <c r="O764" s="39">
        <v>131</v>
      </c>
      <c r="P764" s="39">
        <v>50</v>
      </c>
      <c r="Q764" s="39">
        <v>82</v>
      </c>
      <c r="R764" s="39">
        <v>31</v>
      </c>
      <c r="S764" s="39">
        <v>3</v>
      </c>
      <c r="T764" s="39">
        <v>1</v>
      </c>
      <c r="V764" s="39">
        <v>263</v>
      </c>
      <c r="W764" s="39">
        <v>48</v>
      </c>
      <c r="X764" s="39">
        <v>18</v>
      </c>
      <c r="Y764" s="39">
        <v>130</v>
      </c>
      <c r="Z764" s="39">
        <v>49</v>
      </c>
      <c r="AA764" s="39">
        <v>82</v>
      </c>
      <c r="AB764" s="39">
        <v>31</v>
      </c>
      <c r="AC764" s="39">
        <v>3</v>
      </c>
      <c r="AD764" s="39">
        <v>1</v>
      </c>
    </row>
    <row r="765" spans="1:30">
      <c r="A765" s="39" t="s">
        <v>207</v>
      </c>
      <c r="B765" s="39">
        <v>60</v>
      </c>
      <c r="C765" s="39">
        <v>7</v>
      </c>
      <c r="D765" s="39">
        <v>12</v>
      </c>
      <c r="E765" s="39">
        <v>26</v>
      </c>
      <c r="F765" s="39">
        <v>43</v>
      </c>
      <c r="G765" s="39">
        <v>26</v>
      </c>
      <c r="H765" s="39">
        <v>43</v>
      </c>
      <c r="I765" s="39">
        <v>1</v>
      </c>
      <c r="J765" s="39">
        <v>2</v>
      </c>
      <c r="L765" s="39">
        <v>61</v>
      </c>
      <c r="M765" s="39">
        <v>7</v>
      </c>
      <c r="N765" s="39">
        <v>11</v>
      </c>
      <c r="O765" s="39">
        <v>26</v>
      </c>
      <c r="P765" s="39">
        <v>43</v>
      </c>
      <c r="Q765" s="39">
        <v>27</v>
      </c>
      <c r="R765" s="39">
        <v>44</v>
      </c>
      <c r="S765" s="39">
        <v>1</v>
      </c>
      <c r="T765" s="39">
        <v>2</v>
      </c>
      <c r="V765" s="39">
        <v>61</v>
      </c>
      <c r="W765" s="39">
        <v>7</v>
      </c>
      <c r="X765" s="39">
        <v>11</v>
      </c>
      <c r="Y765" s="39">
        <v>26</v>
      </c>
      <c r="Z765" s="39">
        <v>43</v>
      </c>
      <c r="AA765" s="39">
        <v>27</v>
      </c>
      <c r="AB765" s="39">
        <v>44</v>
      </c>
      <c r="AC765" s="39">
        <v>1</v>
      </c>
      <c r="AD765" s="39">
        <v>2</v>
      </c>
    </row>
    <row r="766" spans="1:30">
      <c r="A766" s="39" t="s">
        <v>267</v>
      </c>
      <c r="B766" s="39">
        <v>82</v>
      </c>
      <c r="C766" s="39">
        <v>5</v>
      </c>
      <c r="D766" s="39">
        <v>6</v>
      </c>
      <c r="E766" s="39">
        <v>52</v>
      </c>
      <c r="F766" s="39">
        <v>63</v>
      </c>
      <c r="G766" s="39">
        <v>24</v>
      </c>
      <c r="H766" s="39">
        <v>29</v>
      </c>
      <c r="I766" s="39">
        <v>1</v>
      </c>
      <c r="J766" s="39">
        <v>1</v>
      </c>
      <c r="L766" s="39">
        <v>82</v>
      </c>
      <c r="M766" s="39">
        <v>6</v>
      </c>
      <c r="N766" s="39">
        <v>7</v>
      </c>
      <c r="O766" s="39">
        <v>50</v>
      </c>
      <c r="P766" s="39">
        <v>61</v>
      </c>
      <c r="Q766" s="39">
        <v>26</v>
      </c>
      <c r="R766" s="39">
        <v>32</v>
      </c>
      <c r="S766" s="39">
        <v>0</v>
      </c>
      <c r="T766" s="39">
        <v>0</v>
      </c>
      <c r="V766" s="39">
        <v>82</v>
      </c>
      <c r="W766" s="39">
        <v>6</v>
      </c>
      <c r="X766" s="39">
        <v>7</v>
      </c>
      <c r="Y766" s="39">
        <v>49</v>
      </c>
      <c r="Z766" s="39">
        <v>60</v>
      </c>
      <c r="AA766" s="39">
        <v>26</v>
      </c>
      <c r="AB766" s="39">
        <v>32</v>
      </c>
      <c r="AC766" s="39">
        <v>1</v>
      </c>
      <c r="AD766" s="39">
        <v>1</v>
      </c>
    </row>
    <row r="767" spans="1:30">
      <c r="A767" s="39" t="s">
        <v>209</v>
      </c>
      <c r="B767" s="39">
        <v>387</v>
      </c>
      <c r="C767" s="39">
        <v>74</v>
      </c>
      <c r="D767" s="39">
        <v>19</v>
      </c>
      <c r="E767" s="39">
        <v>220</v>
      </c>
      <c r="F767" s="39">
        <v>57</v>
      </c>
      <c r="G767" s="39">
        <v>89</v>
      </c>
      <c r="H767" s="39">
        <v>23</v>
      </c>
      <c r="I767" s="39">
        <v>4</v>
      </c>
      <c r="J767" s="39">
        <v>1</v>
      </c>
      <c r="L767" s="39">
        <v>387</v>
      </c>
      <c r="M767" s="39">
        <v>74</v>
      </c>
      <c r="N767" s="39">
        <v>19</v>
      </c>
      <c r="O767" s="39">
        <v>220</v>
      </c>
      <c r="P767" s="39">
        <v>57</v>
      </c>
      <c r="Q767" s="39">
        <v>90</v>
      </c>
      <c r="R767" s="39">
        <v>23</v>
      </c>
      <c r="S767" s="39">
        <v>3</v>
      </c>
      <c r="T767" s="39">
        <v>1</v>
      </c>
      <c r="V767" s="39">
        <v>387</v>
      </c>
      <c r="W767" s="39">
        <v>74</v>
      </c>
      <c r="X767" s="39">
        <v>19</v>
      </c>
      <c r="Y767" s="39">
        <v>221</v>
      </c>
      <c r="Z767" s="39">
        <v>57</v>
      </c>
      <c r="AA767" s="39">
        <v>89</v>
      </c>
      <c r="AB767" s="39">
        <v>23</v>
      </c>
      <c r="AC767" s="39">
        <v>3</v>
      </c>
      <c r="AD767" s="39">
        <v>1</v>
      </c>
    </row>
    <row r="768" spans="1:30">
      <c r="A768" s="39" t="s">
        <v>36</v>
      </c>
      <c r="B768" s="39">
        <v>125</v>
      </c>
      <c r="C768" s="39">
        <v>25</v>
      </c>
      <c r="D768" s="39">
        <v>20</v>
      </c>
      <c r="E768" s="39">
        <v>58</v>
      </c>
      <c r="F768" s="39">
        <v>46</v>
      </c>
      <c r="G768" s="39">
        <v>40</v>
      </c>
      <c r="H768" s="39">
        <v>32</v>
      </c>
      <c r="I768" s="39">
        <v>2</v>
      </c>
      <c r="J768" s="39">
        <v>2</v>
      </c>
      <c r="L768" s="39">
        <v>125</v>
      </c>
      <c r="M768" s="39">
        <v>26</v>
      </c>
      <c r="N768" s="39">
        <v>21</v>
      </c>
      <c r="O768" s="39">
        <v>58</v>
      </c>
      <c r="P768" s="39">
        <v>46</v>
      </c>
      <c r="Q768" s="39">
        <v>40</v>
      </c>
      <c r="R768" s="39">
        <v>32</v>
      </c>
      <c r="S768" s="39">
        <v>1</v>
      </c>
      <c r="T768" s="39">
        <v>1</v>
      </c>
      <c r="V768" s="39">
        <v>125</v>
      </c>
      <c r="W768" s="39">
        <v>26</v>
      </c>
      <c r="X768" s="39">
        <v>21</v>
      </c>
      <c r="Y768" s="39">
        <v>58</v>
      </c>
      <c r="Z768" s="39">
        <v>46</v>
      </c>
      <c r="AA768" s="39">
        <v>40</v>
      </c>
      <c r="AB768" s="39">
        <v>32</v>
      </c>
      <c r="AC768" s="39">
        <v>1</v>
      </c>
      <c r="AD768" s="39">
        <v>1</v>
      </c>
    </row>
    <row r="769" spans="1:30">
      <c r="A769" s="39" t="s">
        <v>37</v>
      </c>
      <c r="B769" s="39">
        <v>170</v>
      </c>
      <c r="C769" s="39">
        <v>34</v>
      </c>
      <c r="D769" s="39">
        <v>20</v>
      </c>
      <c r="E769" s="39">
        <v>79</v>
      </c>
      <c r="F769" s="39">
        <v>46</v>
      </c>
      <c r="G769" s="39">
        <v>53</v>
      </c>
      <c r="H769" s="39">
        <v>31</v>
      </c>
      <c r="I769" s="39">
        <v>4</v>
      </c>
      <c r="J769" s="39">
        <v>2</v>
      </c>
      <c r="L769" s="39">
        <v>170</v>
      </c>
      <c r="M769" s="39">
        <v>33</v>
      </c>
      <c r="N769" s="39">
        <v>19</v>
      </c>
      <c r="O769" s="39">
        <v>82</v>
      </c>
      <c r="P769" s="39">
        <v>48</v>
      </c>
      <c r="Q769" s="39">
        <v>52</v>
      </c>
      <c r="R769" s="39">
        <v>31</v>
      </c>
      <c r="S769" s="39">
        <v>3</v>
      </c>
      <c r="T769" s="39">
        <v>2</v>
      </c>
      <c r="V769" s="39">
        <v>170</v>
      </c>
      <c r="W769" s="39">
        <v>33</v>
      </c>
      <c r="X769" s="39">
        <v>19</v>
      </c>
      <c r="Y769" s="39">
        <v>80</v>
      </c>
      <c r="Z769" s="39">
        <v>47</v>
      </c>
      <c r="AA769" s="39">
        <v>53</v>
      </c>
      <c r="AB769" s="39">
        <v>31</v>
      </c>
      <c r="AC769" s="39">
        <v>4</v>
      </c>
      <c r="AD769" s="39">
        <v>2</v>
      </c>
    </row>
    <row r="770" spans="1:30">
      <c r="A770" s="39" t="s">
        <v>149</v>
      </c>
      <c r="B770" s="39">
        <v>140</v>
      </c>
      <c r="C770" s="39">
        <v>32</v>
      </c>
      <c r="D770" s="39">
        <v>23</v>
      </c>
      <c r="E770" s="39">
        <v>60</v>
      </c>
      <c r="F770" s="39">
        <v>43</v>
      </c>
      <c r="G770" s="39">
        <v>42</v>
      </c>
      <c r="H770" s="39">
        <v>30</v>
      </c>
      <c r="I770" s="39">
        <v>6</v>
      </c>
      <c r="J770" s="39">
        <v>4</v>
      </c>
      <c r="L770" s="39">
        <v>140</v>
      </c>
      <c r="M770" s="39">
        <v>32</v>
      </c>
      <c r="N770" s="39">
        <v>23</v>
      </c>
      <c r="O770" s="39">
        <v>59</v>
      </c>
      <c r="P770" s="39">
        <v>42</v>
      </c>
      <c r="Q770" s="39">
        <v>44</v>
      </c>
      <c r="R770" s="39">
        <v>31</v>
      </c>
      <c r="S770" s="39">
        <v>5</v>
      </c>
      <c r="T770" s="39">
        <v>4</v>
      </c>
      <c r="V770" s="39">
        <v>140</v>
      </c>
      <c r="W770" s="39">
        <v>32</v>
      </c>
      <c r="X770" s="39">
        <v>23</v>
      </c>
      <c r="Y770" s="39">
        <v>59</v>
      </c>
      <c r="Z770" s="39">
        <v>42</v>
      </c>
      <c r="AA770" s="39">
        <v>44</v>
      </c>
      <c r="AB770" s="39">
        <v>31</v>
      </c>
      <c r="AC770" s="39">
        <v>5</v>
      </c>
      <c r="AD770" s="39">
        <v>4</v>
      </c>
    </row>
    <row r="771" spans="1:30">
      <c r="A771" s="39" t="s">
        <v>244</v>
      </c>
      <c r="B771" s="39">
        <v>64</v>
      </c>
      <c r="C771" s="39">
        <v>16</v>
      </c>
      <c r="D771" s="39">
        <v>25</v>
      </c>
      <c r="E771" s="39">
        <v>31</v>
      </c>
      <c r="F771" s="39">
        <v>48</v>
      </c>
      <c r="G771" s="39">
        <v>17</v>
      </c>
      <c r="H771" s="39">
        <v>27</v>
      </c>
      <c r="I771" s="39">
        <v>0</v>
      </c>
      <c r="J771" s="39">
        <v>0</v>
      </c>
      <c r="L771" s="39">
        <v>64</v>
      </c>
      <c r="M771" s="39">
        <v>17</v>
      </c>
      <c r="N771" s="39">
        <v>27</v>
      </c>
      <c r="O771" s="39">
        <v>31</v>
      </c>
      <c r="P771" s="39">
        <v>48</v>
      </c>
      <c r="Q771" s="39">
        <v>16</v>
      </c>
      <c r="R771" s="39">
        <v>25</v>
      </c>
      <c r="S771" s="39">
        <v>0</v>
      </c>
      <c r="T771" s="39">
        <v>0</v>
      </c>
      <c r="V771" s="39">
        <v>64</v>
      </c>
      <c r="W771" s="39">
        <v>17</v>
      </c>
      <c r="X771" s="39">
        <v>27</v>
      </c>
      <c r="Y771" s="39">
        <v>31</v>
      </c>
      <c r="Z771" s="39">
        <v>48</v>
      </c>
      <c r="AA771" s="39">
        <v>16</v>
      </c>
      <c r="AB771" s="39">
        <v>25</v>
      </c>
      <c r="AC771" s="39">
        <v>0</v>
      </c>
      <c r="AD771" s="39">
        <v>0</v>
      </c>
    </row>
    <row r="772" spans="1:30">
      <c r="A772" s="39" t="s">
        <v>251</v>
      </c>
      <c r="B772" s="39">
        <v>2046</v>
      </c>
      <c r="C772" s="39">
        <v>330</v>
      </c>
      <c r="D772" s="39">
        <v>16</v>
      </c>
      <c r="E772" s="39">
        <v>1019</v>
      </c>
      <c r="F772" s="39">
        <v>50</v>
      </c>
      <c r="G772" s="39">
        <v>649</v>
      </c>
      <c r="H772" s="39">
        <v>32</v>
      </c>
      <c r="I772" s="39">
        <v>48</v>
      </c>
      <c r="J772" s="39">
        <v>2</v>
      </c>
      <c r="L772" s="39">
        <v>2046</v>
      </c>
      <c r="M772" s="39">
        <v>338</v>
      </c>
      <c r="N772" s="39">
        <v>17</v>
      </c>
      <c r="O772" s="39">
        <v>1013</v>
      </c>
      <c r="P772" s="39">
        <v>50</v>
      </c>
      <c r="Q772" s="39">
        <v>645</v>
      </c>
      <c r="R772" s="39">
        <v>32</v>
      </c>
      <c r="S772" s="39">
        <v>50</v>
      </c>
      <c r="T772" s="39">
        <v>2</v>
      </c>
      <c r="V772" s="39">
        <v>2045</v>
      </c>
      <c r="W772" s="39">
        <v>343</v>
      </c>
      <c r="X772" s="39">
        <v>17</v>
      </c>
      <c r="Y772" s="39">
        <v>1017</v>
      </c>
      <c r="Z772" s="39">
        <v>50</v>
      </c>
      <c r="AA772" s="39">
        <v>637</v>
      </c>
      <c r="AB772" s="39">
        <v>31</v>
      </c>
      <c r="AC772" s="39">
        <v>48</v>
      </c>
      <c r="AD772" s="39">
        <v>2</v>
      </c>
    </row>
    <row r="773" spans="1:30">
      <c r="A773" s="39" t="s">
        <v>168</v>
      </c>
      <c r="B773" s="39">
        <v>102</v>
      </c>
      <c r="C773" s="39">
        <v>11</v>
      </c>
      <c r="D773" s="39">
        <v>11</v>
      </c>
      <c r="E773" s="39">
        <v>44</v>
      </c>
      <c r="F773" s="39">
        <v>43</v>
      </c>
      <c r="G773" s="39">
        <v>43</v>
      </c>
      <c r="H773" s="39">
        <v>42</v>
      </c>
      <c r="I773" s="39">
        <v>4</v>
      </c>
      <c r="J773" s="39">
        <v>4</v>
      </c>
      <c r="L773" s="39">
        <v>103</v>
      </c>
      <c r="M773" s="39">
        <v>11</v>
      </c>
      <c r="N773" s="39">
        <v>11</v>
      </c>
      <c r="O773" s="39">
        <v>44</v>
      </c>
      <c r="P773" s="39">
        <v>43</v>
      </c>
      <c r="Q773" s="39">
        <v>44</v>
      </c>
      <c r="R773" s="39">
        <v>43</v>
      </c>
      <c r="S773" s="39">
        <v>4</v>
      </c>
      <c r="T773" s="39">
        <v>4</v>
      </c>
      <c r="V773" s="39">
        <v>103</v>
      </c>
      <c r="W773" s="39">
        <v>11</v>
      </c>
      <c r="X773" s="39">
        <v>11</v>
      </c>
      <c r="Y773" s="39">
        <v>44</v>
      </c>
      <c r="Z773" s="39">
        <v>43</v>
      </c>
      <c r="AA773" s="39">
        <v>44</v>
      </c>
      <c r="AB773" s="39">
        <v>43</v>
      </c>
      <c r="AC773" s="39">
        <v>4</v>
      </c>
      <c r="AD773" s="39">
        <v>4</v>
      </c>
    </row>
    <row r="774" spans="1:30">
      <c r="A774" s="39" t="s">
        <v>173</v>
      </c>
      <c r="B774" s="39">
        <v>418</v>
      </c>
      <c r="C774" s="39">
        <v>67</v>
      </c>
      <c r="D774" s="39">
        <v>16</v>
      </c>
      <c r="E774" s="39">
        <v>202</v>
      </c>
      <c r="F774" s="39">
        <v>48</v>
      </c>
      <c r="G774" s="39">
        <v>137</v>
      </c>
      <c r="H774" s="39">
        <v>33</v>
      </c>
      <c r="I774" s="39">
        <v>12</v>
      </c>
      <c r="J774" s="39">
        <v>3</v>
      </c>
      <c r="L774" s="39">
        <v>418</v>
      </c>
      <c r="M774" s="39">
        <v>68</v>
      </c>
      <c r="N774" s="39">
        <v>16</v>
      </c>
      <c r="O774" s="39">
        <v>200</v>
      </c>
      <c r="P774" s="39">
        <v>48</v>
      </c>
      <c r="Q774" s="39">
        <v>139</v>
      </c>
      <c r="R774" s="39">
        <v>33</v>
      </c>
      <c r="S774" s="39">
        <v>11</v>
      </c>
      <c r="T774" s="39">
        <v>3</v>
      </c>
      <c r="V774" s="39">
        <v>418</v>
      </c>
      <c r="W774" s="39">
        <v>70</v>
      </c>
      <c r="X774" s="39">
        <v>17</v>
      </c>
      <c r="Y774" s="39">
        <v>198</v>
      </c>
      <c r="Z774" s="39">
        <v>47</v>
      </c>
      <c r="AA774" s="39">
        <v>140</v>
      </c>
      <c r="AB774" s="39">
        <v>33</v>
      </c>
      <c r="AC774" s="39">
        <v>10</v>
      </c>
      <c r="AD774" s="39">
        <v>2</v>
      </c>
    </row>
    <row r="775" spans="1:30">
      <c r="A775" s="39" t="s">
        <v>39</v>
      </c>
      <c r="B775" s="39">
        <v>108</v>
      </c>
      <c r="C775" s="39">
        <v>14</v>
      </c>
      <c r="D775" s="39">
        <v>13</v>
      </c>
      <c r="E775" s="39">
        <v>50</v>
      </c>
      <c r="F775" s="39">
        <v>46</v>
      </c>
      <c r="G775" s="39">
        <v>40</v>
      </c>
      <c r="H775" s="39">
        <v>37</v>
      </c>
      <c r="I775" s="39">
        <v>4</v>
      </c>
      <c r="J775" s="39">
        <v>4</v>
      </c>
      <c r="L775" s="39">
        <v>108</v>
      </c>
      <c r="M775" s="39">
        <v>14</v>
      </c>
      <c r="N775" s="39">
        <v>13</v>
      </c>
      <c r="O775" s="39">
        <v>50</v>
      </c>
      <c r="P775" s="39">
        <v>46</v>
      </c>
      <c r="Q775" s="39">
        <v>40</v>
      </c>
      <c r="R775" s="39">
        <v>37</v>
      </c>
      <c r="S775" s="39">
        <v>4</v>
      </c>
      <c r="T775" s="39">
        <v>4</v>
      </c>
      <c r="V775" s="39">
        <v>108</v>
      </c>
      <c r="W775" s="39">
        <v>14</v>
      </c>
      <c r="X775" s="39">
        <v>13</v>
      </c>
      <c r="Y775" s="39">
        <v>50</v>
      </c>
      <c r="Z775" s="39">
        <v>46</v>
      </c>
      <c r="AA775" s="39">
        <v>40</v>
      </c>
      <c r="AB775" s="39">
        <v>37</v>
      </c>
      <c r="AC775" s="39">
        <v>4</v>
      </c>
      <c r="AD775" s="39">
        <v>4</v>
      </c>
    </row>
    <row r="776" spans="1:30">
      <c r="A776" s="39" t="s">
        <v>38</v>
      </c>
      <c r="B776" s="39">
        <v>283</v>
      </c>
      <c r="C776" s="39">
        <v>53</v>
      </c>
      <c r="D776" s="39">
        <v>19</v>
      </c>
      <c r="E776" s="39">
        <v>153</v>
      </c>
      <c r="F776" s="39">
        <v>54</v>
      </c>
      <c r="G776" s="39">
        <v>76</v>
      </c>
      <c r="H776" s="39">
        <v>27</v>
      </c>
      <c r="I776" s="39">
        <v>1</v>
      </c>
      <c r="J776" s="39">
        <v>0</v>
      </c>
      <c r="L776" s="39">
        <v>283</v>
      </c>
      <c r="M776" s="39">
        <v>53</v>
      </c>
      <c r="N776" s="39">
        <v>19</v>
      </c>
      <c r="O776" s="39">
        <v>153</v>
      </c>
      <c r="P776" s="39">
        <v>54</v>
      </c>
      <c r="Q776" s="39">
        <v>75</v>
      </c>
      <c r="R776" s="39">
        <v>27</v>
      </c>
      <c r="S776" s="39">
        <v>2</v>
      </c>
      <c r="T776" s="39">
        <v>1</v>
      </c>
      <c r="V776" s="39">
        <v>283</v>
      </c>
      <c r="W776" s="39">
        <v>53</v>
      </c>
      <c r="X776" s="39">
        <v>19</v>
      </c>
      <c r="Y776" s="39">
        <v>156</v>
      </c>
      <c r="Z776" s="39">
        <v>55</v>
      </c>
      <c r="AA776" s="39">
        <v>72</v>
      </c>
      <c r="AB776" s="39">
        <v>25</v>
      </c>
      <c r="AC776" s="39">
        <v>2</v>
      </c>
      <c r="AD776" s="39">
        <v>1</v>
      </c>
    </row>
    <row r="777" spans="1:30">
      <c r="A777" s="39" t="s">
        <v>41</v>
      </c>
      <c r="B777" s="39">
        <v>357</v>
      </c>
      <c r="C777" s="39">
        <v>48</v>
      </c>
      <c r="D777" s="39">
        <v>13</v>
      </c>
      <c r="E777" s="39">
        <v>181</v>
      </c>
      <c r="F777" s="39">
        <v>51</v>
      </c>
      <c r="G777" s="39">
        <v>123</v>
      </c>
      <c r="H777" s="39">
        <v>34</v>
      </c>
      <c r="I777" s="39">
        <v>5</v>
      </c>
      <c r="J777" s="39">
        <v>1</v>
      </c>
      <c r="L777" s="39">
        <v>356</v>
      </c>
      <c r="M777" s="39">
        <v>51</v>
      </c>
      <c r="N777" s="39">
        <v>14</v>
      </c>
      <c r="O777" s="39">
        <v>181</v>
      </c>
      <c r="P777" s="39">
        <v>51</v>
      </c>
      <c r="Q777" s="39">
        <v>119</v>
      </c>
      <c r="R777" s="39">
        <v>33</v>
      </c>
      <c r="S777" s="39">
        <v>5</v>
      </c>
      <c r="T777" s="39">
        <v>1</v>
      </c>
      <c r="V777" s="39">
        <v>356</v>
      </c>
      <c r="W777" s="39">
        <v>53</v>
      </c>
      <c r="X777" s="39">
        <v>15</v>
      </c>
      <c r="Y777" s="39">
        <v>181</v>
      </c>
      <c r="Z777" s="39">
        <v>51</v>
      </c>
      <c r="AA777" s="39">
        <v>116</v>
      </c>
      <c r="AB777" s="39">
        <v>33</v>
      </c>
      <c r="AC777" s="39">
        <v>6</v>
      </c>
      <c r="AD777" s="39">
        <v>2</v>
      </c>
    </row>
    <row r="778" spans="1:30">
      <c r="A778" s="39" t="s">
        <v>171</v>
      </c>
      <c r="B778" s="39">
        <v>320</v>
      </c>
      <c r="C778" s="39">
        <v>51</v>
      </c>
      <c r="D778" s="39">
        <v>16</v>
      </c>
      <c r="E778" s="39">
        <v>148</v>
      </c>
      <c r="F778" s="39">
        <v>46</v>
      </c>
      <c r="G778" s="39">
        <v>113</v>
      </c>
      <c r="H778" s="39">
        <v>35</v>
      </c>
      <c r="I778" s="39">
        <v>8</v>
      </c>
      <c r="J778" s="39">
        <v>3</v>
      </c>
      <c r="L778" s="39">
        <v>320</v>
      </c>
      <c r="M778" s="39">
        <v>52</v>
      </c>
      <c r="N778" s="39">
        <v>16</v>
      </c>
      <c r="O778" s="39">
        <v>150</v>
      </c>
      <c r="P778" s="39">
        <v>47</v>
      </c>
      <c r="Q778" s="39">
        <v>109</v>
      </c>
      <c r="R778" s="39">
        <v>34</v>
      </c>
      <c r="S778" s="39">
        <v>9</v>
      </c>
      <c r="T778" s="39">
        <v>3</v>
      </c>
      <c r="V778" s="39">
        <v>320</v>
      </c>
      <c r="W778" s="39">
        <v>52</v>
      </c>
      <c r="X778" s="39">
        <v>16</v>
      </c>
      <c r="Y778" s="39">
        <v>151</v>
      </c>
      <c r="Z778" s="39">
        <v>47</v>
      </c>
      <c r="AA778" s="39">
        <v>108</v>
      </c>
      <c r="AB778" s="39">
        <v>34</v>
      </c>
      <c r="AC778" s="39">
        <v>9</v>
      </c>
      <c r="AD778" s="39">
        <v>3</v>
      </c>
    </row>
    <row r="779" spans="1:30">
      <c r="A779" s="39" t="s">
        <v>157</v>
      </c>
      <c r="B779" s="39">
        <v>98</v>
      </c>
      <c r="C779" s="39">
        <v>18</v>
      </c>
      <c r="D779" s="39">
        <v>18</v>
      </c>
      <c r="E779" s="39">
        <v>50</v>
      </c>
      <c r="F779" s="39">
        <v>51</v>
      </c>
      <c r="G779" s="39">
        <v>26</v>
      </c>
      <c r="H779" s="39">
        <v>27</v>
      </c>
      <c r="I779" s="39">
        <v>4</v>
      </c>
      <c r="J779" s="39">
        <v>4</v>
      </c>
      <c r="L779" s="39">
        <v>98</v>
      </c>
      <c r="M779" s="39">
        <v>18</v>
      </c>
      <c r="N779" s="39">
        <v>18</v>
      </c>
      <c r="O779" s="39">
        <v>48</v>
      </c>
      <c r="P779" s="39">
        <v>49</v>
      </c>
      <c r="Q779" s="39">
        <v>27</v>
      </c>
      <c r="R779" s="39">
        <v>28</v>
      </c>
      <c r="S779" s="39">
        <v>5</v>
      </c>
      <c r="T779" s="39">
        <v>5</v>
      </c>
      <c r="V779" s="39">
        <v>98</v>
      </c>
      <c r="W779" s="39">
        <v>18</v>
      </c>
      <c r="X779" s="39">
        <v>18</v>
      </c>
      <c r="Y779" s="39">
        <v>48</v>
      </c>
      <c r="Z779" s="39">
        <v>49</v>
      </c>
      <c r="AA779" s="39">
        <v>27</v>
      </c>
      <c r="AB779" s="39">
        <v>28</v>
      </c>
      <c r="AC779" s="39">
        <v>5</v>
      </c>
      <c r="AD779" s="39">
        <v>5</v>
      </c>
    </row>
    <row r="780" spans="1:30">
      <c r="A780" s="39" t="s">
        <v>156</v>
      </c>
      <c r="B780" s="39">
        <v>339</v>
      </c>
      <c r="C780" s="39">
        <v>62</v>
      </c>
      <c r="D780" s="39">
        <v>18</v>
      </c>
      <c r="E780" s="39">
        <v>179</v>
      </c>
      <c r="F780" s="39">
        <v>53</v>
      </c>
      <c r="G780" s="39">
        <v>88</v>
      </c>
      <c r="H780" s="39">
        <v>26</v>
      </c>
      <c r="I780" s="39">
        <v>10</v>
      </c>
      <c r="J780" s="39">
        <v>3</v>
      </c>
      <c r="L780" s="39">
        <v>339</v>
      </c>
      <c r="M780" s="39">
        <v>65</v>
      </c>
      <c r="N780" s="39">
        <v>19</v>
      </c>
      <c r="O780" s="39">
        <v>175</v>
      </c>
      <c r="P780" s="39">
        <v>52</v>
      </c>
      <c r="Q780" s="39">
        <v>89</v>
      </c>
      <c r="R780" s="39">
        <v>26</v>
      </c>
      <c r="S780" s="39">
        <v>10</v>
      </c>
      <c r="T780" s="39">
        <v>3</v>
      </c>
      <c r="V780" s="39">
        <v>338</v>
      </c>
      <c r="W780" s="39">
        <v>66</v>
      </c>
      <c r="X780" s="39">
        <v>20</v>
      </c>
      <c r="Y780" s="39">
        <v>177</v>
      </c>
      <c r="Z780" s="39">
        <v>52</v>
      </c>
      <c r="AA780" s="39">
        <v>87</v>
      </c>
      <c r="AB780" s="39">
        <v>26</v>
      </c>
      <c r="AC780" s="39">
        <v>8</v>
      </c>
      <c r="AD780" s="39">
        <v>2</v>
      </c>
    </row>
    <row r="781" spans="1:30">
      <c r="A781" s="39" t="s">
        <v>40</v>
      </c>
      <c r="B781" s="39">
        <v>21</v>
      </c>
      <c r="C781" s="39">
        <v>6</v>
      </c>
      <c r="D781" s="39">
        <v>29</v>
      </c>
      <c r="E781" s="39">
        <v>12</v>
      </c>
      <c r="F781" s="39">
        <v>57</v>
      </c>
      <c r="G781" s="39">
        <v>3</v>
      </c>
      <c r="H781" s="39">
        <v>14</v>
      </c>
      <c r="I781" s="39">
        <v>0</v>
      </c>
      <c r="J781" s="39">
        <v>0</v>
      </c>
      <c r="L781" s="39">
        <v>21</v>
      </c>
      <c r="M781" s="39">
        <v>6</v>
      </c>
      <c r="N781" s="39">
        <v>29</v>
      </c>
      <c r="O781" s="39">
        <v>12</v>
      </c>
      <c r="P781" s="39">
        <v>57</v>
      </c>
      <c r="Q781" s="39">
        <v>3</v>
      </c>
      <c r="R781" s="39">
        <v>14</v>
      </c>
      <c r="S781" s="39">
        <v>0</v>
      </c>
      <c r="T781" s="39">
        <v>0</v>
      </c>
      <c r="V781" s="39">
        <v>21</v>
      </c>
      <c r="W781" s="39">
        <v>6</v>
      </c>
      <c r="X781" s="39">
        <v>29</v>
      </c>
      <c r="Y781" s="39">
        <v>12</v>
      </c>
      <c r="Z781" s="39">
        <v>57</v>
      </c>
      <c r="AA781" s="39">
        <v>3</v>
      </c>
      <c r="AB781" s="39">
        <v>14</v>
      </c>
      <c r="AC781" s="39">
        <v>0</v>
      </c>
      <c r="AD781" s="39">
        <v>0</v>
      </c>
    </row>
    <row r="782" spans="1:30">
      <c r="A782" s="39" t="s">
        <v>252</v>
      </c>
      <c r="B782" s="39">
        <v>2375</v>
      </c>
      <c r="C782" s="39">
        <v>389</v>
      </c>
      <c r="D782" s="39">
        <v>16</v>
      </c>
      <c r="E782" s="39">
        <v>1143</v>
      </c>
      <c r="F782" s="39">
        <v>48</v>
      </c>
      <c r="G782" s="39">
        <v>787</v>
      </c>
      <c r="H782" s="39">
        <v>33</v>
      </c>
      <c r="I782" s="39">
        <v>56</v>
      </c>
      <c r="J782" s="39">
        <v>2</v>
      </c>
      <c r="L782" s="39">
        <v>2376</v>
      </c>
      <c r="M782" s="39">
        <v>405</v>
      </c>
      <c r="N782" s="39">
        <v>17</v>
      </c>
      <c r="O782" s="39">
        <v>1131</v>
      </c>
      <c r="P782" s="39">
        <v>48</v>
      </c>
      <c r="Q782" s="39">
        <v>786</v>
      </c>
      <c r="R782" s="39">
        <v>33</v>
      </c>
      <c r="S782" s="39">
        <v>54</v>
      </c>
      <c r="T782" s="39">
        <v>2</v>
      </c>
      <c r="V782" s="39">
        <v>2371</v>
      </c>
      <c r="W782" s="39">
        <v>410</v>
      </c>
      <c r="X782" s="39">
        <v>17</v>
      </c>
      <c r="Y782" s="39">
        <v>1126</v>
      </c>
      <c r="Z782" s="39">
        <v>47</v>
      </c>
      <c r="AA782" s="39">
        <v>784</v>
      </c>
      <c r="AB782" s="39">
        <v>33</v>
      </c>
      <c r="AC782" s="39">
        <v>51</v>
      </c>
      <c r="AD782" s="39">
        <v>2</v>
      </c>
    </row>
    <row r="783" spans="1:30">
      <c r="A783" s="39" t="s">
        <v>186</v>
      </c>
      <c r="B783" s="39">
        <v>424</v>
      </c>
      <c r="C783" s="39">
        <v>91</v>
      </c>
      <c r="D783" s="39">
        <v>21</v>
      </c>
      <c r="E783" s="39">
        <v>195</v>
      </c>
      <c r="F783" s="39">
        <v>46</v>
      </c>
      <c r="G783" s="39">
        <v>126</v>
      </c>
      <c r="H783" s="39">
        <v>30</v>
      </c>
      <c r="I783" s="39">
        <v>12</v>
      </c>
      <c r="J783" s="39">
        <v>3</v>
      </c>
      <c r="L783" s="39">
        <v>425</v>
      </c>
      <c r="M783" s="39">
        <v>95</v>
      </c>
      <c r="N783" s="39">
        <v>22</v>
      </c>
      <c r="O783" s="39">
        <v>190</v>
      </c>
      <c r="P783" s="39">
        <v>45</v>
      </c>
      <c r="Q783" s="39">
        <v>128</v>
      </c>
      <c r="R783" s="39">
        <v>30</v>
      </c>
      <c r="S783" s="39">
        <v>12</v>
      </c>
      <c r="T783" s="39">
        <v>3</v>
      </c>
      <c r="V783" s="39">
        <v>424</v>
      </c>
      <c r="W783" s="39">
        <v>94</v>
      </c>
      <c r="X783" s="39">
        <v>22</v>
      </c>
      <c r="Y783" s="39">
        <v>190</v>
      </c>
      <c r="Z783" s="39">
        <v>45</v>
      </c>
      <c r="AA783" s="39">
        <v>128</v>
      </c>
      <c r="AB783" s="39">
        <v>30</v>
      </c>
      <c r="AC783" s="39">
        <v>12</v>
      </c>
      <c r="AD783" s="39">
        <v>3</v>
      </c>
    </row>
    <row r="784" spans="1:30">
      <c r="A784" s="39" t="s">
        <v>51</v>
      </c>
      <c r="B784" s="39">
        <v>115</v>
      </c>
      <c r="C784" s="39">
        <v>9</v>
      </c>
      <c r="D784" s="39">
        <v>8</v>
      </c>
      <c r="E784" s="39">
        <v>54</v>
      </c>
      <c r="F784" s="39">
        <v>47</v>
      </c>
      <c r="G784" s="39">
        <v>50</v>
      </c>
      <c r="H784" s="39">
        <v>43</v>
      </c>
      <c r="I784" s="39">
        <v>2</v>
      </c>
      <c r="J784" s="39">
        <v>2</v>
      </c>
      <c r="L784" s="39">
        <v>115</v>
      </c>
      <c r="M784" s="39">
        <v>10</v>
      </c>
      <c r="N784" s="39">
        <v>9</v>
      </c>
      <c r="O784" s="39">
        <v>52</v>
      </c>
      <c r="P784" s="39">
        <v>45</v>
      </c>
      <c r="Q784" s="39">
        <v>51</v>
      </c>
      <c r="R784" s="39">
        <v>44</v>
      </c>
      <c r="S784" s="39">
        <v>2</v>
      </c>
      <c r="T784" s="39">
        <v>2</v>
      </c>
      <c r="V784" s="39">
        <v>115</v>
      </c>
      <c r="W784" s="39">
        <v>10</v>
      </c>
      <c r="X784" s="39">
        <v>9</v>
      </c>
      <c r="Y784" s="39">
        <v>52</v>
      </c>
      <c r="Z784" s="39">
        <v>45</v>
      </c>
      <c r="AA784" s="39">
        <v>51</v>
      </c>
      <c r="AB784" s="39">
        <v>44</v>
      </c>
      <c r="AC784" s="39">
        <v>2</v>
      </c>
      <c r="AD784" s="39">
        <v>2</v>
      </c>
    </row>
    <row r="785" spans="1:30">
      <c r="A785" s="39" t="s">
        <v>71</v>
      </c>
      <c r="B785" s="39">
        <v>109</v>
      </c>
      <c r="C785" s="39">
        <v>16</v>
      </c>
      <c r="D785" s="39">
        <v>15</v>
      </c>
      <c r="E785" s="39">
        <v>55</v>
      </c>
      <c r="F785" s="39">
        <v>50</v>
      </c>
      <c r="G785" s="39">
        <v>33</v>
      </c>
      <c r="H785" s="39">
        <v>30</v>
      </c>
      <c r="I785" s="39">
        <v>5</v>
      </c>
      <c r="J785" s="39">
        <v>5</v>
      </c>
      <c r="L785" s="39">
        <v>109</v>
      </c>
      <c r="M785" s="39">
        <v>18</v>
      </c>
      <c r="N785" s="39">
        <v>17</v>
      </c>
      <c r="O785" s="39">
        <v>52</v>
      </c>
      <c r="P785" s="39">
        <v>48</v>
      </c>
      <c r="Q785" s="39">
        <v>36</v>
      </c>
      <c r="R785" s="39">
        <v>33</v>
      </c>
      <c r="S785" s="39">
        <v>3</v>
      </c>
      <c r="T785" s="39">
        <v>3</v>
      </c>
      <c r="V785" s="39">
        <v>109</v>
      </c>
      <c r="W785" s="39">
        <v>17</v>
      </c>
      <c r="X785" s="39">
        <v>16</v>
      </c>
      <c r="Y785" s="39">
        <v>53</v>
      </c>
      <c r="Z785" s="39">
        <v>49</v>
      </c>
      <c r="AA785" s="39">
        <v>36</v>
      </c>
      <c r="AB785" s="39">
        <v>33</v>
      </c>
      <c r="AC785" s="39">
        <v>3</v>
      </c>
      <c r="AD785" s="39">
        <v>3</v>
      </c>
    </row>
    <row r="786" spans="1:30">
      <c r="A786" s="39" t="s">
        <v>144</v>
      </c>
      <c r="B786" s="39">
        <v>102</v>
      </c>
      <c r="C786" s="39">
        <v>21</v>
      </c>
      <c r="D786" s="39">
        <v>21</v>
      </c>
      <c r="E786" s="39">
        <v>54</v>
      </c>
      <c r="F786" s="39">
        <v>53</v>
      </c>
      <c r="G786" s="39">
        <v>25</v>
      </c>
      <c r="H786" s="39">
        <v>25</v>
      </c>
      <c r="I786" s="39">
        <v>2</v>
      </c>
      <c r="J786" s="39">
        <v>2</v>
      </c>
      <c r="L786" s="39">
        <v>102</v>
      </c>
      <c r="M786" s="39">
        <v>21</v>
      </c>
      <c r="N786" s="39">
        <v>21</v>
      </c>
      <c r="O786" s="39">
        <v>53</v>
      </c>
      <c r="P786" s="39">
        <v>52</v>
      </c>
      <c r="Q786" s="39">
        <v>26</v>
      </c>
      <c r="R786" s="39">
        <v>25</v>
      </c>
      <c r="S786" s="39">
        <v>2</v>
      </c>
      <c r="T786" s="39">
        <v>2</v>
      </c>
      <c r="V786" s="39">
        <v>102</v>
      </c>
      <c r="W786" s="39">
        <v>21</v>
      </c>
      <c r="X786" s="39">
        <v>21</v>
      </c>
      <c r="Y786" s="39">
        <v>54</v>
      </c>
      <c r="Z786" s="39">
        <v>53</v>
      </c>
      <c r="AA786" s="39">
        <v>25</v>
      </c>
      <c r="AB786" s="39">
        <v>25</v>
      </c>
      <c r="AC786" s="39">
        <v>2</v>
      </c>
      <c r="AD786" s="39">
        <v>2</v>
      </c>
    </row>
    <row r="787" spans="1:30">
      <c r="A787" s="39" t="s">
        <v>140</v>
      </c>
      <c r="B787" s="39">
        <v>120</v>
      </c>
      <c r="C787" s="39">
        <v>21</v>
      </c>
      <c r="D787" s="39">
        <v>18</v>
      </c>
      <c r="E787" s="39">
        <v>54</v>
      </c>
      <c r="F787" s="39">
        <v>45</v>
      </c>
      <c r="G787" s="39">
        <v>40</v>
      </c>
      <c r="H787" s="39">
        <v>33</v>
      </c>
      <c r="I787" s="39">
        <v>5</v>
      </c>
      <c r="J787" s="39">
        <v>4</v>
      </c>
      <c r="L787" s="39">
        <v>120</v>
      </c>
      <c r="M787" s="39">
        <v>22</v>
      </c>
      <c r="N787" s="39">
        <v>18</v>
      </c>
      <c r="O787" s="39">
        <v>54</v>
      </c>
      <c r="P787" s="39">
        <v>45</v>
      </c>
      <c r="Q787" s="39">
        <v>41</v>
      </c>
      <c r="R787" s="39">
        <v>34</v>
      </c>
      <c r="S787" s="39">
        <v>3</v>
      </c>
      <c r="T787" s="39">
        <v>3</v>
      </c>
      <c r="V787" s="39">
        <v>119</v>
      </c>
      <c r="W787" s="39">
        <v>22</v>
      </c>
      <c r="X787" s="39">
        <v>18</v>
      </c>
      <c r="Y787" s="39">
        <v>53</v>
      </c>
      <c r="Z787" s="39">
        <v>45</v>
      </c>
      <c r="AA787" s="39">
        <v>42</v>
      </c>
      <c r="AB787" s="39">
        <v>35</v>
      </c>
      <c r="AC787" s="39">
        <v>2</v>
      </c>
      <c r="AD787" s="39">
        <v>2</v>
      </c>
    </row>
    <row r="788" spans="1:30">
      <c r="A788" s="39" t="s">
        <v>206</v>
      </c>
      <c r="B788" s="39">
        <v>158</v>
      </c>
      <c r="C788" s="39">
        <v>18</v>
      </c>
      <c r="D788" s="39">
        <v>11</v>
      </c>
      <c r="E788" s="39">
        <v>79</v>
      </c>
      <c r="F788" s="39">
        <v>50</v>
      </c>
      <c r="G788" s="39">
        <v>59</v>
      </c>
      <c r="H788" s="39">
        <v>37</v>
      </c>
      <c r="I788" s="39">
        <v>2</v>
      </c>
      <c r="J788" s="39">
        <v>1</v>
      </c>
      <c r="L788" s="39">
        <v>158</v>
      </c>
      <c r="M788" s="39">
        <v>19</v>
      </c>
      <c r="N788" s="39">
        <v>12</v>
      </c>
      <c r="O788" s="39">
        <v>78</v>
      </c>
      <c r="P788" s="39">
        <v>49</v>
      </c>
      <c r="Q788" s="39">
        <v>59</v>
      </c>
      <c r="R788" s="39">
        <v>37</v>
      </c>
      <c r="S788" s="39">
        <v>2</v>
      </c>
      <c r="T788" s="39">
        <v>1</v>
      </c>
      <c r="V788" s="39">
        <v>158</v>
      </c>
      <c r="W788" s="39">
        <v>19</v>
      </c>
      <c r="X788" s="39">
        <v>12</v>
      </c>
      <c r="Y788" s="39">
        <v>76</v>
      </c>
      <c r="Z788" s="39">
        <v>48</v>
      </c>
      <c r="AA788" s="39">
        <v>61</v>
      </c>
      <c r="AB788" s="39">
        <v>39</v>
      </c>
      <c r="AC788" s="39">
        <v>2</v>
      </c>
      <c r="AD788" s="39">
        <v>1</v>
      </c>
    </row>
    <row r="789" spans="1:30">
      <c r="A789" s="39" t="s">
        <v>50</v>
      </c>
      <c r="B789" s="39">
        <v>82</v>
      </c>
      <c r="C789" s="39">
        <v>24</v>
      </c>
      <c r="D789" s="39">
        <v>29</v>
      </c>
      <c r="E789" s="39">
        <v>35</v>
      </c>
      <c r="F789" s="39">
        <v>43</v>
      </c>
      <c r="G789" s="39">
        <v>22</v>
      </c>
      <c r="H789" s="39">
        <v>27</v>
      </c>
      <c r="I789" s="39">
        <v>1</v>
      </c>
      <c r="J789" s="39">
        <v>1</v>
      </c>
      <c r="L789" s="39">
        <v>82</v>
      </c>
      <c r="M789" s="39">
        <v>24</v>
      </c>
      <c r="N789" s="39">
        <v>29</v>
      </c>
      <c r="O789" s="39">
        <v>35</v>
      </c>
      <c r="P789" s="39">
        <v>43</v>
      </c>
      <c r="Q789" s="39">
        <v>22</v>
      </c>
      <c r="R789" s="39">
        <v>27</v>
      </c>
      <c r="S789" s="39">
        <v>1</v>
      </c>
      <c r="T789" s="39">
        <v>1</v>
      </c>
      <c r="V789" s="39">
        <v>82</v>
      </c>
      <c r="W789" s="39">
        <v>24</v>
      </c>
      <c r="X789" s="39">
        <v>29</v>
      </c>
      <c r="Y789" s="39">
        <v>35</v>
      </c>
      <c r="Z789" s="39">
        <v>43</v>
      </c>
      <c r="AA789" s="39">
        <v>22</v>
      </c>
      <c r="AB789" s="39">
        <v>27</v>
      </c>
      <c r="AC789" s="39">
        <v>1</v>
      </c>
      <c r="AD789" s="39">
        <v>1</v>
      </c>
    </row>
    <row r="790" spans="1:30">
      <c r="A790" s="39" t="s">
        <v>296</v>
      </c>
      <c r="B790" s="39">
        <v>392</v>
      </c>
      <c r="C790" s="39">
        <v>50</v>
      </c>
      <c r="D790" s="39">
        <v>13</v>
      </c>
      <c r="E790" s="39">
        <v>203</v>
      </c>
      <c r="F790" s="39">
        <v>52</v>
      </c>
      <c r="G790" s="39">
        <v>134</v>
      </c>
      <c r="H790" s="39">
        <v>34</v>
      </c>
      <c r="I790" s="39">
        <v>5</v>
      </c>
      <c r="J790" s="39">
        <v>1</v>
      </c>
      <c r="L790" s="39">
        <v>392</v>
      </c>
      <c r="M790" s="39">
        <v>51</v>
      </c>
      <c r="N790" s="39">
        <v>13</v>
      </c>
      <c r="O790" s="39">
        <v>204</v>
      </c>
      <c r="P790" s="39">
        <v>52</v>
      </c>
      <c r="Q790" s="39">
        <v>130</v>
      </c>
      <c r="R790" s="39">
        <v>33</v>
      </c>
      <c r="S790" s="39">
        <v>7</v>
      </c>
      <c r="T790" s="39">
        <v>2</v>
      </c>
      <c r="V790" s="39">
        <v>392</v>
      </c>
      <c r="W790" s="39">
        <v>55</v>
      </c>
      <c r="X790" s="39">
        <v>14</v>
      </c>
      <c r="Y790" s="39">
        <v>203</v>
      </c>
      <c r="Z790" s="39">
        <v>52</v>
      </c>
      <c r="AA790" s="39">
        <v>127</v>
      </c>
      <c r="AB790" s="39">
        <v>32</v>
      </c>
      <c r="AC790" s="39">
        <v>7</v>
      </c>
      <c r="AD790" s="39">
        <v>2</v>
      </c>
    </row>
    <row r="791" spans="1:30">
      <c r="A791" s="39" t="s">
        <v>217</v>
      </c>
      <c r="B791" s="39">
        <v>92</v>
      </c>
      <c r="C791" s="39">
        <v>20</v>
      </c>
      <c r="D791" s="39">
        <v>22</v>
      </c>
      <c r="E791" s="39">
        <v>41</v>
      </c>
      <c r="F791" s="39">
        <v>45</v>
      </c>
      <c r="G791" s="39">
        <v>29</v>
      </c>
      <c r="H791" s="39">
        <v>32</v>
      </c>
      <c r="I791" s="39">
        <v>2</v>
      </c>
      <c r="J791" s="39">
        <v>2</v>
      </c>
      <c r="L791" s="39">
        <v>92</v>
      </c>
      <c r="M791" s="39">
        <v>20</v>
      </c>
      <c r="N791" s="39">
        <v>22</v>
      </c>
      <c r="O791" s="39">
        <v>42</v>
      </c>
      <c r="P791" s="39">
        <v>46</v>
      </c>
      <c r="Q791" s="39">
        <v>28</v>
      </c>
      <c r="R791" s="39">
        <v>30</v>
      </c>
      <c r="S791" s="39">
        <v>2</v>
      </c>
      <c r="T791" s="39">
        <v>2</v>
      </c>
      <c r="V791" s="39">
        <v>92</v>
      </c>
      <c r="W791" s="39">
        <v>20</v>
      </c>
      <c r="X791" s="39">
        <v>22</v>
      </c>
      <c r="Y791" s="39">
        <v>42</v>
      </c>
      <c r="Z791" s="39">
        <v>46</v>
      </c>
      <c r="AA791" s="39">
        <v>28</v>
      </c>
      <c r="AB791" s="39">
        <v>30</v>
      </c>
      <c r="AC791" s="39">
        <v>2</v>
      </c>
      <c r="AD791" s="39">
        <v>2</v>
      </c>
    </row>
    <row r="792" spans="1:30">
      <c r="A792" s="39" t="s">
        <v>204</v>
      </c>
      <c r="B792" s="39">
        <v>74</v>
      </c>
      <c r="C792" s="39">
        <v>16</v>
      </c>
      <c r="D792" s="39">
        <v>22</v>
      </c>
      <c r="E792" s="39">
        <v>23</v>
      </c>
      <c r="F792" s="39">
        <v>31</v>
      </c>
      <c r="G792" s="39">
        <v>34</v>
      </c>
      <c r="H792" s="39">
        <v>46</v>
      </c>
      <c r="I792" s="39">
        <v>1</v>
      </c>
      <c r="J792" s="39">
        <v>1</v>
      </c>
      <c r="L792" s="39">
        <v>74</v>
      </c>
      <c r="M792" s="39">
        <v>16</v>
      </c>
      <c r="N792" s="39">
        <v>22</v>
      </c>
      <c r="O792" s="39">
        <v>24</v>
      </c>
      <c r="P792" s="39">
        <v>32</v>
      </c>
      <c r="Q792" s="39">
        <v>33</v>
      </c>
      <c r="R792" s="39">
        <v>45</v>
      </c>
      <c r="S792" s="39">
        <v>1</v>
      </c>
      <c r="T792" s="39">
        <v>1</v>
      </c>
      <c r="V792" s="39">
        <v>74</v>
      </c>
      <c r="W792" s="39">
        <v>16</v>
      </c>
      <c r="X792" s="39">
        <v>22</v>
      </c>
      <c r="Y792" s="39">
        <v>24</v>
      </c>
      <c r="Z792" s="39">
        <v>32</v>
      </c>
      <c r="AA792" s="39">
        <v>34</v>
      </c>
      <c r="AB792" s="39">
        <v>46</v>
      </c>
      <c r="AC792" s="39">
        <v>0</v>
      </c>
      <c r="AD792" s="39">
        <v>0</v>
      </c>
    </row>
    <row r="793" spans="1:30">
      <c r="A793" s="39" t="s">
        <v>142</v>
      </c>
      <c r="B793" s="39">
        <v>120</v>
      </c>
      <c r="C793" s="39">
        <v>25</v>
      </c>
      <c r="D793" s="39">
        <v>21</v>
      </c>
      <c r="E793" s="39">
        <v>44</v>
      </c>
      <c r="F793" s="39">
        <v>37</v>
      </c>
      <c r="G793" s="39">
        <v>50</v>
      </c>
      <c r="H793" s="39">
        <v>42</v>
      </c>
      <c r="I793" s="39">
        <v>1</v>
      </c>
      <c r="J793" s="39">
        <v>1</v>
      </c>
      <c r="L793" s="39">
        <v>120</v>
      </c>
      <c r="M793" s="39">
        <v>25</v>
      </c>
      <c r="N793" s="39">
        <v>21</v>
      </c>
      <c r="O793" s="39">
        <v>44</v>
      </c>
      <c r="P793" s="39">
        <v>37</v>
      </c>
      <c r="Q793" s="39">
        <v>50</v>
      </c>
      <c r="R793" s="39">
        <v>42</v>
      </c>
      <c r="S793" s="39">
        <v>1</v>
      </c>
      <c r="T793" s="39">
        <v>1</v>
      </c>
      <c r="V793" s="39">
        <v>117</v>
      </c>
      <c r="W793" s="39">
        <v>25</v>
      </c>
      <c r="X793" s="39">
        <v>21</v>
      </c>
      <c r="Y793" s="39">
        <v>44</v>
      </c>
      <c r="Z793" s="39">
        <v>38</v>
      </c>
      <c r="AA793" s="39">
        <v>48</v>
      </c>
      <c r="AB793" s="39">
        <v>41</v>
      </c>
      <c r="AC793" s="39">
        <v>0</v>
      </c>
      <c r="AD793" s="39">
        <v>0</v>
      </c>
    </row>
    <row r="794" spans="1:30">
      <c r="A794" s="39" t="s">
        <v>277</v>
      </c>
      <c r="B794" s="39">
        <v>240</v>
      </c>
      <c r="C794" s="39">
        <v>35</v>
      </c>
      <c r="D794" s="39">
        <v>15</v>
      </c>
      <c r="E794" s="39">
        <v>127</v>
      </c>
      <c r="F794" s="39">
        <v>53</v>
      </c>
      <c r="G794" s="39">
        <v>77</v>
      </c>
      <c r="H794" s="39">
        <v>32</v>
      </c>
      <c r="I794" s="39">
        <v>1</v>
      </c>
      <c r="J794" s="39">
        <v>0</v>
      </c>
      <c r="L794" s="39">
        <v>240</v>
      </c>
      <c r="M794" s="39">
        <v>37</v>
      </c>
      <c r="N794" s="39">
        <v>15</v>
      </c>
      <c r="O794" s="39">
        <v>125</v>
      </c>
      <c r="P794" s="39">
        <v>52</v>
      </c>
      <c r="Q794" s="39">
        <v>77</v>
      </c>
      <c r="R794" s="39">
        <v>32</v>
      </c>
      <c r="S794" s="39">
        <v>1</v>
      </c>
      <c r="T794" s="39">
        <v>0</v>
      </c>
      <c r="V794" s="39">
        <v>240</v>
      </c>
      <c r="W794" s="39">
        <v>40</v>
      </c>
      <c r="X794" s="39">
        <v>17</v>
      </c>
      <c r="Y794" s="39">
        <v>122</v>
      </c>
      <c r="Z794" s="39">
        <v>51</v>
      </c>
      <c r="AA794" s="39">
        <v>77</v>
      </c>
      <c r="AB794" s="39">
        <v>32</v>
      </c>
      <c r="AC794" s="39">
        <v>1</v>
      </c>
      <c r="AD794" s="39">
        <v>0</v>
      </c>
    </row>
    <row r="795" spans="1:30">
      <c r="A795" s="39" t="s">
        <v>63</v>
      </c>
      <c r="B795" s="39">
        <v>107</v>
      </c>
      <c r="C795" s="39">
        <v>17</v>
      </c>
      <c r="D795" s="39">
        <v>16</v>
      </c>
      <c r="E795" s="39">
        <v>48</v>
      </c>
      <c r="F795" s="39">
        <v>45</v>
      </c>
      <c r="G795" s="39">
        <v>37</v>
      </c>
      <c r="H795" s="39">
        <v>35</v>
      </c>
      <c r="I795" s="39">
        <v>5</v>
      </c>
      <c r="J795" s="39">
        <v>5</v>
      </c>
      <c r="L795" s="39">
        <v>107</v>
      </c>
      <c r="M795" s="39">
        <v>19</v>
      </c>
      <c r="N795" s="39">
        <v>18</v>
      </c>
      <c r="O795" s="39">
        <v>48</v>
      </c>
      <c r="P795" s="39">
        <v>45</v>
      </c>
      <c r="Q795" s="39">
        <v>35</v>
      </c>
      <c r="R795" s="39">
        <v>33</v>
      </c>
      <c r="S795" s="39">
        <v>5</v>
      </c>
      <c r="T795" s="39">
        <v>5</v>
      </c>
      <c r="V795" s="39">
        <v>107</v>
      </c>
      <c r="W795" s="39">
        <v>19</v>
      </c>
      <c r="X795" s="39">
        <v>18</v>
      </c>
      <c r="Y795" s="39">
        <v>48</v>
      </c>
      <c r="Z795" s="39">
        <v>45</v>
      </c>
      <c r="AA795" s="39">
        <v>35</v>
      </c>
      <c r="AB795" s="39">
        <v>33</v>
      </c>
      <c r="AC795" s="39">
        <v>5</v>
      </c>
      <c r="AD795" s="39">
        <v>5</v>
      </c>
    </row>
    <row r="796" spans="1:30">
      <c r="A796" s="39" t="s">
        <v>145</v>
      </c>
      <c r="B796" s="39">
        <v>240</v>
      </c>
      <c r="C796" s="39">
        <v>26</v>
      </c>
      <c r="D796" s="39">
        <v>11</v>
      </c>
      <c r="E796" s="39">
        <v>131</v>
      </c>
      <c r="F796" s="39">
        <v>55</v>
      </c>
      <c r="G796" s="39">
        <v>71</v>
      </c>
      <c r="H796" s="39">
        <v>30</v>
      </c>
      <c r="I796" s="39">
        <v>12</v>
      </c>
      <c r="J796" s="39">
        <v>5</v>
      </c>
      <c r="L796" s="39">
        <v>240</v>
      </c>
      <c r="M796" s="39">
        <v>28</v>
      </c>
      <c r="N796" s="39">
        <v>12</v>
      </c>
      <c r="O796" s="39">
        <v>130</v>
      </c>
      <c r="P796" s="39">
        <v>54</v>
      </c>
      <c r="Q796" s="39">
        <v>70</v>
      </c>
      <c r="R796" s="39">
        <v>29</v>
      </c>
      <c r="S796" s="39">
        <v>12</v>
      </c>
      <c r="T796" s="39">
        <v>5</v>
      </c>
      <c r="V796" s="39">
        <v>240</v>
      </c>
      <c r="W796" s="39">
        <v>28</v>
      </c>
      <c r="X796" s="39">
        <v>12</v>
      </c>
      <c r="Y796" s="39">
        <v>130</v>
      </c>
      <c r="Z796" s="39">
        <v>54</v>
      </c>
      <c r="AA796" s="39">
        <v>70</v>
      </c>
      <c r="AB796" s="39">
        <v>29</v>
      </c>
      <c r="AC796" s="39">
        <v>12</v>
      </c>
      <c r="AD796" s="39">
        <v>5</v>
      </c>
    </row>
    <row r="797" spans="1:30">
      <c r="A797" s="39" t="s">
        <v>253</v>
      </c>
      <c r="B797" s="39">
        <v>2544</v>
      </c>
      <c r="C797" s="39">
        <v>500</v>
      </c>
      <c r="D797" s="39">
        <v>20</v>
      </c>
      <c r="E797" s="39">
        <v>1256</v>
      </c>
      <c r="F797" s="39">
        <v>49</v>
      </c>
      <c r="G797" s="39">
        <v>724</v>
      </c>
      <c r="H797" s="39">
        <v>28</v>
      </c>
      <c r="I797" s="39">
        <v>64</v>
      </c>
      <c r="J797" s="39">
        <v>3</v>
      </c>
      <c r="L797" s="39">
        <v>2548</v>
      </c>
      <c r="M797" s="39">
        <v>514</v>
      </c>
      <c r="N797" s="39">
        <v>20</v>
      </c>
      <c r="O797" s="39">
        <v>1240</v>
      </c>
      <c r="P797" s="39">
        <v>49</v>
      </c>
      <c r="Q797" s="39">
        <v>731</v>
      </c>
      <c r="R797" s="39">
        <v>29</v>
      </c>
      <c r="S797" s="39">
        <v>63</v>
      </c>
      <c r="T797" s="39">
        <v>2</v>
      </c>
      <c r="V797" s="39">
        <v>2546</v>
      </c>
      <c r="W797" s="39">
        <v>516</v>
      </c>
      <c r="X797" s="39">
        <v>20</v>
      </c>
      <c r="Y797" s="39">
        <v>1238</v>
      </c>
      <c r="Z797" s="39">
        <v>49</v>
      </c>
      <c r="AA797" s="39">
        <v>729</v>
      </c>
      <c r="AB797" s="39">
        <v>29</v>
      </c>
      <c r="AC797" s="39">
        <v>63</v>
      </c>
      <c r="AD797" s="39">
        <v>2</v>
      </c>
    </row>
    <row r="798" spans="1:30">
      <c r="A798" s="39" t="s">
        <v>159</v>
      </c>
      <c r="B798" s="39">
        <v>78</v>
      </c>
      <c r="C798" s="39">
        <v>24</v>
      </c>
      <c r="D798" s="39">
        <v>31</v>
      </c>
      <c r="E798" s="39">
        <v>39</v>
      </c>
      <c r="F798" s="39">
        <v>50</v>
      </c>
      <c r="G798" s="39">
        <v>13</v>
      </c>
      <c r="H798" s="39">
        <v>17</v>
      </c>
      <c r="I798" s="39">
        <v>2</v>
      </c>
      <c r="J798" s="39">
        <v>3</v>
      </c>
      <c r="L798" s="39">
        <v>78</v>
      </c>
      <c r="M798" s="39">
        <v>24</v>
      </c>
      <c r="N798" s="39">
        <v>31</v>
      </c>
      <c r="O798" s="39">
        <v>39</v>
      </c>
      <c r="P798" s="39">
        <v>50</v>
      </c>
      <c r="Q798" s="39">
        <v>13</v>
      </c>
      <c r="R798" s="39">
        <v>17</v>
      </c>
      <c r="S798" s="39">
        <v>2</v>
      </c>
      <c r="T798" s="39">
        <v>3</v>
      </c>
      <c r="V798" s="39">
        <v>78</v>
      </c>
      <c r="W798" s="39">
        <v>24</v>
      </c>
      <c r="X798" s="39">
        <v>31</v>
      </c>
      <c r="Y798" s="39">
        <v>39</v>
      </c>
      <c r="Z798" s="39">
        <v>50</v>
      </c>
      <c r="AA798" s="39">
        <v>13</v>
      </c>
      <c r="AB798" s="39">
        <v>17</v>
      </c>
      <c r="AC798" s="39">
        <v>2</v>
      </c>
      <c r="AD798" s="39">
        <v>3</v>
      </c>
    </row>
    <row r="799" spans="1:30">
      <c r="A799" s="39" t="s">
        <v>179</v>
      </c>
      <c r="B799" s="39">
        <v>244</v>
      </c>
      <c r="C799" s="39">
        <v>46</v>
      </c>
      <c r="D799" s="39">
        <v>19</v>
      </c>
      <c r="E799" s="39">
        <v>125</v>
      </c>
      <c r="F799" s="39">
        <v>51</v>
      </c>
      <c r="G799" s="39">
        <v>68</v>
      </c>
      <c r="H799" s="39">
        <v>28</v>
      </c>
      <c r="I799" s="39">
        <v>5</v>
      </c>
      <c r="J799" s="39">
        <v>2</v>
      </c>
      <c r="L799" s="39">
        <v>244</v>
      </c>
      <c r="M799" s="39">
        <v>47</v>
      </c>
      <c r="N799" s="39">
        <v>19</v>
      </c>
      <c r="O799" s="39">
        <v>126</v>
      </c>
      <c r="P799" s="39">
        <v>52</v>
      </c>
      <c r="Q799" s="39">
        <v>67</v>
      </c>
      <c r="R799" s="39">
        <v>27</v>
      </c>
      <c r="S799" s="39">
        <v>4</v>
      </c>
      <c r="T799" s="39">
        <v>2</v>
      </c>
      <c r="V799" s="39">
        <v>244</v>
      </c>
      <c r="W799" s="39">
        <v>47</v>
      </c>
      <c r="X799" s="39">
        <v>19</v>
      </c>
      <c r="Y799" s="39">
        <v>125</v>
      </c>
      <c r="Z799" s="39">
        <v>51</v>
      </c>
      <c r="AA799" s="39">
        <v>68</v>
      </c>
      <c r="AB799" s="39">
        <v>28</v>
      </c>
      <c r="AC799" s="39">
        <v>4</v>
      </c>
      <c r="AD799" s="39">
        <v>2</v>
      </c>
    </row>
    <row r="800" spans="1:30">
      <c r="A800" s="39" t="s">
        <v>158</v>
      </c>
      <c r="B800" s="39">
        <v>138</v>
      </c>
      <c r="C800" s="39">
        <v>36</v>
      </c>
      <c r="D800" s="39">
        <v>26</v>
      </c>
      <c r="E800" s="39">
        <v>71</v>
      </c>
      <c r="F800" s="39">
        <v>51</v>
      </c>
      <c r="G800" s="39">
        <v>29</v>
      </c>
      <c r="H800" s="39">
        <v>21</v>
      </c>
      <c r="I800" s="39">
        <v>2</v>
      </c>
      <c r="J800" s="39">
        <v>1</v>
      </c>
      <c r="L800" s="39">
        <v>138</v>
      </c>
      <c r="M800" s="39">
        <v>37</v>
      </c>
      <c r="N800" s="39">
        <v>27</v>
      </c>
      <c r="O800" s="39">
        <v>68</v>
      </c>
      <c r="P800" s="39">
        <v>49</v>
      </c>
      <c r="Q800" s="39">
        <v>31</v>
      </c>
      <c r="R800" s="39">
        <v>22</v>
      </c>
      <c r="S800" s="39">
        <v>2</v>
      </c>
      <c r="T800" s="39">
        <v>1</v>
      </c>
      <c r="V800" s="39">
        <v>138</v>
      </c>
      <c r="W800" s="39">
        <v>37</v>
      </c>
      <c r="X800" s="39">
        <v>27</v>
      </c>
      <c r="Y800" s="39">
        <v>68</v>
      </c>
      <c r="Z800" s="39">
        <v>49</v>
      </c>
      <c r="AA800" s="39">
        <v>31</v>
      </c>
      <c r="AB800" s="39">
        <v>22</v>
      </c>
      <c r="AC800" s="39">
        <v>2</v>
      </c>
      <c r="AD800" s="39">
        <v>1</v>
      </c>
    </row>
    <row r="801" spans="1:30">
      <c r="A801" s="39" t="s">
        <v>329</v>
      </c>
      <c r="B801" s="39">
        <v>555</v>
      </c>
      <c r="C801" s="39">
        <v>94</v>
      </c>
      <c r="D801" s="39">
        <v>17</v>
      </c>
      <c r="E801" s="39">
        <v>265</v>
      </c>
      <c r="F801" s="39">
        <v>48</v>
      </c>
      <c r="G801" s="39">
        <v>178</v>
      </c>
      <c r="H801" s="39">
        <v>32</v>
      </c>
      <c r="I801" s="39">
        <v>18</v>
      </c>
      <c r="J801" s="39">
        <v>3</v>
      </c>
      <c r="L801" s="39">
        <v>557</v>
      </c>
      <c r="M801" s="39">
        <v>98</v>
      </c>
      <c r="N801" s="39">
        <v>18</v>
      </c>
      <c r="O801" s="39">
        <v>262</v>
      </c>
      <c r="P801" s="39">
        <v>47</v>
      </c>
      <c r="Q801" s="39">
        <v>179</v>
      </c>
      <c r="R801" s="39">
        <v>32</v>
      </c>
      <c r="S801" s="39">
        <v>18</v>
      </c>
      <c r="T801" s="39">
        <v>3</v>
      </c>
      <c r="V801" s="39">
        <v>557</v>
      </c>
      <c r="W801" s="39">
        <v>98</v>
      </c>
      <c r="X801" s="39">
        <v>18</v>
      </c>
      <c r="Y801" s="39">
        <v>261</v>
      </c>
      <c r="Z801" s="39">
        <v>47</v>
      </c>
      <c r="AA801" s="39">
        <v>179</v>
      </c>
      <c r="AB801" s="39">
        <v>32</v>
      </c>
      <c r="AC801" s="39">
        <v>19</v>
      </c>
      <c r="AD801" s="39">
        <v>3</v>
      </c>
    </row>
    <row r="802" spans="1:30">
      <c r="A802" s="39" t="s">
        <v>265</v>
      </c>
      <c r="B802" s="39">
        <v>522</v>
      </c>
      <c r="C802" s="39">
        <v>142</v>
      </c>
      <c r="D802" s="39">
        <v>27</v>
      </c>
      <c r="E802" s="39">
        <v>255</v>
      </c>
      <c r="F802" s="39">
        <v>49</v>
      </c>
      <c r="G802" s="39">
        <v>117</v>
      </c>
      <c r="H802" s="39">
        <v>22</v>
      </c>
      <c r="I802" s="39">
        <v>8</v>
      </c>
      <c r="J802" s="39">
        <v>2</v>
      </c>
      <c r="L802" s="39">
        <v>524</v>
      </c>
      <c r="M802" s="39">
        <v>143</v>
      </c>
      <c r="N802" s="39">
        <v>27</v>
      </c>
      <c r="O802" s="39">
        <v>251</v>
      </c>
      <c r="P802" s="39">
        <v>48</v>
      </c>
      <c r="Q802" s="39">
        <v>122</v>
      </c>
      <c r="R802" s="39">
        <v>23</v>
      </c>
      <c r="S802" s="39">
        <v>8</v>
      </c>
      <c r="T802" s="39">
        <v>2</v>
      </c>
      <c r="V802" s="39">
        <v>524</v>
      </c>
      <c r="W802" s="39">
        <v>145</v>
      </c>
      <c r="X802" s="39">
        <v>28</v>
      </c>
      <c r="Y802" s="39">
        <v>250</v>
      </c>
      <c r="Z802" s="39">
        <v>48</v>
      </c>
      <c r="AA802" s="39">
        <v>121</v>
      </c>
      <c r="AB802" s="39">
        <v>23</v>
      </c>
      <c r="AC802" s="39">
        <v>8</v>
      </c>
      <c r="AD802" s="39">
        <v>2</v>
      </c>
    </row>
    <row r="803" spans="1:30">
      <c r="A803" s="39" t="s">
        <v>160</v>
      </c>
      <c r="B803" s="39">
        <v>72</v>
      </c>
      <c r="C803" s="39">
        <v>18</v>
      </c>
      <c r="D803" s="39">
        <v>25</v>
      </c>
      <c r="E803" s="39">
        <v>36</v>
      </c>
      <c r="F803" s="39">
        <v>50</v>
      </c>
      <c r="G803" s="39">
        <v>17</v>
      </c>
      <c r="H803" s="39">
        <v>24</v>
      </c>
      <c r="I803" s="39">
        <v>1</v>
      </c>
      <c r="J803" s="39">
        <v>1</v>
      </c>
      <c r="L803" s="39">
        <v>71</v>
      </c>
      <c r="M803" s="39">
        <v>18</v>
      </c>
      <c r="N803" s="39">
        <v>25</v>
      </c>
      <c r="O803" s="39">
        <v>35</v>
      </c>
      <c r="P803" s="39">
        <v>49</v>
      </c>
      <c r="Q803" s="39">
        <v>17</v>
      </c>
      <c r="R803" s="39">
        <v>24</v>
      </c>
      <c r="S803" s="39">
        <v>1</v>
      </c>
      <c r="T803" s="39">
        <v>1</v>
      </c>
      <c r="V803" s="39">
        <v>70</v>
      </c>
      <c r="W803" s="39">
        <v>18</v>
      </c>
      <c r="X803" s="39">
        <v>26</v>
      </c>
      <c r="Y803" s="39">
        <v>35</v>
      </c>
      <c r="Z803" s="39">
        <v>50</v>
      </c>
      <c r="AA803" s="39">
        <v>16</v>
      </c>
      <c r="AB803" s="39">
        <v>23</v>
      </c>
      <c r="AC803" s="39">
        <v>1</v>
      </c>
      <c r="AD803" s="39">
        <v>1</v>
      </c>
    </row>
    <row r="804" spans="1:30">
      <c r="A804" s="39" t="s">
        <v>135</v>
      </c>
      <c r="B804" s="39">
        <v>420</v>
      </c>
      <c r="C804" s="39">
        <v>47</v>
      </c>
      <c r="D804" s="39">
        <v>11</v>
      </c>
      <c r="E804" s="39">
        <v>218</v>
      </c>
      <c r="F804" s="39">
        <v>52</v>
      </c>
      <c r="G804" s="39">
        <v>145</v>
      </c>
      <c r="H804" s="39">
        <v>35</v>
      </c>
      <c r="I804" s="39">
        <v>10</v>
      </c>
      <c r="J804" s="39">
        <v>2</v>
      </c>
      <c r="L804" s="39">
        <v>420</v>
      </c>
      <c r="M804" s="39">
        <v>49</v>
      </c>
      <c r="N804" s="39">
        <v>12</v>
      </c>
      <c r="O804" s="39">
        <v>214</v>
      </c>
      <c r="P804" s="39">
        <v>51</v>
      </c>
      <c r="Q804" s="39">
        <v>146</v>
      </c>
      <c r="R804" s="39">
        <v>35</v>
      </c>
      <c r="S804" s="39">
        <v>11</v>
      </c>
      <c r="T804" s="39">
        <v>3</v>
      </c>
      <c r="V804" s="39">
        <v>420</v>
      </c>
      <c r="W804" s="39">
        <v>49</v>
      </c>
      <c r="X804" s="39">
        <v>12</v>
      </c>
      <c r="Y804" s="39">
        <v>213</v>
      </c>
      <c r="Z804" s="39">
        <v>51</v>
      </c>
      <c r="AA804" s="39">
        <v>148</v>
      </c>
      <c r="AB804" s="39">
        <v>35</v>
      </c>
      <c r="AC804" s="39">
        <v>10</v>
      </c>
      <c r="AD804" s="39">
        <v>2</v>
      </c>
    </row>
    <row r="805" spans="1:30">
      <c r="A805" s="39" t="s">
        <v>180</v>
      </c>
      <c r="B805" s="39">
        <v>70</v>
      </c>
      <c r="C805" s="39">
        <v>11</v>
      </c>
      <c r="D805" s="39">
        <v>16</v>
      </c>
      <c r="E805" s="39">
        <v>31</v>
      </c>
      <c r="F805" s="39">
        <v>44</v>
      </c>
      <c r="G805" s="39">
        <v>25</v>
      </c>
      <c r="H805" s="39">
        <v>36</v>
      </c>
      <c r="I805" s="39">
        <v>3</v>
      </c>
      <c r="J805" s="39">
        <v>4</v>
      </c>
      <c r="L805" s="39">
        <v>70</v>
      </c>
      <c r="M805" s="39">
        <v>11</v>
      </c>
      <c r="N805" s="39">
        <v>16</v>
      </c>
      <c r="O805" s="39">
        <v>31</v>
      </c>
      <c r="P805" s="39">
        <v>44</v>
      </c>
      <c r="Q805" s="39">
        <v>25</v>
      </c>
      <c r="R805" s="39">
        <v>36</v>
      </c>
      <c r="S805" s="39">
        <v>3</v>
      </c>
      <c r="T805" s="39">
        <v>4</v>
      </c>
      <c r="V805" s="39">
        <v>70</v>
      </c>
      <c r="W805" s="39">
        <v>11</v>
      </c>
      <c r="X805" s="39">
        <v>16</v>
      </c>
      <c r="Y805" s="39">
        <v>31</v>
      </c>
      <c r="Z805" s="39">
        <v>44</v>
      </c>
      <c r="AA805" s="39">
        <v>25</v>
      </c>
      <c r="AB805" s="39">
        <v>36</v>
      </c>
      <c r="AC805" s="39">
        <v>3</v>
      </c>
      <c r="AD805" s="39">
        <v>4</v>
      </c>
    </row>
    <row r="806" spans="1:30">
      <c r="A806" s="39" t="s">
        <v>330</v>
      </c>
      <c r="B806" s="39">
        <v>54</v>
      </c>
      <c r="C806" s="39">
        <v>13</v>
      </c>
      <c r="D806" s="39">
        <v>24</v>
      </c>
      <c r="E806" s="39">
        <v>27</v>
      </c>
      <c r="F806" s="39">
        <v>50</v>
      </c>
      <c r="G806" s="39">
        <v>11</v>
      </c>
      <c r="H806" s="39">
        <v>20</v>
      </c>
      <c r="I806" s="39">
        <v>3</v>
      </c>
      <c r="J806" s="39">
        <v>6</v>
      </c>
      <c r="L806" s="39">
        <v>54</v>
      </c>
      <c r="M806" s="39">
        <v>13</v>
      </c>
      <c r="N806" s="39">
        <v>24</v>
      </c>
      <c r="O806" s="39">
        <v>27</v>
      </c>
      <c r="P806" s="39">
        <v>50</v>
      </c>
      <c r="Q806" s="39">
        <v>11</v>
      </c>
      <c r="R806" s="39">
        <v>20</v>
      </c>
      <c r="S806" s="39">
        <v>3</v>
      </c>
      <c r="T806" s="39">
        <v>6</v>
      </c>
      <c r="V806" s="39">
        <v>54</v>
      </c>
      <c r="W806" s="39">
        <v>13</v>
      </c>
      <c r="X806" s="39">
        <v>24</v>
      </c>
      <c r="Y806" s="39">
        <v>27</v>
      </c>
      <c r="Z806" s="39">
        <v>50</v>
      </c>
      <c r="AA806" s="39">
        <v>11</v>
      </c>
      <c r="AB806" s="39">
        <v>20</v>
      </c>
      <c r="AC806" s="39">
        <v>3</v>
      </c>
      <c r="AD806" s="39">
        <v>6</v>
      </c>
    </row>
    <row r="807" spans="1:30">
      <c r="A807" s="39" t="s">
        <v>129</v>
      </c>
      <c r="B807" s="39">
        <v>338</v>
      </c>
      <c r="C807" s="39">
        <v>63</v>
      </c>
      <c r="D807" s="39">
        <v>19</v>
      </c>
      <c r="E807" s="39">
        <v>172</v>
      </c>
      <c r="F807" s="39">
        <v>51</v>
      </c>
      <c r="G807" s="39">
        <v>94</v>
      </c>
      <c r="H807" s="39">
        <v>28</v>
      </c>
      <c r="I807" s="39">
        <v>9</v>
      </c>
      <c r="J807" s="39">
        <v>3</v>
      </c>
      <c r="L807" s="39">
        <v>338</v>
      </c>
      <c r="M807" s="39">
        <v>66</v>
      </c>
      <c r="N807" s="39">
        <v>20</v>
      </c>
      <c r="O807" s="39">
        <v>169</v>
      </c>
      <c r="P807" s="39">
        <v>50</v>
      </c>
      <c r="Q807" s="39">
        <v>94</v>
      </c>
      <c r="R807" s="39">
        <v>28</v>
      </c>
      <c r="S807" s="39">
        <v>9</v>
      </c>
      <c r="T807" s="39">
        <v>3</v>
      </c>
      <c r="V807" s="39">
        <v>337</v>
      </c>
      <c r="W807" s="39">
        <v>66</v>
      </c>
      <c r="X807" s="39">
        <v>20</v>
      </c>
      <c r="Y807" s="39">
        <v>169</v>
      </c>
      <c r="Z807" s="39">
        <v>50</v>
      </c>
      <c r="AA807" s="39">
        <v>93</v>
      </c>
      <c r="AB807" s="39">
        <v>28</v>
      </c>
      <c r="AC807" s="39">
        <v>9</v>
      </c>
      <c r="AD807" s="39">
        <v>3</v>
      </c>
    </row>
    <row r="808" spans="1:30">
      <c r="A808" s="39" t="s">
        <v>15</v>
      </c>
      <c r="B808" s="39">
        <v>53</v>
      </c>
      <c r="C808" s="39">
        <v>6</v>
      </c>
      <c r="D808" s="39">
        <v>11</v>
      </c>
      <c r="E808" s="39">
        <v>17</v>
      </c>
      <c r="F808" s="39">
        <v>32</v>
      </c>
      <c r="G808" s="39">
        <v>27</v>
      </c>
      <c r="H808" s="39">
        <v>51</v>
      </c>
      <c r="I808" s="39">
        <v>3</v>
      </c>
      <c r="J808" s="39">
        <v>6</v>
      </c>
      <c r="L808" s="39">
        <v>54</v>
      </c>
      <c r="M808" s="39">
        <v>8</v>
      </c>
      <c r="N808" s="39">
        <v>15</v>
      </c>
      <c r="O808" s="39">
        <v>18</v>
      </c>
      <c r="P808" s="39">
        <v>33</v>
      </c>
      <c r="Q808" s="39">
        <v>26</v>
      </c>
      <c r="R808" s="39">
        <v>48</v>
      </c>
      <c r="S808" s="39">
        <v>2</v>
      </c>
      <c r="T808" s="39">
        <v>4</v>
      </c>
      <c r="V808" s="39">
        <v>54</v>
      </c>
      <c r="W808" s="39">
        <v>8</v>
      </c>
      <c r="X808" s="39">
        <v>15</v>
      </c>
      <c r="Y808" s="39">
        <v>20</v>
      </c>
      <c r="Z808" s="39">
        <v>37</v>
      </c>
      <c r="AA808" s="39">
        <v>24</v>
      </c>
      <c r="AB808" s="39">
        <v>44</v>
      </c>
      <c r="AC808" s="39">
        <v>2</v>
      </c>
      <c r="AD808" s="39">
        <v>4</v>
      </c>
    </row>
    <row r="809" spans="1:30">
      <c r="A809" s="39" t="s">
        <v>254</v>
      </c>
      <c r="B809" s="39">
        <v>2459</v>
      </c>
      <c r="C809" s="39">
        <v>669</v>
      </c>
      <c r="D809" s="39">
        <v>27</v>
      </c>
      <c r="E809" s="39">
        <v>1167</v>
      </c>
      <c r="F809" s="39">
        <v>47</v>
      </c>
      <c r="G809" s="39">
        <v>585</v>
      </c>
      <c r="H809" s="39">
        <v>24</v>
      </c>
      <c r="I809" s="39">
        <v>38</v>
      </c>
      <c r="J809" s="39">
        <v>2</v>
      </c>
      <c r="L809" s="39">
        <v>2458</v>
      </c>
      <c r="M809" s="39">
        <v>683</v>
      </c>
      <c r="N809" s="39">
        <v>28</v>
      </c>
      <c r="O809" s="39">
        <v>1169</v>
      </c>
      <c r="P809" s="39">
        <v>48</v>
      </c>
      <c r="Q809" s="39">
        <v>567</v>
      </c>
      <c r="R809" s="39">
        <v>23</v>
      </c>
      <c r="S809" s="39">
        <v>39</v>
      </c>
      <c r="T809" s="39">
        <v>2</v>
      </c>
      <c r="V809" s="39">
        <v>2459</v>
      </c>
      <c r="W809" s="39">
        <v>688</v>
      </c>
      <c r="X809" s="39">
        <v>28</v>
      </c>
      <c r="Y809" s="39">
        <v>1168</v>
      </c>
      <c r="Z809" s="39">
        <v>47</v>
      </c>
      <c r="AA809" s="39">
        <v>566</v>
      </c>
      <c r="AB809" s="39">
        <v>23</v>
      </c>
      <c r="AC809" s="39">
        <v>37</v>
      </c>
      <c r="AD809" s="39">
        <v>2</v>
      </c>
    </row>
    <row r="810" spans="1:30">
      <c r="A810" s="39" t="s">
        <v>315</v>
      </c>
      <c r="B810" s="39">
        <v>58</v>
      </c>
      <c r="C810" s="39">
        <v>8</v>
      </c>
      <c r="D810" s="39">
        <v>14</v>
      </c>
      <c r="E810" s="39">
        <v>27</v>
      </c>
      <c r="F810" s="39">
        <v>47</v>
      </c>
      <c r="G810" s="39">
        <v>21</v>
      </c>
      <c r="H810" s="39">
        <v>36</v>
      </c>
      <c r="I810" s="39">
        <v>2</v>
      </c>
      <c r="J810" s="39">
        <v>3</v>
      </c>
      <c r="L810" s="39">
        <v>58</v>
      </c>
      <c r="M810" s="39">
        <v>8</v>
      </c>
      <c r="N810" s="39">
        <v>14</v>
      </c>
      <c r="O810" s="39">
        <v>27</v>
      </c>
      <c r="P810" s="39">
        <v>47</v>
      </c>
      <c r="Q810" s="39">
        <v>21</v>
      </c>
      <c r="R810" s="39">
        <v>36</v>
      </c>
      <c r="S810" s="39">
        <v>2</v>
      </c>
      <c r="T810" s="39">
        <v>3</v>
      </c>
      <c r="V810" s="39">
        <v>58</v>
      </c>
      <c r="W810" s="39">
        <v>8</v>
      </c>
      <c r="X810" s="39">
        <v>14</v>
      </c>
      <c r="Y810" s="39">
        <v>27</v>
      </c>
      <c r="Z810" s="39">
        <v>47</v>
      </c>
      <c r="AA810" s="39">
        <v>21</v>
      </c>
      <c r="AB810" s="39">
        <v>36</v>
      </c>
      <c r="AC810" s="39">
        <v>2</v>
      </c>
      <c r="AD810" s="39">
        <v>3</v>
      </c>
    </row>
    <row r="811" spans="1:30">
      <c r="A811" s="39" t="s">
        <v>317</v>
      </c>
      <c r="B811" s="39">
        <v>118</v>
      </c>
      <c r="C811" s="39">
        <v>43</v>
      </c>
      <c r="D811" s="39">
        <v>36</v>
      </c>
      <c r="E811" s="39">
        <v>64</v>
      </c>
      <c r="F811" s="39">
        <v>54</v>
      </c>
      <c r="G811" s="39">
        <v>10</v>
      </c>
      <c r="H811" s="39">
        <v>8</v>
      </c>
      <c r="I811" s="39">
        <v>1</v>
      </c>
      <c r="J811" s="39">
        <v>1</v>
      </c>
      <c r="L811" s="39">
        <v>118</v>
      </c>
      <c r="M811" s="39">
        <v>46</v>
      </c>
      <c r="N811" s="39">
        <v>39</v>
      </c>
      <c r="O811" s="39">
        <v>62</v>
      </c>
      <c r="P811" s="39">
        <v>53</v>
      </c>
      <c r="Q811" s="39">
        <v>10</v>
      </c>
      <c r="R811" s="39">
        <v>8</v>
      </c>
      <c r="S811" s="39">
        <v>0</v>
      </c>
      <c r="T811" s="39">
        <v>0</v>
      </c>
      <c r="V811" s="39">
        <v>118</v>
      </c>
      <c r="W811" s="39">
        <v>47</v>
      </c>
      <c r="X811" s="39">
        <v>40</v>
      </c>
      <c r="Y811" s="39">
        <v>61</v>
      </c>
      <c r="Z811" s="39">
        <v>52</v>
      </c>
      <c r="AA811" s="39">
        <v>10</v>
      </c>
      <c r="AB811" s="39">
        <v>8</v>
      </c>
      <c r="AC811" s="39">
        <v>0</v>
      </c>
      <c r="AD811" s="39">
        <v>0</v>
      </c>
    </row>
    <row r="812" spans="1:30">
      <c r="A812" s="39" t="s">
        <v>59</v>
      </c>
      <c r="B812" s="39">
        <v>77</v>
      </c>
      <c r="C812" s="39">
        <v>9</v>
      </c>
      <c r="D812" s="39">
        <v>12</v>
      </c>
      <c r="E812" s="39">
        <v>36</v>
      </c>
      <c r="F812" s="39">
        <v>47</v>
      </c>
      <c r="G812" s="39">
        <v>31</v>
      </c>
      <c r="H812" s="39">
        <v>40</v>
      </c>
      <c r="I812" s="39">
        <v>1</v>
      </c>
      <c r="J812" s="39">
        <v>1</v>
      </c>
      <c r="L812" s="39">
        <v>77</v>
      </c>
      <c r="M812" s="39">
        <v>9</v>
      </c>
      <c r="N812" s="39">
        <v>12</v>
      </c>
      <c r="O812" s="39">
        <v>37</v>
      </c>
      <c r="P812" s="39">
        <v>48</v>
      </c>
      <c r="Q812" s="39">
        <v>29</v>
      </c>
      <c r="R812" s="39">
        <v>38</v>
      </c>
      <c r="S812" s="39">
        <v>2</v>
      </c>
      <c r="T812" s="39">
        <v>3</v>
      </c>
      <c r="V812" s="39">
        <v>77</v>
      </c>
      <c r="W812" s="39">
        <v>9</v>
      </c>
      <c r="X812" s="39">
        <v>12</v>
      </c>
      <c r="Y812" s="39">
        <v>37</v>
      </c>
      <c r="Z812" s="39">
        <v>48</v>
      </c>
      <c r="AA812" s="39">
        <v>29</v>
      </c>
      <c r="AB812" s="39">
        <v>38</v>
      </c>
      <c r="AC812" s="39">
        <v>2</v>
      </c>
      <c r="AD812" s="39">
        <v>3</v>
      </c>
    </row>
    <row r="813" spans="1:30">
      <c r="A813" s="39" t="s">
        <v>322</v>
      </c>
      <c r="B813" s="39">
        <v>86</v>
      </c>
      <c r="C813" s="39">
        <v>16</v>
      </c>
      <c r="D813" s="39">
        <v>19</v>
      </c>
      <c r="E813" s="39">
        <v>40</v>
      </c>
      <c r="F813" s="39">
        <v>47</v>
      </c>
      <c r="G813" s="39">
        <v>29</v>
      </c>
      <c r="H813" s="39">
        <v>34</v>
      </c>
      <c r="I813" s="39">
        <v>1</v>
      </c>
      <c r="J813" s="39">
        <v>1</v>
      </c>
      <c r="L813" s="39">
        <v>86</v>
      </c>
      <c r="M813" s="39">
        <v>17</v>
      </c>
      <c r="N813" s="39">
        <v>20</v>
      </c>
      <c r="O813" s="39">
        <v>40</v>
      </c>
      <c r="P813" s="39">
        <v>47</v>
      </c>
      <c r="Q813" s="39">
        <v>28</v>
      </c>
      <c r="R813" s="39">
        <v>33</v>
      </c>
      <c r="S813" s="39">
        <v>1</v>
      </c>
      <c r="T813" s="39">
        <v>1</v>
      </c>
      <c r="V813" s="39">
        <v>86</v>
      </c>
      <c r="W813" s="39">
        <v>17</v>
      </c>
      <c r="X813" s="39">
        <v>20</v>
      </c>
      <c r="Y813" s="39">
        <v>39</v>
      </c>
      <c r="Z813" s="39">
        <v>45</v>
      </c>
      <c r="AA813" s="39">
        <v>29</v>
      </c>
      <c r="AB813" s="39">
        <v>34</v>
      </c>
      <c r="AC813" s="39">
        <v>1</v>
      </c>
      <c r="AD813" s="39">
        <v>1</v>
      </c>
    </row>
    <row r="814" spans="1:30">
      <c r="A814" s="39" t="s">
        <v>211</v>
      </c>
      <c r="B814" s="39">
        <v>95</v>
      </c>
      <c r="C814" s="39">
        <v>27</v>
      </c>
      <c r="D814" s="39">
        <v>28</v>
      </c>
      <c r="E814" s="39">
        <v>44</v>
      </c>
      <c r="F814" s="39">
        <v>46</v>
      </c>
      <c r="G814" s="39">
        <v>22</v>
      </c>
      <c r="H814" s="39">
        <v>23</v>
      </c>
      <c r="I814" s="39">
        <v>2</v>
      </c>
      <c r="J814" s="39">
        <v>2</v>
      </c>
      <c r="L814" s="39">
        <v>95</v>
      </c>
      <c r="M814" s="39">
        <v>27</v>
      </c>
      <c r="N814" s="39">
        <v>28</v>
      </c>
      <c r="O814" s="39">
        <v>41</v>
      </c>
      <c r="P814" s="39">
        <v>43</v>
      </c>
      <c r="Q814" s="39">
        <v>25</v>
      </c>
      <c r="R814" s="39">
        <v>26</v>
      </c>
      <c r="S814" s="39">
        <v>2</v>
      </c>
      <c r="T814" s="39">
        <v>2</v>
      </c>
      <c r="V814" s="39">
        <v>95</v>
      </c>
      <c r="W814" s="39">
        <v>27</v>
      </c>
      <c r="X814" s="39">
        <v>28</v>
      </c>
      <c r="Y814" s="39">
        <v>41</v>
      </c>
      <c r="Z814" s="39">
        <v>43</v>
      </c>
      <c r="AA814" s="39">
        <v>25</v>
      </c>
      <c r="AB814" s="39">
        <v>26</v>
      </c>
      <c r="AC814" s="39">
        <v>2</v>
      </c>
      <c r="AD814" s="39">
        <v>2</v>
      </c>
    </row>
    <row r="815" spans="1:30">
      <c r="A815" s="39" t="s">
        <v>76</v>
      </c>
      <c r="B815" s="39">
        <v>60</v>
      </c>
      <c r="C815" s="39">
        <v>20</v>
      </c>
      <c r="D815" s="39">
        <v>33</v>
      </c>
      <c r="E815" s="39">
        <v>31</v>
      </c>
      <c r="F815" s="39">
        <v>52</v>
      </c>
      <c r="G815" s="39">
        <v>9</v>
      </c>
      <c r="H815" s="39">
        <v>15</v>
      </c>
      <c r="I815" s="39">
        <v>0</v>
      </c>
      <c r="J815" s="39">
        <v>0</v>
      </c>
      <c r="L815" s="39">
        <v>60</v>
      </c>
      <c r="M815" s="39">
        <v>21</v>
      </c>
      <c r="N815" s="39">
        <v>35</v>
      </c>
      <c r="O815" s="39">
        <v>30</v>
      </c>
      <c r="P815" s="39">
        <v>50</v>
      </c>
      <c r="Q815" s="39">
        <v>9</v>
      </c>
      <c r="R815" s="39">
        <v>15</v>
      </c>
      <c r="S815" s="39">
        <v>0</v>
      </c>
      <c r="T815" s="39">
        <v>0</v>
      </c>
      <c r="V815" s="39">
        <v>60</v>
      </c>
      <c r="W815" s="39">
        <v>21</v>
      </c>
      <c r="X815" s="39">
        <v>35</v>
      </c>
      <c r="Y815" s="39">
        <v>30</v>
      </c>
      <c r="Z815" s="39">
        <v>50</v>
      </c>
      <c r="AA815" s="39">
        <v>9</v>
      </c>
      <c r="AB815" s="39">
        <v>15</v>
      </c>
      <c r="AC815" s="39">
        <v>0</v>
      </c>
      <c r="AD815" s="39">
        <v>0</v>
      </c>
    </row>
    <row r="816" spans="1:30">
      <c r="A816" s="39" t="s">
        <v>236</v>
      </c>
      <c r="B816" s="39">
        <v>1</v>
      </c>
      <c r="C816" s="39">
        <v>1</v>
      </c>
      <c r="D816" s="39">
        <v>100</v>
      </c>
      <c r="E816" s="39">
        <v>0</v>
      </c>
      <c r="F816" s="39">
        <v>0</v>
      </c>
      <c r="G816" s="39">
        <v>0</v>
      </c>
      <c r="H816" s="39">
        <v>0</v>
      </c>
      <c r="I816" s="39">
        <v>0</v>
      </c>
      <c r="J816" s="39">
        <v>0</v>
      </c>
      <c r="L816" s="39">
        <v>1</v>
      </c>
      <c r="M816" s="39">
        <v>1</v>
      </c>
      <c r="N816" s="39">
        <v>100</v>
      </c>
      <c r="O816" s="39">
        <v>0</v>
      </c>
      <c r="P816" s="39">
        <v>0</v>
      </c>
      <c r="Q816" s="39">
        <v>0</v>
      </c>
      <c r="R816" s="39">
        <v>0</v>
      </c>
      <c r="S816" s="39">
        <v>0</v>
      </c>
      <c r="T816" s="39">
        <v>0</v>
      </c>
      <c r="V816" s="39">
        <v>1</v>
      </c>
      <c r="W816" s="39">
        <v>1</v>
      </c>
      <c r="X816" s="39">
        <v>100</v>
      </c>
      <c r="Y816" s="39">
        <v>0</v>
      </c>
      <c r="Z816" s="39">
        <v>0</v>
      </c>
      <c r="AA816" s="39">
        <v>0</v>
      </c>
      <c r="AB816" s="39">
        <v>0</v>
      </c>
      <c r="AC816" s="39">
        <v>0</v>
      </c>
      <c r="AD816" s="39">
        <v>0</v>
      </c>
    </row>
    <row r="817" spans="1:30">
      <c r="A817" s="39" t="s">
        <v>311</v>
      </c>
      <c r="B817" s="39">
        <v>116</v>
      </c>
      <c r="C817" s="39">
        <v>26</v>
      </c>
      <c r="D817" s="39">
        <v>22</v>
      </c>
      <c r="E817" s="39">
        <v>51</v>
      </c>
      <c r="F817" s="39">
        <v>44</v>
      </c>
      <c r="G817" s="39">
        <v>35</v>
      </c>
      <c r="H817" s="39">
        <v>30</v>
      </c>
      <c r="I817" s="39">
        <v>4</v>
      </c>
      <c r="J817" s="39">
        <v>3</v>
      </c>
      <c r="L817" s="39">
        <v>116</v>
      </c>
      <c r="M817" s="39">
        <v>27</v>
      </c>
      <c r="N817" s="39">
        <v>23</v>
      </c>
      <c r="O817" s="39">
        <v>51</v>
      </c>
      <c r="P817" s="39">
        <v>44</v>
      </c>
      <c r="Q817" s="39">
        <v>34</v>
      </c>
      <c r="R817" s="39">
        <v>29</v>
      </c>
      <c r="S817" s="39">
        <v>4</v>
      </c>
      <c r="T817" s="39">
        <v>3</v>
      </c>
      <c r="V817" s="39">
        <v>117</v>
      </c>
      <c r="W817" s="39">
        <v>28</v>
      </c>
      <c r="X817" s="39">
        <v>24</v>
      </c>
      <c r="Y817" s="39">
        <v>51</v>
      </c>
      <c r="Z817" s="39">
        <v>44</v>
      </c>
      <c r="AA817" s="39">
        <v>34</v>
      </c>
      <c r="AB817" s="39">
        <v>29</v>
      </c>
      <c r="AC817" s="39">
        <v>4</v>
      </c>
      <c r="AD817" s="39">
        <v>3</v>
      </c>
    </row>
    <row r="818" spans="1:30">
      <c r="A818" s="39" t="s">
        <v>52</v>
      </c>
      <c r="B818" s="39">
        <v>88</v>
      </c>
      <c r="C818" s="39">
        <v>16</v>
      </c>
      <c r="D818" s="39">
        <v>18</v>
      </c>
      <c r="E818" s="39">
        <v>47</v>
      </c>
      <c r="F818" s="39">
        <v>53</v>
      </c>
      <c r="G818" s="39">
        <v>24</v>
      </c>
      <c r="H818" s="39">
        <v>27</v>
      </c>
      <c r="I818" s="39">
        <v>1</v>
      </c>
      <c r="J818" s="39">
        <v>1</v>
      </c>
      <c r="L818" s="39">
        <v>88</v>
      </c>
      <c r="M818" s="39">
        <v>17</v>
      </c>
      <c r="N818" s="39">
        <v>19</v>
      </c>
      <c r="O818" s="39">
        <v>46</v>
      </c>
      <c r="P818" s="39">
        <v>52</v>
      </c>
      <c r="Q818" s="39">
        <v>24</v>
      </c>
      <c r="R818" s="39">
        <v>27</v>
      </c>
      <c r="S818" s="39">
        <v>1</v>
      </c>
      <c r="T818" s="39">
        <v>1</v>
      </c>
      <c r="V818" s="39">
        <v>88</v>
      </c>
      <c r="W818" s="39">
        <v>17</v>
      </c>
      <c r="X818" s="39">
        <v>19</v>
      </c>
      <c r="Y818" s="39">
        <v>46</v>
      </c>
      <c r="Z818" s="39">
        <v>52</v>
      </c>
      <c r="AA818" s="39">
        <v>24</v>
      </c>
      <c r="AB818" s="39">
        <v>27</v>
      </c>
      <c r="AC818" s="39">
        <v>1</v>
      </c>
      <c r="AD818" s="39">
        <v>1</v>
      </c>
    </row>
    <row r="819" spans="1:30">
      <c r="A819" s="39" t="s">
        <v>264</v>
      </c>
      <c r="B819" s="39">
        <v>89</v>
      </c>
      <c r="C819" s="39">
        <v>23</v>
      </c>
      <c r="D819" s="39">
        <v>26</v>
      </c>
      <c r="E819" s="39">
        <v>40</v>
      </c>
      <c r="F819" s="39">
        <v>45</v>
      </c>
      <c r="G819" s="39">
        <v>25</v>
      </c>
      <c r="H819" s="39">
        <v>28</v>
      </c>
      <c r="I819" s="39">
        <v>1</v>
      </c>
      <c r="J819" s="39">
        <v>1</v>
      </c>
      <c r="L819" s="39">
        <v>89</v>
      </c>
      <c r="M819" s="39">
        <v>23</v>
      </c>
      <c r="N819" s="39">
        <v>26</v>
      </c>
      <c r="O819" s="39">
        <v>39</v>
      </c>
      <c r="P819" s="39">
        <v>44</v>
      </c>
      <c r="Q819" s="39">
        <v>26</v>
      </c>
      <c r="R819" s="39">
        <v>29</v>
      </c>
      <c r="S819" s="39">
        <v>1</v>
      </c>
      <c r="T819" s="39">
        <v>1</v>
      </c>
      <c r="V819" s="39">
        <v>89</v>
      </c>
      <c r="W819" s="39">
        <v>23</v>
      </c>
      <c r="X819" s="39">
        <v>26</v>
      </c>
      <c r="Y819" s="39">
        <v>40</v>
      </c>
      <c r="Z819" s="39">
        <v>45</v>
      </c>
      <c r="AA819" s="39">
        <v>25</v>
      </c>
      <c r="AB819" s="39">
        <v>28</v>
      </c>
      <c r="AC819" s="39">
        <v>1</v>
      </c>
      <c r="AD819" s="39">
        <v>1</v>
      </c>
    </row>
    <row r="820" spans="1:30">
      <c r="A820" s="39" t="s">
        <v>210</v>
      </c>
      <c r="B820" s="39">
        <v>86</v>
      </c>
      <c r="C820" s="39">
        <v>17</v>
      </c>
      <c r="D820" s="39">
        <v>20</v>
      </c>
      <c r="E820" s="39">
        <v>39</v>
      </c>
      <c r="F820" s="39">
        <v>45</v>
      </c>
      <c r="G820" s="39">
        <v>29</v>
      </c>
      <c r="H820" s="39">
        <v>34</v>
      </c>
      <c r="I820" s="39">
        <v>1</v>
      </c>
      <c r="J820" s="39">
        <v>1</v>
      </c>
      <c r="L820" s="39">
        <v>86</v>
      </c>
      <c r="M820" s="39">
        <v>17</v>
      </c>
      <c r="N820" s="39">
        <v>20</v>
      </c>
      <c r="O820" s="39">
        <v>42</v>
      </c>
      <c r="P820" s="39">
        <v>49</v>
      </c>
      <c r="Q820" s="39">
        <v>26</v>
      </c>
      <c r="R820" s="39">
        <v>30</v>
      </c>
      <c r="S820" s="39">
        <v>1</v>
      </c>
      <c r="T820" s="39">
        <v>1</v>
      </c>
      <c r="V820" s="39">
        <v>86</v>
      </c>
      <c r="W820" s="39">
        <v>17</v>
      </c>
      <c r="X820" s="39">
        <v>20</v>
      </c>
      <c r="Y820" s="39">
        <v>43</v>
      </c>
      <c r="Z820" s="39">
        <v>50</v>
      </c>
      <c r="AA820" s="39">
        <v>25</v>
      </c>
      <c r="AB820" s="39">
        <v>29</v>
      </c>
      <c r="AC820" s="39">
        <v>1</v>
      </c>
      <c r="AD820" s="39">
        <v>1</v>
      </c>
    </row>
    <row r="821" spans="1:30">
      <c r="A821" s="39" t="s">
        <v>46</v>
      </c>
      <c r="B821" s="39">
        <v>71</v>
      </c>
      <c r="C821" s="39">
        <v>16</v>
      </c>
      <c r="D821" s="39">
        <v>23</v>
      </c>
      <c r="E821" s="39">
        <v>27</v>
      </c>
      <c r="F821" s="39">
        <v>38</v>
      </c>
      <c r="G821" s="39">
        <v>28</v>
      </c>
      <c r="H821" s="39">
        <v>39</v>
      </c>
      <c r="I821" s="39">
        <v>0</v>
      </c>
      <c r="J821" s="39">
        <v>0</v>
      </c>
      <c r="L821" s="39">
        <v>71</v>
      </c>
      <c r="M821" s="39">
        <v>17</v>
      </c>
      <c r="N821" s="39">
        <v>24</v>
      </c>
      <c r="O821" s="39">
        <v>27</v>
      </c>
      <c r="P821" s="39">
        <v>38</v>
      </c>
      <c r="Q821" s="39">
        <v>27</v>
      </c>
      <c r="R821" s="39">
        <v>38</v>
      </c>
      <c r="S821" s="39">
        <v>0</v>
      </c>
      <c r="T821" s="39">
        <v>0</v>
      </c>
      <c r="V821" s="39">
        <v>71</v>
      </c>
      <c r="W821" s="39">
        <v>18</v>
      </c>
      <c r="X821" s="39">
        <v>25</v>
      </c>
      <c r="Y821" s="39">
        <v>26</v>
      </c>
      <c r="Z821" s="39">
        <v>37</v>
      </c>
      <c r="AA821" s="39">
        <v>27</v>
      </c>
      <c r="AB821" s="39">
        <v>38</v>
      </c>
      <c r="AC821" s="39">
        <v>0</v>
      </c>
      <c r="AD821" s="39">
        <v>0</v>
      </c>
    </row>
    <row r="822" spans="1:30">
      <c r="A822" s="39" t="s">
        <v>47</v>
      </c>
      <c r="B822" s="39">
        <v>54</v>
      </c>
      <c r="C822" s="39">
        <v>22</v>
      </c>
      <c r="D822" s="39">
        <v>41</v>
      </c>
      <c r="E822" s="39">
        <v>22</v>
      </c>
      <c r="F822" s="39">
        <v>41</v>
      </c>
      <c r="G822" s="39">
        <v>10</v>
      </c>
      <c r="H822" s="39">
        <v>19</v>
      </c>
      <c r="I822" s="39">
        <v>0</v>
      </c>
      <c r="J822" s="39">
        <v>0</v>
      </c>
      <c r="L822" s="39">
        <v>54</v>
      </c>
      <c r="M822" s="39">
        <v>22</v>
      </c>
      <c r="N822" s="39">
        <v>41</v>
      </c>
      <c r="O822" s="39">
        <v>22</v>
      </c>
      <c r="P822" s="39">
        <v>41</v>
      </c>
      <c r="Q822" s="39">
        <v>10</v>
      </c>
      <c r="R822" s="39">
        <v>19</v>
      </c>
      <c r="S822" s="39">
        <v>0</v>
      </c>
      <c r="T822" s="39">
        <v>0</v>
      </c>
      <c r="V822" s="39">
        <v>54</v>
      </c>
      <c r="W822" s="39">
        <v>22</v>
      </c>
      <c r="X822" s="39">
        <v>41</v>
      </c>
      <c r="Y822" s="39">
        <v>22</v>
      </c>
      <c r="Z822" s="39">
        <v>41</v>
      </c>
      <c r="AA822" s="39">
        <v>10</v>
      </c>
      <c r="AB822" s="39">
        <v>19</v>
      </c>
      <c r="AC822" s="39">
        <v>0</v>
      </c>
      <c r="AD822" s="39">
        <v>0</v>
      </c>
    </row>
    <row r="823" spans="1:30">
      <c r="A823" s="39" t="s">
        <v>212</v>
      </c>
      <c r="B823" s="39">
        <v>85</v>
      </c>
      <c r="C823" s="39">
        <v>19</v>
      </c>
      <c r="D823" s="39">
        <v>22</v>
      </c>
      <c r="E823" s="39">
        <v>33</v>
      </c>
      <c r="F823" s="39">
        <v>39</v>
      </c>
      <c r="G823" s="39">
        <v>29</v>
      </c>
      <c r="H823" s="39">
        <v>34</v>
      </c>
      <c r="I823" s="39">
        <v>4</v>
      </c>
      <c r="J823" s="39">
        <v>5</v>
      </c>
      <c r="L823" s="39">
        <v>85</v>
      </c>
      <c r="M823" s="39">
        <v>22</v>
      </c>
      <c r="N823" s="39">
        <v>26</v>
      </c>
      <c r="O823" s="39">
        <v>30</v>
      </c>
      <c r="P823" s="39">
        <v>35</v>
      </c>
      <c r="Q823" s="39">
        <v>27</v>
      </c>
      <c r="R823" s="39">
        <v>32</v>
      </c>
      <c r="S823" s="39">
        <v>6</v>
      </c>
      <c r="T823" s="39">
        <v>7</v>
      </c>
      <c r="V823" s="39">
        <v>85</v>
      </c>
      <c r="W823" s="39">
        <v>22</v>
      </c>
      <c r="X823" s="39">
        <v>26</v>
      </c>
      <c r="Y823" s="39">
        <v>30</v>
      </c>
      <c r="Z823" s="39">
        <v>35</v>
      </c>
      <c r="AA823" s="39">
        <v>27</v>
      </c>
      <c r="AB823" s="39">
        <v>32</v>
      </c>
      <c r="AC823" s="39">
        <v>6</v>
      </c>
      <c r="AD823" s="39">
        <v>7</v>
      </c>
    </row>
    <row r="824" spans="1:30">
      <c r="A824" s="39" t="s">
        <v>10</v>
      </c>
      <c r="B824" s="39">
        <v>63</v>
      </c>
      <c r="C824" s="39">
        <v>26</v>
      </c>
      <c r="D824" s="39">
        <v>41</v>
      </c>
      <c r="E824" s="39">
        <v>30</v>
      </c>
      <c r="F824" s="39">
        <v>48</v>
      </c>
      <c r="G824" s="39">
        <v>6</v>
      </c>
      <c r="H824" s="39">
        <v>10</v>
      </c>
      <c r="I824" s="39">
        <v>1</v>
      </c>
      <c r="J824" s="39">
        <v>2</v>
      </c>
      <c r="L824" s="39">
        <v>63</v>
      </c>
      <c r="M824" s="39">
        <v>28</v>
      </c>
      <c r="N824" s="39">
        <v>44</v>
      </c>
      <c r="O824" s="39">
        <v>28</v>
      </c>
      <c r="P824" s="39">
        <v>44</v>
      </c>
      <c r="Q824" s="39">
        <v>6</v>
      </c>
      <c r="R824" s="39">
        <v>10</v>
      </c>
      <c r="S824" s="39">
        <v>1</v>
      </c>
      <c r="T824" s="39">
        <v>2</v>
      </c>
      <c r="V824" s="39">
        <v>63</v>
      </c>
      <c r="W824" s="39">
        <v>28</v>
      </c>
      <c r="X824" s="39">
        <v>44</v>
      </c>
      <c r="Y824" s="39">
        <v>28</v>
      </c>
      <c r="Z824" s="39">
        <v>44</v>
      </c>
      <c r="AA824" s="39">
        <v>6</v>
      </c>
      <c r="AB824" s="39">
        <v>10</v>
      </c>
      <c r="AC824" s="39">
        <v>1</v>
      </c>
      <c r="AD824" s="39">
        <v>2</v>
      </c>
    </row>
    <row r="825" spans="1:30">
      <c r="A825" s="39" t="s">
        <v>60</v>
      </c>
      <c r="B825" s="39">
        <v>83</v>
      </c>
      <c r="C825" s="39">
        <v>14</v>
      </c>
      <c r="D825" s="39">
        <v>17</v>
      </c>
      <c r="E825" s="39">
        <v>45</v>
      </c>
      <c r="F825" s="39">
        <v>54</v>
      </c>
      <c r="G825" s="39">
        <v>20</v>
      </c>
      <c r="H825" s="39">
        <v>24</v>
      </c>
      <c r="I825" s="39">
        <v>4</v>
      </c>
      <c r="J825" s="39">
        <v>5</v>
      </c>
      <c r="L825" s="39">
        <v>83</v>
      </c>
      <c r="M825" s="39">
        <v>14</v>
      </c>
      <c r="N825" s="39">
        <v>17</v>
      </c>
      <c r="O825" s="39">
        <v>48</v>
      </c>
      <c r="P825" s="39">
        <v>58</v>
      </c>
      <c r="Q825" s="39">
        <v>17</v>
      </c>
      <c r="R825" s="39">
        <v>20</v>
      </c>
      <c r="S825" s="39">
        <v>4</v>
      </c>
      <c r="T825" s="39">
        <v>5</v>
      </c>
      <c r="V825" s="39">
        <v>83</v>
      </c>
      <c r="W825" s="39">
        <v>14</v>
      </c>
      <c r="X825" s="39">
        <v>17</v>
      </c>
      <c r="Y825" s="39">
        <v>48</v>
      </c>
      <c r="Z825" s="39">
        <v>58</v>
      </c>
      <c r="AA825" s="39">
        <v>17</v>
      </c>
      <c r="AB825" s="39">
        <v>20</v>
      </c>
      <c r="AC825" s="39">
        <v>4</v>
      </c>
      <c r="AD825" s="39">
        <v>5</v>
      </c>
    </row>
    <row r="826" spans="1:30">
      <c r="A826" s="39" t="s">
        <v>61</v>
      </c>
      <c r="B826" s="39">
        <v>93</v>
      </c>
      <c r="C826" s="39">
        <v>24</v>
      </c>
      <c r="D826" s="39">
        <v>26</v>
      </c>
      <c r="E826" s="39">
        <v>44</v>
      </c>
      <c r="F826" s="39">
        <v>47</v>
      </c>
      <c r="G826" s="39">
        <v>24</v>
      </c>
      <c r="H826" s="39">
        <v>26</v>
      </c>
      <c r="I826" s="39">
        <v>1</v>
      </c>
      <c r="J826" s="39">
        <v>1</v>
      </c>
      <c r="L826" s="39">
        <v>93</v>
      </c>
      <c r="M826" s="39">
        <v>24</v>
      </c>
      <c r="N826" s="39">
        <v>26</v>
      </c>
      <c r="O826" s="39">
        <v>45</v>
      </c>
      <c r="P826" s="39">
        <v>48</v>
      </c>
      <c r="Q826" s="39">
        <v>22</v>
      </c>
      <c r="R826" s="39">
        <v>24</v>
      </c>
      <c r="S826" s="39">
        <v>2</v>
      </c>
      <c r="T826" s="39">
        <v>2</v>
      </c>
      <c r="V826" s="39">
        <v>93</v>
      </c>
      <c r="W826" s="39">
        <v>24</v>
      </c>
      <c r="X826" s="39">
        <v>26</v>
      </c>
      <c r="Y826" s="39">
        <v>45</v>
      </c>
      <c r="Z826" s="39">
        <v>48</v>
      </c>
      <c r="AA826" s="39">
        <v>23</v>
      </c>
      <c r="AB826" s="39">
        <v>25</v>
      </c>
      <c r="AC826" s="39">
        <v>1</v>
      </c>
      <c r="AD826" s="39">
        <v>1</v>
      </c>
    </row>
    <row r="827" spans="1:30">
      <c r="A827" s="39" t="s">
        <v>181</v>
      </c>
      <c r="B827" s="39">
        <v>71</v>
      </c>
      <c r="C827" s="39">
        <v>16</v>
      </c>
      <c r="D827" s="39">
        <v>23</v>
      </c>
      <c r="E827" s="39">
        <v>37</v>
      </c>
      <c r="F827" s="39">
        <v>52</v>
      </c>
      <c r="G827" s="39">
        <v>18</v>
      </c>
      <c r="H827" s="39">
        <v>25</v>
      </c>
      <c r="I827" s="39">
        <v>0</v>
      </c>
      <c r="J827" s="39">
        <v>0</v>
      </c>
      <c r="L827" s="39">
        <v>71</v>
      </c>
      <c r="M827" s="39">
        <v>16</v>
      </c>
      <c r="N827" s="39">
        <v>23</v>
      </c>
      <c r="O827" s="39">
        <v>37</v>
      </c>
      <c r="P827" s="39">
        <v>52</v>
      </c>
      <c r="Q827" s="39">
        <v>18</v>
      </c>
      <c r="R827" s="39">
        <v>25</v>
      </c>
      <c r="S827" s="39">
        <v>0</v>
      </c>
      <c r="T827" s="39">
        <v>0</v>
      </c>
      <c r="V827" s="39">
        <v>71</v>
      </c>
      <c r="W827" s="39">
        <v>16</v>
      </c>
      <c r="X827" s="39">
        <v>23</v>
      </c>
      <c r="Y827" s="39">
        <v>37</v>
      </c>
      <c r="Z827" s="39">
        <v>52</v>
      </c>
      <c r="AA827" s="39">
        <v>18</v>
      </c>
      <c r="AB827" s="39">
        <v>25</v>
      </c>
      <c r="AC827" s="39">
        <v>0</v>
      </c>
      <c r="AD827" s="39">
        <v>0</v>
      </c>
    </row>
    <row r="828" spans="1:30">
      <c r="A828" s="39" t="s">
        <v>138</v>
      </c>
      <c r="B828" s="39">
        <v>64</v>
      </c>
      <c r="C828" s="39">
        <v>16</v>
      </c>
      <c r="D828" s="39">
        <v>25</v>
      </c>
      <c r="E828" s="39">
        <v>40</v>
      </c>
      <c r="F828" s="39">
        <v>63</v>
      </c>
      <c r="G828" s="39">
        <v>8</v>
      </c>
      <c r="H828" s="39">
        <v>13</v>
      </c>
      <c r="I828" s="39">
        <v>0</v>
      </c>
      <c r="J828" s="39">
        <v>0</v>
      </c>
      <c r="L828" s="39">
        <v>64</v>
      </c>
      <c r="M828" s="39">
        <v>16</v>
      </c>
      <c r="N828" s="39">
        <v>25</v>
      </c>
      <c r="O828" s="39">
        <v>40</v>
      </c>
      <c r="P828" s="39">
        <v>63</v>
      </c>
      <c r="Q828" s="39">
        <v>8</v>
      </c>
      <c r="R828" s="39">
        <v>13</v>
      </c>
      <c r="S828" s="39">
        <v>0</v>
      </c>
      <c r="T828" s="39">
        <v>0</v>
      </c>
      <c r="V828" s="39">
        <v>64</v>
      </c>
      <c r="W828" s="39">
        <v>16</v>
      </c>
      <c r="X828" s="39">
        <v>25</v>
      </c>
      <c r="Y828" s="39">
        <v>40</v>
      </c>
      <c r="Z828" s="39">
        <v>63</v>
      </c>
      <c r="AA828" s="39">
        <v>8</v>
      </c>
      <c r="AB828" s="39">
        <v>13</v>
      </c>
      <c r="AC828" s="39">
        <v>0</v>
      </c>
      <c r="AD828" s="39">
        <v>0</v>
      </c>
    </row>
    <row r="829" spans="1:30">
      <c r="A829" s="39" t="s">
        <v>269</v>
      </c>
      <c r="B829" s="39">
        <v>37</v>
      </c>
      <c r="C829" s="39">
        <v>20</v>
      </c>
      <c r="D829" s="39">
        <v>54</v>
      </c>
      <c r="E829" s="39">
        <v>13</v>
      </c>
      <c r="F829" s="39">
        <v>35</v>
      </c>
      <c r="G829" s="39">
        <v>4</v>
      </c>
      <c r="H829" s="39">
        <v>11</v>
      </c>
      <c r="I829" s="39">
        <v>0</v>
      </c>
      <c r="J829" s="39">
        <v>0</v>
      </c>
      <c r="L829" s="39">
        <v>37</v>
      </c>
      <c r="M829" s="39">
        <v>20</v>
      </c>
      <c r="N829" s="39">
        <v>54</v>
      </c>
      <c r="O829" s="39">
        <v>13</v>
      </c>
      <c r="P829" s="39">
        <v>35</v>
      </c>
      <c r="Q829" s="39">
        <v>4</v>
      </c>
      <c r="R829" s="39">
        <v>11</v>
      </c>
      <c r="S829" s="39">
        <v>0</v>
      </c>
      <c r="T829" s="39">
        <v>0</v>
      </c>
      <c r="V829" s="39">
        <v>37</v>
      </c>
      <c r="W829" s="39">
        <v>20</v>
      </c>
      <c r="X829" s="39">
        <v>54</v>
      </c>
      <c r="Y829" s="39">
        <v>13</v>
      </c>
      <c r="Z829" s="39">
        <v>35</v>
      </c>
      <c r="AA829" s="39">
        <v>4</v>
      </c>
      <c r="AB829" s="39">
        <v>11</v>
      </c>
      <c r="AC829" s="39">
        <v>0</v>
      </c>
      <c r="AD829" s="39">
        <v>0</v>
      </c>
    </row>
    <row r="830" spans="1:30">
      <c r="A830" s="39" t="s">
        <v>182</v>
      </c>
      <c r="B830" s="39">
        <v>50</v>
      </c>
      <c r="C830" s="39">
        <v>23</v>
      </c>
      <c r="D830" s="39">
        <v>46</v>
      </c>
      <c r="E830" s="39">
        <v>19</v>
      </c>
      <c r="F830" s="39">
        <v>38</v>
      </c>
      <c r="G830" s="39">
        <v>8</v>
      </c>
      <c r="H830" s="39">
        <v>16</v>
      </c>
      <c r="I830" s="39">
        <v>0</v>
      </c>
      <c r="J830" s="39">
        <v>0</v>
      </c>
      <c r="L830" s="39">
        <v>50</v>
      </c>
      <c r="M830" s="39">
        <v>23</v>
      </c>
      <c r="N830" s="39">
        <v>46</v>
      </c>
      <c r="O830" s="39">
        <v>19</v>
      </c>
      <c r="P830" s="39">
        <v>38</v>
      </c>
      <c r="Q830" s="39">
        <v>8</v>
      </c>
      <c r="R830" s="39">
        <v>16</v>
      </c>
      <c r="S830" s="39">
        <v>0</v>
      </c>
      <c r="T830" s="39">
        <v>0</v>
      </c>
      <c r="V830" s="39">
        <v>50</v>
      </c>
      <c r="W830" s="39">
        <v>23</v>
      </c>
      <c r="X830" s="39">
        <v>46</v>
      </c>
      <c r="Y830" s="39">
        <v>19</v>
      </c>
      <c r="Z830" s="39">
        <v>38</v>
      </c>
      <c r="AA830" s="39">
        <v>8</v>
      </c>
      <c r="AB830" s="39">
        <v>16</v>
      </c>
      <c r="AC830" s="39">
        <v>0</v>
      </c>
      <c r="AD830" s="39">
        <v>0</v>
      </c>
    </row>
    <row r="831" spans="1:30">
      <c r="A831" s="39" t="s">
        <v>274</v>
      </c>
      <c r="B831" s="39">
        <v>86</v>
      </c>
      <c r="C831" s="39">
        <v>26</v>
      </c>
      <c r="D831" s="39">
        <v>30</v>
      </c>
      <c r="E831" s="39">
        <v>41</v>
      </c>
      <c r="F831" s="39">
        <v>48</v>
      </c>
      <c r="G831" s="39">
        <v>19</v>
      </c>
      <c r="H831" s="39">
        <v>22</v>
      </c>
      <c r="I831" s="39">
        <v>0</v>
      </c>
      <c r="J831" s="39">
        <v>0</v>
      </c>
      <c r="L831" s="39">
        <v>86</v>
      </c>
      <c r="M831" s="39">
        <v>26</v>
      </c>
      <c r="N831" s="39">
        <v>30</v>
      </c>
      <c r="O831" s="39">
        <v>44</v>
      </c>
      <c r="P831" s="39">
        <v>51</v>
      </c>
      <c r="Q831" s="39">
        <v>16</v>
      </c>
      <c r="R831" s="39">
        <v>19</v>
      </c>
      <c r="S831" s="39">
        <v>0</v>
      </c>
      <c r="T831" s="39">
        <v>0</v>
      </c>
      <c r="V831" s="39">
        <v>86</v>
      </c>
      <c r="W831" s="39">
        <v>26</v>
      </c>
      <c r="X831" s="39">
        <v>30</v>
      </c>
      <c r="Y831" s="39">
        <v>44</v>
      </c>
      <c r="Z831" s="39">
        <v>51</v>
      </c>
      <c r="AA831" s="39">
        <v>16</v>
      </c>
      <c r="AB831" s="39">
        <v>19</v>
      </c>
      <c r="AC831" s="39">
        <v>0</v>
      </c>
      <c r="AD831" s="39">
        <v>0</v>
      </c>
    </row>
    <row r="832" spans="1:30">
      <c r="A832" s="39" t="s">
        <v>275</v>
      </c>
      <c r="B832" s="39">
        <v>88</v>
      </c>
      <c r="C832" s="39">
        <v>21</v>
      </c>
      <c r="D832" s="39">
        <v>24</v>
      </c>
      <c r="E832" s="39">
        <v>45</v>
      </c>
      <c r="F832" s="39">
        <v>51</v>
      </c>
      <c r="G832" s="39">
        <v>20</v>
      </c>
      <c r="H832" s="39">
        <v>23</v>
      </c>
      <c r="I832" s="39">
        <v>2</v>
      </c>
      <c r="J832" s="39">
        <v>2</v>
      </c>
      <c r="L832" s="39">
        <v>88</v>
      </c>
      <c r="M832" s="39">
        <v>21</v>
      </c>
      <c r="N832" s="39">
        <v>24</v>
      </c>
      <c r="O832" s="39">
        <v>46</v>
      </c>
      <c r="P832" s="39">
        <v>52</v>
      </c>
      <c r="Q832" s="39">
        <v>20</v>
      </c>
      <c r="R832" s="39">
        <v>23</v>
      </c>
      <c r="S832" s="39">
        <v>1</v>
      </c>
      <c r="T832" s="39">
        <v>1</v>
      </c>
      <c r="V832" s="39">
        <v>88</v>
      </c>
      <c r="W832" s="39">
        <v>21</v>
      </c>
      <c r="X832" s="39">
        <v>24</v>
      </c>
      <c r="Y832" s="39">
        <v>46</v>
      </c>
      <c r="Z832" s="39">
        <v>52</v>
      </c>
      <c r="AA832" s="39">
        <v>20</v>
      </c>
      <c r="AB832" s="39">
        <v>23</v>
      </c>
      <c r="AC832" s="39">
        <v>1</v>
      </c>
      <c r="AD832" s="39">
        <v>1</v>
      </c>
    </row>
    <row r="833" spans="1:30">
      <c r="A833" s="39" t="s">
        <v>242</v>
      </c>
      <c r="B833" s="39">
        <v>55</v>
      </c>
      <c r="C833" s="39">
        <v>10</v>
      </c>
      <c r="D833" s="39">
        <v>18</v>
      </c>
      <c r="E833" s="39">
        <v>29</v>
      </c>
      <c r="F833" s="39">
        <v>53</v>
      </c>
      <c r="G833" s="39">
        <v>15</v>
      </c>
      <c r="H833" s="39">
        <v>27</v>
      </c>
      <c r="I833" s="39">
        <v>1</v>
      </c>
      <c r="J833" s="39">
        <v>2</v>
      </c>
      <c r="L833" s="39">
        <v>55</v>
      </c>
      <c r="M833" s="39">
        <v>10</v>
      </c>
      <c r="N833" s="39">
        <v>18</v>
      </c>
      <c r="O833" s="39">
        <v>29</v>
      </c>
      <c r="P833" s="39">
        <v>53</v>
      </c>
      <c r="Q833" s="39">
        <v>15</v>
      </c>
      <c r="R833" s="39">
        <v>27</v>
      </c>
      <c r="S833" s="39">
        <v>1</v>
      </c>
      <c r="T833" s="39">
        <v>2</v>
      </c>
      <c r="V833" s="39">
        <v>55</v>
      </c>
      <c r="W833" s="39">
        <v>10</v>
      </c>
      <c r="X833" s="39">
        <v>18</v>
      </c>
      <c r="Y833" s="39">
        <v>29</v>
      </c>
      <c r="Z833" s="39">
        <v>53</v>
      </c>
      <c r="AA833" s="39">
        <v>15</v>
      </c>
      <c r="AB833" s="39">
        <v>27</v>
      </c>
      <c r="AC833" s="39">
        <v>1</v>
      </c>
      <c r="AD833" s="39">
        <v>2</v>
      </c>
    </row>
    <row r="834" spans="1:30">
      <c r="A834" s="39" t="s">
        <v>183</v>
      </c>
      <c r="B834" s="39">
        <v>92</v>
      </c>
      <c r="C834" s="39">
        <v>24</v>
      </c>
      <c r="D834" s="39">
        <v>26</v>
      </c>
      <c r="E834" s="39">
        <v>42</v>
      </c>
      <c r="F834" s="39">
        <v>46</v>
      </c>
      <c r="G834" s="39">
        <v>25</v>
      </c>
      <c r="H834" s="39">
        <v>27</v>
      </c>
      <c r="I834" s="39">
        <v>1</v>
      </c>
      <c r="J834" s="39">
        <v>1</v>
      </c>
      <c r="L834" s="39">
        <v>92</v>
      </c>
      <c r="M834" s="39">
        <v>25</v>
      </c>
      <c r="N834" s="39">
        <v>27</v>
      </c>
      <c r="O834" s="39">
        <v>43</v>
      </c>
      <c r="P834" s="39">
        <v>47</v>
      </c>
      <c r="Q834" s="39">
        <v>24</v>
      </c>
      <c r="R834" s="39">
        <v>26</v>
      </c>
      <c r="S834" s="39">
        <v>0</v>
      </c>
      <c r="T834" s="39">
        <v>0</v>
      </c>
      <c r="V834" s="39">
        <v>92</v>
      </c>
      <c r="W834" s="39">
        <v>25</v>
      </c>
      <c r="X834" s="39">
        <v>27</v>
      </c>
      <c r="Y834" s="39">
        <v>43</v>
      </c>
      <c r="Z834" s="39">
        <v>47</v>
      </c>
      <c r="AA834" s="39">
        <v>24</v>
      </c>
      <c r="AB834" s="39">
        <v>26</v>
      </c>
      <c r="AC834" s="39">
        <v>0</v>
      </c>
      <c r="AD834" s="39">
        <v>0</v>
      </c>
    </row>
    <row r="835" spans="1:30">
      <c r="A835" s="39" t="s">
        <v>16</v>
      </c>
      <c r="B835" s="39">
        <v>76</v>
      </c>
      <c r="C835" s="39">
        <v>24</v>
      </c>
      <c r="D835" s="39">
        <v>32</v>
      </c>
      <c r="E835" s="39">
        <v>35</v>
      </c>
      <c r="F835" s="39">
        <v>46</v>
      </c>
      <c r="G835" s="39">
        <v>15</v>
      </c>
      <c r="H835" s="39">
        <v>20</v>
      </c>
      <c r="I835" s="39">
        <v>2</v>
      </c>
      <c r="J835" s="39">
        <v>3</v>
      </c>
      <c r="L835" s="39">
        <v>76</v>
      </c>
      <c r="M835" s="39">
        <v>23</v>
      </c>
      <c r="N835" s="39">
        <v>30</v>
      </c>
      <c r="O835" s="39">
        <v>35</v>
      </c>
      <c r="P835" s="39">
        <v>46</v>
      </c>
      <c r="Q835" s="39">
        <v>15</v>
      </c>
      <c r="R835" s="39">
        <v>20</v>
      </c>
      <c r="S835" s="39">
        <v>3</v>
      </c>
      <c r="T835" s="39">
        <v>4</v>
      </c>
      <c r="V835" s="39">
        <v>75</v>
      </c>
      <c r="W835" s="39">
        <v>23</v>
      </c>
      <c r="X835" s="39">
        <v>31</v>
      </c>
      <c r="Y835" s="39">
        <v>36</v>
      </c>
      <c r="Z835" s="39">
        <v>48</v>
      </c>
      <c r="AA835" s="39">
        <v>14</v>
      </c>
      <c r="AB835" s="39">
        <v>19</v>
      </c>
      <c r="AC835" s="39">
        <v>2</v>
      </c>
      <c r="AD835" s="39">
        <v>3</v>
      </c>
    </row>
    <row r="836" spans="1:30">
      <c r="A836" s="39" t="s">
        <v>17</v>
      </c>
      <c r="B836" s="39">
        <v>48</v>
      </c>
      <c r="C836" s="39">
        <v>21</v>
      </c>
      <c r="D836" s="39">
        <v>44</v>
      </c>
      <c r="E836" s="39">
        <v>22</v>
      </c>
      <c r="F836" s="39">
        <v>46</v>
      </c>
      <c r="G836" s="39">
        <v>5</v>
      </c>
      <c r="H836" s="39">
        <v>10</v>
      </c>
      <c r="I836" s="39">
        <v>0</v>
      </c>
      <c r="J836" s="39">
        <v>0</v>
      </c>
      <c r="L836" s="39">
        <v>48</v>
      </c>
      <c r="M836" s="39">
        <v>21</v>
      </c>
      <c r="N836" s="39">
        <v>44</v>
      </c>
      <c r="O836" s="39">
        <v>22</v>
      </c>
      <c r="P836" s="39">
        <v>46</v>
      </c>
      <c r="Q836" s="39">
        <v>5</v>
      </c>
      <c r="R836" s="39">
        <v>10</v>
      </c>
      <c r="S836" s="39">
        <v>0</v>
      </c>
      <c r="T836" s="39">
        <v>0</v>
      </c>
      <c r="V836" s="39">
        <v>48</v>
      </c>
      <c r="W836" s="39">
        <v>22</v>
      </c>
      <c r="X836" s="39">
        <v>46</v>
      </c>
      <c r="Y836" s="39">
        <v>21</v>
      </c>
      <c r="Z836" s="39">
        <v>44</v>
      </c>
      <c r="AA836" s="39">
        <v>5</v>
      </c>
      <c r="AB836" s="39">
        <v>10</v>
      </c>
      <c r="AC836" s="39">
        <v>0</v>
      </c>
      <c r="AD836" s="39">
        <v>0</v>
      </c>
    </row>
    <row r="837" spans="1:30">
      <c r="A837" s="39" t="s">
        <v>187</v>
      </c>
      <c r="B837" s="39">
        <v>99</v>
      </c>
      <c r="C837" s="39">
        <v>31</v>
      </c>
      <c r="D837" s="39">
        <v>31</v>
      </c>
      <c r="E837" s="39">
        <v>43</v>
      </c>
      <c r="F837" s="39">
        <v>43</v>
      </c>
      <c r="G837" s="39">
        <v>22</v>
      </c>
      <c r="H837" s="39">
        <v>22</v>
      </c>
      <c r="I837" s="39">
        <v>3</v>
      </c>
      <c r="J837" s="39">
        <v>3</v>
      </c>
      <c r="L837" s="39">
        <v>99</v>
      </c>
      <c r="M837" s="39">
        <v>32</v>
      </c>
      <c r="N837" s="39">
        <v>32</v>
      </c>
      <c r="O837" s="39">
        <v>41</v>
      </c>
      <c r="P837" s="39">
        <v>41</v>
      </c>
      <c r="Q837" s="39">
        <v>23</v>
      </c>
      <c r="R837" s="39">
        <v>23</v>
      </c>
      <c r="S837" s="39">
        <v>3</v>
      </c>
      <c r="T837" s="39">
        <v>3</v>
      </c>
      <c r="V837" s="39">
        <v>100</v>
      </c>
      <c r="W837" s="39">
        <v>33</v>
      </c>
      <c r="X837" s="39">
        <v>33</v>
      </c>
      <c r="Y837" s="39">
        <v>41</v>
      </c>
      <c r="Z837" s="39">
        <v>41</v>
      </c>
      <c r="AA837" s="39">
        <v>23</v>
      </c>
      <c r="AB837" s="39">
        <v>23</v>
      </c>
      <c r="AC837" s="39">
        <v>3</v>
      </c>
      <c r="AD837" s="39">
        <v>3</v>
      </c>
    </row>
    <row r="838" spans="1:30">
      <c r="A838" s="39" t="s">
        <v>184</v>
      </c>
      <c r="B838" s="39">
        <v>64</v>
      </c>
      <c r="C838" s="39">
        <v>17</v>
      </c>
      <c r="D838" s="39">
        <v>27</v>
      </c>
      <c r="E838" s="39">
        <v>39</v>
      </c>
      <c r="F838" s="39">
        <v>61</v>
      </c>
      <c r="G838" s="39">
        <v>8</v>
      </c>
      <c r="H838" s="39">
        <v>13</v>
      </c>
      <c r="I838" s="39">
        <v>0</v>
      </c>
      <c r="J838" s="39">
        <v>0</v>
      </c>
      <c r="L838" s="39">
        <v>64</v>
      </c>
      <c r="M838" s="39">
        <v>17</v>
      </c>
      <c r="N838" s="39">
        <v>27</v>
      </c>
      <c r="O838" s="39">
        <v>41</v>
      </c>
      <c r="P838" s="39">
        <v>64</v>
      </c>
      <c r="Q838" s="39">
        <v>6</v>
      </c>
      <c r="R838" s="39">
        <v>9</v>
      </c>
      <c r="S838" s="39">
        <v>0</v>
      </c>
      <c r="T838" s="39">
        <v>0</v>
      </c>
      <c r="V838" s="39">
        <v>64</v>
      </c>
      <c r="W838" s="39">
        <v>17</v>
      </c>
      <c r="X838" s="39">
        <v>27</v>
      </c>
      <c r="Y838" s="39">
        <v>41</v>
      </c>
      <c r="Z838" s="39">
        <v>64</v>
      </c>
      <c r="AA838" s="39">
        <v>6</v>
      </c>
      <c r="AB838" s="39">
        <v>9</v>
      </c>
      <c r="AC838" s="39">
        <v>0</v>
      </c>
      <c r="AD838" s="39">
        <v>0</v>
      </c>
    </row>
    <row r="839" spans="1:30">
      <c r="A839" s="39" t="s">
        <v>313</v>
      </c>
      <c r="B839" s="39">
        <v>97</v>
      </c>
      <c r="C839" s="39">
        <v>28</v>
      </c>
      <c r="D839" s="39">
        <v>29</v>
      </c>
      <c r="E839" s="39">
        <v>47</v>
      </c>
      <c r="F839" s="39">
        <v>48</v>
      </c>
      <c r="G839" s="39">
        <v>21</v>
      </c>
      <c r="H839" s="39">
        <v>22</v>
      </c>
      <c r="I839" s="39">
        <v>1</v>
      </c>
      <c r="J839" s="39">
        <v>1</v>
      </c>
      <c r="L839" s="39">
        <v>96</v>
      </c>
      <c r="M839" s="39">
        <v>28</v>
      </c>
      <c r="N839" s="39">
        <v>29</v>
      </c>
      <c r="O839" s="39">
        <v>48</v>
      </c>
      <c r="P839" s="39">
        <v>50</v>
      </c>
      <c r="Q839" s="39">
        <v>19</v>
      </c>
      <c r="R839" s="39">
        <v>20</v>
      </c>
      <c r="S839" s="39">
        <v>1</v>
      </c>
      <c r="T839" s="39">
        <v>1</v>
      </c>
      <c r="V839" s="39">
        <v>96</v>
      </c>
      <c r="W839" s="39">
        <v>28</v>
      </c>
      <c r="X839" s="39">
        <v>29</v>
      </c>
      <c r="Y839" s="39">
        <v>48</v>
      </c>
      <c r="Z839" s="39">
        <v>50</v>
      </c>
      <c r="AA839" s="39">
        <v>19</v>
      </c>
      <c r="AB839" s="39">
        <v>20</v>
      </c>
      <c r="AC839" s="39">
        <v>1</v>
      </c>
      <c r="AD839" s="39">
        <v>1</v>
      </c>
    </row>
    <row r="840" spans="1:30">
      <c r="A840" s="39" t="s">
        <v>185</v>
      </c>
      <c r="B840" s="39">
        <v>75</v>
      </c>
      <c r="C840" s="39">
        <v>14</v>
      </c>
      <c r="D840" s="39">
        <v>19</v>
      </c>
      <c r="E840" s="39">
        <v>38</v>
      </c>
      <c r="F840" s="39">
        <v>51</v>
      </c>
      <c r="G840" s="39">
        <v>19</v>
      </c>
      <c r="H840" s="39">
        <v>25</v>
      </c>
      <c r="I840" s="39">
        <v>4</v>
      </c>
      <c r="J840" s="39">
        <v>5</v>
      </c>
      <c r="L840" s="39">
        <v>75</v>
      </c>
      <c r="M840" s="39">
        <v>14</v>
      </c>
      <c r="N840" s="39">
        <v>19</v>
      </c>
      <c r="O840" s="39">
        <v>39</v>
      </c>
      <c r="P840" s="39">
        <v>52</v>
      </c>
      <c r="Q840" s="39">
        <v>19</v>
      </c>
      <c r="R840" s="39">
        <v>25</v>
      </c>
      <c r="S840" s="39">
        <v>3</v>
      </c>
      <c r="T840" s="39">
        <v>4</v>
      </c>
      <c r="V840" s="39">
        <v>75</v>
      </c>
      <c r="W840" s="39">
        <v>14</v>
      </c>
      <c r="X840" s="39">
        <v>19</v>
      </c>
      <c r="Y840" s="39">
        <v>39</v>
      </c>
      <c r="Z840" s="39">
        <v>52</v>
      </c>
      <c r="AA840" s="39">
        <v>19</v>
      </c>
      <c r="AB840" s="39">
        <v>25</v>
      </c>
      <c r="AC840" s="39">
        <v>3</v>
      </c>
      <c r="AD840" s="39">
        <v>4</v>
      </c>
    </row>
    <row r="841" spans="1:30">
      <c r="A841" s="39" t="s">
        <v>18</v>
      </c>
      <c r="B841" s="39">
        <v>79</v>
      </c>
      <c r="C841" s="39">
        <v>31</v>
      </c>
      <c r="D841" s="39">
        <v>39</v>
      </c>
      <c r="E841" s="39">
        <v>37</v>
      </c>
      <c r="F841" s="39">
        <v>47</v>
      </c>
      <c r="G841" s="39">
        <v>11</v>
      </c>
      <c r="H841" s="39">
        <v>14</v>
      </c>
      <c r="I841" s="39">
        <v>0</v>
      </c>
      <c r="J841" s="39">
        <v>0</v>
      </c>
      <c r="L841" s="39">
        <v>79</v>
      </c>
      <c r="M841" s="39">
        <v>31</v>
      </c>
      <c r="N841" s="39">
        <v>39</v>
      </c>
      <c r="O841" s="39">
        <v>37</v>
      </c>
      <c r="P841" s="39">
        <v>47</v>
      </c>
      <c r="Q841" s="39">
        <v>11</v>
      </c>
      <c r="R841" s="39">
        <v>14</v>
      </c>
      <c r="S841" s="39">
        <v>0</v>
      </c>
      <c r="T841" s="39">
        <v>0</v>
      </c>
      <c r="V841" s="39">
        <v>79</v>
      </c>
      <c r="W841" s="39">
        <v>31</v>
      </c>
      <c r="X841" s="39">
        <v>39</v>
      </c>
      <c r="Y841" s="39">
        <v>37</v>
      </c>
      <c r="Z841" s="39">
        <v>47</v>
      </c>
      <c r="AA841" s="39">
        <v>11</v>
      </c>
      <c r="AB841" s="39">
        <v>14</v>
      </c>
      <c r="AC841" s="39">
        <v>0</v>
      </c>
      <c r="AD841" s="39">
        <v>0</v>
      </c>
    </row>
    <row r="842" spans="1:30">
      <c r="A842" s="39" t="s">
        <v>20</v>
      </c>
      <c r="B842" s="39">
        <v>55</v>
      </c>
      <c r="C842" s="39">
        <v>20</v>
      </c>
      <c r="D842" s="39">
        <v>36</v>
      </c>
      <c r="E842" s="39">
        <v>20</v>
      </c>
      <c r="F842" s="39">
        <v>36</v>
      </c>
      <c r="G842" s="39">
        <v>15</v>
      </c>
      <c r="H842" s="39">
        <v>27</v>
      </c>
      <c r="I842" s="39">
        <v>0</v>
      </c>
      <c r="J842" s="39">
        <v>0</v>
      </c>
      <c r="L842" s="39">
        <v>55</v>
      </c>
      <c r="M842" s="39">
        <v>20</v>
      </c>
      <c r="N842" s="39">
        <v>36</v>
      </c>
      <c r="O842" s="39">
        <v>20</v>
      </c>
      <c r="P842" s="39">
        <v>36</v>
      </c>
      <c r="Q842" s="39">
        <v>15</v>
      </c>
      <c r="R842" s="39">
        <v>27</v>
      </c>
      <c r="S842" s="39">
        <v>0</v>
      </c>
      <c r="T842" s="39">
        <v>0</v>
      </c>
      <c r="V842" s="39">
        <v>55</v>
      </c>
      <c r="W842" s="39">
        <v>20</v>
      </c>
      <c r="X842" s="39">
        <v>36</v>
      </c>
      <c r="Y842" s="39">
        <v>20</v>
      </c>
      <c r="Z842" s="39">
        <v>36</v>
      </c>
      <c r="AA842" s="39">
        <v>15</v>
      </c>
      <c r="AB842" s="39">
        <v>27</v>
      </c>
      <c r="AC842" s="39">
        <v>0</v>
      </c>
      <c r="AD842" s="39">
        <v>0</v>
      </c>
    </row>
    <row r="843" spans="1:30">
      <c r="A843" s="39" t="s">
        <v>255</v>
      </c>
      <c r="B843" s="39">
        <v>3326</v>
      </c>
      <c r="C843" s="39">
        <v>688</v>
      </c>
      <c r="D843" s="39">
        <v>21</v>
      </c>
      <c r="E843" s="39">
        <v>1582</v>
      </c>
      <c r="F843" s="39">
        <v>48</v>
      </c>
      <c r="G843" s="39">
        <v>966</v>
      </c>
      <c r="H843" s="39">
        <v>29</v>
      </c>
      <c r="I843" s="39">
        <v>90</v>
      </c>
      <c r="J843" s="39">
        <v>3</v>
      </c>
      <c r="L843" s="39">
        <v>3331</v>
      </c>
      <c r="M843" s="39">
        <v>697</v>
      </c>
      <c r="N843" s="39">
        <v>21</v>
      </c>
      <c r="O843" s="39">
        <v>1575</v>
      </c>
      <c r="P843" s="39">
        <v>47</v>
      </c>
      <c r="Q843" s="39">
        <v>974</v>
      </c>
      <c r="R843" s="39">
        <v>29</v>
      </c>
      <c r="S843" s="39">
        <v>85</v>
      </c>
      <c r="T843" s="39">
        <v>3</v>
      </c>
      <c r="V843" s="39">
        <v>3329</v>
      </c>
      <c r="W843" s="39">
        <v>701</v>
      </c>
      <c r="X843" s="39">
        <v>21</v>
      </c>
      <c r="Y843" s="39">
        <v>1575</v>
      </c>
      <c r="Z843" s="39">
        <v>47</v>
      </c>
      <c r="AA843" s="39">
        <v>966</v>
      </c>
      <c r="AB843" s="39">
        <v>29</v>
      </c>
      <c r="AC843" s="39">
        <v>87</v>
      </c>
      <c r="AD843" s="39">
        <v>3</v>
      </c>
    </row>
    <row r="844" spans="1:30">
      <c r="A844" s="39" t="s">
        <v>202</v>
      </c>
      <c r="B844" s="39">
        <v>38</v>
      </c>
      <c r="C844" s="39">
        <v>7</v>
      </c>
      <c r="D844" s="39">
        <v>18</v>
      </c>
      <c r="E844" s="39">
        <v>18</v>
      </c>
      <c r="F844" s="39">
        <v>47</v>
      </c>
      <c r="G844" s="39">
        <v>11</v>
      </c>
      <c r="H844" s="39">
        <v>29</v>
      </c>
      <c r="I844" s="39">
        <v>2</v>
      </c>
      <c r="J844" s="39">
        <v>5</v>
      </c>
      <c r="L844" s="39">
        <v>38</v>
      </c>
      <c r="M844" s="39">
        <v>7</v>
      </c>
      <c r="N844" s="39">
        <v>18</v>
      </c>
      <c r="O844" s="39">
        <v>19</v>
      </c>
      <c r="P844" s="39">
        <v>50</v>
      </c>
      <c r="Q844" s="39">
        <v>11</v>
      </c>
      <c r="R844" s="39">
        <v>29</v>
      </c>
      <c r="S844" s="39">
        <v>1</v>
      </c>
      <c r="T844" s="39">
        <v>3</v>
      </c>
      <c r="V844" s="39">
        <v>38</v>
      </c>
      <c r="W844" s="39">
        <v>7</v>
      </c>
      <c r="X844" s="39">
        <v>18</v>
      </c>
      <c r="Y844" s="39">
        <v>19</v>
      </c>
      <c r="Z844" s="39">
        <v>50</v>
      </c>
      <c r="AA844" s="39">
        <v>10</v>
      </c>
      <c r="AB844" s="39">
        <v>26</v>
      </c>
      <c r="AC844" s="39">
        <v>2</v>
      </c>
      <c r="AD844" s="39">
        <v>5</v>
      </c>
    </row>
    <row r="845" spans="1:30">
      <c r="A845" s="39" t="s">
        <v>214</v>
      </c>
      <c r="B845" s="39">
        <v>70</v>
      </c>
      <c r="C845" s="39">
        <v>24</v>
      </c>
      <c r="D845" s="39">
        <v>34</v>
      </c>
      <c r="E845" s="39">
        <v>25</v>
      </c>
      <c r="F845" s="39">
        <v>36</v>
      </c>
      <c r="G845" s="39">
        <v>19</v>
      </c>
      <c r="H845" s="39">
        <v>27</v>
      </c>
      <c r="I845" s="39">
        <v>2</v>
      </c>
      <c r="J845" s="39">
        <v>3</v>
      </c>
      <c r="L845" s="39">
        <v>70</v>
      </c>
      <c r="M845" s="39">
        <v>24</v>
      </c>
      <c r="N845" s="39">
        <v>34</v>
      </c>
      <c r="O845" s="39">
        <v>25</v>
      </c>
      <c r="P845" s="39">
        <v>36</v>
      </c>
      <c r="Q845" s="39">
        <v>19</v>
      </c>
      <c r="R845" s="39">
        <v>27</v>
      </c>
      <c r="S845" s="39">
        <v>2</v>
      </c>
      <c r="T845" s="39">
        <v>3</v>
      </c>
      <c r="V845" s="39">
        <v>70</v>
      </c>
      <c r="W845" s="39">
        <v>24</v>
      </c>
      <c r="X845" s="39">
        <v>34</v>
      </c>
      <c r="Y845" s="39">
        <v>25</v>
      </c>
      <c r="Z845" s="39">
        <v>36</v>
      </c>
      <c r="AA845" s="39">
        <v>19</v>
      </c>
      <c r="AB845" s="39">
        <v>27</v>
      </c>
      <c r="AC845" s="39">
        <v>2</v>
      </c>
      <c r="AD845" s="39">
        <v>3</v>
      </c>
    </row>
    <row r="846" spans="1:30">
      <c r="A846" s="39" t="s">
        <v>161</v>
      </c>
      <c r="B846" s="39">
        <v>229</v>
      </c>
      <c r="C846" s="39">
        <v>64</v>
      </c>
      <c r="D846" s="39">
        <v>28</v>
      </c>
      <c r="E846" s="39">
        <v>108</v>
      </c>
      <c r="F846" s="39">
        <v>47</v>
      </c>
      <c r="G846" s="39">
        <v>51</v>
      </c>
      <c r="H846" s="39">
        <v>22</v>
      </c>
      <c r="I846" s="39">
        <v>6</v>
      </c>
      <c r="J846" s="39">
        <v>3</v>
      </c>
      <c r="L846" s="39">
        <v>230</v>
      </c>
      <c r="M846" s="39">
        <v>66</v>
      </c>
      <c r="N846" s="39">
        <v>29</v>
      </c>
      <c r="O846" s="39">
        <v>107</v>
      </c>
      <c r="P846" s="39">
        <v>47</v>
      </c>
      <c r="Q846" s="39">
        <v>50</v>
      </c>
      <c r="R846" s="39">
        <v>22</v>
      </c>
      <c r="S846" s="39">
        <v>7</v>
      </c>
      <c r="T846" s="39">
        <v>3</v>
      </c>
      <c r="V846" s="39">
        <v>230</v>
      </c>
      <c r="W846" s="39">
        <v>66</v>
      </c>
      <c r="X846" s="39">
        <v>29</v>
      </c>
      <c r="Y846" s="39">
        <v>107</v>
      </c>
      <c r="Z846" s="39">
        <v>47</v>
      </c>
      <c r="AA846" s="39">
        <v>50</v>
      </c>
      <c r="AB846" s="39">
        <v>22</v>
      </c>
      <c r="AC846" s="39">
        <v>7</v>
      </c>
      <c r="AD846" s="39">
        <v>3</v>
      </c>
    </row>
    <row r="847" spans="1:30">
      <c r="A847" s="39" t="s">
        <v>126</v>
      </c>
      <c r="B847" s="39">
        <v>189</v>
      </c>
      <c r="C847" s="39">
        <v>32</v>
      </c>
      <c r="D847" s="39">
        <v>17</v>
      </c>
      <c r="E847" s="39">
        <v>101</v>
      </c>
      <c r="F847" s="39">
        <v>53</v>
      </c>
      <c r="G847" s="39">
        <v>51</v>
      </c>
      <c r="H847" s="39">
        <v>27</v>
      </c>
      <c r="I847" s="39">
        <v>5</v>
      </c>
      <c r="J847" s="39">
        <v>3</v>
      </c>
      <c r="L847" s="39">
        <v>189</v>
      </c>
      <c r="M847" s="39">
        <v>32</v>
      </c>
      <c r="N847" s="39">
        <v>17</v>
      </c>
      <c r="O847" s="39">
        <v>102</v>
      </c>
      <c r="P847" s="39">
        <v>54</v>
      </c>
      <c r="Q847" s="39">
        <v>50</v>
      </c>
      <c r="R847" s="39">
        <v>26</v>
      </c>
      <c r="S847" s="39">
        <v>5</v>
      </c>
      <c r="T847" s="39">
        <v>3</v>
      </c>
      <c r="V847" s="39">
        <v>189</v>
      </c>
      <c r="W847" s="39">
        <v>32</v>
      </c>
      <c r="X847" s="39">
        <v>17</v>
      </c>
      <c r="Y847" s="39">
        <v>104</v>
      </c>
      <c r="Z847" s="39">
        <v>55</v>
      </c>
      <c r="AA847" s="39">
        <v>48</v>
      </c>
      <c r="AB847" s="39">
        <v>25</v>
      </c>
      <c r="AC847" s="39">
        <v>5</v>
      </c>
      <c r="AD847" s="39">
        <v>3</v>
      </c>
    </row>
    <row r="848" spans="1:30">
      <c r="A848" s="39" t="s">
        <v>169</v>
      </c>
      <c r="B848" s="39">
        <v>528</v>
      </c>
      <c r="C848" s="39">
        <v>126</v>
      </c>
      <c r="D848" s="39">
        <v>24</v>
      </c>
      <c r="E848" s="39">
        <v>254</v>
      </c>
      <c r="F848" s="39">
        <v>48</v>
      </c>
      <c r="G848" s="39">
        <v>134</v>
      </c>
      <c r="H848" s="39">
        <v>25</v>
      </c>
      <c r="I848" s="39">
        <v>14</v>
      </c>
      <c r="J848" s="39">
        <v>3</v>
      </c>
      <c r="L848" s="39">
        <v>528</v>
      </c>
      <c r="M848" s="39">
        <v>126</v>
      </c>
      <c r="N848" s="39">
        <v>24</v>
      </c>
      <c r="O848" s="39">
        <v>254</v>
      </c>
      <c r="P848" s="39">
        <v>48</v>
      </c>
      <c r="Q848" s="39">
        <v>135</v>
      </c>
      <c r="R848" s="39">
        <v>26</v>
      </c>
      <c r="S848" s="39">
        <v>13</v>
      </c>
      <c r="T848" s="39">
        <v>2</v>
      </c>
      <c r="V848" s="39">
        <v>528</v>
      </c>
      <c r="W848" s="39">
        <v>126</v>
      </c>
      <c r="X848" s="39">
        <v>24</v>
      </c>
      <c r="Y848" s="39">
        <v>255</v>
      </c>
      <c r="Z848" s="39">
        <v>48</v>
      </c>
      <c r="AA848" s="39">
        <v>134</v>
      </c>
      <c r="AB848" s="39">
        <v>25</v>
      </c>
      <c r="AC848" s="39">
        <v>13</v>
      </c>
      <c r="AD848" s="39">
        <v>2</v>
      </c>
    </row>
    <row r="849" spans="1:30">
      <c r="A849" s="39" t="s">
        <v>26</v>
      </c>
      <c r="B849" s="39">
        <v>44</v>
      </c>
      <c r="C849" s="39">
        <v>6</v>
      </c>
      <c r="D849" s="39">
        <v>14</v>
      </c>
      <c r="E849" s="39">
        <v>27</v>
      </c>
      <c r="F849" s="39">
        <v>61</v>
      </c>
      <c r="G849" s="39">
        <v>10</v>
      </c>
      <c r="H849" s="39">
        <v>23</v>
      </c>
      <c r="I849" s="39">
        <v>1</v>
      </c>
      <c r="J849" s="39">
        <v>2</v>
      </c>
      <c r="L849" s="39">
        <v>44</v>
      </c>
      <c r="M849" s="39">
        <v>6</v>
      </c>
      <c r="N849" s="39">
        <v>14</v>
      </c>
      <c r="O849" s="39">
        <v>27</v>
      </c>
      <c r="P849" s="39">
        <v>61</v>
      </c>
      <c r="Q849" s="39">
        <v>10</v>
      </c>
      <c r="R849" s="39">
        <v>23</v>
      </c>
      <c r="S849" s="39">
        <v>1</v>
      </c>
      <c r="T849" s="39">
        <v>2</v>
      </c>
      <c r="V849" s="39">
        <v>44</v>
      </c>
      <c r="W849" s="39">
        <v>6</v>
      </c>
      <c r="X849" s="39">
        <v>14</v>
      </c>
      <c r="Y849" s="39">
        <v>27</v>
      </c>
      <c r="Z849" s="39">
        <v>61</v>
      </c>
      <c r="AA849" s="39">
        <v>10</v>
      </c>
      <c r="AB849" s="39">
        <v>23</v>
      </c>
      <c r="AC849" s="39">
        <v>1</v>
      </c>
      <c r="AD849" s="39">
        <v>2</v>
      </c>
    </row>
    <row r="850" spans="1:30">
      <c r="A850" s="39" t="s">
        <v>128</v>
      </c>
      <c r="B850" s="39">
        <v>587</v>
      </c>
      <c r="C850" s="39">
        <v>92</v>
      </c>
      <c r="D850" s="39">
        <v>16</v>
      </c>
      <c r="E850" s="39">
        <v>259</v>
      </c>
      <c r="F850" s="39">
        <v>44</v>
      </c>
      <c r="G850" s="39">
        <v>219</v>
      </c>
      <c r="H850" s="39">
        <v>37</v>
      </c>
      <c r="I850" s="39">
        <v>17</v>
      </c>
      <c r="J850" s="39">
        <v>3</v>
      </c>
      <c r="L850" s="39">
        <v>587</v>
      </c>
      <c r="M850" s="39">
        <v>94</v>
      </c>
      <c r="N850" s="39">
        <v>16</v>
      </c>
      <c r="O850" s="39">
        <v>256</v>
      </c>
      <c r="P850" s="39">
        <v>44</v>
      </c>
      <c r="Q850" s="39">
        <v>221</v>
      </c>
      <c r="R850" s="39">
        <v>38</v>
      </c>
      <c r="S850" s="39">
        <v>16</v>
      </c>
      <c r="T850" s="39">
        <v>3</v>
      </c>
      <c r="V850" s="39">
        <v>587</v>
      </c>
      <c r="W850" s="39">
        <v>97</v>
      </c>
      <c r="X850" s="39">
        <v>17</v>
      </c>
      <c r="Y850" s="39">
        <v>251</v>
      </c>
      <c r="Z850" s="39">
        <v>43</v>
      </c>
      <c r="AA850" s="39">
        <v>222</v>
      </c>
      <c r="AB850" s="39">
        <v>38</v>
      </c>
      <c r="AC850" s="39">
        <v>17</v>
      </c>
      <c r="AD850" s="39">
        <v>3</v>
      </c>
    </row>
    <row r="851" spans="1:30">
      <c r="A851" s="39" t="s">
        <v>324</v>
      </c>
      <c r="B851" s="39">
        <v>100</v>
      </c>
      <c r="C851" s="39">
        <v>5</v>
      </c>
      <c r="D851" s="39">
        <v>5</v>
      </c>
      <c r="E851" s="39">
        <v>54</v>
      </c>
      <c r="F851" s="39">
        <v>54</v>
      </c>
      <c r="G851" s="39">
        <v>37</v>
      </c>
      <c r="H851" s="39">
        <v>37</v>
      </c>
      <c r="I851" s="39">
        <v>4</v>
      </c>
      <c r="J851" s="39">
        <v>4</v>
      </c>
      <c r="L851" s="39">
        <v>100</v>
      </c>
      <c r="M851" s="39">
        <v>5</v>
      </c>
      <c r="N851" s="39">
        <v>5</v>
      </c>
      <c r="O851" s="39">
        <v>53</v>
      </c>
      <c r="P851" s="39">
        <v>53</v>
      </c>
      <c r="Q851" s="39">
        <v>37</v>
      </c>
      <c r="R851" s="39">
        <v>37</v>
      </c>
      <c r="S851" s="39">
        <v>5</v>
      </c>
      <c r="T851" s="39">
        <v>5</v>
      </c>
      <c r="V851" s="39">
        <v>100</v>
      </c>
      <c r="W851" s="39">
        <v>5</v>
      </c>
      <c r="X851" s="39">
        <v>5</v>
      </c>
      <c r="Y851" s="39">
        <v>53</v>
      </c>
      <c r="Z851" s="39">
        <v>53</v>
      </c>
      <c r="AA851" s="39">
        <v>38</v>
      </c>
      <c r="AB851" s="39">
        <v>38</v>
      </c>
      <c r="AC851" s="39">
        <v>4</v>
      </c>
      <c r="AD851" s="39">
        <v>4</v>
      </c>
    </row>
    <row r="852" spans="1:30">
      <c r="A852" s="39" t="s">
        <v>162</v>
      </c>
      <c r="B852" s="39">
        <v>111</v>
      </c>
      <c r="C852" s="39">
        <v>23</v>
      </c>
      <c r="D852" s="39">
        <v>21</v>
      </c>
      <c r="E852" s="39">
        <v>55</v>
      </c>
      <c r="F852" s="39">
        <v>50</v>
      </c>
      <c r="G852" s="39">
        <v>33</v>
      </c>
      <c r="H852" s="39">
        <v>30</v>
      </c>
      <c r="I852" s="39">
        <v>0</v>
      </c>
      <c r="J852" s="39">
        <v>0</v>
      </c>
      <c r="L852" s="39">
        <v>112</v>
      </c>
      <c r="M852" s="39">
        <v>24</v>
      </c>
      <c r="N852" s="39">
        <v>21</v>
      </c>
      <c r="O852" s="39">
        <v>55</v>
      </c>
      <c r="P852" s="39">
        <v>49</v>
      </c>
      <c r="Q852" s="39">
        <v>33</v>
      </c>
      <c r="R852" s="39">
        <v>29</v>
      </c>
      <c r="S852" s="39">
        <v>0</v>
      </c>
      <c r="T852" s="39">
        <v>0</v>
      </c>
      <c r="V852" s="39">
        <v>112</v>
      </c>
      <c r="W852" s="39">
        <v>24</v>
      </c>
      <c r="X852" s="39">
        <v>21</v>
      </c>
      <c r="Y852" s="39">
        <v>55</v>
      </c>
      <c r="Z852" s="39">
        <v>49</v>
      </c>
      <c r="AA852" s="39">
        <v>32</v>
      </c>
      <c r="AB852" s="39">
        <v>29</v>
      </c>
      <c r="AC852" s="39">
        <v>1</v>
      </c>
      <c r="AD852" s="39">
        <v>1</v>
      </c>
    </row>
    <row r="853" spans="1:30">
      <c r="A853" s="39" t="s">
        <v>233</v>
      </c>
      <c r="B853" s="39">
        <v>294</v>
      </c>
      <c r="C853" s="39">
        <v>42</v>
      </c>
      <c r="D853" s="39">
        <v>14</v>
      </c>
      <c r="E853" s="39">
        <v>146</v>
      </c>
      <c r="F853" s="39">
        <v>50</v>
      </c>
      <c r="G853" s="39">
        <v>99</v>
      </c>
      <c r="H853" s="39">
        <v>34</v>
      </c>
      <c r="I853" s="39">
        <v>7</v>
      </c>
      <c r="J853" s="39">
        <v>2</v>
      </c>
      <c r="L853" s="39">
        <v>294</v>
      </c>
      <c r="M853" s="39">
        <v>45</v>
      </c>
      <c r="N853" s="39">
        <v>15</v>
      </c>
      <c r="O853" s="39">
        <v>141</v>
      </c>
      <c r="P853" s="39">
        <v>48</v>
      </c>
      <c r="Q853" s="39">
        <v>101</v>
      </c>
      <c r="R853" s="39">
        <v>34</v>
      </c>
      <c r="S853" s="39">
        <v>7</v>
      </c>
      <c r="T853" s="39">
        <v>2</v>
      </c>
      <c r="V853" s="39">
        <v>294</v>
      </c>
      <c r="W853" s="39">
        <v>45</v>
      </c>
      <c r="X853" s="39">
        <v>15</v>
      </c>
      <c r="Y853" s="39">
        <v>143</v>
      </c>
      <c r="Z853" s="39">
        <v>49</v>
      </c>
      <c r="AA853" s="39">
        <v>99</v>
      </c>
      <c r="AB853" s="39">
        <v>34</v>
      </c>
      <c r="AC853" s="39">
        <v>7</v>
      </c>
      <c r="AD853" s="39">
        <v>2</v>
      </c>
    </row>
    <row r="854" spans="1:30">
      <c r="A854" s="39" t="s">
        <v>312</v>
      </c>
      <c r="B854" s="39">
        <v>66</v>
      </c>
      <c r="C854" s="39">
        <v>11</v>
      </c>
      <c r="D854" s="39">
        <v>17</v>
      </c>
      <c r="E854" s="39">
        <v>25</v>
      </c>
      <c r="F854" s="39">
        <v>38</v>
      </c>
      <c r="G854" s="39">
        <v>25</v>
      </c>
      <c r="H854" s="39">
        <v>38</v>
      </c>
      <c r="I854" s="39">
        <v>5</v>
      </c>
      <c r="J854" s="39">
        <v>8</v>
      </c>
      <c r="L854" s="39">
        <v>67</v>
      </c>
      <c r="M854" s="39">
        <v>11</v>
      </c>
      <c r="N854" s="39">
        <v>16</v>
      </c>
      <c r="O854" s="39">
        <v>25</v>
      </c>
      <c r="P854" s="39">
        <v>37</v>
      </c>
      <c r="Q854" s="39">
        <v>25</v>
      </c>
      <c r="R854" s="39">
        <v>37</v>
      </c>
      <c r="S854" s="39">
        <v>6</v>
      </c>
      <c r="T854" s="39">
        <v>9</v>
      </c>
      <c r="V854" s="39">
        <v>67</v>
      </c>
      <c r="W854" s="39">
        <v>11</v>
      </c>
      <c r="X854" s="39">
        <v>16</v>
      </c>
      <c r="Y854" s="39">
        <v>25</v>
      </c>
      <c r="Z854" s="39">
        <v>37</v>
      </c>
      <c r="AA854" s="39">
        <v>25</v>
      </c>
      <c r="AB854" s="39">
        <v>37</v>
      </c>
      <c r="AC854" s="39">
        <v>6</v>
      </c>
      <c r="AD854" s="39">
        <v>9</v>
      </c>
    </row>
    <row r="855" spans="1:30">
      <c r="A855" s="39" t="s">
        <v>213</v>
      </c>
      <c r="B855" s="39">
        <v>51</v>
      </c>
      <c r="C855" s="39">
        <v>12</v>
      </c>
      <c r="D855" s="39">
        <v>24</v>
      </c>
      <c r="E855" s="39">
        <v>19</v>
      </c>
      <c r="F855" s="39">
        <v>37</v>
      </c>
      <c r="G855" s="39">
        <v>18</v>
      </c>
      <c r="H855" s="39">
        <v>35</v>
      </c>
      <c r="I855" s="39">
        <v>2</v>
      </c>
      <c r="J855" s="39">
        <v>4</v>
      </c>
      <c r="L855" s="39">
        <v>51</v>
      </c>
      <c r="M855" s="39">
        <v>12</v>
      </c>
      <c r="N855" s="39">
        <v>24</v>
      </c>
      <c r="O855" s="39">
        <v>19</v>
      </c>
      <c r="P855" s="39">
        <v>37</v>
      </c>
      <c r="Q855" s="39">
        <v>18</v>
      </c>
      <c r="R855" s="39">
        <v>35</v>
      </c>
      <c r="S855" s="39">
        <v>2</v>
      </c>
      <c r="T855" s="39">
        <v>4</v>
      </c>
      <c r="V855" s="39">
        <v>51</v>
      </c>
      <c r="W855" s="39">
        <v>12</v>
      </c>
      <c r="X855" s="39">
        <v>24</v>
      </c>
      <c r="Y855" s="39">
        <v>19</v>
      </c>
      <c r="Z855" s="39">
        <v>37</v>
      </c>
      <c r="AA855" s="39">
        <v>18</v>
      </c>
      <c r="AB855" s="39">
        <v>35</v>
      </c>
      <c r="AC855" s="39">
        <v>2</v>
      </c>
      <c r="AD855" s="39">
        <v>4</v>
      </c>
    </row>
    <row r="856" spans="1:30">
      <c r="A856" s="39" t="s">
        <v>201</v>
      </c>
      <c r="B856" s="39">
        <v>47</v>
      </c>
      <c r="C856" s="39">
        <v>15</v>
      </c>
      <c r="D856" s="39">
        <v>32</v>
      </c>
      <c r="E856" s="39">
        <v>17</v>
      </c>
      <c r="F856" s="39">
        <v>36</v>
      </c>
      <c r="G856" s="39">
        <v>11</v>
      </c>
      <c r="H856" s="39">
        <v>23</v>
      </c>
      <c r="I856" s="39">
        <v>4</v>
      </c>
      <c r="J856" s="39">
        <v>9</v>
      </c>
      <c r="L856" s="39">
        <v>47</v>
      </c>
      <c r="M856" s="39">
        <v>15</v>
      </c>
      <c r="N856" s="39">
        <v>32</v>
      </c>
      <c r="O856" s="39">
        <v>18</v>
      </c>
      <c r="P856" s="39">
        <v>38</v>
      </c>
      <c r="Q856" s="39">
        <v>11</v>
      </c>
      <c r="R856" s="39">
        <v>23</v>
      </c>
      <c r="S856" s="39">
        <v>3</v>
      </c>
      <c r="T856" s="39">
        <v>6</v>
      </c>
      <c r="V856" s="39">
        <v>47</v>
      </c>
      <c r="W856" s="39">
        <v>15</v>
      </c>
      <c r="X856" s="39">
        <v>32</v>
      </c>
      <c r="Y856" s="39">
        <v>18</v>
      </c>
      <c r="Z856" s="39">
        <v>38</v>
      </c>
      <c r="AA856" s="39">
        <v>11</v>
      </c>
      <c r="AB856" s="39">
        <v>23</v>
      </c>
      <c r="AC856" s="39">
        <v>3</v>
      </c>
      <c r="AD856" s="39">
        <v>6</v>
      </c>
    </row>
    <row r="857" spans="1:30">
      <c r="A857" s="39" t="s">
        <v>216</v>
      </c>
      <c r="B857" s="39">
        <v>82</v>
      </c>
      <c r="C857" s="39">
        <v>17</v>
      </c>
      <c r="D857" s="39">
        <v>21</v>
      </c>
      <c r="E857" s="39">
        <v>32</v>
      </c>
      <c r="F857" s="39">
        <v>39</v>
      </c>
      <c r="G857" s="39">
        <v>31</v>
      </c>
      <c r="H857" s="39">
        <v>38</v>
      </c>
      <c r="I857" s="39">
        <v>2</v>
      </c>
      <c r="J857" s="39">
        <v>2</v>
      </c>
      <c r="L857" s="39">
        <v>82</v>
      </c>
      <c r="M857" s="39">
        <v>16</v>
      </c>
      <c r="N857" s="39">
        <v>20</v>
      </c>
      <c r="O857" s="39">
        <v>34</v>
      </c>
      <c r="P857" s="39">
        <v>41</v>
      </c>
      <c r="Q857" s="39">
        <v>30</v>
      </c>
      <c r="R857" s="39">
        <v>37</v>
      </c>
      <c r="S857" s="39">
        <v>2</v>
      </c>
      <c r="T857" s="39">
        <v>2</v>
      </c>
      <c r="V857" s="39">
        <v>82</v>
      </c>
      <c r="W857" s="39">
        <v>16</v>
      </c>
      <c r="X857" s="39">
        <v>20</v>
      </c>
      <c r="Y857" s="39">
        <v>34</v>
      </c>
      <c r="Z857" s="39">
        <v>41</v>
      </c>
      <c r="AA857" s="39">
        <v>30</v>
      </c>
      <c r="AB857" s="39">
        <v>37</v>
      </c>
      <c r="AC857" s="39">
        <v>2</v>
      </c>
      <c r="AD857" s="39">
        <v>2</v>
      </c>
    </row>
    <row r="858" spans="1:30">
      <c r="A858" s="39" t="s">
        <v>27</v>
      </c>
      <c r="B858" s="39">
        <v>397</v>
      </c>
      <c r="C858" s="39">
        <v>109</v>
      </c>
      <c r="D858" s="39">
        <v>27</v>
      </c>
      <c r="E858" s="39">
        <v>177</v>
      </c>
      <c r="F858" s="39">
        <v>45</v>
      </c>
      <c r="G858" s="39">
        <v>100</v>
      </c>
      <c r="H858" s="39">
        <v>25</v>
      </c>
      <c r="I858" s="39">
        <v>11</v>
      </c>
      <c r="J858" s="39">
        <v>3</v>
      </c>
      <c r="L858" s="39">
        <v>398</v>
      </c>
      <c r="M858" s="39">
        <v>109</v>
      </c>
      <c r="N858" s="39">
        <v>27</v>
      </c>
      <c r="O858" s="39">
        <v>179</v>
      </c>
      <c r="P858" s="39">
        <v>45</v>
      </c>
      <c r="Q858" s="39">
        <v>100</v>
      </c>
      <c r="R858" s="39">
        <v>25</v>
      </c>
      <c r="S858" s="39">
        <v>10</v>
      </c>
      <c r="T858" s="39">
        <v>3</v>
      </c>
      <c r="V858" s="39">
        <v>398</v>
      </c>
      <c r="W858" s="39">
        <v>109</v>
      </c>
      <c r="X858" s="39">
        <v>27</v>
      </c>
      <c r="Y858" s="39">
        <v>179</v>
      </c>
      <c r="Z858" s="39">
        <v>45</v>
      </c>
      <c r="AA858" s="39">
        <v>100</v>
      </c>
      <c r="AB858" s="39">
        <v>25</v>
      </c>
      <c r="AC858" s="39">
        <v>10</v>
      </c>
      <c r="AD858" s="39">
        <v>3</v>
      </c>
    </row>
    <row r="859" spans="1:30">
      <c r="A859" s="39" t="s">
        <v>200</v>
      </c>
      <c r="B859" s="39">
        <v>83</v>
      </c>
      <c r="C859" s="39">
        <v>9</v>
      </c>
      <c r="D859" s="39">
        <v>11</v>
      </c>
      <c r="E859" s="39">
        <v>55</v>
      </c>
      <c r="F859" s="39">
        <v>66</v>
      </c>
      <c r="G859" s="39">
        <v>17</v>
      </c>
      <c r="H859" s="39">
        <v>20</v>
      </c>
      <c r="I859" s="39">
        <v>2</v>
      </c>
      <c r="J859" s="39">
        <v>2</v>
      </c>
      <c r="L859" s="39">
        <v>83</v>
      </c>
      <c r="M859" s="39">
        <v>10</v>
      </c>
      <c r="N859" s="39">
        <v>12</v>
      </c>
      <c r="O859" s="39">
        <v>54</v>
      </c>
      <c r="P859" s="39">
        <v>65</v>
      </c>
      <c r="Q859" s="39">
        <v>18</v>
      </c>
      <c r="R859" s="39">
        <v>22</v>
      </c>
      <c r="S859" s="39">
        <v>1</v>
      </c>
      <c r="T859" s="39">
        <v>1</v>
      </c>
      <c r="V859" s="39">
        <v>83</v>
      </c>
      <c r="W859" s="39">
        <v>10</v>
      </c>
      <c r="X859" s="39">
        <v>12</v>
      </c>
      <c r="Y859" s="39">
        <v>54</v>
      </c>
      <c r="Z859" s="39">
        <v>65</v>
      </c>
      <c r="AA859" s="39">
        <v>18</v>
      </c>
      <c r="AB859" s="39">
        <v>22</v>
      </c>
      <c r="AC859" s="39">
        <v>1</v>
      </c>
      <c r="AD859" s="39">
        <v>1</v>
      </c>
    </row>
    <row r="860" spans="1:30">
      <c r="A860" s="39" t="s">
        <v>327</v>
      </c>
      <c r="B860" s="39">
        <v>282</v>
      </c>
      <c r="C860" s="39">
        <v>62</v>
      </c>
      <c r="D860" s="39">
        <v>22</v>
      </c>
      <c r="E860" s="39">
        <v>145</v>
      </c>
      <c r="F860" s="39">
        <v>51</v>
      </c>
      <c r="G860" s="39">
        <v>71</v>
      </c>
      <c r="H860" s="39">
        <v>25</v>
      </c>
      <c r="I860" s="39">
        <v>4</v>
      </c>
      <c r="J860" s="39">
        <v>1</v>
      </c>
      <c r="L860" s="39">
        <v>283</v>
      </c>
      <c r="M860" s="39">
        <v>63</v>
      </c>
      <c r="N860" s="39">
        <v>22</v>
      </c>
      <c r="O860" s="39">
        <v>142</v>
      </c>
      <c r="P860" s="39">
        <v>50</v>
      </c>
      <c r="Q860" s="39">
        <v>75</v>
      </c>
      <c r="R860" s="39">
        <v>27</v>
      </c>
      <c r="S860" s="39">
        <v>3</v>
      </c>
      <c r="T860" s="39">
        <v>1</v>
      </c>
      <c r="V860" s="39">
        <v>281</v>
      </c>
      <c r="W860" s="39">
        <v>63</v>
      </c>
      <c r="X860" s="39">
        <v>22</v>
      </c>
      <c r="Y860" s="39">
        <v>143</v>
      </c>
      <c r="Z860" s="39">
        <v>51</v>
      </c>
      <c r="AA860" s="39">
        <v>72</v>
      </c>
      <c r="AB860" s="39">
        <v>26</v>
      </c>
      <c r="AC860" s="39">
        <v>3</v>
      </c>
      <c r="AD860" s="39">
        <v>1</v>
      </c>
    </row>
    <row r="861" spans="1:30">
      <c r="A861" s="39" t="s">
        <v>203</v>
      </c>
      <c r="B861" s="39">
        <v>65</v>
      </c>
      <c r="C861" s="39">
        <v>17</v>
      </c>
      <c r="D861" s="39">
        <v>26</v>
      </c>
      <c r="E861" s="39">
        <v>34</v>
      </c>
      <c r="F861" s="39">
        <v>52</v>
      </c>
      <c r="G861" s="39">
        <v>13</v>
      </c>
      <c r="H861" s="39">
        <v>20</v>
      </c>
      <c r="I861" s="39">
        <v>1</v>
      </c>
      <c r="J861" s="39">
        <v>2</v>
      </c>
      <c r="L861" s="39">
        <v>65</v>
      </c>
      <c r="M861" s="39">
        <v>17</v>
      </c>
      <c r="N861" s="39">
        <v>26</v>
      </c>
      <c r="O861" s="39">
        <v>34</v>
      </c>
      <c r="P861" s="39">
        <v>52</v>
      </c>
      <c r="Q861" s="39">
        <v>13</v>
      </c>
      <c r="R861" s="39">
        <v>20</v>
      </c>
      <c r="S861" s="39">
        <v>1</v>
      </c>
      <c r="T861" s="39">
        <v>2</v>
      </c>
      <c r="V861" s="39">
        <v>65</v>
      </c>
      <c r="W861" s="39">
        <v>17</v>
      </c>
      <c r="X861" s="39">
        <v>26</v>
      </c>
      <c r="Y861" s="39">
        <v>34</v>
      </c>
      <c r="Z861" s="39">
        <v>52</v>
      </c>
      <c r="AA861" s="39">
        <v>13</v>
      </c>
      <c r="AB861" s="39">
        <v>20</v>
      </c>
      <c r="AC861" s="39">
        <v>1</v>
      </c>
      <c r="AD861" s="39">
        <v>2</v>
      </c>
    </row>
    <row r="862" spans="1:30">
      <c r="A862" s="39" t="s">
        <v>139</v>
      </c>
      <c r="B862" s="39">
        <v>63</v>
      </c>
      <c r="C862" s="39">
        <v>15</v>
      </c>
      <c r="D862" s="39">
        <v>24</v>
      </c>
      <c r="E862" s="39">
        <v>31</v>
      </c>
      <c r="F862" s="39">
        <v>49</v>
      </c>
      <c r="G862" s="39">
        <v>16</v>
      </c>
      <c r="H862" s="39">
        <v>25</v>
      </c>
      <c r="I862" s="39">
        <v>1</v>
      </c>
      <c r="J862" s="39">
        <v>2</v>
      </c>
      <c r="L862" s="39">
        <v>63</v>
      </c>
      <c r="M862" s="39">
        <v>15</v>
      </c>
      <c r="N862" s="39">
        <v>24</v>
      </c>
      <c r="O862" s="39">
        <v>31</v>
      </c>
      <c r="P862" s="39">
        <v>49</v>
      </c>
      <c r="Q862" s="39">
        <v>17</v>
      </c>
      <c r="R862" s="39">
        <v>27</v>
      </c>
      <c r="S862" s="39">
        <v>0</v>
      </c>
      <c r="T862" s="39">
        <v>0</v>
      </c>
      <c r="V862" s="39">
        <v>63</v>
      </c>
      <c r="W862" s="39">
        <v>16</v>
      </c>
      <c r="X862" s="39">
        <v>25</v>
      </c>
      <c r="Y862" s="39">
        <v>30</v>
      </c>
      <c r="Z862" s="39">
        <v>48</v>
      </c>
      <c r="AA862" s="39">
        <v>17</v>
      </c>
      <c r="AB862" s="39">
        <v>27</v>
      </c>
      <c r="AC862" s="39">
        <v>0</v>
      </c>
      <c r="AD862" s="39">
        <v>0</v>
      </c>
    </row>
    <row r="863" spans="1:30">
      <c r="A863" s="39" t="s">
        <v>256</v>
      </c>
      <c r="B863" s="39">
        <v>2317</v>
      </c>
      <c r="C863" s="39">
        <v>473</v>
      </c>
      <c r="D863" s="39">
        <v>20</v>
      </c>
      <c r="E863" s="39">
        <v>1169</v>
      </c>
      <c r="F863" s="39">
        <v>50</v>
      </c>
      <c r="G863" s="39">
        <v>626</v>
      </c>
      <c r="H863" s="39">
        <v>27</v>
      </c>
      <c r="I863" s="39">
        <v>49</v>
      </c>
      <c r="J863" s="39">
        <v>2</v>
      </c>
      <c r="L863" s="39">
        <v>2319</v>
      </c>
      <c r="M863" s="39">
        <v>487</v>
      </c>
      <c r="N863" s="39">
        <v>21</v>
      </c>
      <c r="O863" s="39">
        <v>1177</v>
      </c>
      <c r="P863" s="39">
        <v>51</v>
      </c>
      <c r="Q863" s="39">
        <v>609</v>
      </c>
      <c r="R863" s="39">
        <v>26</v>
      </c>
      <c r="S863" s="39">
        <v>46</v>
      </c>
      <c r="T863" s="39">
        <v>2</v>
      </c>
      <c r="V863" s="39">
        <v>2318</v>
      </c>
      <c r="W863" s="39">
        <v>490</v>
      </c>
      <c r="X863" s="39">
        <v>21</v>
      </c>
      <c r="Y863" s="39">
        <v>1175</v>
      </c>
      <c r="Z863" s="39">
        <v>51</v>
      </c>
      <c r="AA863" s="39">
        <v>612</v>
      </c>
      <c r="AB863" s="39">
        <v>26</v>
      </c>
      <c r="AC863" s="39">
        <v>41</v>
      </c>
      <c r="AD863" s="39">
        <v>2</v>
      </c>
    </row>
    <row r="864" spans="1:30">
      <c r="A864" s="39" t="s">
        <v>32</v>
      </c>
      <c r="B864" s="39">
        <v>78</v>
      </c>
      <c r="C864" s="39">
        <v>24</v>
      </c>
      <c r="D864" s="39">
        <v>31</v>
      </c>
      <c r="E864" s="39">
        <v>40</v>
      </c>
      <c r="F864" s="39">
        <v>51</v>
      </c>
      <c r="G864" s="39">
        <v>14</v>
      </c>
      <c r="H864" s="39">
        <v>18</v>
      </c>
      <c r="I864" s="39">
        <v>0</v>
      </c>
      <c r="J864" s="39">
        <v>0</v>
      </c>
      <c r="L864" s="39">
        <v>78</v>
      </c>
      <c r="M864" s="39">
        <v>24</v>
      </c>
      <c r="N864" s="39">
        <v>31</v>
      </c>
      <c r="O864" s="39">
        <v>39</v>
      </c>
      <c r="P864" s="39">
        <v>50</v>
      </c>
      <c r="Q864" s="39">
        <v>15</v>
      </c>
      <c r="R864" s="39">
        <v>19</v>
      </c>
      <c r="S864" s="39">
        <v>0</v>
      </c>
      <c r="T864" s="39">
        <v>0</v>
      </c>
      <c r="V864" s="39">
        <v>78</v>
      </c>
      <c r="W864" s="39">
        <v>24</v>
      </c>
      <c r="X864" s="39">
        <v>31</v>
      </c>
      <c r="Y864" s="39">
        <v>39</v>
      </c>
      <c r="Z864" s="39">
        <v>50</v>
      </c>
      <c r="AA864" s="39">
        <v>15</v>
      </c>
      <c r="AB864" s="39">
        <v>19</v>
      </c>
      <c r="AC864" s="39">
        <v>0</v>
      </c>
      <c r="AD864" s="39">
        <v>0</v>
      </c>
    </row>
    <row r="865" spans="1:30">
      <c r="A865" s="39" t="s">
        <v>239</v>
      </c>
      <c r="B865" s="39">
        <v>37</v>
      </c>
      <c r="C865" s="39">
        <v>8</v>
      </c>
      <c r="D865" s="39">
        <v>22</v>
      </c>
      <c r="E865" s="39">
        <v>14</v>
      </c>
      <c r="F865" s="39">
        <v>38</v>
      </c>
      <c r="G865" s="39">
        <v>13</v>
      </c>
      <c r="H865" s="39">
        <v>35</v>
      </c>
      <c r="I865" s="39">
        <v>2</v>
      </c>
      <c r="J865" s="39">
        <v>5</v>
      </c>
      <c r="L865" s="39">
        <v>37</v>
      </c>
      <c r="M865" s="39">
        <v>8</v>
      </c>
      <c r="N865" s="39">
        <v>22</v>
      </c>
      <c r="O865" s="39">
        <v>14</v>
      </c>
      <c r="P865" s="39">
        <v>38</v>
      </c>
      <c r="Q865" s="39">
        <v>13</v>
      </c>
      <c r="R865" s="39">
        <v>35</v>
      </c>
      <c r="S865" s="39">
        <v>2</v>
      </c>
      <c r="T865" s="39">
        <v>5</v>
      </c>
      <c r="V865" s="39">
        <v>37</v>
      </c>
      <c r="W865" s="39">
        <v>8</v>
      </c>
      <c r="X865" s="39">
        <v>22</v>
      </c>
      <c r="Y865" s="39">
        <v>14</v>
      </c>
      <c r="Z865" s="39">
        <v>38</v>
      </c>
      <c r="AA865" s="39">
        <v>13</v>
      </c>
      <c r="AB865" s="39">
        <v>35</v>
      </c>
      <c r="AC865" s="39">
        <v>2</v>
      </c>
      <c r="AD865" s="39">
        <v>5</v>
      </c>
    </row>
    <row r="866" spans="1:30">
      <c r="A866" s="39" t="s">
        <v>155</v>
      </c>
      <c r="B866" s="39">
        <v>147</v>
      </c>
      <c r="C866" s="39">
        <v>31</v>
      </c>
      <c r="D866" s="39">
        <v>21</v>
      </c>
      <c r="E866" s="39">
        <v>55</v>
      </c>
      <c r="F866" s="39">
        <v>37</v>
      </c>
      <c r="G866" s="39">
        <v>54</v>
      </c>
      <c r="H866" s="39">
        <v>37</v>
      </c>
      <c r="I866" s="39">
        <v>7</v>
      </c>
      <c r="J866" s="39">
        <v>5</v>
      </c>
      <c r="L866" s="39">
        <v>147</v>
      </c>
      <c r="M866" s="39">
        <v>31</v>
      </c>
      <c r="N866" s="39">
        <v>21</v>
      </c>
      <c r="O866" s="39">
        <v>54</v>
      </c>
      <c r="P866" s="39">
        <v>37</v>
      </c>
      <c r="Q866" s="39">
        <v>54</v>
      </c>
      <c r="R866" s="39">
        <v>37</v>
      </c>
      <c r="S866" s="39">
        <v>8</v>
      </c>
      <c r="T866" s="39">
        <v>5</v>
      </c>
      <c r="V866" s="39">
        <v>146</v>
      </c>
      <c r="W866" s="39">
        <v>31</v>
      </c>
      <c r="X866" s="39">
        <v>21</v>
      </c>
      <c r="Y866" s="39">
        <v>54</v>
      </c>
      <c r="Z866" s="39">
        <v>37</v>
      </c>
      <c r="AA866" s="39">
        <v>54</v>
      </c>
      <c r="AB866" s="39">
        <v>37</v>
      </c>
      <c r="AC866" s="39">
        <v>7</v>
      </c>
      <c r="AD866" s="39">
        <v>5</v>
      </c>
    </row>
    <row r="867" spans="1:30">
      <c r="A867" s="39" t="s">
        <v>234</v>
      </c>
      <c r="B867" s="39">
        <v>278</v>
      </c>
      <c r="C867" s="39">
        <v>54</v>
      </c>
      <c r="D867" s="39">
        <v>19</v>
      </c>
      <c r="E867" s="39">
        <v>150</v>
      </c>
      <c r="F867" s="39">
        <v>54</v>
      </c>
      <c r="G867" s="39">
        <v>70</v>
      </c>
      <c r="H867" s="39">
        <v>25</v>
      </c>
      <c r="I867" s="39">
        <v>4</v>
      </c>
      <c r="J867" s="39">
        <v>1</v>
      </c>
      <c r="L867" s="39">
        <v>278</v>
      </c>
      <c r="M867" s="39">
        <v>56</v>
      </c>
      <c r="N867" s="39">
        <v>20</v>
      </c>
      <c r="O867" s="39">
        <v>151</v>
      </c>
      <c r="P867" s="39">
        <v>54</v>
      </c>
      <c r="Q867" s="39">
        <v>68</v>
      </c>
      <c r="R867" s="39">
        <v>24</v>
      </c>
      <c r="S867" s="39">
        <v>3</v>
      </c>
      <c r="T867" s="39">
        <v>1</v>
      </c>
      <c r="V867" s="39">
        <v>278</v>
      </c>
      <c r="W867" s="39">
        <v>57</v>
      </c>
      <c r="X867" s="39">
        <v>21</v>
      </c>
      <c r="Y867" s="39">
        <v>149</v>
      </c>
      <c r="Z867" s="39">
        <v>54</v>
      </c>
      <c r="AA867" s="39">
        <v>69</v>
      </c>
      <c r="AB867" s="39">
        <v>25</v>
      </c>
      <c r="AC867" s="39">
        <v>3</v>
      </c>
      <c r="AD867" s="39">
        <v>1</v>
      </c>
    </row>
    <row r="868" spans="1:30">
      <c r="A868" s="39" t="s">
        <v>14</v>
      </c>
      <c r="B868" s="39">
        <v>365</v>
      </c>
      <c r="C868" s="39">
        <v>55</v>
      </c>
      <c r="D868" s="39">
        <v>15</v>
      </c>
      <c r="E868" s="39">
        <v>209</v>
      </c>
      <c r="F868" s="39">
        <v>57</v>
      </c>
      <c r="G868" s="39">
        <v>94</v>
      </c>
      <c r="H868" s="39">
        <v>26</v>
      </c>
      <c r="I868" s="39">
        <v>7</v>
      </c>
      <c r="J868" s="39">
        <v>2</v>
      </c>
      <c r="L868" s="39">
        <v>365</v>
      </c>
      <c r="M868" s="39">
        <v>62</v>
      </c>
      <c r="N868" s="39">
        <v>17</v>
      </c>
      <c r="O868" s="39">
        <v>208</v>
      </c>
      <c r="P868" s="39">
        <v>57</v>
      </c>
      <c r="Q868" s="39">
        <v>89</v>
      </c>
      <c r="R868" s="39">
        <v>24</v>
      </c>
      <c r="S868" s="39">
        <v>6</v>
      </c>
      <c r="T868" s="39">
        <v>2</v>
      </c>
      <c r="V868" s="39">
        <v>365</v>
      </c>
      <c r="W868" s="39">
        <v>63</v>
      </c>
      <c r="X868" s="39">
        <v>17</v>
      </c>
      <c r="Y868" s="39">
        <v>206</v>
      </c>
      <c r="Z868" s="39">
        <v>56</v>
      </c>
      <c r="AA868" s="39">
        <v>91</v>
      </c>
      <c r="AB868" s="39">
        <v>25</v>
      </c>
      <c r="AC868" s="39">
        <v>5</v>
      </c>
      <c r="AD868" s="39">
        <v>1</v>
      </c>
    </row>
    <row r="869" spans="1:30">
      <c r="A869" s="39" t="s">
        <v>237</v>
      </c>
      <c r="B869" s="39">
        <v>179</v>
      </c>
      <c r="C869" s="39">
        <v>67</v>
      </c>
      <c r="D869" s="39">
        <v>37</v>
      </c>
      <c r="E869" s="39">
        <v>84</v>
      </c>
      <c r="F869" s="39">
        <v>47</v>
      </c>
      <c r="G869" s="39">
        <v>27</v>
      </c>
      <c r="H869" s="39">
        <v>15</v>
      </c>
      <c r="I869" s="39">
        <v>1</v>
      </c>
      <c r="J869" s="39">
        <v>1</v>
      </c>
      <c r="L869" s="39">
        <v>179</v>
      </c>
      <c r="M869" s="39">
        <v>69</v>
      </c>
      <c r="N869" s="39">
        <v>39</v>
      </c>
      <c r="O869" s="39">
        <v>84</v>
      </c>
      <c r="P869" s="39">
        <v>47</v>
      </c>
      <c r="Q869" s="39">
        <v>25</v>
      </c>
      <c r="R869" s="39">
        <v>14</v>
      </c>
      <c r="S869" s="39">
        <v>1</v>
      </c>
      <c r="T869" s="39">
        <v>1</v>
      </c>
      <c r="V869" s="39">
        <v>179</v>
      </c>
      <c r="W869" s="39">
        <v>69</v>
      </c>
      <c r="X869" s="39">
        <v>39</v>
      </c>
      <c r="Y869" s="39">
        <v>84</v>
      </c>
      <c r="Z869" s="39">
        <v>47</v>
      </c>
      <c r="AA869" s="39">
        <v>25</v>
      </c>
      <c r="AB869" s="39">
        <v>14</v>
      </c>
      <c r="AC869" s="39">
        <v>1</v>
      </c>
      <c r="AD869" s="39">
        <v>1</v>
      </c>
    </row>
    <row r="870" spans="1:30">
      <c r="A870" s="39" t="s">
        <v>127</v>
      </c>
      <c r="B870" s="39">
        <v>297</v>
      </c>
      <c r="C870" s="39">
        <v>73</v>
      </c>
      <c r="D870" s="39">
        <v>25</v>
      </c>
      <c r="E870" s="39">
        <v>138</v>
      </c>
      <c r="F870" s="39">
        <v>46</v>
      </c>
      <c r="G870" s="39">
        <v>77</v>
      </c>
      <c r="H870" s="39">
        <v>26</v>
      </c>
      <c r="I870" s="39">
        <v>9</v>
      </c>
      <c r="J870" s="39">
        <v>3</v>
      </c>
      <c r="L870" s="39">
        <v>297</v>
      </c>
      <c r="M870" s="39">
        <v>73</v>
      </c>
      <c r="N870" s="39">
        <v>25</v>
      </c>
      <c r="O870" s="39">
        <v>142</v>
      </c>
      <c r="P870" s="39">
        <v>48</v>
      </c>
      <c r="Q870" s="39">
        <v>74</v>
      </c>
      <c r="R870" s="39">
        <v>25</v>
      </c>
      <c r="S870" s="39">
        <v>8</v>
      </c>
      <c r="T870" s="39">
        <v>3</v>
      </c>
      <c r="V870" s="39">
        <v>296</v>
      </c>
      <c r="W870" s="39">
        <v>73</v>
      </c>
      <c r="X870" s="39">
        <v>25</v>
      </c>
      <c r="Y870" s="39">
        <v>142</v>
      </c>
      <c r="Z870" s="39">
        <v>48</v>
      </c>
      <c r="AA870" s="39">
        <v>74</v>
      </c>
      <c r="AB870" s="39">
        <v>25</v>
      </c>
      <c r="AC870" s="39">
        <v>7</v>
      </c>
      <c r="AD870" s="39">
        <v>2</v>
      </c>
    </row>
    <row r="871" spans="1:30">
      <c r="A871" s="39" t="s">
        <v>310</v>
      </c>
      <c r="B871" s="39">
        <v>1</v>
      </c>
      <c r="C871" s="39">
        <v>0</v>
      </c>
      <c r="D871" s="39">
        <v>0</v>
      </c>
      <c r="E871" s="39">
        <v>1</v>
      </c>
      <c r="F871" s="39">
        <v>100</v>
      </c>
      <c r="G871" s="39">
        <v>0</v>
      </c>
      <c r="H871" s="39">
        <v>0</v>
      </c>
      <c r="I871" s="39">
        <v>0</v>
      </c>
      <c r="J871" s="39">
        <v>0</v>
      </c>
      <c r="L871" s="39">
        <v>1</v>
      </c>
      <c r="M871" s="39">
        <v>0</v>
      </c>
      <c r="N871" s="39">
        <v>0</v>
      </c>
      <c r="O871" s="39">
        <v>1</v>
      </c>
      <c r="P871" s="39">
        <v>100</v>
      </c>
      <c r="Q871" s="39">
        <v>0</v>
      </c>
      <c r="R871" s="39">
        <v>0</v>
      </c>
      <c r="S871" s="39">
        <v>0</v>
      </c>
      <c r="T871" s="39">
        <v>0</v>
      </c>
      <c r="V871" s="39">
        <v>1</v>
      </c>
      <c r="W871" s="39">
        <v>0</v>
      </c>
      <c r="X871" s="39">
        <v>0</v>
      </c>
      <c r="Y871" s="39">
        <v>1</v>
      </c>
      <c r="Z871" s="39">
        <v>100</v>
      </c>
      <c r="AA871" s="39">
        <v>0</v>
      </c>
      <c r="AB871" s="39">
        <v>0</v>
      </c>
      <c r="AC871" s="39">
        <v>0</v>
      </c>
      <c r="AD871" s="39">
        <v>0</v>
      </c>
    </row>
    <row r="872" spans="1:30">
      <c r="A872" s="39" t="s">
        <v>231</v>
      </c>
      <c r="B872" s="39">
        <v>75</v>
      </c>
      <c r="C872" s="39">
        <v>13</v>
      </c>
      <c r="D872" s="39">
        <v>17</v>
      </c>
      <c r="E872" s="39">
        <v>43</v>
      </c>
      <c r="F872" s="39">
        <v>57</v>
      </c>
      <c r="G872" s="39">
        <v>19</v>
      </c>
      <c r="H872" s="39">
        <v>25</v>
      </c>
      <c r="I872" s="39">
        <v>0</v>
      </c>
      <c r="J872" s="39">
        <v>0</v>
      </c>
      <c r="L872" s="39">
        <v>76</v>
      </c>
      <c r="M872" s="39">
        <v>13</v>
      </c>
      <c r="N872" s="39">
        <v>17</v>
      </c>
      <c r="O872" s="39">
        <v>43</v>
      </c>
      <c r="P872" s="39">
        <v>57</v>
      </c>
      <c r="Q872" s="39">
        <v>20</v>
      </c>
      <c r="R872" s="39">
        <v>26</v>
      </c>
      <c r="S872" s="39">
        <v>0</v>
      </c>
      <c r="T872" s="39">
        <v>0</v>
      </c>
      <c r="V872" s="39">
        <v>76</v>
      </c>
      <c r="W872" s="39">
        <v>13</v>
      </c>
      <c r="X872" s="39">
        <v>17</v>
      </c>
      <c r="Y872" s="39">
        <v>43</v>
      </c>
      <c r="Z872" s="39">
        <v>57</v>
      </c>
      <c r="AA872" s="39">
        <v>20</v>
      </c>
      <c r="AB872" s="39">
        <v>26</v>
      </c>
      <c r="AC872" s="39">
        <v>0</v>
      </c>
      <c r="AD872" s="39">
        <v>0</v>
      </c>
    </row>
    <row r="873" spans="1:30">
      <c r="A873" s="39" t="s">
        <v>326</v>
      </c>
      <c r="B873" s="39">
        <v>91</v>
      </c>
      <c r="C873" s="39">
        <v>17</v>
      </c>
      <c r="D873" s="39">
        <v>19</v>
      </c>
      <c r="E873" s="39">
        <v>44</v>
      </c>
      <c r="F873" s="39">
        <v>48</v>
      </c>
      <c r="G873" s="39">
        <v>28</v>
      </c>
      <c r="H873" s="39">
        <v>31</v>
      </c>
      <c r="I873" s="39">
        <v>2</v>
      </c>
      <c r="J873" s="39">
        <v>2</v>
      </c>
      <c r="L873" s="39">
        <v>91</v>
      </c>
      <c r="M873" s="39">
        <v>17</v>
      </c>
      <c r="N873" s="39">
        <v>19</v>
      </c>
      <c r="O873" s="39">
        <v>44</v>
      </c>
      <c r="P873" s="39">
        <v>48</v>
      </c>
      <c r="Q873" s="39">
        <v>28</v>
      </c>
      <c r="R873" s="39">
        <v>31</v>
      </c>
      <c r="S873" s="39">
        <v>2</v>
      </c>
      <c r="T873" s="39">
        <v>2</v>
      </c>
      <c r="V873" s="39">
        <v>91</v>
      </c>
      <c r="W873" s="39">
        <v>17</v>
      </c>
      <c r="X873" s="39">
        <v>19</v>
      </c>
      <c r="Y873" s="39">
        <v>44</v>
      </c>
      <c r="Z873" s="39">
        <v>48</v>
      </c>
      <c r="AA873" s="39">
        <v>28</v>
      </c>
      <c r="AB873" s="39">
        <v>31</v>
      </c>
      <c r="AC873" s="39">
        <v>2</v>
      </c>
      <c r="AD873" s="39">
        <v>2</v>
      </c>
    </row>
    <row r="874" spans="1:30">
      <c r="A874" s="39" t="s">
        <v>238</v>
      </c>
      <c r="B874" s="39">
        <v>41</v>
      </c>
      <c r="C874" s="39">
        <v>15</v>
      </c>
      <c r="D874" s="39">
        <v>37</v>
      </c>
      <c r="E874" s="39">
        <v>14</v>
      </c>
      <c r="F874" s="39">
        <v>34</v>
      </c>
      <c r="G874" s="39">
        <v>9</v>
      </c>
      <c r="H874" s="39">
        <v>22</v>
      </c>
      <c r="I874" s="39">
        <v>3</v>
      </c>
      <c r="J874" s="39">
        <v>7</v>
      </c>
      <c r="L874" s="39">
        <v>41</v>
      </c>
      <c r="M874" s="39">
        <v>15</v>
      </c>
      <c r="N874" s="39">
        <v>37</v>
      </c>
      <c r="O874" s="39">
        <v>15</v>
      </c>
      <c r="P874" s="39">
        <v>37</v>
      </c>
      <c r="Q874" s="39">
        <v>8</v>
      </c>
      <c r="R874" s="39">
        <v>20</v>
      </c>
      <c r="S874" s="39">
        <v>3</v>
      </c>
      <c r="T874" s="39">
        <v>7</v>
      </c>
      <c r="V874" s="39">
        <v>41</v>
      </c>
      <c r="W874" s="39">
        <v>15</v>
      </c>
      <c r="X874" s="39">
        <v>37</v>
      </c>
      <c r="Y874" s="39">
        <v>16</v>
      </c>
      <c r="Z874" s="39">
        <v>39</v>
      </c>
      <c r="AA874" s="39">
        <v>8</v>
      </c>
      <c r="AB874" s="39">
        <v>20</v>
      </c>
      <c r="AC874" s="39">
        <v>2</v>
      </c>
      <c r="AD874" s="39">
        <v>5</v>
      </c>
    </row>
    <row r="875" spans="1:30">
      <c r="A875" s="39" t="s">
        <v>172</v>
      </c>
      <c r="B875" s="39">
        <v>272</v>
      </c>
      <c r="C875" s="39">
        <v>41</v>
      </c>
      <c r="D875" s="39">
        <v>15</v>
      </c>
      <c r="E875" s="39">
        <v>130</v>
      </c>
      <c r="F875" s="39">
        <v>48</v>
      </c>
      <c r="G875" s="39">
        <v>97</v>
      </c>
      <c r="H875" s="39">
        <v>36</v>
      </c>
      <c r="I875" s="39">
        <v>4</v>
      </c>
      <c r="J875" s="39">
        <v>1</v>
      </c>
      <c r="L875" s="39">
        <v>273</v>
      </c>
      <c r="M875" s="39">
        <v>41</v>
      </c>
      <c r="N875" s="39">
        <v>15</v>
      </c>
      <c r="O875" s="39">
        <v>133</v>
      </c>
      <c r="P875" s="39">
        <v>49</v>
      </c>
      <c r="Q875" s="39">
        <v>95</v>
      </c>
      <c r="R875" s="39">
        <v>35</v>
      </c>
      <c r="S875" s="39">
        <v>4</v>
      </c>
      <c r="T875" s="39">
        <v>1</v>
      </c>
      <c r="V875" s="39">
        <v>273</v>
      </c>
      <c r="W875" s="39">
        <v>42</v>
      </c>
      <c r="X875" s="39">
        <v>15</v>
      </c>
      <c r="Y875" s="39">
        <v>132</v>
      </c>
      <c r="Z875" s="39">
        <v>48</v>
      </c>
      <c r="AA875" s="39">
        <v>96</v>
      </c>
      <c r="AB875" s="39">
        <v>35</v>
      </c>
      <c r="AC875" s="39">
        <v>3</v>
      </c>
      <c r="AD875" s="39">
        <v>1</v>
      </c>
    </row>
    <row r="876" spans="1:30">
      <c r="A876" s="39" t="s">
        <v>33</v>
      </c>
      <c r="B876" s="39">
        <v>106</v>
      </c>
      <c r="C876" s="39">
        <v>16</v>
      </c>
      <c r="D876" s="39">
        <v>15</v>
      </c>
      <c r="E876" s="39">
        <v>57</v>
      </c>
      <c r="F876" s="39">
        <v>54</v>
      </c>
      <c r="G876" s="39">
        <v>30</v>
      </c>
      <c r="H876" s="39">
        <v>28</v>
      </c>
      <c r="I876" s="39">
        <v>3</v>
      </c>
      <c r="J876" s="39">
        <v>3</v>
      </c>
      <c r="L876" s="39">
        <v>106</v>
      </c>
      <c r="M876" s="39">
        <v>17</v>
      </c>
      <c r="N876" s="39">
        <v>16</v>
      </c>
      <c r="O876" s="39">
        <v>58</v>
      </c>
      <c r="P876" s="39">
        <v>55</v>
      </c>
      <c r="Q876" s="39">
        <v>28</v>
      </c>
      <c r="R876" s="39">
        <v>26</v>
      </c>
      <c r="S876" s="39">
        <v>3</v>
      </c>
      <c r="T876" s="39">
        <v>3</v>
      </c>
      <c r="V876" s="39">
        <v>106</v>
      </c>
      <c r="W876" s="39">
        <v>17</v>
      </c>
      <c r="X876" s="39">
        <v>16</v>
      </c>
      <c r="Y876" s="39">
        <v>60</v>
      </c>
      <c r="Z876" s="39">
        <v>57</v>
      </c>
      <c r="AA876" s="39">
        <v>26</v>
      </c>
      <c r="AB876" s="39">
        <v>25</v>
      </c>
      <c r="AC876" s="39">
        <v>3</v>
      </c>
      <c r="AD876" s="39">
        <v>3</v>
      </c>
    </row>
    <row r="877" spans="1:30">
      <c r="A877" s="39" t="s">
        <v>323</v>
      </c>
      <c r="B877" s="39">
        <v>76</v>
      </c>
      <c r="C877" s="39">
        <v>17</v>
      </c>
      <c r="D877" s="39">
        <v>22</v>
      </c>
      <c r="E877" s="39">
        <v>37</v>
      </c>
      <c r="F877" s="39">
        <v>49</v>
      </c>
      <c r="G877" s="39">
        <v>22</v>
      </c>
      <c r="H877" s="39">
        <v>29</v>
      </c>
      <c r="I877" s="39">
        <v>0</v>
      </c>
      <c r="J877" s="39">
        <v>0</v>
      </c>
      <c r="L877" s="39">
        <v>76</v>
      </c>
      <c r="M877" s="39">
        <v>17</v>
      </c>
      <c r="N877" s="39">
        <v>22</v>
      </c>
      <c r="O877" s="39">
        <v>36</v>
      </c>
      <c r="P877" s="39">
        <v>47</v>
      </c>
      <c r="Q877" s="39">
        <v>23</v>
      </c>
      <c r="R877" s="39">
        <v>30</v>
      </c>
      <c r="S877" s="39">
        <v>0</v>
      </c>
      <c r="T877" s="39">
        <v>0</v>
      </c>
      <c r="V877" s="39">
        <v>76</v>
      </c>
      <c r="W877" s="39">
        <v>17</v>
      </c>
      <c r="X877" s="39">
        <v>22</v>
      </c>
      <c r="Y877" s="39">
        <v>36</v>
      </c>
      <c r="Z877" s="39">
        <v>47</v>
      </c>
      <c r="AA877" s="39">
        <v>23</v>
      </c>
      <c r="AB877" s="39">
        <v>30</v>
      </c>
      <c r="AC877" s="39">
        <v>0</v>
      </c>
      <c r="AD877" s="39">
        <v>0</v>
      </c>
    </row>
    <row r="878" spans="1:30">
      <c r="A878" s="39" t="s">
        <v>328</v>
      </c>
      <c r="B878" s="39">
        <v>42</v>
      </c>
      <c r="C878" s="39">
        <v>10</v>
      </c>
      <c r="D878" s="39">
        <v>24</v>
      </c>
      <c r="E878" s="39">
        <v>20</v>
      </c>
      <c r="F878" s="39">
        <v>48</v>
      </c>
      <c r="G878" s="39">
        <v>10</v>
      </c>
      <c r="H878" s="39">
        <v>24</v>
      </c>
      <c r="I878" s="39">
        <v>2</v>
      </c>
      <c r="J878" s="39">
        <v>5</v>
      </c>
      <c r="L878" s="39">
        <v>42</v>
      </c>
      <c r="M878" s="39">
        <v>11</v>
      </c>
      <c r="N878" s="39">
        <v>26</v>
      </c>
      <c r="O878" s="39">
        <v>21</v>
      </c>
      <c r="P878" s="39">
        <v>50</v>
      </c>
      <c r="Q878" s="39">
        <v>8</v>
      </c>
      <c r="R878" s="39">
        <v>19</v>
      </c>
      <c r="S878" s="39">
        <v>2</v>
      </c>
      <c r="T878" s="39">
        <v>5</v>
      </c>
      <c r="V878" s="39">
        <v>42</v>
      </c>
      <c r="W878" s="39">
        <v>11</v>
      </c>
      <c r="X878" s="39">
        <v>26</v>
      </c>
      <c r="Y878" s="39">
        <v>21</v>
      </c>
      <c r="Z878" s="39">
        <v>50</v>
      </c>
      <c r="AA878" s="39">
        <v>9</v>
      </c>
      <c r="AB878" s="39">
        <v>21</v>
      </c>
      <c r="AC878" s="39">
        <v>1</v>
      </c>
      <c r="AD878" s="39">
        <v>2</v>
      </c>
    </row>
    <row r="879" spans="1:30">
      <c r="A879" s="39" t="s">
        <v>325</v>
      </c>
      <c r="B879" s="39">
        <v>232</v>
      </c>
      <c r="C879" s="39">
        <v>32</v>
      </c>
      <c r="D879" s="39">
        <v>14</v>
      </c>
      <c r="E879" s="39">
        <v>133</v>
      </c>
      <c r="F879" s="39">
        <v>57</v>
      </c>
      <c r="G879" s="39">
        <v>62</v>
      </c>
      <c r="H879" s="39">
        <v>27</v>
      </c>
      <c r="I879" s="39">
        <v>5</v>
      </c>
      <c r="J879" s="39">
        <v>2</v>
      </c>
      <c r="L879" s="39">
        <v>232</v>
      </c>
      <c r="M879" s="39">
        <v>33</v>
      </c>
      <c r="N879" s="39">
        <v>14</v>
      </c>
      <c r="O879" s="39">
        <v>134</v>
      </c>
      <c r="P879" s="39">
        <v>58</v>
      </c>
      <c r="Q879" s="39">
        <v>61</v>
      </c>
      <c r="R879" s="39">
        <v>26</v>
      </c>
      <c r="S879" s="39">
        <v>4</v>
      </c>
      <c r="T879" s="39">
        <v>2</v>
      </c>
      <c r="V879" s="39">
        <v>233</v>
      </c>
      <c r="W879" s="39">
        <v>33</v>
      </c>
      <c r="X879" s="39">
        <v>14</v>
      </c>
      <c r="Y879" s="39">
        <v>134</v>
      </c>
      <c r="Z879" s="39">
        <v>58</v>
      </c>
      <c r="AA879" s="39">
        <v>61</v>
      </c>
      <c r="AB879" s="39">
        <v>26</v>
      </c>
      <c r="AC879" s="39">
        <v>5</v>
      </c>
      <c r="AD879" s="39">
        <v>2</v>
      </c>
    </row>
    <row r="881" spans="1:24">
      <c r="A881" s="317" t="s">
        <v>115</v>
      </c>
      <c r="B881" s="317"/>
      <c r="C881" s="317"/>
      <c r="D881" s="317"/>
      <c r="E881" s="317"/>
      <c r="F881" s="317"/>
    </row>
    <row r="882" spans="1:24">
      <c r="A882" s="317"/>
      <c r="B882" s="317" t="s">
        <v>64</v>
      </c>
      <c r="C882" s="317" t="s">
        <v>65</v>
      </c>
      <c r="D882" s="317" t="s">
        <v>66</v>
      </c>
      <c r="E882" s="317" t="s">
        <v>67</v>
      </c>
      <c r="F882" s="317" t="s">
        <v>69</v>
      </c>
    </row>
    <row r="883" spans="1:24">
      <c r="A883" s="317" t="s">
        <v>1022</v>
      </c>
      <c r="B883" s="317">
        <v>648</v>
      </c>
      <c r="C883" s="317">
        <v>2933</v>
      </c>
      <c r="D883" s="317">
        <v>2064</v>
      </c>
      <c r="E883" s="317">
        <v>483</v>
      </c>
      <c r="F883" s="317">
        <v>6128</v>
      </c>
    </row>
    <row r="884" spans="1:24">
      <c r="A884" s="317" t="s">
        <v>1021</v>
      </c>
      <c r="B884" s="317">
        <v>1150</v>
      </c>
      <c r="C884" s="317">
        <v>3899</v>
      </c>
      <c r="D884" s="317">
        <v>2810</v>
      </c>
      <c r="E884" s="317">
        <v>464</v>
      </c>
      <c r="F884" s="317">
        <v>8323</v>
      </c>
    </row>
    <row r="885" spans="1:24">
      <c r="A885" s="317" t="s">
        <v>1020</v>
      </c>
      <c r="B885" s="317">
        <v>1146</v>
      </c>
      <c r="C885" s="317">
        <v>3839</v>
      </c>
      <c r="D885" s="317">
        <v>2507</v>
      </c>
      <c r="E885" s="317">
        <v>375</v>
      </c>
      <c r="F885" s="317">
        <v>7867</v>
      </c>
    </row>
    <row r="886" spans="1:24">
      <c r="A886" s="317" t="s">
        <v>1019</v>
      </c>
      <c r="B886" s="317">
        <v>1327</v>
      </c>
      <c r="C886" s="317">
        <v>3512</v>
      </c>
      <c r="D886" s="317">
        <v>1955</v>
      </c>
      <c r="E886" s="317">
        <v>271</v>
      </c>
      <c r="F886" s="317">
        <v>7065</v>
      </c>
    </row>
    <row r="887" spans="1:24">
      <c r="A887" s="317" t="s">
        <v>1018</v>
      </c>
      <c r="B887" s="317">
        <v>782</v>
      </c>
      <c r="C887" s="317">
        <v>2631</v>
      </c>
      <c r="D887" s="317">
        <v>2281</v>
      </c>
      <c r="E887" s="317">
        <v>477</v>
      </c>
      <c r="F887" s="317">
        <v>6171</v>
      </c>
    </row>
    <row r="888" spans="1:24">
      <c r="A888" s="317" t="s">
        <v>1017</v>
      </c>
      <c r="B888" s="317">
        <v>617</v>
      </c>
      <c r="C888" s="317">
        <v>2622</v>
      </c>
      <c r="D888" s="317">
        <v>2166</v>
      </c>
      <c r="E888" s="317">
        <v>321</v>
      </c>
      <c r="F888" s="317">
        <v>5726</v>
      </c>
    </row>
    <row r="889" spans="1:24">
      <c r="A889" s="318" t="s">
        <v>1016</v>
      </c>
      <c r="B889" s="317">
        <v>366</v>
      </c>
      <c r="C889" s="317">
        <v>1048</v>
      </c>
      <c r="D889" s="317">
        <v>683</v>
      </c>
      <c r="E889" s="317">
        <v>128</v>
      </c>
      <c r="F889" s="317">
        <v>2225</v>
      </c>
    </row>
    <row r="891" spans="1:24">
      <c r="A891" s="38" t="s">
        <v>116</v>
      </c>
    </row>
    <row r="892" spans="1:24">
      <c r="A892" s="66" t="s">
        <v>24</v>
      </c>
      <c r="B892" s="66">
        <v>1</v>
      </c>
      <c r="C892" s="66">
        <v>2</v>
      </c>
      <c r="D892" s="66">
        <v>3</v>
      </c>
      <c r="E892" s="66">
        <v>4</v>
      </c>
      <c r="F892" s="66" t="s">
        <v>69</v>
      </c>
      <c r="G892" s="66" t="s">
        <v>831</v>
      </c>
      <c r="H892" s="66">
        <v>1</v>
      </c>
      <c r="I892" s="66">
        <v>2</v>
      </c>
      <c r="J892" s="66">
        <v>3</v>
      </c>
      <c r="K892" s="66">
        <v>4</v>
      </c>
      <c r="L892" s="66" t="s">
        <v>69</v>
      </c>
      <c r="M892" s="66" t="s">
        <v>838</v>
      </c>
      <c r="N892" s="66">
        <v>1</v>
      </c>
      <c r="O892" s="66">
        <v>2</v>
      </c>
      <c r="P892" s="66">
        <v>3</v>
      </c>
      <c r="Q892" s="66">
        <v>4</v>
      </c>
      <c r="R892" s="66" t="s">
        <v>69</v>
      </c>
      <c r="S892" s="66" t="s">
        <v>839</v>
      </c>
      <c r="T892" s="66">
        <v>1</v>
      </c>
      <c r="U892" s="66">
        <v>2</v>
      </c>
      <c r="V892" s="66">
        <v>3</v>
      </c>
      <c r="W892" s="66">
        <v>4</v>
      </c>
      <c r="X892" s="66" t="s">
        <v>69</v>
      </c>
    </row>
    <row r="893" spans="1:24">
      <c r="A893" s="66" t="s">
        <v>270</v>
      </c>
      <c r="B893" s="66">
        <v>19</v>
      </c>
      <c r="C893" s="66">
        <v>16</v>
      </c>
      <c r="D893" s="66">
        <v>1</v>
      </c>
      <c r="E893" s="66">
        <v>0</v>
      </c>
      <c r="F893" s="66">
        <v>36</v>
      </c>
      <c r="G893" s="66" t="s">
        <v>270</v>
      </c>
      <c r="H893" s="66">
        <v>5</v>
      </c>
      <c r="I893" s="66">
        <v>6</v>
      </c>
      <c r="J893" s="66">
        <v>0</v>
      </c>
      <c r="K893" s="66">
        <v>0</v>
      </c>
      <c r="L893" s="66">
        <v>11</v>
      </c>
      <c r="M893" s="66" t="s">
        <v>270</v>
      </c>
      <c r="N893" s="66">
        <v>13</v>
      </c>
      <c r="O893" s="66">
        <v>6</v>
      </c>
      <c r="P893" s="66">
        <v>1</v>
      </c>
      <c r="Q893" s="66">
        <v>0</v>
      </c>
      <c r="R893" s="66">
        <v>20</v>
      </c>
      <c r="S893" s="66" t="s">
        <v>270</v>
      </c>
      <c r="T893" s="66">
        <v>1</v>
      </c>
      <c r="U893" s="66">
        <v>4</v>
      </c>
      <c r="V893" s="66">
        <v>0</v>
      </c>
      <c r="W893" s="66">
        <v>0</v>
      </c>
      <c r="X893" s="66">
        <v>5</v>
      </c>
    </row>
    <row r="894" spans="1:24">
      <c r="A894" s="66" t="s">
        <v>271</v>
      </c>
      <c r="B894" s="66">
        <v>196</v>
      </c>
      <c r="C894" s="66">
        <v>605</v>
      </c>
      <c r="D894" s="66">
        <v>406</v>
      </c>
      <c r="E894" s="66">
        <v>78</v>
      </c>
      <c r="F894" s="66">
        <v>1285</v>
      </c>
      <c r="G894" s="66" t="s">
        <v>271</v>
      </c>
      <c r="H894" s="66">
        <v>66</v>
      </c>
      <c r="I894" s="66">
        <v>175</v>
      </c>
      <c r="J894" s="66">
        <v>137</v>
      </c>
      <c r="K894" s="66">
        <v>26</v>
      </c>
      <c r="L894" s="66">
        <v>404</v>
      </c>
      <c r="M894" s="66" t="s">
        <v>271</v>
      </c>
      <c r="N894" s="66">
        <v>93</v>
      </c>
      <c r="O894" s="66">
        <v>319</v>
      </c>
      <c r="P894" s="66">
        <v>211</v>
      </c>
      <c r="Q894" s="66">
        <v>42</v>
      </c>
      <c r="R894" s="66">
        <v>665</v>
      </c>
      <c r="S894" s="66" t="s">
        <v>271</v>
      </c>
      <c r="T894" s="66">
        <v>37</v>
      </c>
      <c r="U894" s="66">
        <v>111</v>
      </c>
      <c r="V894" s="66">
        <v>58</v>
      </c>
      <c r="W894" s="66">
        <v>10</v>
      </c>
      <c r="X894" s="66">
        <v>216</v>
      </c>
    </row>
    <row r="895" spans="1:24">
      <c r="A895" s="66" t="s">
        <v>272</v>
      </c>
      <c r="B895" s="66">
        <v>49</v>
      </c>
      <c r="C895" s="66">
        <v>87</v>
      </c>
      <c r="D895" s="66">
        <v>83</v>
      </c>
      <c r="E895" s="66">
        <v>18</v>
      </c>
      <c r="F895" s="66">
        <v>237</v>
      </c>
      <c r="G895" s="66" t="s">
        <v>272</v>
      </c>
      <c r="H895" s="66">
        <v>14</v>
      </c>
      <c r="I895" s="66">
        <v>29</v>
      </c>
      <c r="J895" s="66">
        <v>30</v>
      </c>
      <c r="K895" s="66">
        <v>8</v>
      </c>
      <c r="L895" s="66">
        <v>81</v>
      </c>
      <c r="M895" s="66" t="s">
        <v>272</v>
      </c>
      <c r="N895" s="66">
        <v>24</v>
      </c>
      <c r="O895" s="66">
        <v>46</v>
      </c>
      <c r="P895" s="66">
        <v>32</v>
      </c>
      <c r="Q895" s="66">
        <v>5</v>
      </c>
      <c r="R895" s="66">
        <v>107</v>
      </c>
      <c r="S895" s="66" t="s">
        <v>272</v>
      </c>
      <c r="T895" s="66">
        <v>11</v>
      </c>
      <c r="U895" s="66">
        <v>12</v>
      </c>
      <c r="V895" s="66">
        <v>21</v>
      </c>
      <c r="W895" s="66">
        <v>5</v>
      </c>
      <c r="X895" s="66">
        <v>49</v>
      </c>
    </row>
    <row r="896" spans="1:24">
      <c r="A896" s="66" t="s">
        <v>273</v>
      </c>
      <c r="B896" s="66">
        <v>25</v>
      </c>
      <c r="C896" s="66">
        <v>36</v>
      </c>
      <c r="D896" s="66">
        <v>14</v>
      </c>
      <c r="E896" s="66">
        <v>2</v>
      </c>
      <c r="F896" s="66">
        <v>77</v>
      </c>
      <c r="G896" s="66" t="s">
        <v>273</v>
      </c>
      <c r="H896" s="66">
        <v>8</v>
      </c>
      <c r="I896" s="66">
        <v>14</v>
      </c>
      <c r="J896" s="66">
        <v>5</v>
      </c>
      <c r="K896" s="66">
        <v>2</v>
      </c>
      <c r="L896" s="66">
        <v>29</v>
      </c>
      <c r="M896" s="66" t="s">
        <v>273</v>
      </c>
      <c r="N896" s="66">
        <v>13</v>
      </c>
      <c r="O896" s="66">
        <v>20</v>
      </c>
      <c r="P896" s="66">
        <v>5</v>
      </c>
      <c r="Q896" s="66">
        <v>0</v>
      </c>
      <c r="R896" s="66">
        <v>38</v>
      </c>
      <c r="S896" s="66" t="s">
        <v>273</v>
      </c>
      <c r="T896" s="66">
        <v>4</v>
      </c>
      <c r="U896" s="66">
        <v>2</v>
      </c>
      <c r="V896" s="66">
        <v>4</v>
      </c>
      <c r="W896" s="66">
        <v>0</v>
      </c>
      <c r="X896" s="66">
        <v>10</v>
      </c>
    </row>
    <row r="897" spans="1:24">
      <c r="A897" s="66" t="s">
        <v>19</v>
      </c>
      <c r="B897" s="66">
        <v>5</v>
      </c>
      <c r="C897" s="66">
        <v>25</v>
      </c>
      <c r="D897" s="66">
        <v>13</v>
      </c>
      <c r="E897" s="66">
        <v>1</v>
      </c>
      <c r="F897" s="66">
        <v>44</v>
      </c>
      <c r="G897" s="66" t="s">
        <v>19</v>
      </c>
      <c r="H897" s="66">
        <v>2</v>
      </c>
      <c r="I897" s="66">
        <v>6</v>
      </c>
      <c r="J897" s="66">
        <v>6</v>
      </c>
      <c r="K897" s="66">
        <v>0</v>
      </c>
      <c r="L897" s="66">
        <v>14</v>
      </c>
      <c r="M897" s="66" t="s">
        <v>19</v>
      </c>
      <c r="N897" s="66">
        <v>3</v>
      </c>
      <c r="O897" s="66">
        <v>15</v>
      </c>
      <c r="P897" s="66">
        <v>3</v>
      </c>
      <c r="Q897" s="66">
        <v>0</v>
      </c>
      <c r="R897" s="66">
        <v>21</v>
      </c>
      <c r="S897" s="66" t="s">
        <v>19</v>
      </c>
      <c r="T897" s="66">
        <v>0</v>
      </c>
      <c r="U897" s="66">
        <v>4</v>
      </c>
      <c r="V897" s="66">
        <v>4</v>
      </c>
      <c r="W897" s="66">
        <v>1</v>
      </c>
      <c r="X897" s="66">
        <v>9</v>
      </c>
    </row>
    <row r="898" spans="1:24">
      <c r="A898" s="66" t="s">
        <v>957</v>
      </c>
      <c r="B898" s="66">
        <v>294</v>
      </c>
      <c r="C898" s="66">
        <v>769</v>
      </c>
      <c r="D898" s="66">
        <v>517</v>
      </c>
      <c r="E898" s="66">
        <v>99</v>
      </c>
      <c r="F898" s="66">
        <v>1679</v>
      </c>
      <c r="G898" s="66" t="s">
        <v>957</v>
      </c>
      <c r="H898" s="66">
        <v>95</v>
      </c>
      <c r="I898" s="66">
        <v>230</v>
      </c>
      <c r="J898" s="66">
        <v>178</v>
      </c>
      <c r="K898" s="66">
        <v>36</v>
      </c>
      <c r="L898" s="66">
        <v>539</v>
      </c>
      <c r="M898" s="66" t="s">
        <v>957</v>
      </c>
      <c r="N898" s="66">
        <v>146</v>
      </c>
      <c r="O898" s="66">
        <v>406</v>
      </c>
      <c r="P898" s="66">
        <v>252</v>
      </c>
      <c r="Q898" s="66">
        <v>47</v>
      </c>
      <c r="R898" s="66">
        <v>851</v>
      </c>
      <c r="S898" s="66" t="s">
        <v>957</v>
      </c>
      <c r="T898" s="66">
        <v>53</v>
      </c>
      <c r="U898" s="66">
        <v>133</v>
      </c>
      <c r="V898" s="66">
        <v>87</v>
      </c>
      <c r="W898" s="66">
        <v>16</v>
      </c>
      <c r="X898" s="66">
        <v>289</v>
      </c>
    </row>
    <row r="900" spans="1:24">
      <c r="A900" s="38" t="s">
        <v>117</v>
      </c>
    </row>
    <row r="901" spans="1:24">
      <c r="A901" s="66" t="s">
        <v>24</v>
      </c>
      <c r="B901" s="66">
        <v>1</v>
      </c>
      <c r="C901" s="66">
        <v>2</v>
      </c>
      <c r="D901" s="66">
        <v>3</v>
      </c>
      <c r="E901" s="66">
        <v>4</v>
      </c>
      <c r="F901" s="66" t="s">
        <v>69</v>
      </c>
      <c r="G901" s="66" t="s">
        <v>837</v>
      </c>
      <c r="H901" s="66">
        <v>1</v>
      </c>
      <c r="I901" s="66">
        <v>2</v>
      </c>
      <c r="J901" s="66">
        <v>3</v>
      </c>
      <c r="K901" s="66">
        <v>4</v>
      </c>
      <c r="L901" s="66" t="s">
        <v>69</v>
      </c>
      <c r="M901" s="66" t="s">
        <v>838</v>
      </c>
      <c r="N901" s="66">
        <v>1</v>
      </c>
      <c r="O901" s="66">
        <v>2</v>
      </c>
      <c r="P901" s="66">
        <v>3</v>
      </c>
      <c r="Q901" s="66">
        <v>4</v>
      </c>
      <c r="R901" s="66" t="s">
        <v>69</v>
      </c>
      <c r="S901" s="66" t="s">
        <v>839</v>
      </c>
      <c r="T901" s="66">
        <v>1</v>
      </c>
      <c r="U901" s="66">
        <v>2</v>
      </c>
      <c r="V901" s="66">
        <v>3</v>
      </c>
      <c r="W901" s="66">
        <v>4</v>
      </c>
      <c r="X901" s="66" t="s">
        <v>69</v>
      </c>
    </row>
    <row r="902" spans="1:24">
      <c r="A902" s="66" t="s">
        <v>130</v>
      </c>
      <c r="B902" s="66">
        <v>294</v>
      </c>
      <c r="C902" s="66">
        <v>769</v>
      </c>
      <c r="D902" s="66">
        <v>517</v>
      </c>
      <c r="E902" s="66">
        <v>99</v>
      </c>
      <c r="F902" s="66">
        <v>1679</v>
      </c>
      <c r="G902" s="66" t="s">
        <v>130</v>
      </c>
      <c r="H902" s="66">
        <v>95</v>
      </c>
      <c r="I902" s="66">
        <v>230</v>
      </c>
      <c r="J902" s="66">
        <v>178</v>
      </c>
      <c r="K902" s="66">
        <v>36</v>
      </c>
      <c r="L902" s="66">
        <v>539</v>
      </c>
      <c r="M902" s="66" t="s">
        <v>130</v>
      </c>
      <c r="N902" s="66">
        <v>146</v>
      </c>
      <c r="O902" s="66">
        <v>406</v>
      </c>
      <c r="P902" s="66">
        <v>252</v>
      </c>
      <c r="Q902" s="66">
        <v>47</v>
      </c>
      <c r="R902" s="66">
        <v>851</v>
      </c>
      <c r="S902" s="66" t="s">
        <v>130</v>
      </c>
      <c r="T902" s="66">
        <v>53</v>
      </c>
      <c r="U902" s="66">
        <v>133</v>
      </c>
      <c r="V902" s="66">
        <v>87</v>
      </c>
      <c r="W902" s="66">
        <v>16</v>
      </c>
      <c r="X902" s="66">
        <v>289</v>
      </c>
    </row>
    <row r="903" spans="1:24">
      <c r="A903" s="66" t="s">
        <v>791</v>
      </c>
      <c r="B903" s="66">
        <v>260</v>
      </c>
      <c r="C903" s="66">
        <v>807</v>
      </c>
      <c r="D903" s="66">
        <v>518</v>
      </c>
      <c r="E903" s="66">
        <v>94</v>
      </c>
      <c r="F903" s="66">
        <v>1679</v>
      </c>
      <c r="G903" s="66" t="s">
        <v>791</v>
      </c>
      <c r="H903" s="66">
        <v>78</v>
      </c>
      <c r="I903" s="66">
        <v>248</v>
      </c>
      <c r="J903" s="66">
        <v>179</v>
      </c>
      <c r="K903" s="66">
        <v>34</v>
      </c>
      <c r="L903" s="66">
        <v>539</v>
      </c>
      <c r="M903" s="66" t="s">
        <v>791</v>
      </c>
      <c r="N903" s="66">
        <v>131</v>
      </c>
      <c r="O903" s="66">
        <v>424</v>
      </c>
      <c r="P903" s="66">
        <v>252</v>
      </c>
      <c r="Q903" s="66">
        <v>44</v>
      </c>
      <c r="R903" s="66">
        <v>851</v>
      </c>
      <c r="S903" s="66" t="s">
        <v>791</v>
      </c>
      <c r="T903" s="66">
        <v>51</v>
      </c>
      <c r="U903" s="66">
        <v>135</v>
      </c>
      <c r="V903" s="66">
        <v>87</v>
      </c>
      <c r="W903" s="66">
        <v>16</v>
      </c>
      <c r="X903" s="66">
        <v>289</v>
      </c>
    </row>
    <row r="904" spans="1:24">
      <c r="A904" s="66" t="s">
        <v>792</v>
      </c>
      <c r="B904" s="66">
        <v>173</v>
      </c>
      <c r="C904" s="66">
        <v>932</v>
      </c>
      <c r="D904" s="66">
        <v>515</v>
      </c>
      <c r="E904" s="66">
        <v>59</v>
      </c>
      <c r="F904" s="66">
        <v>1679</v>
      </c>
      <c r="G904" s="66" t="s">
        <v>792</v>
      </c>
      <c r="H904" s="66">
        <v>53</v>
      </c>
      <c r="I904" s="66">
        <v>283</v>
      </c>
      <c r="J904" s="66">
        <v>184</v>
      </c>
      <c r="K904" s="66">
        <v>19</v>
      </c>
      <c r="L904" s="66">
        <v>539</v>
      </c>
      <c r="M904" s="66" t="s">
        <v>792</v>
      </c>
      <c r="N904" s="66">
        <v>86</v>
      </c>
      <c r="O904" s="66">
        <v>488</v>
      </c>
      <c r="P904" s="66">
        <v>250</v>
      </c>
      <c r="Q904" s="66">
        <v>27</v>
      </c>
      <c r="R904" s="66">
        <v>851</v>
      </c>
      <c r="S904" s="66" t="s">
        <v>792</v>
      </c>
      <c r="T904" s="66">
        <v>34</v>
      </c>
      <c r="U904" s="66">
        <v>161</v>
      </c>
      <c r="V904" s="66">
        <v>81</v>
      </c>
      <c r="W904" s="66">
        <v>13</v>
      </c>
      <c r="X904" s="66">
        <v>289</v>
      </c>
    </row>
    <row r="905" spans="1:24">
      <c r="A905" s="66" t="s">
        <v>793</v>
      </c>
      <c r="B905" s="66">
        <v>424</v>
      </c>
      <c r="C905" s="66">
        <v>1074</v>
      </c>
      <c r="D905" s="66">
        <v>176</v>
      </c>
      <c r="E905" s="66">
        <v>5</v>
      </c>
      <c r="F905" s="66">
        <v>1679</v>
      </c>
      <c r="G905" s="66" t="s">
        <v>793</v>
      </c>
      <c r="H905" s="66">
        <v>134</v>
      </c>
      <c r="I905" s="66">
        <v>345</v>
      </c>
      <c r="J905" s="66">
        <v>58</v>
      </c>
      <c r="K905" s="66">
        <v>2</v>
      </c>
      <c r="L905" s="66">
        <v>539</v>
      </c>
      <c r="M905" s="66" t="s">
        <v>793</v>
      </c>
      <c r="N905" s="66">
        <v>212</v>
      </c>
      <c r="O905" s="66">
        <v>546</v>
      </c>
      <c r="P905" s="66">
        <v>93</v>
      </c>
      <c r="Q905" s="66">
        <v>0</v>
      </c>
      <c r="R905" s="66">
        <v>851</v>
      </c>
      <c r="S905" s="66" t="s">
        <v>793</v>
      </c>
      <c r="T905" s="66">
        <v>78</v>
      </c>
      <c r="U905" s="66">
        <v>183</v>
      </c>
      <c r="V905" s="66">
        <v>25</v>
      </c>
      <c r="W905" s="66">
        <v>3</v>
      </c>
      <c r="X905" s="66">
        <v>289</v>
      </c>
    </row>
    <row r="906" spans="1:24">
      <c r="A906" s="66" t="s">
        <v>794</v>
      </c>
      <c r="B906" s="66">
        <v>320</v>
      </c>
      <c r="C906" s="66">
        <v>870</v>
      </c>
      <c r="D906" s="66">
        <v>429</v>
      </c>
      <c r="E906" s="66">
        <v>60</v>
      </c>
      <c r="F906" s="66">
        <v>1679</v>
      </c>
      <c r="G906" s="66" t="s">
        <v>794</v>
      </c>
      <c r="H906" s="66">
        <v>99</v>
      </c>
      <c r="I906" s="66">
        <v>269</v>
      </c>
      <c r="J906" s="66">
        <v>152</v>
      </c>
      <c r="K906" s="66">
        <v>19</v>
      </c>
      <c r="L906" s="66">
        <v>539</v>
      </c>
      <c r="M906" s="66" t="s">
        <v>794</v>
      </c>
      <c r="N906" s="66">
        <v>167</v>
      </c>
      <c r="O906" s="66">
        <v>448</v>
      </c>
      <c r="P906" s="66">
        <v>206</v>
      </c>
      <c r="Q906" s="66">
        <v>30</v>
      </c>
      <c r="R906" s="66">
        <v>851</v>
      </c>
      <c r="S906" s="66" t="s">
        <v>794</v>
      </c>
      <c r="T906" s="66">
        <v>54</v>
      </c>
      <c r="U906" s="66">
        <v>153</v>
      </c>
      <c r="V906" s="66">
        <v>71</v>
      </c>
      <c r="W906" s="66">
        <v>11</v>
      </c>
      <c r="X906" s="66">
        <v>289</v>
      </c>
    </row>
    <row r="907" spans="1:24">
      <c r="A907" s="66" t="s">
        <v>795</v>
      </c>
      <c r="B907" s="66">
        <v>37</v>
      </c>
      <c r="C907" s="66">
        <v>85</v>
      </c>
      <c r="D907" s="66">
        <v>77</v>
      </c>
      <c r="E907" s="66">
        <v>5</v>
      </c>
      <c r="F907" s="66">
        <v>204</v>
      </c>
      <c r="G907" s="66" t="s">
        <v>795</v>
      </c>
      <c r="H907" s="66">
        <v>8</v>
      </c>
      <c r="I907" s="66">
        <v>27</v>
      </c>
      <c r="J907" s="66">
        <v>36</v>
      </c>
      <c r="K907" s="66">
        <v>4</v>
      </c>
      <c r="L907" s="66">
        <v>75</v>
      </c>
      <c r="M907" s="66" t="s">
        <v>795</v>
      </c>
      <c r="N907" s="66">
        <v>22</v>
      </c>
      <c r="O907" s="66">
        <v>46</v>
      </c>
      <c r="P907" s="66">
        <v>25</v>
      </c>
      <c r="Q907" s="66">
        <v>1</v>
      </c>
      <c r="R907" s="66">
        <v>94</v>
      </c>
      <c r="S907" s="66" t="s">
        <v>795</v>
      </c>
      <c r="T907" s="66">
        <v>7</v>
      </c>
      <c r="U907" s="66">
        <v>12</v>
      </c>
      <c r="V907" s="66">
        <v>16</v>
      </c>
      <c r="W907" s="66">
        <v>0</v>
      </c>
      <c r="X907" s="66">
        <v>35</v>
      </c>
    </row>
    <row r="908" spans="1:24">
      <c r="A908" s="66" t="s">
        <v>796</v>
      </c>
      <c r="B908" s="66">
        <v>199</v>
      </c>
      <c r="C908" s="66">
        <v>816</v>
      </c>
      <c r="D908" s="66">
        <v>238</v>
      </c>
      <c r="E908" s="66">
        <v>7</v>
      </c>
      <c r="F908" s="66">
        <v>1260</v>
      </c>
      <c r="G908" s="66" t="s">
        <v>796</v>
      </c>
      <c r="H908" s="66">
        <v>63</v>
      </c>
      <c r="I908" s="66">
        <v>250</v>
      </c>
      <c r="J908" s="66">
        <v>81</v>
      </c>
      <c r="K908" s="66">
        <v>4</v>
      </c>
      <c r="L908" s="66">
        <v>398</v>
      </c>
      <c r="M908" s="66" t="s">
        <v>796</v>
      </c>
      <c r="N908" s="66">
        <v>106</v>
      </c>
      <c r="O908" s="66">
        <v>422</v>
      </c>
      <c r="P908" s="66">
        <v>119</v>
      </c>
      <c r="Q908" s="66">
        <v>2</v>
      </c>
      <c r="R908" s="66">
        <v>649</v>
      </c>
      <c r="S908" s="66" t="s">
        <v>796</v>
      </c>
      <c r="T908" s="66">
        <v>30</v>
      </c>
      <c r="U908" s="66">
        <v>144</v>
      </c>
      <c r="V908" s="66">
        <v>38</v>
      </c>
      <c r="W908" s="66">
        <v>1</v>
      </c>
      <c r="X908" s="66">
        <v>213</v>
      </c>
    </row>
    <row r="910" spans="1:24">
      <c r="A910" s="38" t="s">
        <v>1023</v>
      </c>
    </row>
    <row r="911" spans="1:24">
      <c r="A911" s="66"/>
      <c r="B911" s="66" t="s">
        <v>64</v>
      </c>
      <c r="C911" s="66" t="s">
        <v>65</v>
      </c>
      <c r="D911" s="66" t="s">
        <v>66</v>
      </c>
      <c r="E911" s="66" t="s">
        <v>67</v>
      </c>
      <c r="F911" s="66"/>
      <c r="G911" s="98"/>
      <c r="H911" s="66"/>
      <c r="I911" s="66"/>
      <c r="J911" s="66"/>
      <c r="K911" s="66"/>
      <c r="L911" s="66"/>
      <c r="M911" s="98"/>
      <c r="N911" s="66"/>
      <c r="O911" s="66"/>
      <c r="P911" s="66"/>
      <c r="Q911" s="66"/>
      <c r="R911" s="66"/>
    </row>
    <row r="912" spans="1:24">
      <c r="A912" s="98" t="s">
        <v>952</v>
      </c>
      <c r="B912" s="66">
        <v>230</v>
      </c>
      <c r="C912" s="66">
        <v>174</v>
      </c>
      <c r="D912" s="66">
        <v>16</v>
      </c>
      <c r="E912" s="66">
        <v>2</v>
      </c>
      <c r="F912" s="66"/>
      <c r="G912" s="98"/>
      <c r="H912" s="66"/>
      <c r="I912" s="66"/>
      <c r="J912" s="66"/>
      <c r="K912" s="66"/>
      <c r="L912" s="66"/>
      <c r="M912" s="98"/>
      <c r="N912" s="66"/>
      <c r="O912" s="66"/>
      <c r="P912" s="66"/>
      <c r="Q912" s="66"/>
      <c r="R912" s="66"/>
    </row>
    <row r="913" spans="1:18">
      <c r="A913" s="98" t="s">
        <v>953</v>
      </c>
      <c r="B913" s="66">
        <v>3016</v>
      </c>
      <c r="C913" s="66">
        <v>8545</v>
      </c>
      <c r="D913" s="66">
        <v>4825</v>
      </c>
      <c r="E913" s="66">
        <v>330</v>
      </c>
      <c r="F913" s="66"/>
      <c r="G913" s="98"/>
      <c r="H913" s="66"/>
      <c r="I913" s="66"/>
      <c r="J913" s="66"/>
      <c r="K913" s="66"/>
      <c r="L913" s="66"/>
      <c r="M913" s="98"/>
      <c r="N913" s="66"/>
      <c r="O913" s="66"/>
      <c r="P913" s="66"/>
      <c r="Q913" s="66"/>
      <c r="R913" s="66"/>
    </row>
    <row r="914" spans="1:18">
      <c r="A914" s="98" t="s">
        <v>954</v>
      </c>
      <c r="B914" s="66">
        <v>811</v>
      </c>
      <c r="C914" s="66">
        <v>1264</v>
      </c>
      <c r="D914" s="66">
        <v>912</v>
      </c>
      <c r="E914" s="66">
        <v>82</v>
      </c>
      <c r="F914" s="66"/>
      <c r="G914" s="98"/>
      <c r="H914" s="66"/>
      <c r="I914" s="66"/>
      <c r="J914" s="66"/>
      <c r="K914" s="66"/>
      <c r="L914" s="66"/>
      <c r="M914" s="98"/>
      <c r="N914" s="66"/>
      <c r="O914" s="66"/>
      <c r="P914" s="66"/>
      <c r="Q914" s="66"/>
      <c r="R914" s="66"/>
    </row>
    <row r="915" spans="1:18">
      <c r="A915" s="98" t="s">
        <v>955</v>
      </c>
      <c r="B915" s="66">
        <v>399</v>
      </c>
      <c r="C915" s="66">
        <v>454</v>
      </c>
      <c r="D915" s="66">
        <v>168</v>
      </c>
      <c r="E915" s="66">
        <v>16</v>
      </c>
      <c r="F915" s="66"/>
      <c r="G915" s="98"/>
      <c r="H915" s="66"/>
      <c r="I915" s="66"/>
      <c r="J915" s="66"/>
      <c r="K915" s="66"/>
      <c r="L915" s="66"/>
      <c r="M915" s="98"/>
      <c r="N915" s="66"/>
      <c r="O915" s="66"/>
      <c r="P915" s="66"/>
      <c r="Q915" s="66"/>
      <c r="R915" s="66"/>
    </row>
    <row r="916" spans="1:18">
      <c r="A916" s="98" t="s">
        <v>0</v>
      </c>
      <c r="B916" s="66">
        <v>75</v>
      </c>
      <c r="C916" s="66">
        <v>196</v>
      </c>
      <c r="D916" s="66">
        <v>106</v>
      </c>
      <c r="E916" s="66">
        <v>10</v>
      </c>
      <c r="F916" s="66"/>
      <c r="G916" s="98"/>
      <c r="H916" s="66"/>
      <c r="I916" s="66"/>
      <c r="J916" s="66"/>
      <c r="K916" s="66"/>
      <c r="L916" s="66"/>
      <c r="M916" s="98"/>
      <c r="N916" s="66"/>
      <c r="O916" s="66"/>
      <c r="P916" s="66"/>
      <c r="Q916" s="66"/>
      <c r="R916" s="66"/>
    </row>
    <row r="917" spans="1:18">
      <c r="A917" s="98" t="s">
        <v>956</v>
      </c>
      <c r="B917" s="66">
        <v>4531</v>
      </c>
      <c r="C917" s="66">
        <v>10633</v>
      </c>
      <c r="D917" s="66">
        <v>6027</v>
      </c>
      <c r="E917" s="66">
        <v>440</v>
      </c>
      <c r="F917" s="66"/>
      <c r="G917" s="98"/>
      <c r="H917" s="66"/>
      <c r="I917" s="66"/>
      <c r="J917" s="66"/>
      <c r="K917" s="66"/>
      <c r="L917" s="66"/>
      <c r="M917" s="98"/>
      <c r="N917" s="66"/>
      <c r="O917" s="66"/>
      <c r="P917" s="66"/>
      <c r="Q917" s="66"/>
      <c r="R917" s="66"/>
    </row>
    <row r="918" spans="1:18">
      <c r="A918" s="98"/>
      <c r="B918" s="244"/>
      <c r="C918" s="244"/>
      <c r="D918" s="244"/>
      <c r="E918" s="244"/>
      <c r="F918" s="244"/>
      <c r="G918" s="98"/>
      <c r="H918" s="244"/>
      <c r="I918" s="244"/>
      <c r="J918" s="244"/>
      <c r="K918" s="244"/>
      <c r="L918" s="244"/>
      <c r="M918" s="98"/>
      <c r="N918" s="244"/>
      <c r="O918" s="244"/>
      <c r="P918" s="244"/>
      <c r="Q918" s="244"/>
      <c r="R918" s="244"/>
    </row>
    <row r="919" spans="1:18">
      <c r="A919" s="38" t="s">
        <v>1024</v>
      </c>
    </row>
    <row r="920" spans="1:18">
      <c r="A920" s="66"/>
      <c r="B920" s="66" t="s">
        <v>64</v>
      </c>
      <c r="C920" s="66" t="s">
        <v>65</v>
      </c>
      <c r="D920" s="66" t="s">
        <v>66</v>
      </c>
      <c r="E920" s="66" t="s">
        <v>67</v>
      </c>
      <c r="F920" s="66" t="s">
        <v>69</v>
      </c>
    </row>
    <row r="921" spans="1:18">
      <c r="A921" s="66" t="s">
        <v>95</v>
      </c>
      <c r="B921" s="64">
        <v>4531</v>
      </c>
      <c r="C921" s="64">
        <v>10633</v>
      </c>
      <c r="D921" s="64">
        <v>6027</v>
      </c>
      <c r="E921" s="64">
        <v>440</v>
      </c>
      <c r="F921" s="64">
        <v>21631</v>
      </c>
    </row>
    <row r="922" spans="1:18">
      <c r="A922" s="66" t="s">
        <v>960</v>
      </c>
      <c r="B922" s="64">
        <v>4282</v>
      </c>
      <c r="C922" s="64">
        <v>10901</v>
      </c>
      <c r="D922" s="64">
        <v>6207</v>
      </c>
      <c r="E922" s="64">
        <v>455</v>
      </c>
      <c r="F922" s="64">
        <v>21845</v>
      </c>
    </row>
    <row r="923" spans="1:18">
      <c r="A923" s="99" t="s">
        <v>959</v>
      </c>
      <c r="B923" s="64">
        <v>3863</v>
      </c>
      <c r="C923" s="64">
        <v>11034</v>
      </c>
      <c r="D923" s="64">
        <v>6538</v>
      </c>
      <c r="E923" s="64">
        <v>573</v>
      </c>
      <c r="F923" s="64">
        <v>22008</v>
      </c>
    </row>
    <row r="924" spans="1:18">
      <c r="A924" s="38" t="s">
        <v>958</v>
      </c>
      <c r="B924" s="39">
        <v>3593</v>
      </c>
      <c r="C924" s="39">
        <v>11143</v>
      </c>
      <c r="D924" s="39">
        <v>7058</v>
      </c>
      <c r="E924" s="39">
        <v>377</v>
      </c>
      <c r="F924" s="39">
        <v>22171</v>
      </c>
    </row>
  </sheetData>
  <phoneticPr fontId="14"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Sheet7" enableFormatConditionsCalculation="0">
    <tabColor indexed="24"/>
  </sheetPr>
  <dimension ref="B3:M38"/>
  <sheetViews>
    <sheetView workbookViewId="0">
      <selection activeCell="H6" sqref="H6"/>
    </sheetView>
  </sheetViews>
  <sheetFormatPr defaultRowHeight="12.75"/>
  <cols>
    <col min="1" max="1" width="3.7109375" style="2" customWidth="1"/>
    <col min="2" max="2" width="9.140625" style="2"/>
    <col min="3" max="3" width="16" style="2" customWidth="1"/>
    <col min="4" max="16384" width="9.140625" style="2"/>
  </cols>
  <sheetData>
    <row r="3" spans="2:7">
      <c r="B3" s="3"/>
      <c r="C3" s="3"/>
      <c r="E3" s="3" t="s">
        <v>827</v>
      </c>
    </row>
    <row r="4" spans="2:7">
      <c r="B4" s="3"/>
      <c r="C4" s="3"/>
      <c r="E4" s="3" t="s">
        <v>828</v>
      </c>
      <c r="F4" s="3" t="s">
        <v>90</v>
      </c>
      <c r="G4" s="3" t="s">
        <v>91</v>
      </c>
    </row>
    <row r="5" spans="2:7">
      <c r="B5" s="44"/>
      <c r="C5" s="3"/>
      <c r="E5" s="3" t="s">
        <v>829</v>
      </c>
      <c r="F5" s="3" t="s">
        <v>92</v>
      </c>
      <c r="G5" s="3" t="s">
        <v>93</v>
      </c>
    </row>
    <row r="6" spans="2:7">
      <c r="B6" s="3"/>
      <c r="C6" s="3"/>
      <c r="E6" s="3" t="s">
        <v>830</v>
      </c>
      <c r="F6" s="3" t="s">
        <v>94</v>
      </c>
      <c r="G6" s="3" t="s">
        <v>95</v>
      </c>
    </row>
    <row r="7" spans="2:7">
      <c r="B7" s="3"/>
      <c r="C7" s="3"/>
    </row>
    <row r="8" spans="2:7">
      <c r="B8" s="3"/>
    </row>
    <row r="9" spans="2:7">
      <c r="B9" s="3" t="s">
        <v>88</v>
      </c>
      <c r="C9" s="3" t="s">
        <v>89</v>
      </c>
    </row>
    <row r="10" spans="2:7">
      <c r="B10" s="3" t="s">
        <v>90</v>
      </c>
      <c r="C10" s="3" t="s">
        <v>91</v>
      </c>
    </row>
    <row r="11" spans="2:7">
      <c r="B11" s="3" t="s">
        <v>92</v>
      </c>
      <c r="C11" s="3" t="s">
        <v>93</v>
      </c>
    </row>
    <row r="12" spans="2:7">
      <c r="B12" s="3" t="s">
        <v>94</v>
      </c>
      <c r="C12" s="3" t="s">
        <v>95</v>
      </c>
    </row>
    <row r="13" spans="2:7">
      <c r="B13" s="3" t="s">
        <v>96</v>
      </c>
      <c r="C13" s="3" t="s">
        <v>97</v>
      </c>
    </row>
    <row r="14" spans="2:7">
      <c r="B14" s="3" t="s">
        <v>98</v>
      </c>
      <c r="C14" s="3" t="s">
        <v>99</v>
      </c>
    </row>
    <row r="15" spans="2:7">
      <c r="B15" s="3" t="s">
        <v>100</v>
      </c>
      <c r="C15" s="3" t="s">
        <v>101</v>
      </c>
    </row>
    <row r="16" spans="2:7">
      <c r="B16" s="3" t="s">
        <v>102</v>
      </c>
      <c r="C16" s="3" t="s">
        <v>103</v>
      </c>
    </row>
    <row r="17" spans="2:3">
      <c r="B17" s="3" t="s">
        <v>104</v>
      </c>
      <c r="C17" s="3" t="s">
        <v>105</v>
      </c>
    </row>
    <row r="18" spans="2:3">
      <c r="B18" s="3" t="s">
        <v>106</v>
      </c>
      <c r="C18" s="3" t="s">
        <v>107</v>
      </c>
    </row>
    <row r="19" spans="2:3">
      <c r="B19" s="3" t="s">
        <v>108</v>
      </c>
      <c r="C19" s="3" t="s">
        <v>109</v>
      </c>
    </row>
    <row r="20" spans="2:3">
      <c r="B20" s="3" t="s">
        <v>110</v>
      </c>
      <c r="C20" s="3" t="s">
        <v>111</v>
      </c>
    </row>
    <row r="21" spans="2:3">
      <c r="B21" s="3" t="s">
        <v>112</v>
      </c>
      <c r="C21" s="3" t="s">
        <v>113</v>
      </c>
    </row>
    <row r="22" spans="2:3">
      <c r="B22" s="3"/>
    </row>
    <row r="23" spans="2:3">
      <c r="B23" s="3"/>
    </row>
    <row r="24" spans="2:3">
      <c r="B24" s="3"/>
    </row>
    <row r="25" spans="2:3">
      <c r="B25" s="3"/>
    </row>
    <row r="26" spans="2:3">
      <c r="B26" s="3"/>
    </row>
    <row r="27" spans="2:3">
      <c r="B27" s="3"/>
    </row>
    <row r="28" spans="2:3">
      <c r="B28" s="3"/>
    </row>
    <row r="29" spans="2:3">
      <c r="B29" s="3"/>
    </row>
    <row r="30" spans="2:3">
      <c r="B30" s="3"/>
    </row>
    <row r="31" spans="2:3">
      <c r="B31" s="3"/>
    </row>
    <row r="32" spans="2:3">
      <c r="B32" s="3"/>
    </row>
    <row r="33" spans="2:13">
      <c r="B33" s="3"/>
    </row>
    <row r="34" spans="2:13">
      <c r="B34" s="3"/>
    </row>
    <row r="35" spans="2:13">
      <c r="B35" s="3"/>
      <c r="M35" s="45"/>
    </row>
    <row r="36" spans="2:13">
      <c r="B36" s="3"/>
      <c r="M36" s="45"/>
    </row>
    <row r="37" spans="2:13">
      <c r="B37" s="3"/>
    </row>
    <row r="38" spans="2:13">
      <c r="B38" s="3"/>
    </row>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8" enableFormatConditionsCalculation="0">
    <tabColor indexed="42"/>
  </sheetPr>
  <dimension ref="B1:J19"/>
  <sheetViews>
    <sheetView showGridLines="0" showRowColHeaders="0" zoomScaleNormal="100" workbookViewId="0">
      <selection activeCell="C4" sqref="C4:E4"/>
    </sheetView>
  </sheetViews>
  <sheetFormatPr defaultRowHeight="12.75"/>
  <cols>
    <col min="1" max="1" width="2.7109375" style="101" customWidth="1"/>
    <col min="2" max="2" width="31.140625" style="101" customWidth="1"/>
    <col min="3" max="3" width="7.42578125" style="101" customWidth="1"/>
    <col min="4" max="9" width="17.7109375" style="101" customWidth="1"/>
    <col min="10" max="16384" width="9.140625" style="101"/>
  </cols>
  <sheetData>
    <row r="1" spans="2:10">
      <c r="B1" s="231"/>
    </row>
    <row r="2" spans="2:10" ht="14.25" customHeight="1">
      <c r="B2" s="46" t="str">
        <f>"Table 1: Number of maintained schools inspected " &amp; IF('Table 1'!C4=Dates!$E$3, "between " &amp; Dates!$E$3, IF('Table 1'!C4 = Dates!E4, "in " &amp; Dates!E4, IF('Table 1'!C4=Dates!E5, "in " &amp; Dates!E5, IF('Table 1'!C4=Dates!E6, "in " &amp; Dates!E6, IF('Table 1'!C4=Dates!E7, "in " &amp; Dates!E7))))) &amp; ", by inspection type (provisional) " &amp; CHAR(185) &amp; " " &amp; CHAR(178)</f>
        <v>Table 1: Number of maintained schools inspected between 1 October 2011 and 31 December 2011, by inspection type (provisional) ¹ ²</v>
      </c>
      <c r="C2" s="46"/>
      <c r="D2" s="46"/>
      <c r="E2" s="46"/>
      <c r="F2" s="46"/>
      <c r="G2" s="46"/>
      <c r="H2" s="46"/>
      <c r="I2" s="46"/>
      <c r="J2" s="6"/>
    </row>
    <row r="3" spans="2:10" ht="14.25" customHeight="1">
      <c r="B3" s="46"/>
      <c r="C3" s="46"/>
      <c r="D3" s="46"/>
      <c r="E3" s="46"/>
      <c r="F3" s="46"/>
      <c r="G3" s="46"/>
      <c r="H3" s="46"/>
      <c r="I3" s="46"/>
      <c r="J3" s="6"/>
    </row>
    <row r="4" spans="2:10" ht="12.75" customHeight="1">
      <c r="B4" s="37" t="s">
        <v>57</v>
      </c>
      <c r="C4" s="378" t="s">
        <v>827</v>
      </c>
      <c r="D4" s="379"/>
      <c r="E4" s="380"/>
      <c r="F4" s="68"/>
      <c r="G4" s="68"/>
      <c r="H4" s="6"/>
      <c r="I4" s="6"/>
      <c r="J4" s="6"/>
    </row>
    <row r="5" spans="2:10" ht="12.75" customHeight="1">
      <c r="B5" s="37"/>
      <c r="C5" s="29"/>
      <c r="D5" s="29"/>
      <c r="E5" s="29"/>
      <c r="F5" s="68"/>
      <c r="G5" s="68"/>
      <c r="H5" s="6"/>
      <c r="I5" s="6"/>
      <c r="J5" s="6"/>
    </row>
    <row r="6" spans="2:10">
      <c r="B6" s="16" t="s">
        <v>783</v>
      </c>
      <c r="C6" s="6"/>
      <c r="D6" s="6"/>
      <c r="E6" s="6"/>
      <c r="F6" s="6"/>
      <c r="G6" s="6"/>
      <c r="H6" s="6"/>
      <c r="I6" s="6"/>
      <c r="J6" s="6"/>
    </row>
    <row r="7" spans="2:10" ht="25.5" customHeight="1">
      <c r="B7" s="35" t="s">
        <v>812</v>
      </c>
      <c r="C7" s="35"/>
      <c r="D7" s="52" t="s">
        <v>342</v>
      </c>
      <c r="E7" s="52" t="s">
        <v>270</v>
      </c>
      <c r="F7" s="52" t="s">
        <v>271</v>
      </c>
      <c r="G7" s="52" t="s">
        <v>272</v>
      </c>
      <c r="H7" s="18" t="s">
        <v>55</v>
      </c>
      <c r="I7" s="18" t="s">
        <v>343</v>
      </c>
      <c r="J7" s="6"/>
    </row>
    <row r="8" spans="2:10" ht="25.5" customHeight="1">
      <c r="B8" s="36" t="s">
        <v>340</v>
      </c>
      <c r="C8" s="36"/>
      <c r="D8" s="283">
        <f>IF($C$4=Dates!$E$3, DataPack!B3, IF($C$4=Dates!$E$4,DataPack!I3, IF($C$4=Dates!$E$5, DataPack!P3, IF($C$4=Dates!$E$6, DataPack!W3))))</f>
        <v>1623</v>
      </c>
      <c r="E8" s="283">
        <f>IF($C$4=Dates!$E$3, DataPack!C3, IF($C$4=Dates!$E$4,DataPack!J3, IF($C$4=Dates!$E$5, DataPack!Q3, IF($C$4=Dates!$E$6, DataPack!X3))))</f>
        <v>35</v>
      </c>
      <c r="F8" s="283">
        <f>IF($C$4=Dates!$E$3, DataPack!D3, IF($C$4=Dates!$E$4,DataPack!K3, IF($C$4=Dates!$E$5, DataPack!R3, IF($C$4=Dates!$E$6, DataPack!Y3))))</f>
        <v>1240</v>
      </c>
      <c r="G8" s="283">
        <f>IF($C$4=Dates!$E$3, DataPack!E3, IF($C$4=Dates!$E$4,DataPack!L3, IF($C$4=Dates!$E$5, DataPack!S3, IF($C$4=Dates!$E$6, DataPack!Z3))))</f>
        <v>229</v>
      </c>
      <c r="H8" s="283">
        <f>IF($C$4=Dates!$E$3, DataPack!F3, IF($C$4=Dates!$E$4,DataPack!M3, IF($C$4=Dates!$E$5, DataPack!T3, IF($C$4=Dates!$E$6, DataPack!AA3))))</f>
        <v>76</v>
      </c>
      <c r="I8" s="283">
        <f>IF($C$4=Dates!$E$3, DataPack!G3, IF($C$4=Dates!$E$4,DataPack!N3, IF($C$4=Dates!$E$5, DataPack!U3, IF($C$4=Dates!$E$6, DataPack!AB3))))</f>
        <v>43</v>
      </c>
      <c r="J8" s="6"/>
    </row>
    <row r="9" spans="2:10" s="105" customFormat="1" ht="25.5" customHeight="1">
      <c r="B9" s="143" t="s">
        <v>341</v>
      </c>
      <c r="C9" s="143"/>
      <c r="D9" s="284">
        <f>IF($C$4=Dates!$E$3, DataPack!B4, IF($C$4=Dates!$E$4,DataPack!I4, IF($C$4=Dates!$E$5, DataPack!P4, IF($C$4=Dates!$E$6, DataPack!W4))))</f>
        <v>56</v>
      </c>
      <c r="E9" s="284">
        <f>IF($C$4=Dates!$E$3, DataPack!C4, IF($C$4=Dates!$E$4,DataPack!J4, IF($C$4=Dates!$E$5, DataPack!Q4, IF($C$4=Dates!$E$6, DataPack!X4))))</f>
        <v>1</v>
      </c>
      <c r="F9" s="284">
        <f>IF($C$4=Dates!$E$3, DataPack!D4, IF($C$4=Dates!$E$4,DataPack!K4, IF($C$4=Dates!$E$5, DataPack!R4, IF($C$4=Dates!$E$6, DataPack!Y4))))</f>
        <v>45</v>
      </c>
      <c r="G9" s="284">
        <f>IF($C$4=Dates!$E$3, DataPack!E4, IF($C$4=Dates!$E$4,DataPack!L4, IF($C$4=Dates!$E$5, DataPack!S4, IF($C$4=Dates!$E$6, DataPack!Z4))))</f>
        <v>8</v>
      </c>
      <c r="H9" s="284">
        <f>IF($C$4=Dates!$E$3, DataPack!F4, IF($C$4=Dates!$E$4,DataPack!M4, IF($C$4=Dates!$E$5, DataPack!T4, IF($C$4=Dates!$E$6, DataPack!AA4))))</f>
        <v>1</v>
      </c>
      <c r="I9" s="284">
        <f>IF($C$4=Dates!$E$3, DataPack!G4, IF($C$4=Dates!$E$4,DataPack!N4, IF($C$4=Dates!$E$5, DataPack!U4, IF($C$4=Dates!$E$6, DataPack!AB4))))</f>
        <v>1</v>
      </c>
      <c r="J9" s="12"/>
    </row>
    <row r="10" spans="2:10" ht="15" customHeight="1">
      <c r="B10" s="142"/>
      <c r="C10" s="142"/>
      <c r="D10" s="134"/>
      <c r="E10" s="67"/>
      <c r="F10" s="67"/>
      <c r="G10" s="67"/>
      <c r="H10" s="67"/>
      <c r="I10" s="67"/>
      <c r="J10" s="6"/>
    </row>
    <row r="11" spans="2:10" ht="25.5" customHeight="1">
      <c r="B11" s="35" t="s">
        <v>813</v>
      </c>
      <c r="C11" s="141"/>
      <c r="D11" s="285" t="s">
        <v>342</v>
      </c>
      <c r="E11" s="285" t="s">
        <v>270</v>
      </c>
      <c r="F11" s="285" t="s">
        <v>271</v>
      </c>
      <c r="G11" s="285" t="s">
        <v>272</v>
      </c>
      <c r="H11" s="82" t="s">
        <v>55</v>
      </c>
      <c r="I11" s="82" t="s">
        <v>343</v>
      </c>
      <c r="J11" s="6"/>
    </row>
    <row r="12" spans="2:10" ht="25.5" customHeight="1">
      <c r="B12" s="142" t="s">
        <v>814</v>
      </c>
      <c r="C12" s="142"/>
      <c r="D12" s="67">
        <f>IF($C$4=Dates!$E$3, DataPack!B5, IF($C$4=Dates!$E$4,DataPack!I5, IF($C$4=Dates!$E$5, DataPack!P5, IF($C$4=Dates!$E$6, DataPack!W5))))</f>
        <v>171</v>
      </c>
      <c r="E12" s="67">
        <f>IF($C$4=Dates!$E$3, DataPack!C5, IF($C$4=Dates!$E$4,DataPack!J5, IF($C$4=Dates!$E$5, DataPack!Q5, IF($C$4=Dates!$E$6, DataPack!X5))))</f>
        <v>1</v>
      </c>
      <c r="F12" s="67">
        <f>IF($C$4=Dates!$E$3, DataPack!D5, IF($C$4=Dates!$E$4,DataPack!K5, IF($C$4=Dates!$E$5, DataPack!R5, IF($C$4=Dates!$E$6, DataPack!Y5))))</f>
        <v>133</v>
      </c>
      <c r="G12" s="67">
        <f>IF($C$4=Dates!$E$3, DataPack!E5, IF($C$4=Dates!$E$4,DataPack!L5, IF($C$4=Dates!$E$5, DataPack!S5, IF($C$4=Dates!$E$6, DataPack!Z5))))</f>
        <v>25</v>
      </c>
      <c r="H12" s="67">
        <f>IF($C$4=Dates!$E$3, DataPack!F5, IF($C$4=Dates!$E$4,DataPack!M5, IF($C$4=Dates!$E$5, DataPack!T5, IF($C$4=Dates!$E$6, DataPack!AA5))))</f>
        <v>9</v>
      </c>
      <c r="I12" s="67">
        <f>IF($C$4=Dates!$E$3, DataPack!G5, IF($C$4=Dates!$E$4,DataPack!N5, IF($C$4=Dates!$E$5, DataPack!U5, IF($C$4=Dates!$E$6, DataPack!AB5))))</f>
        <v>3</v>
      </c>
      <c r="J12" s="6"/>
    </row>
    <row r="13" spans="2:10" ht="25.5" customHeight="1">
      <c r="B13" s="37" t="s">
        <v>815</v>
      </c>
      <c r="C13" s="37"/>
      <c r="D13" s="67">
        <f>IF($C$4=Dates!$E$3, DataPack!B6, IF($C$4=Dates!$E$4,DataPack!I6, IF($C$4=Dates!$E$5, DataPack!P6, IF($C$4=Dates!$E$6, DataPack!W6))))</f>
        <v>32</v>
      </c>
      <c r="E13" s="67">
        <f>IF($C$4=Dates!$E$3, DataPack!C6, IF($C$4=Dates!$E$4,DataPack!J6, IF($C$4=Dates!$E$5, DataPack!Q6, IF($C$4=Dates!$E$6, DataPack!X6))))</f>
        <v>0</v>
      </c>
      <c r="F13" s="67">
        <f>IF($C$4=Dates!$E$3, DataPack!D6, IF($C$4=Dates!$E$4,DataPack!K6, IF($C$4=Dates!$E$5, DataPack!R6, IF($C$4=Dates!$E$6, DataPack!Y6))))</f>
        <v>22</v>
      </c>
      <c r="G13" s="67">
        <f>IF($C$4=Dates!$E$3, DataPack!E6, IF($C$4=Dates!$E$4,DataPack!L6, IF($C$4=Dates!$E$5, DataPack!S6, IF($C$4=Dates!$E$6, DataPack!Z6))))</f>
        <v>8</v>
      </c>
      <c r="H13" s="67">
        <f>IF($C$4=Dates!$E$3, DataPack!F6, IF($C$4=Dates!$E$4,DataPack!M6, IF($C$4=Dates!$E$5, DataPack!T6, IF($C$4=Dates!$E$6, DataPack!AA6))))</f>
        <v>2</v>
      </c>
      <c r="I13" s="67">
        <f>IF($C$4=Dates!$E$3, DataPack!G6, IF($C$4=Dates!$E$4,DataPack!N6, IF($C$4=Dates!$E$5, DataPack!U6, IF($C$4=Dates!$E$6, DataPack!AB6))))</f>
        <v>0</v>
      </c>
      <c r="J13" s="6"/>
    </row>
    <row r="14" spans="2:10" ht="25.5" customHeight="1">
      <c r="B14" s="37" t="s">
        <v>816</v>
      </c>
      <c r="C14" s="37"/>
      <c r="D14" s="67">
        <f>IF($C$4=Dates!$E$3, DataPack!B7, IF($C$4=Dates!$E$4,DataPack!I7, IF($C$4=Dates!$E$5, DataPack!P7, IF($C$4=Dates!$E$6, DataPack!W7))))</f>
        <v>207</v>
      </c>
      <c r="E14" s="67">
        <f>IF($C$4=Dates!$E$3, DataPack!C7, IF($C$4=Dates!$E$4,DataPack!J7, IF($C$4=Dates!$E$5, DataPack!Q7, IF($C$4=Dates!$E$6, DataPack!X7))))</f>
        <v>0</v>
      </c>
      <c r="F14" s="67">
        <f>IF($C$4=Dates!$E$3, DataPack!D7, IF($C$4=Dates!$E$4,DataPack!K7, IF($C$4=Dates!$E$5, DataPack!R7, IF($C$4=Dates!$E$6, DataPack!Y7))))</f>
        <v>150</v>
      </c>
      <c r="G14" s="67">
        <f>IF($C$4=Dates!$E$3, DataPack!E7, IF($C$4=Dates!$E$4,DataPack!L7, IF($C$4=Dates!$E$5, DataPack!S7, IF($C$4=Dates!$E$6, DataPack!Z7))))</f>
        <v>49</v>
      </c>
      <c r="H14" s="67">
        <f>IF($C$4=Dates!$E$3, DataPack!F7, IF($C$4=Dates!$E$4,DataPack!M7, IF($C$4=Dates!$E$5, DataPack!T7, IF($C$4=Dates!$E$6, DataPack!AA7))))</f>
        <v>6</v>
      </c>
      <c r="I14" s="67">
        <f>IF($C$4=Dates!$E$3, DataPack!G7, IF($C$4=Dates!$E$4,DataPack!N7, IF($C$4=Dates!$E$5, DataPack!U7, IF($C$4=Dates!$E$6, DataPack!AB7))))</f>
        <v>2</v>
      </c>
      <c r="J14" s="6"/>
    </row>
    <row r="15" spans="2:10" ht="25.5" customHeight="1">
      <c r="B15" s="37" t="s">
        <v>817</v>
      </c>
      <c r="C15" s="37"/>
      <c r="D15" s="67">
        <f>IF($C$4=Dates!$E$3, DataPack!B8, IF($C$4=Dates!$E$4,DataPack!I8, IF($C$4=Dates!$E$5, DataPack!P8, IF($C$4=Dates!$E$6, DataPack!W8))))</f>
        <v>19</v>
      </c>
      <c r="E15" s="67">
        <f>IF($C$4=Dates!$E$3, DataPack!C8, IF($C$4=Dates!$E$4,DataPack!J8, IF($C$4=Dates!$E$5, DataPack!Q8, IF($C$4=Dates!$E$6, DataPack!X8))))</f>
        <v>0</v>
      </c>
      <c r="F15" s="67">
        <f>IF($C$4=Dates!$E$3, DataPack!D8, IF($C$4=Dates!$E$4,DataPack!K8, IF($C$4=Dates!$E$5, DataPack!R8, IF($C$4=Dates!$E$6, DataPack!Y8))))</f>
        <v>0</v>
      </c>
      <c r="G15" s="67">
        <f>IF($C$4=Dates!$E$3, DataPack!E8, IF($C$4=Dates!$E$4,DataPack!L8, IF($C$4=Dates!$E$5, DataPack!S8, IF($C$4=Dates!$E$6, DataPack!Z8))))</f>
        <v>19</v>
      </c>
      <c r="H15" s="67">
        <f>IF($C$4=Dates!$E$3, DataPack!F8, IF($C$4=Dates!$E$4,DataPack!M8, IF($C$4=Dates!$E$5, DataPack!T8, IF($C$4=Dates!$E$6, DataPack!AA8))))</f>
        <v>0</v>
      </c>
      <c r="I15" s="67">
        <f>IF($C$4=Dates!$E$3, DataPack!G8, IF($C$4=Dates!$E$4,DataPack!N8, IF($C$4=Dates!$E$5, DataPack!U8, IF($C$4=Dates!$E$6, DataPack!AB8))))</f>
        <v>0</v>
      </c>
      <c r="J15" s="6"/>
    </row>
    <row r="16" spans="2:10">
      <c r="B16" s="26"/>
      <c r="C16" s="26"/>
      <c r="D16" s="19"/>
      <c r="E16" s="26"/>
      <c r="F16" s="26"/>
      <c r="G16" s="26"/>
      <c r="H16" s="26"/>
      <c r="I16" s="27" t="s">
        <v>30</v>
      </c>
      <c r="J16" s="6"/>
    </row>
    <row r="17" spans="2:10">
      <c r="B17" s="14" t="s">
        <v>346</v>
      </c>
      <c r="C17" s="6"/>
      <c r="D17" s="6"/>
      <c r="E17" s="6"/>
      <c r="F17" s="6"/>
      <c r="G17" s="6"/>
      <c r="H17" s="6"/>
      <c r="I17" s="6"/>
      <c r="J17" s="6"/>
    </row>
    <row r="18" spans="2:10">
      <c r="B18" s="14" t="s">
        <v>347</v>
      </c>
      <c r="C18" s="6"/>
      <c r="D18" s="6"/>
      <c r="E18" s="6"/>
      <c r="F18" s="6"/>
      <c r="G18" s="6"/>
      <c r="H18" s="6"/>
      <c r="I18" s="6"/>
      <c r="J18" s="6"/>
    </row>
    <row r="19" spans="2:10">
      <c r="B19" s="6"/>
      <c r="C19" s="6"/>
      <c r="D19" s="6"/>
      <c r="E19" s="6"/>
      <c r="F19" s="6"/>
      <c r="G19" s="6"/>
      <c r="H19" s="6"/>
      <c r="I19" s="6"/>
      <c r="J19" s="6"/>
    </row>
  </sheetData>
  <sheetProtection sheet="1" selectLockedCells="1"/>
  <mergeCells count="1">
    <mergeCell ref="C4:E4"/>
  </mergeCells>
  <phoneticPr fontId="1" type="noConversion"/>
  <dataValidations count="1">
    <dataValidation type="list" allowBlank="1" showInputMessage="1" showErrorMessage="1" sqref="C4:C5">
      <formula1>Date</formula1>
    </dataValidation>
  </dataValidation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9" enableFormatConditionsCalculation="0">
    <tabColor indexed="42"/>
  </sheetPr>
  <dimension ref="B1:L53"/>
  <sheetViews>
    <sheetView showRowColHeaders="0" topLeftCell="A4" zoomScaleNormal="100" workbookViewId="0">
      <selection activeCell="B6" sqref="B6"/>
    </sheetView>
  </sheetViews>
  <sheetFormatPr defaultRowHeight="12.75"/>
  <cols>
    <col min="1" max="1" width="2.7109375" style="253" customWidth="1"/>
    <col min="2" max="2" width="59.140625" style="253" customWidth="1"/>
    <col min="3" max="3" width="1.5703125" style="255" customWidth="1"/>
    <col min="4" max="4" width="14.5703125" style="253" customWidth="1"/>
    <col min="5" max="10" width="12" style="253" customWidth="1"/>
    <col min="11" max="11" width="12" style="257" customWidth="1"/>
    <col min="12" max="12" width="12" style="258" customWidth="1"/>
    <col min="13" max="16384" width="9.140625" style="253"/>
  </cols>
  <sheetData>
    <row r="1" spans="2:12">
      <c r="B1" s="319"/>
    </row>
    <row r="2" spans="2:12" ht="14.25" customHeight="1">
      <c r="B2" s="251" t="str">
        <f>"Table 2: Inspection outcomes of maintained schools inspected " &amp; IF('Table 2'!B6=Dates!$E$3, "between " &amp; Dates!$E$3, IF('Table 2'!B6 = Dates!E4, "in " &amp; Dates!E4, IF('Table 2'!B6=Dates!E5, "in " &amp; Dates!E5, IF('Table 2'!B6=Dates!E6, "in " &amp; Dates!E6, IF('Table 2'!B6=Dates!E7, "in " &amp; Dates!E7)))))  &amp; " (provisional) " &amp; CHAR(185)</f>
        <v>Table 2: Inspection outcomes of maintained schools inspected between 1 October 2011 and 31 December 2011 (provisional) ¹</v>
      </c>
      <c r="C2" s="311"/>
      <c r="D2" s="311"/>
      <c r="E2" s="311"/>
      <c r="F2" s="311"/>
      <c r="G2" s="311"/>
      <c r="H2" s="311"/>
      <c r="I2" s="311"/>
      <c r="J2" s="311"/>
      <c r="K2" s="311"/>
      <c r="L2" s="311"/>
    </row>
    <row r="3" spans="2:12" ht="14.25" customHeight="1">
      <c r="B3" s="46"/>
      <c r="C3" s="311"/>
      <c r="D3" s="311"/>
      <c r="E3" s="311"/>
      <c r="F3" s="311"/>
      <c r="G3" s="311"/>
      <c r="H3" s="311"/>
      <c r="I3" s="311"/>
      <c r="J3" s="311"/>
      <c r="K3" s="311"/>
      <c r="L3" s="311"/>
    </row>
    <row r="4" spans="2:12" ht="12.75" customHeight="1">
      <c r="B4" s="254" t="s">
        <v>57</v>
      </c>
      <c r="D4" s="256"/>
      <c r="E4" s="256"/>
      <c r="F4" s="256"/>
      <c r="G4" s="256"/>
      <c r="H4" s="256"/>
      <c r="I4" s="256"/>
      <c r="J4" s="256"/>
    </row>
    <row r="5" spans="2:12" ht="4.5" customHeight="1">
      <c r="B5" s="259"/>
      <c r="C5" s="256"/>
      <c r="D5" s="256"/>
      <c r="E5" s="256"/>
      <c r="F5" s="256"/>
      <c r="G5" s="257"/>
      <c r="H5" s="258"/>
      <c r="K5" s="253"/>
      <c r="L5" s="253"/>
    </row>
    <row r="6" spans="2:12" ht="15" customHeight="1">
      <c r="B6" s="313" t="s">
        <v>827</v>
      </c>
      <c r="D6" s="381" t="s">
        <v>819</v>
      </c>
      <c r="E6" s="383" t="s">
        <v>64</v>
      </c>
      <c r="F6" s="383"/>
      <c r="G6" s="383" t="s">
        <v>65</v>
      </c>
      <c r="H6" s="383"/>
      <c r="I6" s="383" t="s">
        <v>66</v>
      </c>
      <c r="J6" s="383"/>
      <c r="K6" s="383" t="s">
        <v>67</v>
      </c>
      <c r="L6" s="383"/>
    </row>
    <row r="7" spans="2:12" ht="14.25" customHeight="1">
      <c r="B7" s="261"/>
      <c r="C7" s="261"/>
      <c r="D7" s="382"/>
      <c r="E7" s="262" t="s">
        <v>131</v>
      </c>
      <c r="F7" s="262" t="s">
        <v>199</v>
      </c>
      <c r="G7" s="262" t="s">
        <v>131</v>
      </c>
      <c r="H7" s="262" t="s">
        <v>199</v>
      </c>
      <c r="I7" s="262" t="s">
        <v>131</v>
      </c>
      <c r="J7" s="262" t="s">
        <v>199</v>
      </c>
      <c r="K7" s="314" t="s">
        <v>131</v>
      </c>
      <c r="L7" s="264" t="s">
        <v>199</v>
      </c>
    </row>
    <row r="8" spans="2:12" ht="4.5" customHeight="1">
      <c r="B8" s="255"/>
      <c r="D8" s="258"/>
      <c r="E8" s="265"/>
      <c r="F8" s="265"/>
      <c r="G8" s="265"/>
      <c r="H8" s="265"/>
      <c r="I8" s="265"/>
      <c r="J8" s="265"/>
      <c r="K8" s="255"/>
      <c r="L8" s="257"/>
    </row>
    <row r="9" spans="2:12" ht="30" customHeight="1">
      <c r="B9" s="266" t="s">
        <v>248</v>
      </c>
      <c r="C9" s="267"/>
      <c r="D9" s="286">
        <f>IF($B$6=Dates!$E$3,DataPack!B13,IF($B$6=Dates!$E$4,DataPack!L13,IF($B$6=Dates!$E$5,DataPack!V13,IF($B$6=Dates!$E$6,DataPack!AF13,IF($B$6=Dates!$E$7,DataPack!U13)))))</f>
        <v>1679</v>
      </c>
      <c r="E9" s="287">
        <f>IF($B$6=Dates!$E$3,DataPack!C13,IF($B$6=Dates!$E$4,DataPack!M13,IF($B$6=Dates!$E$5,DataPack!W13,IF($B$6=Dates!$E$6,DataPack!AG13,IF($B$6=Dates!$E$7,DataPack!V13)))))</f>
        <v>294</v>
      </c>
      <c r="F9" s="287">
        <f>IF($B$6=Dates!$E$3,DataPack!D13,IF($B$6=Dates!$E$4,DataPack!N13,IF($B$6=Dates!$E$5,DataPack!X13,IF($B$6=Dates!$E$6,DataPack!AH13,IF($B$6=Dates!$E$7,DataPack!W13)))))</f>
        <v>18</v>
      </c>
      <c r="G9" s="287">
        <f>IF($B$6=Dates!$E$3,DataPack!E13,IF($B$6=Dates!$E$4,DataPack!O13,IF($B$6=Dates!$E$5,DataPack!Y13,IF($B$6=Dates!$E$6,DataPack!AI13,IF($B$6=Dates!$E$7,DataPack!X13)))))</f>
        <v>769</v>
      </c>
      <c r="H9" s="287">
        <f>IF($B$6=Dates!$E$3,DataPack!F13,IF($B$6=Dates!$E$4,DataPack!P13,IF($B$6=Dates!$E$5,DataPack!Z13,IF($B$6=Dates!$E$6,DataPack!AJ13,IF($B$6=Dates!$E$7,DataPack!Y13)))))</f>
        <v>46</v>
      </c>
      <c r="I9" s="287">
        <f>IF($B$6=Dates!$E$3,DataPack!G13,IF($B$6=Dates!$E$4,DataPack!Q13,IF($B$6=Dates!$E$5,DataPack!AA13,IF($B$6=Dates!$E$6,DataPack!AK13,IF($B$6=Dates!$E$7,DataPack!Z13)))))</f>
        <v>517</v>
      </c>
      <c r="J9" s="287">
        <f>IF($B$6=Dates!$E$3,DataPack!H13,IF($B$6=Dates!$E$4,DataPack!R13,IF($B$6=Dates!$E$5,DataPack!AB13,IF($B$6=Dates!$E$6,DataPack!AL13,IF($B$6=Dates!$E$7,DataPack!AA13)))))</f>
        <v>31</v>
      </c>
      <c r="K9" s="287">
        <f>IF($B$6=Dates!$E$3,DataPack!I13,IF($B$6=Dates!$E$4,DataPack!S13,IF($B$6=Dates!$E$5,DataPack!AC13,IF($B$6=Dates!$E$6,DataPack!AM13,IF($B$6=Dates!$E$7,DataPack!AB13)))))</f>
        <v>99</v>
      </c>
      <c r="L9" s="287">
        <f>IF($B$6=Dates!$E$3,DataPack!J13,IF($B$6=Dates!$E$4,DataPack!T13,IF($B$6=Dates!$E$5,DataPack!AD13,IF($B$6=Dates!$E$6,DataPack!AN13,IF($B$6=Dates!$E$7,DataPack!AC13)))))</f>
        <v>6</v>
      </c>
    </row>
    <row r="10" spans="2:12" ht="30" customHeight="1">
      <c r="B10" s="266" t="s">
        <v>349</v>
      </c>
      <c r="C10" s="267"/>
      <c r="D10" s="286">
        <f>IF($B$6=Dates!$E$3,DataPack!B14,IF($B$6=Dates!$E$4,DataPack!L14,IF($B$6=Dates!$E$5,DataPack!V14,IF($B$6=Dates!$E$6,DataPack!AF14,IF($B$6=Dates!$E$7,DataPack!U14)))))</f>
        <v>1679</v>
      </c>
      <c r="E10" s="287">
        <f>IF($B$6=Dates!$E$3,DataPack!C14,IF($B$6=Dates!$E$4,DataPack!M14,IF($B$6=Dates!$E$5,DataPack!W14,IF($B$6=Dates!$E$6,DataPack!AG14,IF($B$6=Dates!$E$7,DataPack!V14)))))</f>
        <v>344</v>
      </c>
      <c r="F10" s="287">
        <f>IF($B$6=Dates!$E$3,DataPack!D14,IF($B$6=Dates!$E$4,DataPack!N14,IF($B$6=Dates!$E$5,DataPack!X14,IF($B$6=Dates!$E$6,DataPack!AH14,IF($B$6=Dates!$E$7,DataPack!W14)))))</f>
        <v>20</v>
      </c>
      <c r="G10" s="287">
        <f>IF($B$6=Dates!$E$3,DataPack!E14,IF($B$6=Dates!$E$4,DataPack!O14,IF($B$6=Dates!$E$5,DataPack!Y14,IF($B$6=Dates!$E$6,DataPack!AI14,IF($B$6=Dates!$E$7,DataPack!X14)))))</f>
        <v>723</v>
      </c>
      <c r="H10" s="287">
        <f>IF($B$6=Dates!$E$3,DataPack!F14,IF($B$6=Dates!$E$4,DataPack!P14,IF($B$6=Dates!$E$5,DataPack!Z14,IF($B$6=Dates!$E$6,DataPack!AJ14,IF($B$6=Dates!$E$7,DataPack!Y14)))))</f>
        <v>43</v>
      </c>
      <c r="I10" s="287">
        <f>IF($B$6=Dates!$E$3,DataPack!G14,IF($B$6=Dates!$E$4,DataPack!Q14,IF($B$6=Dates!$E$5,DataPack!AA14,IF($B$6=Dates!$E$6,DataPack!AK14,IF($B$6=Dates!$E$7,DataPack!Z14)))))</f>
        <v>519</v>
      </c>
      <c r="J10" s="287">
        <f>IF($B$6=Dates!$E$3,DataPack!H14,IF($B$6=Dates!$E$4,DataPack!R14,IF($B$6=Dates!$E$5,DataPack!AB14,IF($B$6=Dates!$E$6,DataPack!AL14,IF($B$6=Dates!$E$7,DataPack!AA14)))))</f>
        <v>31</v>
      </c>
      <c r="K10" s="287">
        <f>IF($B$6=Dates!$E$3,DataPack!I14,IF($B$6=Dates!$E$4,DataPack!S14,IF($B$6=Dates!$E$5,DataPack!AC14,IF($B$6=Dates!$E$6,DataPack!AM14,IF($B$6=Dates!$E$7,DataPack!AB14)))))</f>
        <v>93</v>
      </c>
      <c r="L10" s="287">
        <f>IF($B$6=Dates!$E$3,DataPack!J14,IF($B$6=Dates!$E$4,DataPack!T14,IF($B$6=Dates!$E$5,DataPack!AD14,IF($B$6=Dates!$E$6,DataPack!AN14,IF($B$6=Dates!$E$7,DataPack!AC14)))))</f>
        <v>6</v>
      </c>
    </row>
    <row r="11" spans="2:12" ht="30" customHeight="1">
      <c r="B11" s="266" t="s">
        <v>350</v>
      </c>
      <c r="C11" s="267"/>
      <c r="D11" s="286">
        <f>IF($B$6=Dates!$E$3,DataPack!B15,IF($B$6=Dates!$E$4,DataPack!L15,IF($B$6=Dates!$E$5,DataPack!V15,IF($B$6=Dates!$E$6,DataPack!AF15,IF($B$6=Dates!$E$7,DataPack!U15)))))</f>
        <v>1679</v>
      </c>
      <c r="E11" s="287">
        <f>IF($B$6=Dates!$E$3,DataPack!C15,IF($B$6=Dates!$E$4,DataPack!M15,IF($B$6=Dates!$E$5,DataPack!W15,IF($B$6=Dates!$E$6,DataPack!AG15,IF($B$6=Dates!$E$7,DataPack!V15)))))</f>
        <v>279</v>
      </c>
      <c r="F11" s="287">
        <f>IF($B$6=Dates!$E$3,DataPack!D15,IF($B$6=Dates!$E$4,DataPack!N15,IF($B$6=Dates!$E$5,DataPack!X15,IF($B$6=Dates!$E$6,DataPack!AH15,IF($B$6=Dates!$E$7,DataPack!W15)))))</f>
        <v>17</v>
      </c>
      <c r="G11" s="287">
        <f>IF($B$6=Dates!$E$3,DataPack!E15,IF($B$6=Dates!$E$4,DataPack!O15,IF($B$6=Dates!$E$5,DataPack!Y15,IF($B$6=Dates!$E$6,DataPack!AI15,IF($B$6=Dates!$E$7,DataPack!X15)))))</f>
        <v>894</v>
      </c>
      <c r="H11" s="287">
        <f>IF($B$6=Dates!$E$3,DataPack!F15,IF($B$6=Dates!$E$4,DataPack!P15,IF($B$6=Dates!$E$5,DataPack!Z15,IF($B$6=Dates!$E$6,DataPack!AJ15,IF($B$6=Dates!$E$7,DataPack!Y15)))))</f>
        <v>53</v>
      </c>
      <c r="I11" s="287">
        <f>IF($B$6=Dates!$E$3,DataPack!G15,IF($B$6=Dates!$E$4,DataPack!Q15,IF($B$6=Dates!$E$5,DataPack!AA15,IF($B$6=Dates!$E$6,DataPack!AK15,IF($B$6=Dates!$E$7,DataPack!Z15)))))</f>
        <v>448</v>
      </c>
      <c r="J11" s="287">
        <f>IF($B$6=Dates!$E$3,DataPack!H15,IF($B$6=Dates!$E$4,DataPack!R15,IF($B$6=Dates!$E$5,DataPack!AB15,IF($B$6=Dates!$E$6,DataPack!AL15,IF($B$6=Dates!$E$7,DataPack!AA15)))))</f>
        <v>27</v>
      </c>
      <c r="K11" s="287">
        <f>IF($B$6=Dates!$E$3,DataPack!I15,IF($B$6=Dates!$E$4,DataPack!S15,IF($B$6=Dates!$E$5,DataPack!AC15,IF($B$6=Dates!$E$6,DataPack!AM15,IF($B$6=Dates!$E$7,DataPack!AB15)))))</f>
        <v>58</v>
      </c>
      <c r="L11" s="287">
        <f>IF($B$6=Dates!$E$3,DataPack!J15,IF($B$6=Dates!$E$4,DataPack!T15,IF($B$6=Dates!$E$5,DataPack!AD15,IF($B$6=Dates!$E$6,DataPack!AN15,IF($B$6=Dates!$E$7,DataPack!AC15)))))</f>
        <v>3</v>
      </c>
    </row>
    <row r="12" spans="2:12" ht="30" customHeight="1">
      <c r="B12" s="266" t="s">
        <v>42</v>
      </c>
      <c r="C12" s="267"/>
      <c r="D12" s="286">
        <f>IF($B$6=Dates!$E$3,DataPack!B16,IF($B$6=Dates!$E$4,DataPack!L16,IF($B$6=Dates!$E$5,DataPack!V16,IF($B$6=Dates!$E$6,DataPack!AF16,IF($B$6=Dates!$E$7,DataPack!U16)))))</f>
        <v>1679</v>
      </c>
      <c r="E12" s="287">
        <f>IF($B$6=Dates!$E$3,DataPack!C16,IF($B$6=Dates!$E$4,DataPack!M16,IF($B$6=Dates!$E$5,DataPack!W16,IF($B$6=Dates!$E$6,DataPack!AG16,IF($B$6=Dates!$E$7,DataPack!V16)))))</f>
        <v>260</v>
      </c>
      <c r="F12" s="287">
        <f>IF($B$6=Dates!$E$3,DataPack!D16,IF($B$6=Dates!$E$4,DataPack!N16,IF($B$6=Dates!$E$5,DataPack!X16,IF($B$6=Dates!$E$6,DataPack!AH16,IF($B$6=Dates!$E$7,DataPack!W16)))))</f>
        <v>15</v>
      </c>
      <c r="G12" s="287">
        <f>IF($B$6=Dates!$E$3,DataPack!E16,IF($B$6=Dates!$E$4,DataPack!O16,IF($B$6=Dates!$E$5,DataPack!Y16,IF($B$6=Dates!$E$6,DataPack!AI16,IF($B$6=Dates!$E$7,DataPack!X16)))))</f>
        <v>807</v>
      </c>
      <c r="H12" s="287">
        <f>IF($B$6=Dates!$E$3,DataPack!F16,IF($B$6=Dates!$E$4,DataPack!P16,IF($B$6=Dates!$E$5,DataPack!Z16,IF($B$6=Dates!$E$6,DataPack!AJ16,IF($B$6=Dates!$E$7,DataPack!Y16)))))</f>
        <v>48</v>
      </c>
      <c r="I12" s="287">
        <f>IF($B$6=Dates!$E$3,DataPack!G16,IF($B$6=Dates!$E$4,DataPack!Q16,IF($B$6=Dates!$E$5,DataPack!AA16,IF($B$6=Dates!$E$6,DataPack!AK16,IF($B$6=Dates!$E$7,DataPack!Z16)))))</f>
        <v>518</v>
      </c>
      <c r="J12" s="287">
        <f>IF($B$6=Dates!$E$3,DataPack!H16,IF($B$6=Dates!$E$4,DataPack!R16,IF($B$6=Dates!$E$5,DataPack!AB16,IF($B$6=Dates!$E$6,DataPack!AL16,IF($B$6=Dates!$E$7,DataPack!AA16)))))</f>
        <v>31</v>
      </c>
      <c r="K12" s="287">
        <f>IF($B$6=Dates!$E$3,DataPack!I16,IF($B$6=Dates!$E$4,DataPack!S16,IF($B$6=Dates!$E$5,DataPack!AC16,IF($B$6=Dates!$E$6,DataPack!AM16,IF($B$6=Dates!$E$7,DataPack!AB16)))))</f>
        <v>94</v>
      </c>
      <c r="L12" s="287">
        <f>IF($B$6=Dates!$E$3,DataPack!J16,IF($B$6=Dates!$E$4,DataPack!T16,IF($B$6=Dates!$E$5,DataPack!AD16,IF($B$6=Dates!$E$6,DataPack!AN16,IF($B$6=Dates!$E$7,DataPack!AC16)))))</f>
        <v>6</v>
      </c>
    </row>
    <row r="13" spans="2:12" ht="30" customHeight="1">
      <c r="B13" s="275" t="s">
        <v>990</v>
      </c>
      <c r="C13" s="267"/>
      <c r="D13" s="286">
        <f>IF($B$6=Dates!$E$3,DataPack!B17,IF($B$6=Dates!$E$4,DataPack!L17,IF($B$6=Dates!$E$5,DataPack!V17,IF($B$6=Dates!$E$6,DataPack!AF17,IF($B$6=Dates!$E$7,DataPack!U17)))))</f>
        <v>1622</v>
      </c>
      <c r="E13" s="287">
        <f>IF($B$6=Dates!$E$3,DataPack!C17,IF($B$6=Dates!$E$4,DataPack!M17,IF($B$6=Dates!$E$5,DataPack!W17,IF($B$6=Dates!$E$6,DataPack!AG17,IF($B$6=Dates!$E$7,DataPack!V17)))))</f>
        <v>200</v>
      </c>
      <c r="F13" s="287">
        <f>IF($B$6=Dates!$E$3,DataPack!D17,IF($B$6=Dates!$E$4,DataPack!N17,IF($B$6=Dates!$E$5,DataPack!X17,IF($B$6=Dates!$E$6,DataPack!AH17,IF($B$6=Dates!$E$7,DataPack!W17)))))</f>
        <v>12</v>
      </c>
      <c r="G13" s="287">
        <f>IF($B$6=Dates!$E$3,DataPack!E17,IF($B$6=Dates!$E$4,DataPack!O17,IF($B$6=Dates!$E$5,DataPack!Y17,IF($B$6=Dates!$E$6,DataPack!AI17,IF($B$6=Dates!$E$7,DataPack!X17)))))</f>
        <v>428</v>
      </c>
      <c r="H13" s="287">
        <f>IF($B$6=Dates!$E$3,DataPack!F17,IF($B$6=Dates!$E$4,DataPack!P17,IF($B$6=Dates!$E$5,DataPack!Z17,IF($B$6=Dates!$E$6,DataPack!AJ17,IF($B$6=Dates!$E$7,DataPack!Y17)))))</f>
        <v>26</v>
      </c>
      <c r="I13" s="287">
        <f>IF($B$6=Dates!$E$3,DataPack!G17,IF($B$6=Dates!$E$4,DataPack!Q17,IF($B$6=Dates!$E$5,DataPack!AA17,IF($B$6=Dates!$E$6,DataPack!AK17,IF($B$6=Dates!$E$7,DataPack!Z17)))))</f>
        <v>809</v>
      </c>
      <c r="J13" s="287">
        <f>IF($B$6=Dates!$E$3,DataPack!H17,IF($B$6=Dates!$E$4,DataPack!R17,IF($B$6=Dates!$E$5,DataPack!AB17,IF($B$6=Dates!$E$6,DataPack!AL17,IF($B$6=Dates!$E$7,DataPack!AA17)))))</f>
        <v>50</v>
      </c>
      <c r="K13" s="287">
        <f>IF($B$6=Dates!$E$3,DataPack!I17,IF($B$6=Dates!$E$4,DataPack!S17,IF($B$6=Dates!$E$5,DataPack!AC17,IF($B$6=Dates!$E$6,DataPack!AM17,IF($B$6=Dates!$E$7,DataPack!AB17)))))</f>
        <v>185</v>
      </c>
      <c r="L13" s="287">
        <f>IF($B$6=Dates!$E$3,DataPack!J17,IF($B$6=Dates!$E$4,DataPack!T17,IF($B$6=Dates!$E$5,DataPack!AD17,IF($B$6=Dates!$E$6,DataPack!AN17,IF($B$6=Dates!$E$7,DataPack!AC17)))))</f>
        <v>11</v>
      </c>
    </row>
    <row r="14" spans="2:12" ht="30" customHeight="1">
      <c r="B14" s="266" t="s">
        <v>352</v>
      </c>
      <c r="C14" s="267"/>
      <c r="D14" s="286">
        <f>IF($B$6=Dates!$E$3,DataPack!B18,IF($B$6=Dates!$E$4,DataPack!L18,IF($B$6=Dates!$E$5,DataPack!V18,IF($B$6=Dates!$E$6,DataPack!AF18,IF($B$6=Dates!$E$7,DataPack!U18)))))</f>
        <v>1679</v>
      </c>
      <c r="E14" s="287">
        <f>IF($B$6=Dates!$E$3,DataPack!C18,IF($B$6=Dates!$E$4,DataPack!M18,IF($B$6=Dates!$E$5,DataPack!W18,IF($B$6=Dates!$E$6,DataPack!AG18,IF($B$6=Dates!$E$7,DataPack!V18)))))</f>
        <v>192</v>
      </c>
      <c r="F14" s="287">
        <f>IF($B$6=Dates!$E$3,DataPack!D18,IF($B$6=Dates!$E$4,DataPack!N18,IF($B$6=Dates!$E$5,DataPack!X18,IF($B$6=Dates!$E$6,DataPack!AH18,IF($B$6=Dates!$E$7,DataPack!W18)))))</f>
        <v>11</v>
      </c>
      <c r="G14" s="287">
        <f>IF($B$6=Dates!$E$3,DataPack!E18,IF($B$6=Dates!$E$4,DataPack!O18,IF($B$6=Dates!$E$5,DataPack!Y18,IF($B$6=Dates!$E$6,DataPack!AI18,IF($B$6=Dates!$E$7,DataPack!X18)))))</f>
        <v>887</v>
      </c>
      <c r="H14" s="287">
        <f>IF($B$6=Dates!$E$3,DataPack!F18,IF($B$6=Dates!$E$4,DataPack!P18,IF($B$6=Dates!$E$5,DataPack!Z18,IF($B$6=Dates!$E$6,DataPack!AJ18,IF($B$6=Dates!$E$7,DataPack!Y18)))))</f>
        <v>53</v>
      </c>
      <c r="I14" s="287">
        <f>IF($B$6=Dates!$E$3,DataPack!G18,IF($B$6=Dates!$E$4,DataPack!Q18,IF($B$6=Dates!$E$5,DataPack!AA18,IF($B$6=Dates!$E$6,DataPack!AK18,IF($B$6=Dates!$E$7,DataPack!Z18)))))</f>
        <v>522</v>
      </c>
      <c r="J14" s="287">
        <f>IF($B$6=Dates!$E$3,DataPack!H18,IF($B$6=Dates!$E$4,DataPack!R18,IF($B$6=Dates!$E$5,DataPack!AB18,IF($B$6=Dates!$E$6,DataPack!AL18,IF($B$6=Dates!$E$7,DataPack!AA18)))))</f>
        <v>31</v>
      </c>
      <c r="K14" s="287">
        <f>IF($B$6=Dates!$E$3,DataPack!I18,IF($B$6=Dates!$E$4,DataPack!S18,IF($B$6=Dates!$E$5,DataPack!AC18,IF($B$6=Dates!$E$6,DataPack!AM18,IF($B$6=Dates!$E$7,DataPack!AB18)))))</f>
        <v>78</v>
      </c>
      <c r="L14" s="287">
        <f>IF($B$6=Dates!$E$3,DataPack!J18,IF($B$6=Dates!$E$4,DataPack!T18,IF($B$6=Dates!$E$5,DataPack!AD18,IF($B$6=Dates!$E$6,DataPack!AN18,IF($B$6=Dates!$E$7,DataPack!AC18)))))</f>
        <v>5</v>
      </c>
    </row>
    <row r="15" spans="2:12" ht="30" customHeight="1">
      <c r="B15" s="266" t="s">
        <v>353</v>
      </c>
      <c r="C15" s="267"/>
      <c r="D15" s="286">
        <f>IF($B$6=Dates!$E$3,DataPack!B19,IF($B$6=Dates!$E$4,DataPack!L19,IF($B$6=Dates!$E$5,DataPack!V19,IF($B$6=Dates!$E$6,DataPack!AF19,IF($B$6=Dates!$E$7,DataPack!U19)))))</f>
        <v>1679</v>
      </c>
      <c r="E15" s="287">
        <f>IF($B$6=Dates!$E$3,DataPack!C19,IF($B$6=Dates!$E$4,DataPack!M19,IF($B$6=Dates!$E$5,DataPack!W19,IF($B$6=Dates!$E$6,DataPack!AG19,IF($B$6=Dates!$E$7,DataPack!V19)))))</f>
        <v>227</v>
      </c>
      <c r="F15" s="287">
        <f>IF($B$6=Dates!$E$3,DataPack!D19,IF($B$6=Dates!$E$4,DataPack!N19,IF($B$6=Dates!$E$5,DataPack!X19,IF($B$6=Dates!$E$6,DataPack!AH19,IF($B$6=Dates!$E$7,DataPack!W19)))))</f>
        <v>14</v>
      </c>
      <c r="G15" s="287">
        <f>IF($B$6=Dates!$E$3,DataPack!E19,IF($B$6=Dates!$E$4,DataPack!O19,IF($B$6=Dates!$E$5,DataPack!Y19,IF($B$6=Dates!$E$6,DataPack!AI19,IF($B$6=Dates!$E$7,DataPack!X19)))))</f>
        <v>898</v>
      </c>
      <c r="H15" s="287">
        <f>IF($B$6=Dates!$E$3,DataPack!F19,IF($B$6=Dates!$E$4,DataPack!P19,IF($B$6=Dates!$E$5,DataPack!Z19,IF($B$6=Dates!$E$6,DataPack!AJ19,IF($B$6=Dates!$E$7,DataPack!Y19)))))</f>
        <v>53</v>
      </c>
      <c r="I15" s="287">
        <f>IF($B$6=Dates!$E$3,DataPack!G19,IF($B$6=Dates!$E$4,DataPack!Q19,IF($B$6=Dates!$E$5,DataPack!AA19,IF($B$6=Dates!$E$6,DataPack!AK19,IF($B$6=Dates!$E$7,DataPack!Z19)))))</f>
        <v>489</v>
      </c>
      <c r="J15" s="287">
        <f>IF($B$6=Dates!$E$3,DataPack!H19,IF($B$6=Dates!$E$4,DataPack!R19,IF($B$6=Dates!$E$5,DataPack!AB19,IF($B$6=Dates!$E$6,DataPack!AL19,IF($B$6=Dates!$E$7,DataPack!AA19)))))</f>
        <v>29</v>
      </c>
      <c r="K15" s="287">
        <f>IF($B$6=Dates!$E$3,DataPack!I19,IF($B$6=Dates!$E$4,DataPack!S19,IF($B$6=Dates!$E$5,DataPack!AC19,IF($B$6=Dates!$E$6,DataPack!AM19,IF($B$6=Dates!$E$7,DataPack!AB19)))))</f>
        <v>65</v>
      </c>
      <c r="L15" s="287">
        <f>IF($B$6=Dates!$E$3,DataPack!J19,IF($B$6=Dates!$E$4,DataPack!T19,IF($B$6=Dates!$E$5,DataPack!AD19,IF($B$6=Dates!$E$6,DataPack!AN19,IF($B$6=Dates!$E$7,DataPack!AC19)))))</f>
        <v>4</v>
      </c>
    </row>
    <row r="16" spans="2:12" ht="30" customHeight="1">
      <c r="B16" s="266" t="s">
        <v>354</v>
      </c>
      <c r="C16" s="267"/>
      <c r="D16" s="286">
        <f>IF($B$6=Dates!$E$3,DataPack!B20,IF($B$6=Dates!$E$4,DataPack!L20,IF($B$6=Dates!$E$5,DataPack!V20,IF($B$6=Dates!$E$6,DataPack!AF20,IF($B$6=Dates!$E$7,DataPack!U20)))))</f>
        <v>1679</v>
      </c>
      <c r="E16" s="287">
        <f>IF($B$6=Dates!$E$3,DataPack!C20,IF($B$6=Dates!$E$4,DataPack!M20,IF($B$6=Dates!$E$5,DataPack!W20,IF($B$6=Dates!$E$6,DataPack!AG20,IF($B$6=Dates!$E$7,DataPack!V20)))))</f>
        <v>635</v>
      </c>
      <c r="F16" s="287">
        <f>IF($B$6=Dates!$E$3,DataPack!D20,IF($B$6=Dates!$E$4,DataPack!N20,IF($B$6=Dates!$E$5,DataPack!X20,IF($B$6=Dates!$E$6,DataPack!AH20,IF($B$6=Dates!$E$7,DataPack!W20)))))</f>
        <v>38</v>
      </c>
      <c r="G16" s="287">
        <f>IF($B$6=Dates!$E$3,DataPack!E20,IF($B$6=Dates!$E$4,DataPack!O20,IF($B$6=Dates!$E$5,DataPack!Y20,IF($B$6=Dates!$E$6,DataPack!AI20,IF($B$6=Dates!$E$7,DataPack!X20)))))</f>
        <v>967</v>
      </c>
      <c r="H16" s="287">
        <f>IF($B$6=Dates!$E$3,DataPack!F20,IF($B$6=Dates!$E$4,DataPack!P20,IF($B$6=Dates!$E$5,DataPack!Z20,IF($B$6=Dates!$E$6,DataPack!AJ20,IF($B$6=Dates!$E$7,DataPack!Y20)))))</f>
        <v>58</v>
      </c>
      <c r="I16" s="287">
        <f>IF($B$6=Dates!$E$3,DataPack!G20,IF($B$6=Dates!$E$4,DataPack!Q20,IF($B$6=Dates!$E$5,DataPack!AA20,IF($B$6=Dates!$E$6,DataPack!AK20,IF($B$6=Dates!$E$7,DataPack!Z20)))))</f>
        <v>74</v>
      </c>
      <c r="J16" s="287">
        <f>IF($B$6=Dates!$E$3,DataPack!H20,IF($B$6=Dates!$E$4,DataPack!R20,IF($B$6=Dates!$E$5,DataPack!AB20,IF($B$6=Dates!$E$6,DataPack!AL20,IF($B$6=Dates!$E$7,DataPack!AA20)))))</f>
        <v>4</v>
      </c>
      <c r="K16" s="287">
        <f>IF($B$6=Dates!$E$3,DataPack!I20,IF($B$6=Dates!$E$4,DataPack!S20,IF($B$6=Dates!$E$5,DataPack!AC20,IF($B$6=Dates!$E$6,DataPack!AM20,IF($B$6=Dates!$E$7,DataPack!AB20)))))</f>
        <v>3</v>
      </c>
      <c r="L16" s="287">
        <f>IF($B$6=Dates!$E$3,DataPack!J20,IF($B$6=Dates!$E$4,DataPack!T20,IF($B$6=Dates!$E$5,DataPack!AD20,IF($B$6=Dates!$E$6,DataPack!AN20,IF($B$6=Dates!$E$7,DataPack!AC20)))))</f>
        <v>0</v>
      </c>
    </row>
    <row r="17" spans="2:12" ht="30" customHeight="1">
      <c r="B17" s="266" t="s">
        <v>355</v>
      </c>
      <c r="C17" s="267"/>
      <c r="D17" s="286">
        <f>IF($B$6=Dates!$E$3,DataPack!B21,IF($B$6=Dates!$E$4,DataPack!L21,IF($B$6=Dates!$E$5,DataPack!V21,IF($B$6=Dates!$E$6,DataPack!AF21,IF($B$6=Dates!$E$7,DataPack!U21)))))</f>
        <v>1679</v>
      </c>
      <c r="E17" s="287">
        <f>IF($B$6=Dates!$E$3,DataPack!C21,IF($B$6=Dates!$E$4,DataPack!M21,IF($B$6=Dates!$E$5,DataPack!W21,IF($B$6=Dates!$E$6,DataPack!AG21,IF($B$6=Dates!$E$7,DataPack!V21)))))</f>
        <v>424</v>
      </c>
      <c r="F17" s="287">
        <f>IF($B$6=Dates!$E$3,DataPack!D21,IF($B$6=Dates!$E$4,DataPack!N21,IF($B$6=Dates!$E$5,DataPack!X21,IF($B$6=Dates!$E$6,DataPack!AH21,IF($B$6=Dates!$E$7,DataPack!W21)))))</f>
        <v>25</v>
      </c>
      <c r="G17" s="287">
        <f>IF($B$6=Dates!$E$3,DataPack!E21,IF($B$6=Dates!$E$4,DataPack!O21,IF($B$6=Dates!$E$5,DataPack!Y21,IF($B$6=Dates!$E$6,DataPack!AI21,IF($B$6=Dates!$E$7,DataPack!X21)))))</f>
        <v>1074</v>
      </c>
      <c r="H17" s="287">
        <f>IF($B$6=Dates!$E$3,DataPack!F21,IF($B$6=Dates!$E$4,DataPack!P21,IF($B$6=Dates!$E$5,DataPack!Z21,IF($B$6=Dates!$E$6,DataPack!AJ21,IF($B$6=Dates!$E$7,DataPack!Y21)))))</f>
        <v>64</v>
      </c>
      <c r="I17" s="287">
        <f>IF($B$6=Dates!$E$3,DataPack!G21,IF($B$6=Dates!$E$4,DataPack!Q21,IF($B$6=Dates!$E$5,DataPack!AA21,IF($B$6=Dates!$E$6,DataPack!AK21,IF($B$6=Dates!$E$7,DataPack!Z21)))))</f>
        <v>176</v>
      </c>
      <c r="J17" s="287">
        <f>IF($B$6=Dates!$E$3,DataPack!H21,IF($B$6=Dates!$E$4,DataPack!R21,IF($B$6=Dates!$E$5,DataPack!AB21,IF($B$6=Dates!$E$6,DataPack!AL21,IF($B$6=Dates!$E$7,DataPack!AA21)))))</f>
        <v>10</v>
      </c>
      <c r="K17" s="287">
        <f>IF($B$6=Dates!$E$3,DataPack!I21,IF($B$6=Dates!$E$4,DataPack!S21,IF($B$6=Dates!$E$5,DataPack!AC21,IF($B$6=Dates!$E$6,DataPack!AM21,IF($B$6=Dates!$E$7,DataPack!AB21)))))</f>
        <v>5</v>
      </c>
      <c r="L17" s="287">
        <f>IF($B$6=Dates!$E$3,DataPack!J21,IF($B$6=Dates!$E$4,DataPack!T21,IF($B$6=Dates!$E$5,DataPack!AD21,IF($B$6=Dates!$E$6,DataPack!AN21,IF($B$6=Dates!$E$7,DataPack!AC21)))))</f>
        <v>0</v>
      </c>
    </row>
    <row r="18" spans="2:12" ht="30" customHeight="1">
      <c r="B18" s="266" t="s">
        <v>356</v>
      </c>
      <c r="C18" s="267"/>
      <c r="D18" s="286">
        <f>IF($B$6=Dates!$E$3,DataPack!B22,IF($B$6=Dates!$E$4,DataPack!L22,IF($B$6=Dates!$E$5,DataPack!V22,IF($B$6=Dates!$E$6,DataPack!AF22,IF($B$6=Dates!$E$7,DataPack!U22)))))</f>
        <v>1679</v>
      </c>
      <c r="E18" s="287">
        <f>IF($B$6=Dates!$E$3,DataPack!C22,IF($B$6=Dates!$E$4,DataPack!M22,IF($B$6=Dates!$E$5,DataPack!W22,IF($B$6=Dates!$E$6,DataPack!AG22,IF($B$6=Dates!$E$7,DataPack!V22)))))</f>
        <v>470</v>
      </c>
      <c r="F18" s="287">
        <f>IF($B$6=Dates!$E$3,DataPack!D22,IF($B$6=Dates!$E$4,DataPack!N22,IF($B$6=Dates!$E$5,DataPack!X22,IF($B$6=Dates!$E$6,DataPack!AH22,IF($B$6=Dates!$E$7,DataPack!W22)))))</f>
        <v>28</v>
      </c>
      <c r="G18" s="287">
        <f>IF($B$6=Dates!$E$3,DataPack!E22,IF($B$6=Dates!$E$4,DataPack!O22,IF($B$6=Dates!$E$5,DataPack!Y22,IF($B$6=Dates!$E$6,DataPack!AI22,IF($B$6=Dates!$E$7,DataPack!X22)))))</f>
        <v>1073</v>
      </c>
      <c r="H18" s="287">
        <f>IF($B$6=Dates!$E$3,DataPack!F22,IF($B$6=Dates!$E$4,DataPack!P22,IF($B$6=Dates!$E$5,DataPack!Z22,IF($B$6=Dates!$E$6,DataPack!AJ22,IF($B$6=Dates!$E$7,DataPack!Y22)))))</f>
        <v>64</v>
      </c>
      <c r="I18" s="287">
        <f>IF($B$6=Dates!$E$3,DataPack!G22,IF($B$6=Dates!$E$4,DataPack!Q22,IF($B$6=Dates!$E$5,DataPack!AA22,IF($B$6=Dates!$E$6,DataPack!AK22,IF($B$6=Dates!$E$7,DataPack!Z22)))))</f>
        <v>136</v>
      </c>
      <c r="J18" s="287">
        <f>IF($B$6=Dates!$E$3,DataPack!H22,IF($B$6=Dates!$E$4,DataPack!R22,IF($B$6=Dates!$E$5,DataPack!AB22,IF($B$6=Dates!$E$6,DataPack!AL22,IF($B$6=Dates!$E$7,DataPack!AA22)))))</f>
        <v>8</v>
      </c>
      <c r="K18" s="287">
        <f>IF($B$6=Dates!$E$3,DataPack!I22,IF($B$6=Dates!$E$4,DataPack!S22,IF($B$6=Dates!$E$5,DataPack!AC22,IF($B$6=Dates!$E$6,DataPack!AM22,IF($B$6=Dates!$E$7,DataPack!AB22)))))</f>
        <v>0</v>
      </c>
      <c r="L18" s="287">
        <f>IF($B$6=Dates!$E$3,DataPack!J22,IF($B$6=Dates!$E$4,DataPack!T22,IF($B$6=Dates!$E$5,DataPack!AD22,IF($B$6=Dates!$E$6,DataPack!AN22,IF($B$6=Dates!$E$7,DataPack!AC22)))))</f>
        <v>0</v>
      </c>
    </row>
    <row r="19" spans="2:12" ht="30" customHeight="1">
      <c r="B19" s="266" t="s">
        <v>357</v>
      </c>
      <c r="C19" s="267"/>
      <c r="D19" s="286">
        <f>IF($B$6=Dates!$E$3,DataPack!B23,IF($B$6=Dates!$E$4,DataPack!L23,IF($B$6=Dates!$E$5,DataPack!V23,IF($B$6=Dates!$E$6,DataPack!AF23,IF($B$6=Dates!$E$7,DataPack!U23)))))</f>
        <v>1679</v>
      </c>
      <c r="E19" s="287">
        <f>IF($B$6=Dates!$E$3,DataPack!C23,IF($B$6=Dates!$E$4,DataPack!M23,IF($B$6=Dates!$E$5,DataPack!W23,IF($B$6=Dates!$E$6,DataPack!AG23,IF($B$6=Dates!$E$7,DataPack!V23)))))</f>
        <v>471</v>
      </c>
      <c r="F19" s="287">
        <f>IF($B$6=Dates!$E$3,DataPack!D23,IF($B$6=Dates!$E$4,DataPack!N23,IF($B$6=Dates!$E$5,DataPack!X23,IF($B$6=Dates!$E$6,DataPack!AH23,IF($B$6=Dates!$E$7,DataPack!W23)))))</f>
        <v>28</v>
      </c>
      <c r="G19" s="287">
        <f>IF($B$6=Dates!$E$3,DataPack!E23,IF($B$6=Dates!$E$4,DataPack!O23,IF($B$6=Dates!$E$5,DataPack!Y23,IF($B$6=Dates!$E$6,DataPack!AI23,IF($B$6=Dates!$E$7,DataPack!X23)))))</f>
        <v>969</v>
      </c>
      <c r="H19" s="287">
        <f>IF($B$6=Dates!$E$3,DataPack!F23,IF($B$6=Dates!$E$4,DataPack!P23,IF($B$6=Dates!$E$5,DataPack!Z23,IF($B$6=Dates!$E$6,DataPack!AJ23,IF($B$6=Dates!$E$7,DataPack!Y23)))))</f>
        <v>58</v>
      </c>
      <c r="I19" s="287">
        <f>IF($B$6=Dates!$E$3,DataPack!G23,IF($B$6=Dates!$E$4,DataPack!Q23,IF($B$6=Dates!$E$5,DataPack!AA23,IF($B$6=Dates!$E$6,DataPack!AK23,IF($B$6=Dates!$E$7,DataPack!Z23)))))</f>
        <v>238</v>
      </c>
      <c r="J19" s="287">
        <f>IF($B$6=Dates!$E$3,DataPack!H23,IF($B$6=Dates!$E$4,DataPack!R23,IF($B$6=Dates!$E$5,DataPack!AB23,IF($B$6=Dates!$E$6,DataPack!AL23,IF($B$6=Dates!$E$7,DataPack!AA23)))))</f>
        <v>14</v>
      </c>
      <c r="K19" s="287">
        <f>IF($B$6=Dates!$E$3,DataPack!I23,IF($B$6=Dates!$E$4,DataPack!S23,IF($B$6=Dates!$E$5,DataPack!AC23,IF($B$6=Dates!$E$6,DataPack!AM23,IF($B$6=Dates!$E$7,DataPack!AB23)))))</f>
        <v>1</v>
      </c>
      <c r="L19" s="287">
        <f>IF($B$6=Dates!$E$3,DataPack!J23,IF($B$6=Dates!$E$4,DataPack!T23,IF($B$6=Dates!$E$5,DataPack!AD23,IF($B$6=Dates!$E$6,DataPack!AN23,IF($B$6=Dates!$E$7,DataPack!AC23)))))</f>
        <v>0</v>
      </c>
    </row>
    <row r="20" spans="2:12" ht="30" customHeight="1">
      <c r="B20" s="266" t="s">
        <v>358</v>
      </c>
      <c r="C20" s="267"/>
      <c r="D20" s="286">
        <f>IF($B$6=Dates!$E$3,DataPack!B24,IF($B$6=Dates!$E$4,DataPack!L24,IF($B$6=Dates!$E$5,DataPack!V24,IF($B$6=Dates!$E$6,DataPack!AF24,IF($B$6=Dates!$E$7,DataPack!U24)))))</f>
        <v>1679</v>
      </c>
      <c r="E20" s="287">
        <f>IF($B$6=Dates!$E$3,DataPack!C24,IF($B$6=Dates!$E$4,DataPack!M24,IF($B$6=Dates!$E$5,DataPack!W24,IF($B$6=Dates!$E$6,DataPack!AG24,IF($B$6=Dates!$E$7,DataPack!V24)))))</f>
        <v>257</v>
      </c>
      <c r="F20" s="287">
        <f>IF($B$6=Dates!$E$3,DataPack!D24,IF($B$6=Dates!$E$4,DataPack!N24,IF($B$6=Dates!$E$5,DataPack!X24,IF($B$6=Dates!$E$6,DataPack!AH24,IF($B$6=Dates!$E$7,DataPack!W24)))))</f>
        <v>15</v>
      </c>
      <c r="G20" s="287">
        <f>IF($B$6=Dates!$E$3,DataPack!E24,IF($B$6=Dates!$E$4,DataPack!O24,IF($B$6=Dates!$E$5,DataPack!Y24,IF($B$6=Dates!$E$6,DataPack!AI24,IF($B$6=Dates!$E$7,DataPack!X24)))))</f>
        <v>739</v>
      </c>
      <c r="H20" s="287">
        <f>IF($B$6=Dates!$E$3,DataPack!F24,IF($B$6=Dates!$E$4,DataPack!P24,IF($B$6=Dates!$E$5,DataPack!Z24,IF($B$6=Dates!$E$6,DataPack!AJ24,IF($B$6=Dates!$E$7,DataPack!Y24)))))</f>
        <v>44</v>
      </c>
      <c r="I20" s="287">
        <f>IF($B$6=Dates!$E$3,DataPack!G24,IF($B$6=Dates!$E$4,DataPack!Q24,IF($B$6=Dates!$E$5,DataPack!AA24,IF($B$6=Dates!$E$6,DataPack!AK24,IF($B$6=Dates!$E$7,DataPack!Z24)))))</f>
        <v>610</v>
      </c>
      <c r="J20" s="287">
        <f>IF($B$6=Dates!$E$3,DataPack!H24,IF($B$6=Dates!$E$4,DataPack!R24,IF($B$6=Dates!$E$5,DataPack!AB24,IF($B$6=Dates!$E$6,DataPack!AL24,IF($B$6=Dates!$E$7,DataPack!AA24)))))</f>
        <v>36</v>
      </c>
      <c r="K20" s="287">
        <f>IF($B$6=Dates!$E$3,DataPack!I24,IF($B$6=Dates!$E$4,DataPack!S24,IF($B$6=Dates!$E$5,DataPack!AC24,IF($B$6=Dates!$E$6,DataPack!AM24,IF($B$6=Dates!$E$7,DataPack!AB24)))))</f>
        <v>73</v>
      </c>
      <c r="L20" s="287">
        <f>IF($B$6=Dates!$E$3,DataPack!J24,IF($B$6=Dates!$E$4,DataPack!T24,IF($B$6=Dates!$E$5,DataPack!AD24,IF($B$6=Dates!$E$6,DataPack!AN24,IF($B$6=Dates!$E$7,DataPack!AC24)))))</f>
        <v>4</v>
      </c>
    </row>
    <row r="21" spans="2:12" ht="30" customHeight="1">
      <c r="B21" s="266" t="s">
        <v>801</v>
      </c>
      <c r="C21" s="267"/>
      <c r="D21" s="286">
        <f>IF($B$6=Dates!$E$3,DataPack!B25,IF($B$6=Dates!$E$4,DataPack!L25,IF($B$6=Dates!$E$5,DataPack!V25,IF($B$6=Dates!$E$6,DataPack!AF25,IF($B$6=Dates!$E$7,DataPack!U25)))))</f>
        <v>1679</v>
      </c>
      <c r="E21" s="287">
        <f>IF($B$6=Dates!$E$3,DataPack!C25,IF($B$6=Dates!$E$4,DataPack!M25,IF($B$6=Dates!$E$5,DataPack!W25,IF($B$6=Dates!$E$6,DataPack!AG25,IF($B$6=Dates!$E$7,DataPack!V25)))))</f>
        <v>414</v>
      </c>
      <c r="F21" s="287">
        <f>IF($B$6=Dates!$E$3,DataPack!D25,IF($B$6=Dates!$E$4,DataPack!N25,IF($B$6=Dates!$E$5,DataPack!X25,IF($B$6=Dates!$E$6,DataPack!AH25,IF($B$6=Dates!$E$7,DataPack!W25)))))</f>
        <v>25</v>
      </c>
      <c r="G21" s="287">
        <f>IF($B$6=Dates!$E$3,DataPack!E25,IF($B$6=Dates!$E$4,DataPack!O25,IF($B$6=Dates!$E$5,DataPack!Y25,IF($B$6=Dates!$E$6,DataPack!AI25,IF($B$6=Dates!$E$7,DataPack!X25)))))</f>
        <v>659</v>
      </c>
      <c r="H21" s="287">
        <f>IF($B$6=Dates!$E$3,DataPack!F25,IF($B$6=Dates!$E$4,DataPack!P25,IF($B$6=Dates!$E$5,DataPack!Z25,IF($B$6=Dates!$E$6,DataPack!AJ25,IF($B$6=Dates!$E$7,DataPack!Y25)))))</f>
        <v>39</v>
      </c>
      <c r="I21" s="287">
        <f>IF($B$6=Dates!$E$3,DataPack!G25,IF($B$6=Dates!$E$4,DataPack!Q25,IF($B$6=Dates!$E$5,DataPack!AA25,IF($B$6=Dates!$E$6,DataPack!AK25,IF($B$6=Dates!$E$7,DataPack!Z25)))))</f>
        <v>536</v>
      </c>
      <c r="J21" s="287">
        <f>IF($B$6=Dates!$E$3,DataPack!H25,IF($B$6=Dates!$E$4,DataPack!R25,IF($B$6=Dates!$E$5,DataPack!AB25,IF($B$6=Dates!$E$6,DataPack!AL25,IF($B$6=Dates!$E$7,DataPack!AA25)))))</f>
        <v>32</v>
      </c>
      <c r="K21" s="287">
        <f>IF($B$6=Dates!$E$3,DataPack!I25,IF($B$6=Dates!$E$4,DataPack!S25,IF($B$6=Dates!$E$5,DataPack!AC25,IF($B$6=Dates!$E$6,DataPack!AM25,IF($B$6=Dates!$E$7,DataPack!AB25)))))</f>
        <v>70</v>
      </c>
      <c r="L21" s="287">
        <f>IF($B$6=Dates!$E$3,DataPack!J25,IF($B$6=Dates!$E$4,DataPack!T25,IF($B$6=Dates!$E$5,DataPack!AD25,IF($B$6=Dates!$E$6,DataPack!AN25,IF($B$6=Dates!$E$7,DataPack!AC25)))))</f>
        <v>4</v>
      </c>
    </row>
    <row r="22" spans="2:12" ht="30" customHeight="1">
      <c r="B22" s="266" t="s">
        <v>360</v>
      </c>
      <c r="C22" s="267"/>
      <c r="D22" s="286">
        <f>IF($B$6=Dates!$E$3,DataPack!B26,IF($B$6=Dates!$E$4,DataPack!L26,IF($B$6=Dates!$E$5,DataPack!V26,IF($B$6=Dates!$E$6,DataPack!AF26,IF($B$6=Dates!$E$7,DataPack!U26)))))</f>
        <v>1679</v>
      </c>
      <c r="E22" s="287">
        <f>IF($B$6=Dates!$E$3,DataPack!C26,IF($B$6=Dates!$E$4,DataPack!M26,IF($B$6=Dates!$E$5,DataPack!W26,IF($B$6=Dates!$E$6,DataPack!AG26,IF($B$6=Dates!$E$7,DataPack!V26)))))</f>
        <v>441</v>
      </c>
      <c r="F22" s="287">
        <f>IF($B$6=Dates!$E$3,DataPack!D26,IF($B$6=Dates!$E$4,DataPack!N26,IF($B$6=Dates!$E$5,DataPack!X26,IF($B$6=Dates!$E$6,DataPack!AH26,IF($B$6=Dates!$E$7,DataPack!W26)))))</f>
        <v>26</v>
      </c>
      <c r="G22" s="287">
        <f>IF($B$6=Dates!$E$3,DataPack!E26,IF($B$6=Dates!$E$4,DataPack!O26,IF($B$6=Dates!$E$5,DataPack!Y26,IF($B$6=Dates!$E$6,DataPack!AI26,IF($B$6=Dates!$E$7,DataPack!X26)))))</f>
        <v>1000</v>
      </c>
      <c r="H22" s="287">
        <f>IF($B$6=Dates!$E$3,DataPack!F26,IF($B$6=Dates!$E$4,DataPack!P26,IF($B$6=Dates!$E$5,DataPack!Z26,IF($B$6=Dates!$E$6,DataPack!AJ26,IF($B$6=Dates!$E$7,DataPack!Y26)))))</f>
        <v>60</v>
      </c>
      <c r="I22" s="287">
        <f>IF($B$6=Dates!$E$3,DataPack!G26,IF($B$6=Dates!$E$4,DataPack!Q26,IF($B$6=Dates!$E$5,DataPack!AA26,IF($B$6=Dates!$E$6,DataPack!AK26,IF($B$6=Dates!$E$7,DataPack!Z26)))))</f>
        <v>236</v>
      </c>
      <c r="J22" s="287">
        <f>IF($B$6=Dates!$E$3,DataPack!H26,IF($B$6=Dates!$E$4,DataPack!R26,IF($B$6=Dates!$E$5,DataPack!AB26,IF($B$6=Dates!$E$6,DataPack!AL26,IF($B$6=Dates!$E$7,DataPack!AA26)))))</f>
        <v>14</v>
      </c>
      <c r="K22" s="287">
        <f>IF($B$6=Dates!$E$3,DataPack!I26,IF($B$6=Dates!$E$4,DataPack!S26,IF($B$6=Dates!$E$5,DataPack!AC26,IF($B$6=Dates!$E$6,DataPack!AM26,IF($B$6=Dates!$E$7,DataPack!AB26)))))</f>
        <v>2</v>
      </c>
      <c r="L22" s="287">
        <f>IF($B$6=Dates!$E$3,DataPack!J26,IF($B$6=Dates!$E$4,DataPack!T26,IF($B$6=Dates!$E$5,DataPack!AD26,IF($B$6=Dates!$E$6,DataPack!AN26,IF($B$6=Dates!$E$7,DataPack!AC26)))))</f>
        <v>0</v>
      </c>
    </row>
    <row r="23" spans="2:12" ht="30" customHeight="1">
      <c r="B23" s="266" t="s">
        <v>361</v>
      </c>
      <c r="C23" s="267"/>
      <c r="D23" s="286">
        <f>IF($B$6=Dates!$E$3,DataPack!B27,IF($B$6=Dates!$E$4,DataPack!L27,IF($B$6=Dates!$E$5,DataPack!V27,IF($B$6=Dates!$E$6,DataPack!AF27,IF($B$6=Dates!$E$7,DataPack!U27)))))</f>
        <v>1679</v>
      </c>
      <c r="E23" s="287">
        <f>IF($B$6=Dates!$E$3,DataPack!C27,IF($B$6=Dates!$E$4,DataPack!M27,IF($B$6=Dates!$E$5,DataPack!W27,IF($B$6=Dates!$E$6,DataPack!AG27,IF($B$6=Dates!$E$7,DataPack!V27)))))</f>
        <v>173</v>
      </c>
      <c r="F23" s="287">
        <f>IF($B$6=Dates!$E$3,DataPack!D27,IF($B$6=Dates!$E$4,DataPack!N27,IF($B$6=Dates!$E$5,DataPack!X27,IF($B$6=Dates!$E$6,DataPack!AH27,IF($B$6=Dates!$E$7,DataPack!W27)))))</f>
        <v>10</v>
      </c>
      <c r="G23" s="287">
        <f>IF($B$6=Dates!$E$3,DataPack!E27,IF($B$6=Dates!$E$4,DataPack!O27,IF($B$6=Dates!$E$5,DataPack!Y27,IF($B$6=Dates!$E$6,DataPack!AI27,IF($B$6=Dates!$E$7,DataPack!X27)))))</f>
        <v>932</v>
      </c>
      <c r="H23" s="287">
        <f>IF($B$6=Dates!$E$3,DataPack!F27,IF($B$6=Dates!$E$4,DataPack!P27,IF($B$6=Dates!$E$5,DataPack!Z27,IF($B$6=Dates!$E$6,DataPack!AJ27,IF($B$6=Dates!$E$7,DataPack!Y27)))))</f>
        <v>56</v>
      </c>
      <c r="I23" s="287">
        <f>IF($B$6=Dates!$E$3,DataPack!G27,IF($B$6=Dates!$E$4,DataPack!Q27,IF($B$6=Dates!$E$5,DataPack!AA27,IF($B$6=Dates!$E$6,DataPack!AK27,IF($B$6=Dates!$E$7,DataPack!Z27)))))</f>
        <v>515</v>
      </c>
      <c r="J23" s="287">
        <f>IF($B$6=Dates!$E$3,DataPack!H27,IF($B$6=Dates!$E$4,DataPack!R27,IF($B$6=Dates!$E$5,DataPack!AB27,IF($B$6=Dates!$E$6,DataPack!AL27,IF($B$6=Dates!$E$7,DataPack!AA27)))))</f>
        <v>31</v>
      </c>
      <c r="K23" s="287">
        <f>IF($B$6=Dates!$E$3,DataPack!I27,IF($B$6=Dates!$E$4,DataPack!S27,IF($B$6=Dates!$E$5,DataPack!AC27,IF($B$6=Dates!$E$6,DataPack!AM27,IF($B$6=Dates!$E$7,DataPack!AB27)))))</f>
        <v>59</v>
      </c>
      <c r="L23" s="287">
        <f>IF($B$6=Dates!$E$3,DataPack!J27,IF($B$6=Dates!$E$4,DataPack!T27,IF($B$6=Dates!$E$5,DataPack!AD27,IF($B$6=Dates!$E$6,DataPack!AN27,IF($B$6=Dates!$E$7,DataPack!AC27)))))</f>
        <v>4</v>
      </c>
    </row>
    <row r="24" spans="2:12" ht="30" customHeight="1">
      <c r="B24" s="266" t="s">
        <v>362</v>
      </c>
      <c r="C24" s="267"/>
      <c r="D24" s="286">
        <f>IF($B$6=Dates!$E$3,DataPack!B28,IF($B$6=Dates!$E$4,DataPack!L28,IF($B$6=Dates!$E$5,DataPack!V28,IF($B$6=Dates!$E$6,DataPack!AF28,IF($B$6=Dates!$E$7,DataPack!U28)))))</f>
        <v>1679</v>
      </c>
      <c r="E24" s="287">
        <f>IF($B$6=Dates!$E$3,DataPack!C28,IF($B$6=Dates!$E$4,DataPack!M28,IF($B$6=Dates!$E$5,DataPack!W28,IF($B$6=Dates!$E$6,DataPack!AG28,IF($B$6=Dates!$E$7,DataPack!V28)))))</f>
        <v>174</v>
      </c>
      <c r="F24" s="287">
        <f>IF($B$6=Dates!$E$3,DataPack!D28,IF($B$6=Dates!$E$4,DataPack!N28,IF($B$6=Dates!$E$5,DataPack!X28,IF($B$6=Dates!$E$6,DataPack!AH28,IF($B$6=Dates!$E$7,DataPack!W28)))))</f>
        <v>10</v>
      </c>
      <c r="G24" s="287">
        <f>IF($B$6=Dates!$E$3,DataPack!E28,IF($B$6=Dates!$E$4,DataPack!O28,IF($B$6=Dates!$E$5,DataPack!Y28,IF($B$6=Dates!$E$6,DataPack!AI28,IF($B$6=Dates!$E$7,DataPack!X28)))))</f>
        <v>860</v>
      </c>
      <c r="H24" s="287">
        <f>IF($B$6=Dates!$E$3,DataPack!F28,IF($B$6=Dates!$E$4,DataPack!P28,IF($B$6=Dates!$E$5,DataPack!Z28,IF($B$6=Dates!$E$6,DataPack!AJ28,IF($B$6=Dates!$E$7,DataPack!Y28)))))</f>
        <v>51</v>
      </c>
      <c r="I24" s="287">
        <f>IF($B$6=Dates!$E$3,DataPack!G28,IF($B$6=Dates!$E$4,DataPack!Q28,IF($B$6=Dates!$E$5,DataPack!AA28,IF($B$6=Dates!$E$6,DataPack!AK28,IF($B$6=Dates!$E$7,DataPack!Z28)))))</f>
        <v>582</v>
      </c>
      <c r="J24" s="287">
        <f>IF($B$6=Dates!$E$3,DataPack!H28,IF($B$6=Dates!$E$4,DataPack!R28,IF($B$6=Dates!$E$5,DataPack!AB28,IF($B$6=Dates!$E$6,DataPack!AL28,IF($B$6=Dates!$E$7,DataPack!AA28)))))</f>
        <v>35</v>
      </c>
      <c r="K24" s="287">
        <f>IF($B$6=Dates!$E$3,DataPack!I28,IF($B$6=Dates!$E$4,DataPack!S28,IF($B$6=Dates!$E$5,DataPack!AC28,IF($B$6=Dates!$E$6,DataPack!AM28,IF($B$6=Dates!$E$7,DataPack!AB28)))))</f>
        <v>63</v>
      </c>
      <c r="L24" s="287">
        <f>IF($B$6=Dates!$E$3,DataPack!J28,IF($B$6=Dates!$E$4,DataPack!T28,IF($B$6=Dates!$E$5,DataPack!AD28,IF($B$6=Dates!$E$6,DataPack!AN28,IF($B$6=Dates!$E$7,DataPack!AC28)))))</f>
        <v>4</v>
      </c>
    </row>
    <row r="25" spans="2:12" ht="30" customHeight="1">
      <c r="B25" s="266" t="s">
        <v>363</v>
      </c>
      <c r="C25" s="267"/>
      <c r="D25" s="286">
        <f>IF($B$6=Dates!$E$3,DataPack!B29,IF($B$6=Dates!$E$4,DataPack!L29,IF($B$6=Dates!$E$5,DataPack!V29,IF($B$6=Dates!$E$6,DataPack!AF29,IF($B$6=Dates!$E$7,DataPack!U29)))))</f>
        <v>1679</v>
      </c>
      <c r="E25" s="287">
        <f>IF($B$6=Dates!$E$3,DataPack!C29,IF($B$6=Dates!$E$4,DataPack!M29,IF($B$6=Dates!$E$5,DataPack!W29,IF($B$6=Dates!$E$6,DataPack!AG29,IF($B$6=Dates!$E$7,DataPack!V29)))))</f>
        <v>307</v>
      </c>
      <c r="F25" s="287">
        <f>IF($B$6=Dates!$E$3,DataPack!D29,IF($B$6=Dates!$E$4,DataPack!N29,IF($B$6=Dates!$E$5,DataPack!X29,IF($B$6=Dates!$E$6,DataPack!AH29,IF($B$6=Dates!$E$7,DataPack!W29)))))</f>
        <v>18</v>
      </c>
      <c r="G25" s="287">
        <f>IF($B$6=Dates!$E$3,DataPack!E29,IF($B$6=Dates!$E$4,DataPack!O29,IF($B$6=Dates!$E$5,DataPack!Y29,IF($B$6=Dates!$E$6,DataPack!AI29,IF($B$6=Dates!$E$7,DataPack!X29)))))</f>
        <v>908</v>
      </c>
      <c r="H25" s="287">
        <f>IF($B$6=Dates!$E$3,DataPack!F29,IF($B$6=Dates!$E$4,DataPack!P29,IF($B$6=Dates!$E$5,DataPack!Z29,IF($B$6=Dates!$E$6,DataPack!AJ29,IF($B$6=Dates!$E$7,DataPack!Y29)))))</f>
        <v>54</v>
      </c>
      <c r="I25" s="287">
        <f>IF($B$6=Dates!$E$3,DataPack!G29,IF($B$6=Dates!$E$4,DataPack!Q29,IF($B$6=Dates!$E$5,DataPack!AA29,IF($B$6=Dates!$E$6,DataPack!AK29,IF($B$6=Dates!$E$7,DataPack!Z29)))))</f>
        <v>426</v>
      </c>
      <c r="J25" s="287">
        <f>IF($B$6=Dates!$E$3,DataPack!H29,IF($B$6=Dates!$E$4,DataPack!R29,IF($B$6=Dates!$E$5,DataPack!AB29,IF($B$6=Dates!$E$6,DataPack!AL29,IF($B$6=Dates!$E$7,DataPack!AA29)))))</f>
        <v>25</v>
      </c>
      <c r="K25" s="287">
        <f>IF($B$6=Dates!$E$3,DataPack!I29,IF($B$6=Dates!$E$4,DataPack!S29,IF($B$6=Dates!$E$5,DataPack!AC29,IF($B$6=Dates!$E$6,DataPack!AM29,IF($B$6=Dates!$E$7,DataPack!AB29)))))</f>
        <v>38</v>
      </c>
      <c r="L25" s="287">
        <f>IF($B$6=Dates!$E$3,DataPack!J29,IF($B$6=Dates!$E$4,DataPack!T29,IF($B$6=Dates!$E$5,DataPack!AD29,IF($B$6=Dates!$E$6,DataPack!AN29,IF($B$6=Dates!$E$7,DataPack!AC29)))))</f>
        <v>2</v>
      </c>
    </row>
    <row r="26" spans="2:12" ht="30" customHeight="1">
      <c r="B26" s="266" t="s">
        <v>364</v>
      </c>
      <c r="C26" s="267"/>
      <c r="D26" s="286">
        <f>IF($B$6=Dates!$E$3,DataPack!B30,IF($B$6=Dates!$E$4,DataPack!L30,IF($B$6=Dates!$E$5,DataPack!V30,IF($B$6=Dates!$E$6,DataPack!AF30,IF($B$6=Dates!$E$7,DataPack!U30)))))</f>
        <v>1679</v>
      </c>
      <c r="E26" s="287">
        <f>IF($B$6=Dates!$E$3,DataPack!C30,IF($B$6=Dates!$E$4,DataPack!M30,IF($B$6=Dates!$E$5,DataPack!W30,IF($B$6=Dates!$E$6,DataPack!AG30,IF($B$6=Dates!$E$7,DataPack!V30)))))</f>
        <v>693</v>
      </c>
      <c r="F26" s="287">
        <f>IF($B$6=Dates!$E$3,DataPack!D30,IF($B$6=Dates!$E$4,DataPack!N30,IF($B$6=Dates!$E$5,DataPack!X30,IF($B$6=Dates!$E$6,DataPack!AH30,IF($B$6=Dates!$E$7,DataPack!W30)))))</f>
        <v>41</v>
      </c>
      <c r="G26" s="287">
        <f>IF($B$6=Dates!$E$3,DataPack!E30,IF($B$6=Dates!$E$4,DataPack!O30,IF($B$6=Dates!$E$5,DataPack!Y30,IF($B$6=Dates!$E$6,DataPack!AI30,IF($B$6=Dates!$E$7,DataPack!X30)))))</f>
        <v>829</v>
      </c>
      <c r="H26" s="287">
        <f>IF($B$6=Dates!$E$3,DataPack!F30,IF($B$6=Dates!$E$4,DataPack!P30,IF($B$6=Dates!$E$5,DataPack!Z30,IF($B$6=Dates!$E$6,DataPack!AJ30,IF($B$6=Dates!$E$7,DataPack!Y30)))))</f>
        <v>49</v>
      </c>
      <c r="I26" s="287">
        <f>IF($B$6=Dates!$E$3,DataPack!G30,IF($B$6=Dates!$E$4,DataPack!Q30,IF($B$6=Dates!$E$5,DataPack!AA30,IF($B$6=Dates!$E$6,DataPack!AK30,IF($B$6=Dates!$E$7,DataPack!Z30)))))</f>
        <v>141</v>
      </c>
      <c r="J26" s="287">
        <f>IF($B$6=Dates!$E$3,DataPack!H30,IF($B$6=Dates!$E$4,DataPack!R30,IF($B$6=Dates!$E$5,DataPack!AB30,IF($B$6=Dates!$E$6,DataPack!AL30,IF($B$6=Dates!$E$7,DataPack!AA30)))))</f>
        <v>8</v>
      </c>
      <c r="K26" s="287">
        <f>IF($B$6=Dates!$E$3,DataPack!I30,IF($B$6=Dates!$E$4,DataPack!S30,IF($B$6=Dates!$E$5,DataPack!AC30,IF($B$6=Dates!$E$6,DataPack!AM30,IF($B$6=Dates!$E$7,DataPack!AB30)))))</f>
        <v>16</v>
      </c>
      <c r="L26" s="287">
        <f>IF($B$6=Dates!$E$3,DataPack!J30,IF($B$6=Dates!$E$4,DataPack!T30,IF($B$6=Dates!$E$5,DataPack!AD30,IF($B$6=Dates!$E$6,DataPack!AN30,IF($B$6=Dates!$E$7,DataPack!AC30)))))</f>
        <v>1</v>
      </c>
    </row>
    <row r="27" spans="2:12" ht="30" customHeight="1">
      <c r="B27" s="266" t="s">
        <v>8</v>
      </c>
      <c r="C27" s="267"/>
      <c r="D27" s="286">
        <f>IF($B$6=Dates!$E$3,DataPack!B31,IF($B$6=Dates!$E$4,DataPack!L31,IF($B$6=Dates!$E$5,DataPack!V31,IF($B$6=Dates!$E$6,DataPack!AF31,IF($B$6=Dates!$E$7,DataPack!U31)))))</f>
        <v>1679</v>
      </c>
      <c r="E27" s="287">
        <f>IF($B$6=Dates!$E$3,DataPack!C31,IF($B$6=Dates!$E$4,DataPack!M31,IF($B$6=Dates!$E$5,DataPack!W31,IF($B$6=Dates!$E$6,DataPack!AG31,IF($B$6=Dates!$E$7,DataPack!V31)))))</f>
        <v>320</v>
      </c>
      <c r="F27" s="287">
        <f>IF($B$6=Dates!$E$3,DataPack!D31,IF($B$6=Dates!$E$4,DataPack!N31,IF($B$6=Dates!$E$5,DataPack!X31,IF($B$6=Dates!$E$6,DataPack!AH31,IF($B$6=Dates!$E$7,DataPack!W31)))))</f>
        <v>19</v>
      </c>
      <c r="G27" s="287">
        <f>IF($B$6=Dates!$E$3,DataPack!E31,IF($B$6=Dates!$E$4,DataPack!O31,IF($B$6=Dates!$E$5,DataPack!Y31,IF($B$6=Dates!$E$6,DataPack!AI31,IF($B$6=Dates!$E$7,DataPack!X31)))))</f>
        <v>870</v>
      </c>
      <c r="H27" s="287">
        <f>IF($B$6=Dates!$E$3,DataPack!F31,IF($B$6=Dates!$E$4,DataPack!P31,IF($B$6=Dates!$E$5,DataPack!Z31,IF($B$6=Dates!$E$6,DataPack!AJ31,IF($B$6=Dates!$E$7,DataPack!Y31)))))</f>
        <v>52</v>
      </c>
      <c r="I27" s="287">
        <f>IF($B$6=Dates!$E$3,DataPack!G31,IF($B$6=Dates!$E$4,DataPack!Q31,IF($B$6=Dates!$E$5,DataPack!AA31,IF($B$6=Dates!$E$6,DataPack!AK31,IF($B$6=Dates!$E$7,DataPack!Z31)))))</f>
        <v>429</v>
      </c>
      <c r="J27" s="287">
        <f>IF($B$6=Dates!$E$3,DataPack!H31,IF($B$6=Dates!$E$4,DataPack!R31,IF($B$6=Dates!$E$5,DataPack!AB31,IF($B$6=Dates!$E$6,DataPack!AL31,IF($B$6=Dates!$E$7,DataPack!AA31)))))</f>
        <v>26</v>
      </c>
      <c r="K27" s="287">
        <f>IF($B$6=Dates!$E$3,DataPack!I31,IF($B$6=Dates!$E$4,DataPack!S31,IF($B$6=Dates!$E$5,DataPack!AC31,IF($B$6=Dates!$E$6,DataPack!AM31,IF($B$6=Dates!$E$7,DataPack!AB31)))))</f>
        <v>60</v>
      </c>
      <c r="L27" s="287">
        <f>IF($B$6=Dates!$E$3,DataPack!J31,IF($B$6=Dates!$E$4,DataPack!T31,IF($B$6=Dates!$E$5,DataPack!AD31,IF($B$6=Dates!$E$6,DataPack!AN31,IF($B$6=Dates!$E$7,DataPack!AC31)))))</f>
        <v>4</v>
      </c>
    </row>
    <row r="28" spans="2:12" s="269" customFormat="1" ht="30" customHeight="1">
      <c r="B28" s="266" t="s">
        <v>365</v>
      </c>
      <c r="C28" s="267"/>
      <c r="D28" s="286">
        <f>IF($B$6=Dates!$E$3,DataPack!B32,IF($B$6=Dates!$E$4,DataPack!L32,IF($B$6=Dates!$E$5,DataPack!V32,IF($B$6=Dates!$E$6,DataPack!AF32,IF($B$6=Dates!$E$7,DataPack!U32)))))</f>
        <v>1679</v>
      </c>
      <c r="E28" s="287">
        <f>IF($B$6=Dates!$E$3,DataPack!C32,IF($B$6=Dates!$E$4,DataPack!M32,IF($B$6=Dates!$E$5,DataPack!W32,IF($B$6=Dates!$E$6,DataPack!AG32,IF($B$6=Dates!$E$7,DataPack!V32)))))</f>
        <v>253</v>
      </c>
      <c r="F28" s="287">
        <f>IF($B$6=Dates!$E$3,DataPack!D32,IF($B$6=Dates!$E$4,DataPack!N32,IF($B$6=Dates!$E$5,DataPack!X32,IF($B$6=Dates!$E$6,DataPack!AH32,IF($B$6=Dates!$E$7,DataPack!W32)))))</f>
        <v>15</v>
      </c>
      <c r="G28" s="287">
        <f>IF($B$6=Dates!$E$3,DataPack!E32,IF($B$6=Dates!$E$4,DataPack!O32,IF($B$6=Dates!$E$5,DataPack!Y32,IF($B$6=Dates!$E$6,DataPack!AI32,IF($B$6=Dates!$E$7,DataPack!X32)))))</f>
        <v>923</v>
      </c>
      <c r="H28" s="287">
        <f>IF($B$6=Dates!$E$3,DataPack!F32,IF($B$6=Dates!$E$4,DataPack!P32,IF($B$6=Dates!$E$5,DataPack!Z32,IF($B$6=Dates!$E$6,DataPack!AJ32,IF($B$6=Dates!$E$7,DataPack!Y32)))))</f>
        <v>55</v>
      </c>
      <c r="I28" s="287">
        <f>IF($B$6=Dates!$E$3,DataPack!G32,IF($B$6=Dates!$E$4,DataPack!Q32,IF($B$6=Dates!$E$5,DataPack!AA32,IF($B$6=Dates!$E$6,DataPack!AK32,IF($B$6=Dates!$E$7,DataPack!Z32)))))</f>
        <v>441</v>
      </c>
      <c r="J28" s="287">
        <f>IF($B$6=Dates!$E$3,DataPack!H32,IF($B$6=Dates!$E$4,DataPack!R32,IF($B$6=Dates!$E$5,DataPack!AB32,IF($B$6=Dates!$E$6,DataPack!AL32,IF($B$6=Dates!$E$7,DataPack!AA32)))))</f>
        <v>26</v>
      </c>
      <c r="K28" s="287">
        <f>IF($B$6=Dates!$E$3,DataPack!I32,IF($B$6=Dates!$E$4,DataPack!S32,IF($B$6=Dates!$E$5,DataPack!AC32,IF($B$6=Dates!$E$6,DataPack!AM32,IF($B$6=Dates!$E$7,DataPack!AB32)))))</f>
        <v>62</v>
      </c>
      <c r="L28" s="287">
        <f>IF($B$6=Dates!$E$3,DataPack!J32,IF($B$6=Dates!$E$4,DataPack!T32,IF($B$6=Dates!$E$5,DataPack!AD32,IF($B$6=Dates!$E$6,DataPack!AN32,IF($B$6=Dates!$E$7,DataPack!AC32)))))</f>
        <v>4</v>
      </c>
    </row>
    <row r="29" spans="2:12" ht="30" customHeight="1">
      <c r="B29" s="266" t="s">
        <v>366</v>
      </c>
      <c r="C29" s="267"/>
      <c r="D29" s="286">
        <f>IF($B$6=Dates!$E$3,DataPack!B33,IF($B$6=Dates!$E$4,DataPack!L33,IF($B$6=Dates!$E$5,DataPack!V33,IF($B$6=Dates!$E$6,DataPack!AF33,IF($B$6=Dates!$E$7,DataPack!U33)))))</f>
        <v>1679</v>
      </c>
      <c r="E29" s="287">
        <f>IF($B$6=Dates!$E$3,DataPack!C33,IF($B$6=Dates!$E$4,DataPack!M33,IF($B$6=Dates!$E$5,DataPack!W33,IF($B$6=Dates!$E$6,DataPack!AG33,IF($B$6=Dates!$E$7,DataPack!V33)))))</f>
        <v>215</v>
      </c>
      <c r="F29" s="287">
        <f>IF($B$6=Dates!$E$3,DataPack!D33,IF($B$6=Dates!$E$4,DataPack!N33,IF($B$6=Dates!$E$5,DataPack!X33,IF($B$6=Dates!$E$6,DataPack!AH33,IF($B$6=Dates!$E$7,DataPack!W33)))))</f>
        <v>13</v>
      </c>
      <c r="G29" s="287">
        <f>IF($B$6=Dates!$E$3,DataPack!E33,IF($B$6=Dates!$E$4,DataPack!O33,IF($B$6=Dates!$E$5,DataPack!Y33,IF($B$6=Dates!$E$6,DataPack!AI33,IF($B$6=Dates!$E$7,DataPack!X33)))))</f>
        <v>882</v>
      </c>
      <c r="H29" s="287">
        <f>IF($B$6=Dates!$E$3,DataPack!F33,IF($B$6=Dates!$E$4,DataPack!P33,IF($B$6=Dates!$E$5,DataPack!Z33,IF($B$6=Dates!$E$6,DataPack!AJ33,IF($B$6=Dates!$E$7,DataPack!Y33)))))</f>
        <v>53</v>
      </c>
      <c r="I29" s="287">
        <f>IF($B$6=Dates!$E$3,DataPack!G33,IF($B$6=Dates!$E$4,DataPack!Q33,IF($B$6=Dates!$E$5,DataPack!AA33,IF($B$6=Dates!$E$6,DataPack!AK33,IF($B$6=Dates!$E$7,DataPack!Z33)))))</f>
        <v>520</v>
      </c>
      <c r="J29" s="287">
        <f>IF($B$6=Dates!$E$3,DataPack!H33,IF($B$6=Dates!$E$4,DataPack!R33,IF($B$6=Dates!$E$5,DataPack!AB33,IF($B$6=Dates!$E$6,DataPack!AL33,IF($B$6=Dates!$E$7,DataPack!AA33)))))</f>
        <v>31</v>
      </c>
      <c r="K29" s="287">
        <f>IF($B$6=Dates!$E$3,DataPack!I33,IF($B$6=Dates!$E$4,DataPack!S33,IF($B$6=Dates!$E$5,DataPack!AC33,IF($B$6=Dates!$E$6,DataPack!AM33,IF($B$6=Dates!$E$7,DataPack!AB33)))))</f>
        <v>62</v>
      </c>
      <c r="L29" s="287">
        <f>IF($B$6=Dates!$E$3,DataPack!J33,IF($B$6=Dates!$E$4,DataPack!T33,IF($B$6=Dates!$E$5,DataPack!AD33,IF($B$6=Dates!$E$6,DataPack!AN33,IF($B$6=Dates!$E$7,DataPack!AC33)))))</f>
        <v>4</v>
      </c>
    </row>
    <row r="30" spans="2:12" ht="30" customHeight="1">
      <c r="B30" s="271" t="s">
        <v>367</v>
      </c>
      <c r="C30" s="272"/>
      <c r="D30" s="286">
        <f>IF($B$6=Dates!$E$3,DataPack!B34,IF($B$6=Dates!$E$4,DataPack!L34,IF($B$6=Dates!$E$5,DataPack!V34,IF($B$6=Dates!$E$6,DataPack!AF34,IF($B$6=Dates!$E$7,DataPack!U34)))))</f>
        <v>1679</v>
      </c>
      <c r="E30" s="287">
        <f>IF($B$6=Dates!$E$3,DataPack!C34,IF($B$6=Dates!$E$4,DataPack!M34,IF($B$6=Dates!$E$5,DataPack!W34,IF($B$6=Dates!$E$6,DataPack!AG34,IF($B$6=Dates!$E$7,DataPack!V34)))))</f>
        <v>456</v>
      </c>
      <c r="F30" s="287">
        <f>IF($B$6=Dates!$E$3,DataPack!D34,IF($B$6=Dates!$E$4,DataPack!N34,IF($B$6=Dates!$E$5,DataPack!X34,IF($B$6=Dates!$E$6,DataPack!AH34,IF($B$6=Dates!$E$7,DataPack!W34)))))</f>
        <v>27</v>
      </c>
      <c r="G30" s="287">
        <f>IF($B$6=Dates!$E$3,DataPack!E34,IF($B$6=Dates!$E$4,DataPack!O34,IF($B$6=Dates!$E$5,DataPack!Y34,IF($B$6=Dates!$E$6,DataPack!AI34,IF($B$6=Dates!$E$7,DataPack!X34)))))</f>
        <v>965</v>
      </c>
      <c r="H30" s="287">
        <f>IF($B$6=Dates!$E$3,DataPack!F34,IF($B$6=Dates!$E$4,DataPack!P34,IF($B$6=Dates!$E$5,DataPack!Z34,IF($B$6=Dates!$E$6,DataPack!AJ34,IF($B$6=Dates!$E$7,DataPack!Y34)))))</f>
        <v>57</v>
      </c>
      <c r="I30" s="287">
        <f>IF($B$6=Dates!$E$3,DataPack!G34,IF($B$6=Dates!$E$4,DataPack!Q34,IF($B$6=Dates!$E$5,DataPack!AA34,IF($B$6=Dates!$E$6,DataPack!AK34,IF($B$6=Dates!$E$7,DataPack!Z34)))))</f>
        <v>255</v>
      </c>
      <c r="J30" s="287">
        <f>IF($B$6=Dates!$E$3,DataPack!H34,IF($B$6=Dates!$E$4,DataPack!R34,IF($B$6=Dates!$E$5,DataPack!AB34,IF($B$6=Dates!$E$6,DataPack!AL34,IF($B$6=Dates!$E$7,DataPack!AA34)))))</f>
        <v>15</v>
      </c>
      <c r="K30" s="287">
        <f>IF($B$6=Dates!$E$3,DataPack!I34,IF($B$6=Dates!$E$4,DataPack!S34,IF($B$6=Dates!$E$5,DataPack!AC34,IF($B$6=Dates!$E$6,DataPack!AM34,IF($B$6=Dates!$E$7,DataPack!AB34)))))</f>
        <v>3</v>
      </c>
      <c r="L30" s="287">
        <f>IF($B$6=Dates!$E$3,DataPack!J34,IF($B$6=Dates!$E$4,DataPack!T34,IF($B$6=Dates!$E$5,DataPack!AD34,IF($B$6=Dates!$E$6,DataPack!AN34,IF($B$6=Dates!$E$7,DataPack!AC34)))))</f>
        <v>0</v>
      </c>
    </row>
    <row r="31" spans="2:12" ht="30" customHeight="1">
      <c r="B31" s="271" t="s">
        <v>368</v>
      </c>
      <c r="C31" s="273"/>
      <c r="D31" s="286">
        <f>IF($B$6=Dates!$E$3,DataPack!B35,IF($B$6=Dates!$E$4,DataPack!L35,IF($B$6=Dates!$E$5,DataPack!V35,IF($B$6=Dates!$E$6,DataPack!AF35,IF($B$6=Dates!$E$7,DataPack!U35)))))</f>
        <v>1679</v>
      </c>
      <c r="E31" s="287">
        <f>IF($B$6=Dates!$E$3,DataPack!C35,IF($B$6=Dates!$E$4,DataPack!M35,IF($B$6=Dates!$E$5,DataPack!W35,IF($B$6=Dates!$E$6,DataPack!AG35,IF($B$6=Dates!$E$7,DataPack!V35)))))</f>
        <v>498</v>
      </c>
      <c r="F31" s="287">
        <f>IF($B$6=Dates!$E$3,DataPack!D35,IF($B$6=Dates!$E$4,DataPack!N35,IF($B$6=Dates!$E$5,DataPack!X35,IF($B$6=Dates!$E$6,DataPack!AH35,IF($B$6=Dates!$E$7,DataPack!W35)))))</f>
        <v>30</v>
      </c>
      <c r="G31" s="287">
        <f>IF($B$6=Dates!$E$3,DataPack!E35,IF($B$6=Dates!$E$4,DataPack!O35,IF($B$6=Dates!$E$5,DataPack!Y35,IF($B$6=Dates!$E$6,DataPack!AI35,IF($B$6=Dates!$E$7,DataPack!X35)))))</f>
        <v>907</v>
      </c>
      <c r="H31" s="287">
        <f>IF($B$6=Dates!$E$3,DataPack!F35,IF($B$6=Dates!$E$4,DataPack!P35,IF($B$6=Dates!$E$5,DataPack!Z35,IF($B$6=Dates!$E$6,DataPack!AJ35,IF($B$6=Dates!$E$7,DataPack!Y35)))))</f>
        <v>54</v>
      </c>
      <c r="I31" s="287">
        <f>IF($B$6=Dates!$E$3,DataPack!G35,IF($B$6=Dates!$E$4,DataPack!Q35,IF($B$6=Dates!$E$5,DataPack!AA35,IF($B$6=Dates!$E$6,DataPack!AK35,IF($B$6=Dates!$E$7,DataPack!Z35)))))</f>
        <v>243</v>
      </c>
      <c r="J31" s="287">
        <f>IF($B$6=Dates!$E$3,DataPack!H35,IF($B$6=Dates!$E$4,DataPack!R35,IF($B$6=Dates!$E$5,DataPack!AB35,IF($B$6=Dates!$E$6,DataPack!AL35,IF($B$6=Dates!$E$7,DataPack!AA35)))))</f>
        <v>14</v>
      </c>
      <c r="K31" s="287">
        <f>IF($B$6=Dates!$E$3,DataPack!I35,IF($B$6=Dates!$E$4,DataPack!S35,IF($B$6=Dates!$E$5,DataPack!AC35,IF($B$6=Dates!$E$6,DataPack!AM35,IF($B$6=Dates!$E$7,DataPack!AB35)))))</f>
        <v>31</v>
      </c>
      <c r="L31" s="287">
        <f>IF($B$6=Dates!$E$3,DataPack!J35,IF($B$6=Dates!$E$4,DataPack!T35,IF($B$6=Dates!$E$5,DataPack!AD35,IF($B$6=Dates!$E$6,DataPack!AN35,IF($B$6=Dates!$E$7,DataPack!AC35)))))</f>
        <v>2</v>
      </c>
    </row>
    <row r="32" spans="2:12" ht="30" customHeight="1">
      <c r="B32" s="266" t="s">
        <v>369</v>
      </c>
      <c r="C32" s="273"/>
      <c r="D32" s="286">
        <f>IF($B$6=Dates!$E$3,DataPack!B36,IF($B$6=Dates!$E$4,DataPack!L36,IF($B$6=Dates!$E$5,DataPack!V36,IF($B$6=Dates!$E$6,DataPack!AF36,IF($B$6=Dates!$E$7,DataPack!U36)))))</f>
        <v>1679</v>
      </c>
      <c r="E32" s="287">
        <f>IF($B$6=Dates!$E$3,DataPack!C36,IF($B$6=Dates!$E$4,DataPack!M36,IF($B$6=Dates!$E$5,DataPack!W36,IF($B$6=Dates!$E$6,DataPack!AG36,IF($B$6=Dates!$E$7,DataPack!V36)))))</f>
        <v>321</v>
      </c>
      <c r="F32" s="287">
        <f>IF($B$6=Dates!$E$3,DataPack!D36,IF($B$6=Dates!$E$4,DataPack!N36,IF($B$6=Dates!$E$5,DataPack!X36,IF($B$6=Dates!$E$6,DataPack!AH36,IF($B$6=Dates!$E$7,DataPack!W36)))))</f>
        <v>19</v>
      </c>
      <c r="G32" s="287">
        <f>IF($B$6=Dates!$E$3,DataPack!E36,IF($B$6=Dates!$E$4,DataPack!O36,IF($B$6=Dates!$E$5,DataPack!Y36,IF($B$6=Dates!$E$6,DataPack!AI36,IF($B$6=Dates!$E$7,DataPack!X36)))))</f>
        <v>832</v>
      </c>
      <c r="H32" s="287">
        <f>IF($B$6=Dates!$E$3,DataPack!F36,IF($B$6=Dates!$E$4,DataPack!P36,IF($B$6=Dates!$E$5,DataPack!Z36,IF($B$6=Dates!$E$6,DataPack!AJ36,IF($B$6=Dates!$E$7,DataPack!Y36)))))</f>
        <v>50</v>
      </c>
      <c r="I32" s="287">
        <f>IF($B$6=Dates!$E$3,DataPack!G36,IF($B$6=Dates!$E$4,DataPack!Q36,IF($B$6=Dates!$E$5,DataPack!AA36,IF($B$6=Dates!$E$6,DataPack!AK36,IF($B$6=Dates!$E$7,DataPack!Z36)))))</f>
        <v>459</v>
      </c>
      <c r="J32" s="287">
        <f>IF($B$6=Dates!$E$3,DataPack!H36,IF($B$6=Dates!$E$4,DataPack!R36,IF($B$6=Dates!$E$5,DataPack!AB36,IF($B$6=Dates!$E$6,DataPack!AL36,IF($B$6=Dates!$E$7,DataPack!AA36)))))</f>
        <v>27</v>
      </c>
      <c r="K32" s="287">
        <f>IF($B$6=Dates!$E$3,DataPack!I36,IF($B$6=Dates!$E$4,DataPack!S36,IF($B$6=Dates!$E$5,DataPack!AC36,IF($B$6=Dates!$E$6,DataPack!AM36,IF($B$6=Dates!$E$7,DataPack!AB36)))))</f>
        <v>67</v>
      </c>
      <c r="L32" s="287">
        <f>IF($B$6=Dates!$E$3,DataPack!J36,IF($B$6=Dates!$E$4,DataPack!T36,IF($B$6=Dates!$E$5,DataPack!AD36,IF($B$6=Dates!$E$6,DataPack!AN36,IF($B$6=Dates!$E$7,DataPack!AC36)))))</f>
        <v>4</v>
      </c>
    </row>
    <row r="33" spans="2:12" ht="30" customHeight="1">
      <c r="B33" s="266" t="s">
        <v>370</v>
      </c>
      <c r="C33" s="273"/>
      <c r="D33" s="286">
        <f>IF($B$6=Dates!$E$3,DataPack!B37,IF($B$6=Dates!$E$4,DataPack!L37,IF($B$6=Dates!$E$5,DataPack!V37,IF($B$6=Dates!$E$6,DataPack!AF37,IF($B$6=Dates!$E$7,DataPack!U37)))))</f>
        <v>1679</v>
      </c>
      <c r="E33" s="287">
        <f>IF($B$6=Dates!$E$3,DataPack!C37,IF($B$6=Dates!$E$4,DataPack!M37,IF($B$6=Dates!$E$5,DataPack!W37,IF($B$6=Dates!$E$6,DataPack!AG37,IF($B$6=Dates!$E$7,DataPack!V37)))))</f>
        <v>311</v>
      </c>
      <c r="F33" s="287">
        <f>IF($B$6=Dates!$E$3,DataPack!D37,IF($B$6=Dates!$E$4,DataPack!N37,IF($B$6=Dates!$E$5,DataPack!X37,IF($B$6=Dates!$E$6,DataPack!AH37,IF($B$6=Dates!$E$7,DataPack!W37)))))</f>
        <v>19</v>
      </c>
      <c r="G33" s="287">
        <f>IF($B$6=Dates!$E$3,DataPack!E37,IF($B$6=Dates!$E$4,DataPack!O37,IF($B$6=Dates!$E$5,DataPack!Y37,IF($B$6=Dates!$E$6,DataPack!AI37,IF($B$6=Dates!$E$7,DataPack!X37)))))</f>
        <v>1055</v>
      </c>
      <c r="H33" s="287">
        <f>IF($B$6=Dates!$E$3,DataPack!F37,IF($B$6=Dates!$E$4,DataPack!P37,IF($B$6=Dates!$E$5,DataPack!Z37,IF($B$6=Dates!$E$6,DataPack!AJ37,IF($B$6=Dates!$E$7,DataPack!Y37)))))</f>
        <v>63</v>
      </c>
      <c r="I33" s="287">
        <f>IF($B$6=Dates!$E$3,DataPack!G37,IF($B$6=Dates!$E$4,DataPack!Q37,IF($B$6=Dates!$E$5,DataPack!AA37,IF($B$6=Dates!$E$6,DataPack!AK37,IF($B$6=Dates!$E$7,DataPack!Z37)))))</f>
        <v>302</v>
      </c>
      <c r="J33" s="287">
        <f>IF($B$6=Dates!$E$3,DataPack!H37,IF($B$6=Dates!$E$4,DataPack!R37,IF($B$6=Dates!$E$5,DataPack!AB37,IF($B$6=Dates!$E$6,DataPack!AL37,IF($B$6=Dates!$E$7,DataPack!AA37)))))</f>
        <v>18</v>
      </c>
      <c r="K33" s="287">
        <f>IF($B$6=Dates!$E$3,DataPack!I37,IF($B$6=Dates!$E$4,DataPack!S37,IF($B$6=Dates!$E$5,DataPack!AC37,IF($B$6=Dates!$E$6,DataPack!AM37,IF($B$6=Dates!$E$7,DataPack!AB37)))))</f>
        <v>11</v>
      </c>
      <c r="L33" s="287">
        <f>IF($B$6=Dates!$E$3,DataPack!J37,IF($B$6=Dates!$E$4,DataPack!T37,IF($B$6=Dates!$E$5,DataPack!AD37,IF($B$6=Dates!$E$6,DataPack!AN37,IF($B$6=Dates!$E$7,DataPack!AC37)))))</f>
        <v>1</v>
      </c>
    </row>
    <row r="34" spans="2:12" ht="30" customHeight="1">
      <c r="B34" s="266" t="s">
        <v>371</v>
      </c>
      <c r="C34" s="273"/>
      <c r="D34" s="286">
        <f>IF($B$6=Dates!$E$3,DataPack!B38,IF($B$6=Dates!$E$4,DataPack!L38,IF($B$6=Dates!$E$5,DataPack!V38,IF($B$6=Dates!$E$6,DataPack!AF38,IF($B$6=Dates!$E$7,DataPack!U38)))))</f>
        <v>1679</v>
      </c>
      <c r="E34" s="287">
        <f>IF($B$6=Dates!$E$3,DataPack!C38,IF($B$6=Dates!$E$4,DataPack!M38,IF($B$6=Dates!$E$5,DataPack!W38,IF($B$6=Dates!$E$6,DataPack!AG38,IF($B$6=Dates!$E$7,DataPack!V38)))))</f>
        <v>237</v>
      </c>
      <c r="F34" s="287">
        <f>IF($B$6=Dates!$E$3,DataPack!D38,IF($B$6=Dates!$E$4,DataPack!N38,IF($B$6=Dates!$E$5,DataPack!X38,IF($B$6=Dates!$E$6,DataPack!AH38,IF($B$6=Dates!$E$7,DataPack!W38)))))</f>
        <v>14</v>
      </c>
      <c r="G34" s="287">
        <f>IF($B$6=Dates!$E$3,DataPack!E38,IF($B$6=Dates!$E$4,DataPack!O38,IF($B$6=Dates!$E$5,DataPack!Y38,IF($B$6=Dates!$E$6,DataPack!AI38,IF($B$6=Dates!$E$7,DataPack!X38)))))</f>
        <v>885</v>
      </c>
      <c r="H34" s="287">
        <f>IF($B$6=Dates!$E$3,DataPack!F38,IF($B$6=Dates!$E$4,DataPack!P38,IF($B$6=Dates!$E$5,DataPack!Z38,IF($B$6=Dates!$E$6,DataPack!AJ38,IF($B$6=Dates!$E$7,DataPack!Y38)))))</f>
        <v>53</v>
      </c>
      <c r="I34" s="287">
        <f>IF($B$6=Dates!$E$3,DataPack!G38,IF($B$6=Dates!$E$4,DataPack!Q38,IF($B$6=Dates!$E$5,DataPack!AA38,IF($B$6=Dates!$E$6,DataPack!AK38,IF($B$6=Dates!$E$7,DataPack!Z38)))))</f>
        <v>547</v>
      </c>
      <c r="J34" s="287">
        <f>IF($B$6=Dates!$E$3,DataPack!H38,IF($B$6=Dates!$E$4,DataPack!R38,IF($B$6=Dates!$E$5,DataPack!AB38,IF($B$6=Dates!$E$6,DataPack!AL38,IF($B$6=Dates!$E$7,DataPack!AA38)))))</f>
        <v>33</v>
      </c>
      <c r="K34" s="287">
        <f>IF($B$6=Dates!$E$3,DataPack!I38,IF($B$6=Dates!$E$4,DataPack!S38,IF($B$6=Dates!$E$5,DataPack!AC38,IF($B$6=Dates!$E$6,DataPack!AM38,IF($B$6=Dates!$E$7,DataPack!AB38)))))</f>
        <v>10</v>
      </c>
      <c r="L34" s="287">
        <f>IF($B$6=Dates!$E$3,DataPack!J38,IF($B$6=Dates!$E$4,DataPack!T38,IF($B$6=Dates!$E$5,DataPack!AD38,IF($B$6=Dates!$E$6,DataPack!AN38,IF($B$6=Dates!$E$7,DataPack!AC38)))))</f>
        <v>1</v>
      </c>
    </row>
    <row r="35" spans="2:12" ht="30" customHeight="1">
      <c r="B35" s="266" t="s">
        <v>372</v>
      </c>
      <c r="C35" s="273"/>
      <c r="D35" s="286">
        <f>IF($B$6=Dates!$E$3,DataPack!B39,IF($B$6=Dates!$E$4,DataPack!L39,IF($B$6=Dates!$E$5,DataPack!V39,IF($B$6=Dates!$E$6,DataPack!AF39,IF($B$6=Dates!$E$7,DataPack!U39)))))</f>
        <v>1679</v>
      </c>
      <c r="E35" s="287">
        <f>IF($B$6=Dates!$E$3,DataPack!C39,IF($B$6=Dates!$E$4,DataPack!M39,IF($B$6=Dates!$E$5,DataPack!W39,IF($B$6=Dates!$E$6,DataPack!AG39,IF($B$6=Dates!$E$7,DataPack!V39)))))</f>
        <v>330</v>
      </c>
      <c r="F35" s="287">
        <f>IF($B$6=Dates!$E$3,DataPack!D39,IF($B$6=Dates!$E$4,DataPack!N39,IF($B$6=Dates!$E$5,DataPack!X39,IF($B$6=Dates!$E$6,DataPack!AH39,IF($B$6=Dates!$E$7,DataPack!W39)))))</f>
        <v>20</v>
      </c>
      <c r="G35" s="287">
        <f>IF($B$6=Dates!$E$3,DataPack!E39,IF($B$6=Dates!$E$4,DataPack!O39,IF($B$6=Dates!$E$5,DataPack!Y39,IF($B$6=Dates!$E$6,DataPack!AI39,IF($B$6=Dates!$E$7,DataPack!X39)))))</f>
        <v>735</v>
      </c>
      <c r="H35" s="287">
        <f>IF($B$6=Dates!$E$3,DataPack!F39,IF($B$6=Dates!$E$4,DataPack!P39,IF($B$6=Dates!$E$5,DataPack!Z39,IF($B$6=Dates!$E$6,DataPack!AJ39,IF($B$6=Dates!$E$7,DataPack!Y39)))))</f>
        <v>44</v>
      </c>
      <c r="I35" s="287">
        <f>IF($B$6=Dates!$E$3,DataPack!G39,IF($B$6=Dates!$E$4,DataPack!Q39,IF($B$6=Dates!$E$5,DataPack!AA39,IF($B$6=Dates!$E$6,DataPack!AK39,IF($B$6=Dates!$E$7,DataPack!Z39)))))</f>
        <v>521</v>
      </c>
      <c r="J35" s="287">
        <f>IF($B$6=Dates!$E$3,DataPack!H39,IF($B$6=Dates!$E$4,DataPack!R39,IF($B$6=Dates!$E$5,DataPack!AB39,IF($B$6=Dates!$E$6,DataPack!AL39,IF($B$6=Dates!$E$7,DataPack!AA39)))))</f>
        <v>31</v>
      </c>
      <c r="K35" s="287">
        <f>IF($B$6=Dates!$E$3,DataPack!I39,IF($B$6=Dates!$E$4,DataPack!S39,IF($B$6=Dates!$E$5,DataPack!AC39,IF($B$6=Dates!$E$6,DataPack!AM39,IF($B$6=Dates!$E$7,DataPack!AB39)))))</f>
        <v>93</v>
      </c>
      <c r="L35" s="287">
        <f>IF($B$6=Dates!$E$3,DataPack!J39,IF($B$6=Dates!$E$4,DataPack!T39,IF($B$6=Dates!$E$5,DataPack!AD39,IF($B$6=Dates!$E$6,DataPack!AN39,IF($B$6=Dates!$E$7,DataPack!AC39)))))</f>
        <v>6</v>
      </c>
    </row>
    <row r="36" spans="2:12" ht="30" customHeight="1">
      <c r="B36" s="266" t="s">
        <v>250</v>
      </c>
      <c r="C36" s="273"/>
      <c r="D36" s="286">
        <f>IF($B$6=Dates!$E$3,DataPack!B40,IF($B$6=Dates!$E$4,DataPack!L40,IF($B$6=Dates!$E$5,DataPack!V40,IF($B$6=Dates!$E$6,DataPack!AF40,IF($B$6=Dates!$E$7,DataPack!U40)))))</f>
        <v>1260</v>
      </c>
      <c r="E36" s="287">
        <f>IF($B$6=Dates!$E$3,DataPack!C40,IF($B$6=Dates!$E$4,DataPack!M40,IF($B$6=Dates!$E$5,DataPack!W40,IF($B$6=Dates!$E$6,DataPack!AG40,IF($B$6=Dates!$E$7,DataPack!V40)))))</f>
        <v>199</v>
      </c>
      <c r="F36" s="287">
        <f>IF($B$6=Dates!$E$3,DataPack!D40,IF($B$6=Dates!$E$4,DataPack!N40,IF($B$6=Dates!$E$5,DataPack!X40,IF($B$6=Dates!$E$6,DataPack!AH40,IF($B$6=Dates!$E$7,DataPack!W40)))))</f>
        <v>16</v>
      </c>
      <c r="G36" s="287">
        <f>IF($B$6=Dates!$E$3,DataPack!E40,IF($B$6=Dates!$E$4,DataPack!O40,IF($B$6=Dates!$E$5,DataPack!Y40,IF($B$6=Dates!$E$6,DataPack!AI40,IF($B$6=Dates!$E$7,DataPack!X40)))))</f>
        <v>816</v>
      </c>
      <c r="H36" s="287">
        <f>IF($B$6=Dates!$E$3,DataPack!F40,IF($B$6=Dates!$E$4,DataPack!P40,IF($B$6=Dates!$E$5,DataPack!Z40,IF($B$6=Dates!$E$6,DataPack!AJ40,IF($B$6=Dates!$E$7,DataPack!Y40)))))</f>
        <v>65</v>
      </c>
      <c r="I36" s="287">
        <f>IF($B$6=Dates!$E$3,DataPack!G40,IF($B$6=Dates!$E$4,DataPack!Q40,IF($B$6=Dates!$E$5,DataPack!AA40,IF($B$6=Dates!$E$6,DataPack!AK40,IF($B$6=Dates!$E$7,DataPack!Z40)))))</f>
        <v>238</v>
      </c>
      <c r="J36" s="287">
        <f>IF($B$6=Dates!$E$3,DataPack!H40,IF($B$6=Dates!$E$4,DataPack!R40,IF($B$6=Dates!$E$5,DataPack!AB40,IF($B$6=Dates!$E$6,DataPack!AL40,IF($B$6=Dates!$E$7,DataPack!AA40)))))</f>
        <v>19</v>
      </c>
      <c r="K36" s="287">
        <f>IF($B$6=Dates!$E$3,DataPack!I40,IF($B$6=Dates!$E$4,DataPack!S40,IF($B$6=Dates!$E$5,DataPack!AC40,IF($B$6=Dates!$E$6,DataPack!AM40,IF($B$6=Dates!$E$7,DataPack!AB40)))))</f>
        <v>7</v>
      </c>
      <c r="L36" s="287">
        <f>IF($B$6=Dates!$E$3,DataPack!J40,IF($B$6=Dates!$E$4,DataPack!T40,IF($B$6=Dates!$E$5,DataPack!AD40,IF($B$6=Dates!$E$6,DataPack!AN40,IF($B$6=Dates!$E$7,DataPack!AC40)))))</f>
        <v>1</v>
      </c>
    </row>
    <row r="37" spans="2:12" ht="30" customHeight="1">
      <c r="B37" s="266" t="s">
        <v>373</v>
      </c>
      <c r="C37" s="273"/>
      <c r="D37" s="286">
        <f>IF($B$6=Dates!$E$3,DataPack!B41,IF($B$6=Dates!$E$4,DataPack!L41,IF($B$6=Dates!$E$5,DataPack!V41,IF($B$6=Dates!$E$6,DataPack!AF41,IF($B$6=Dates!$E$7,DataPack!U41)))))</f>
        <v>1260</v>
      </c>
      <c r="E37" s="287">
        <f>IF($B$6=Dates!$E$3,DataPack!C41,IF($B$6=Dates!$E$4,DataPack!M41,IF($B$6=Dates!$E$5,DataPack!W41,IF($B$6=Dates!$E$6,DataPack!AG41,IF($B$6=Dates!$E$7,DataPack!V41)))))</f>
        <v>199</v>
      </c>
      <c r="F37" s="287">
        <f>IF($B$6=Dates!$E$3,DataPack!D41,IF($B$6=Dates!$E$4,DataPack!N41,IF($B$6=Dates!$E$5,DataPack!X41,IF($B$6=Dates!$E$6,DataPack!AH41,IF($B$6=Dates!$E$7,DataPack!W41)))))</f>
        <v>16</v>
      </c>
      <c r="G37" s="287">
        <f>IF($B$6=Dates!$E$3,DataPack!E41,IF($B$6=Dates!$E$4,DataPack!O41,IF($B$6=Dates!$E$5,DataPack!Y41,IF($B$6=Dates!$E$6,DataPack!AI41,IF($B$6=Dates!$E$7,DataPack!X41)))))</f>
        <v>827</v>
      </c>
      <c r="H37" s="287">
        <f>IF($B$6=Dates!$E$3,DataPack!F41,IF($B$6=Dates!$E$4,DataPack!P41,IF($B$6=Dates!$E$5,DataPack!Z41,IF($B$6=Dates!$E$6,DataPack!AJ41,IF($B$6=Dates!$E$7,DataPack!Y41)))))</f>
        <v>66</v>
      </c>
      <c r="I37" s="287">
        <f>IF($B$6=Dates!$E$3,DataPack!G41,IF($B$6=Dates!$E$4,DataPack!Q41,IF($B$6=Dates!$E$5,DataPack!AA41,IF($B$6=Dates!$E$6,DataPack!AK41,IF($B$6=Dates!$E$7,DataPack!Z41)))))</f>
        <v>227</v>
      </c>
      <c r="J37" s="287">
        <f>IF($B$6=Dates!$E$3,DataPack!H41,IF($B$6=Dates!$E$4,DataPack!R41,IF($B$6=Dates!$E$5,DataPack!AB41,IF($B$6=Dates!$E$6,DataPack!AL41,IF($B$6=Dates!$E$7,DataPack!AA41)))))</f>
        <v>18</v>
      </c>
      <c r="K37" s="287">
        <f>IF($B$6=Dates!$E$3,DataPack!I41,IF($B$6=Dates!$E$4,DataPack!S41,IF($B$6=Dates!$E$5,DataPack!AC41,IF($B$6=Dates!$E$6,DataPack!AM41,IF($B$6=Dates!$E$7,DataPack!AB41)))))</f>
        <v>7</v>
      </c>
      <c r="L37" s="287">
        <f>IF($B$6=Dates!$E$3,DataPack!J41,IF($B$6=Dates!$E$4,DataPack!T41,IF($B$6=Dates!$E$5,DataPack!AD41,IF($B$6=Dates!$E$6,DataPack!AN41,IF($B$6=Dates!$E$7,DataPack!AC41)))))</f>
        <v>1</v>
      </c>
    </row>
    <row r="38" spans="2:12" ht="30" customHeight="1">
      <c r="B38" s="266" t="s">
        <v>374</v>
      </c>
      <c r="C38" s="273"/>
      <c r="D38" s="286">
        <f>IF($B$6=Dates!$E$3,DataPack!B42,IF($B$6=Dates!$E$4,DataPack!L42,IF($B$6=Dates!$E$5,DataPack!V42,IF($B$6=Dates!$E$6,DataPack!AF42,IF($B$6=Dates!$E$7,DataPack!U42)))))</f>
        <v>1260</v>
      </c>
      <c r="E38" s="287">
        <f>IF($B$6=Dates!$E$3,DataPack!C42,IF($B$6=Dates!$E$4,DataPack!M42,IF($B$6=Dates!$E$5,DataPack!W42,IF($B$6=Dates!$E$6,DataPack!AG42,IF($B$6=Dates!$E$7,DataPack!V42)))))</f>
        <v>199</v>
      </c>
      <c r="F38" s="287">
        <f>IF($B$6=Dates!$E$3,DataPack!D42,IF($B$6=Dates!$E$4,DataPack!N42,IF($B$6=Dates!$E$5,DataPack!X42,IF($B$6=Dates!$E$6,DataPack!AH42,IF($B$6=Dates!$E$7,DataPack!W42)))))</f>
        <v>16</v>
      </c>
      <c r="G38" s="287">
        <f>IF($B$6=Dates!$E$3,DataPack!E42,IF($B$6=Dates!$E$4,DataPack!O42,IF($B$6=Dates!$E$5,DataPack!Y42,IF($B$6=Dates!$E$6,DataPack!AI42,IF($B$6=Dates!$E$7,DataPack!X42)))))</f>
        <v>824</v>
      </c>
      <c r="H38" s="287">
        <f>IF($B$6=Dates!$E$3,DataPack!F42,IF($B$6=Dates!$E$4,DataPack!P42,IF($B$6=Dates!$E$5,DataPack!Z42,IF($B$6=Dates!$E$6,DataPack!AJ42,IF($B$6=Dates!$E$7,DataPack!Y42)))))</f>
        <v>65</v>
      </c>
      <c r="I38" s="287">
        <f>IF($B$6=Dates!$E$3,DataPack!G42,IF($B$6=Dates!$E$4,DataPack!Q42,IF($B$6=Dates!$E$5,DataPack!AA42,IF($B$6=Dates!$E$6,DataPack!AK42,IF($B$6=Dates!$E$7,DataPack!Z42)))))</f>
        <v>230</v>
      </c>
      <c r="J38" s="287">
        <f>IF($B$6=Dates!$E$3,DataPack!H42,IF($B$6=Dates!$E$4,DataPack!R42,IF($B$6=Dates!$E$5,DataPack!AB42,IF($B$6=Dates!$E$6,DataPack!AL42,IF($B$6=Dates!$E$7,DataPack!AA42)))))</f>
        <v>18</v>
      </c>
      <c r="K38" s="287">
        <f>IF($B$6=Dates!$E$3,DataPack!I42,IF($B$6=Dates!$E$4,DataPack!S42,IF($B$6=Dates!$E$5,DataPack!AC42,IF($B$6=Dates!$E$6,DataPack!AM42,IF($B$6=Dates!$E$7,DataPack!AB42)))))</f>
        <v>7</v>
      </c>
      <c r="L38" s="287">
        <f>IF($B$6=Dates!$E$3,DataPack!J42,IF($B$6=Dates!$E$4,DataPack!T42,IF($B$6=Dates!$E$5,DataPack!AD42,IF($B$6=Dates!$E$6,DataPack!AN42,IF($B$6=Dates!$E$7,DataPack!AC42)))))</f>
        <v>1</v>
      </c>
    </row>
    <row r="39" spans="2:12" ht="30" customHeight="1">
      <c r="B39" s="274" t="s">
        <v>375</v>
      </c>
      <c r="C39" s="273"/>
      <c r="D39" s="286">
        <f>IF($B$6=Dates!$E$3,DataPack!B43,IF($B$6=Dates!$E$4,DataPack!L43,IF($B$6=Dates!$E$5,DataPack!V43,IF($B$6=Dates!$E$6,DataPack!AF43,IF($B$6=Dates!$E$7,DataPack!U43)))))</f>
        <v>1260</v>
      </c>
      <c r="E39" s="287">
        <f>IF($B$6=Dates!$E$3,DataPack!C43,IF($B$6=Dates!$E$4,DataPack!M43,IF($B$6=Dates!$E$5,DataPack!W43,IF($B$6=Dates!$E$6,DataPack!AG43,IF($B$6=Dates!$E$7,DataPack!V43)))))</f>
        <v>213</v>
      </c>
      <c r="F39" s="287">
        <f>IF($B$6=Dates!$E$3,DataPack!D43,IF($B$6=Dates!$E$4,DataPack!N43,IF($B$6=Dates!$E$5,DataPack!X43,IF($B$6=Dates!$E$6,DataPack!AH43,IF($B$6=Dates!$E$7,DataPack!W43)))))</f>
        <v>17</v>
      </c>
      <c r="G39" s="287">
        <f>IF($B$6=Dates!$E$3,DataPack!E43,IF($B$6=Dates!$E$4,DataPack!O43,IF($B$6=Dates!$E$5,DataPack!Y43,IF($B$6=Dates!$E$6,DataPack!AI43,IF($B$6=Dates!$E$7,DataPack!X43)))))</f>
        <v>817</v>
      </c>
      <c r="H39" s="287">
        <f>IF($B$6=Dates!$E$3,DataPack!F43,IF($B$6=Dates!$E$4,DataPack!P43,IF($B$6=Dates!$E$5,DataPack!Z43,IF($B$6=Dates!$E$6,DataPack!AJ43,IF($B$6=Dates!$E$7,DataPack!Y43)))))</f>
        <v>65</v>
      </c>
      <c r="I39" s="287">
        <f>IF($B$6=Dates!$E$3,DataPack!G43,IF($B$6=Dates!$E$4,DataPack!Q43,IF($B$6=Dates!$E$5,DataPack!AA43,IF($B$6=Dates!$E$6,DataPack!AK43,IF($B$6=Dates!$E$7,DataPack!Z43)))))</f>
        <v>224</v>
      </c>
      <c r="J39" s="287">
        <f>IF($B$6=Dates!$E$3,DataPack!H43,IF($B$6=Dates!$E$4,DataPack!R43,IF($B$6=Dates!$E$5,DataPack!AB43,IF($B$6=Dates!$E$6,DataPack!AL43,IF($B$6=Dates!$E$7,DataPack!AA43)))))</f>
        <v>18</v>
      </c>
      <c r="K39" s="287">
        <f>IF($B$6=Dates!$E$3,DataPack!I43,IF($B$6=Dates!$E$4,DataPack!S43,IF($B$6=Dates!$E$5,DataPack!AC43,IF($B$6=Dates!$E$6,DataPack!AM43,IF($B$6=Dates!$E$7,DataPack!AB43)))))</f>
        <v>6</v>
      </c>
      <c r="L39" s="287">
        <f>IF($B$6=Dates!$E$3,DataPack!J43,IF($B$6=Dates!$E$4,DataPack!T43,IF($B$6=Dates!$E$5,DataPack!AD43,IF($B$6=Dates!$E$6,DataPack!AN43,IF($B$6=Dates!$E$7,DataPack!AC43)))))</f>
        <v>0</v>
      </c>
    </row>
    <row r="40" spans="2:12" ht="30" customHeight="1">
      <c r="B40" s="266" t="s">
        <v>249</v>
      </c>
      <c r="C40" s="273"/>
      <c r="D40" s="286">
        <f>IF($B$6=Dates!$E$3,DataPack!B44,IF($B$6=Dates!$E$4,DataPack!L44,IF($B$6=Dates!$E$5,DataPack!V44,IF($B$6=Dates!$E$6,DataPack!AF44,IF($B$6=Dates!$E$7,DataPack!U44)))))</f>
        <v>204</v>
      </c>
      <c r="E40" s="287">
        <f>IF($B$6=Dates!$E$3,DataPack!C44,IF($B$6=Dates!$E$4,DataPack!M44,IF($B$6=Dates!$E$5,DataPack!W44,IF($B$6=Dates!$E$6,DataPack!AG44,IF($B$6=Dates!$E$7,DataPack!V44)))))</f>
        <v>37</v>
      </c>
      <c r="F40" s="287">
        <f>IF($B$6=Dates!$E$3,DataPack!D44,IF($B$6=Dates!$E$4,DataPack!N44,IF($B$6=Dates!$E$5,DataPack!X44,IF($B$6=Dates!$E$6,DataPack!AH44,IF($B$6=Dates!$E$7,DataPack!W44)))))</f>
        <v>18</v>
      </c>
      <c r="G40" s="287">
        <f>IF($B$6=Dates!$E$3,DataPack!E44,IF($B$6=Dates!$E$4,DataPack!O44,IF($B$6=Dates!$E$5,DataPack!Y44,IF($B$6=Dates!$E$6,DataPack!AI44,IF($B$6=Dates!$E$7,DataPack!X44)))))</f>
        <v>85</v>
      </c>
      <c r="H40" s="287">
        <f>IF($B$6=Dates!$E$3,DataPack!F44,IF($B$6=Dates!$E$4,DataPack!P44,IF($B$6=Dates!$E$5,DataPack!Z44,IF($B$6=Dates!$E$6,DataPack!AJ44,IF($B$6=Dates!$E$7,DataPack!Y44)))))</f>
        <v>42</v>
      </c>
      <c r="I40" s="287">
        <f>IF($B$6=Dates!$E$3,DataPack!G44,IF($B$6=Dates!$E$4,DataPack!Q44,IF($B$6=Dates!$E$5,DataPack!AA44,IF($B$6=Dates!$E$6,DataPack!AK44,IF($B$6=Dates!$E$7,DataPack!Z44)))))</f>
        <v>77</v>
      </c>
      <c r="J40" s="287">
        <f>IF($B$6=Dates!$E$3,DataPack!H44,IF($B$6=Dates!$E$4,DataPack!R44,IF($B$6=Dates!$E$5,DataPack!AB44,IF($B$6=Dates!$E$6,DataPack!AL44,IF($B$6=Dates!$E$7,DataPack!AA44)))))</f>
        <v>38</v>
      </c>
      <c r="K40" s="287">
        <f>IF($B$6=Dates!$E$3,DataPack!I44,IF($B$6=Dates!$E$4,DataPack!S44,IF($B$6=Dates!$E$5,DataPack!AC44,IF($B$6=Dates!$E$6,DataPack!AM44,IF($B$6=Dates!$E$7,DataPack!AB44)))))</f>
        <v>5</v>
      </c>
      <c r="L40" s="287">
        <f>IF($B$6=Dates!$E$3,DataPack!J44,IF($B$6=Dates!$E$4,DataPack!T44,IF($B$6=Dates!$E$5,DataPack!AD44,IF($B$6=Dates!$E$6,DataPack!AN44,IF($B$6=Dates!$E$7,DataPack!AC44)))))</f>
        <v>2</v>
      </c>
    </row>
    <row r="41" spans="2:12" ht="30" customHeight="1">
      <c r="B41" s="275" t="s">
        <v>989</v>
      </c>
      <c r="C41" s="273"/>
      <c r="D41" s="286">
        <f>IF($B$6=Dates!$E$3,DataPack!B45,IF($B$6=Dates!$E$4,DataPack!L45,IF($B$6=Dates!$E$5,DataPack!V45,IF($B$6=Dates!$E$6,DataPack!AF45,IF($B$6=Dates!$E$7,DataPack!U45)))))</f>
        <v>204</v>
      </c>
      <c r="E41" s="287">
        <f>IF($B$6=Dates!$E$3,DataPack!C45,IF($B$6=Dates!$E$4,DataPack!M45,IF($B$6=Dates!$E$5,DataPack!W45,IF($B$6=Dates!$E$6,DataPack!AG45,IF($B$6=Dates!$E$7,DataPack!V45)))))</f>
        <v>37</v>
      </c>
      <c r="F41" s="287">
        <f>IF($B$6=Dates!$E$3,DataPack!D45,IF($B$6=Dates!$E$4,DataPack!N45,IF($B$6=Dates!$E$5,DataPack!X45,IF($B$6=Dates!$E$6,DataPack!AH45,IF($B$6=Dates!$E$7,DataPack!W45)))))</f>
        <v>18</v>
      </c>
      <c r="G41" s="287">
        <f>IF($B$6=Dates!$E$3,DataPack!E45,IF($B$6=Dates!$E$4,DataPack!O45,IF($B$6=Dates!$E$5,DataPack!Y45,IF($B$6=Dates!$E$6,DataPack!AI45,IF($B$6=Dates!$E$7,DataPack!X45)))))</f>
        <v>84</v>
      </c>
      <c r="H41" s="287">
        <f>IF($B$6=Dates!$E$3,DataPack!F45,IF($B$6=Dates!$E$4,DataPack!P45,IF($B$6=Dates!$E$5,DataPack!Z45,IF($B$6=Dates!$E$6,DataPack!AJ45,IF($B$6=Dates!$E$7,DataPack!Y45)))))</f>
        <v>41</v>
      </c>
      <c r="I41" s="287">
        <f>IF($B$6=Dates!$E$3,DataPack!G45,IF($B$6=Dates!$E$4,DataPack!Q45,IF($B$6=Dates!$E$5,DataPack!AA45,IF($B$6=Dates!$E$6,DataPack!AK45,IF($B$6=Dates!$E$7,DataPack!Z45)))))</f>
        <v>78</v>
      </c>
      <c r="J41" s="287">
        <f>IF($B$6=Dates!$E$3,DataPack!H45,IF($B$6=Dates!$E$4,DataPack!R45,IF($B$6=Dates!$E$5,DataPack!AB45,IF($B$6=Dates!$E$6,DataPack!AL45,IF($B$6=Dates!$E$7,DataPack!AA45)))))</f>
        <v>38</v>
      </c>
      <c r="K41" s="287">
        <f>IF($B$6=Dates!$E$3,DataPack!I45,IF($B$6=Dates!$E$4,DataPack!S45,IF($B$6=Dates!$E$5,DataPack!AC45,IF($B$6=Dates!$E$6,DataPack!AM45,IF($B$6=Dates!$E$7,DataPack!AB45)))))</f>
        <v>5</v>
      </c>
      <c r="L41" s="287">
        <f>IF($B$6=Dates!$E$3,DataPack!J45,IF($B$6=Dates!$E$4,DataPack!T45,IF($B$6=Dates!$E$5,DataPack!AD45,IF($B$6=Dates!$E$6,DataPack!AN45,IF($B$6=Dates!$E$7,DataPack!AC45)))))</f>
        <v>2</v>
      </c>
    </row>
    <row r="42" spans="2:12" ht="30" customHeight="1">
      <c r="B42" s="275" t="s">
        <v>377</v>
      </c>
      <c r="C42" s="273"/>
      <c r="D42" s="286">
        <f>IF($B$6=Dates!$E$3,DataPack!B46,IF($B$6=Dates!$E$4,DataPack!L46,IF($B$6=Dates!$E$5,DataPack!V46,IF($B$6=Dates!$E$6,DataPack!AF46,IF($B$6=Dates!$E$7,DataPack!U46)))))</f>
        <v>204</v>
      </c>
      <c r="E42" s="287">
        <f>IF($B$6=Dates!$E$3,DataPack!C46,IF($B$6=Dates!$E$4,DataPack!M46,IF($B$6=Dates!$E$5,DataPack!W46,IF($B$6=Dates!$E$6,DataPack!AG46,IF($B$6=Dates!$E$7,DataPack!V46)))))</f>
        <v>40</v>
      </c>
      <c r="F42" s="287">
        <f>IF($B$6=Dates!$E$3,DataPack!D46,IF($B$6=Dates!$E$4,DataPack!N46,IF($B$6=Dates!$E$5,DataPack!X46,IF($B$6=Dates!$E$6,DataPack!AH46,IF($B$6=Dates!$E$7,DataPack!W46)))))</f>
        <v>20</v>
      </c>
      <c r="G42" s="287">
        <f>IF($B$6=Dates!$E$3,DataPack!E46,IF($B$6=Dates!$E$4,DataPack!O46,IF($B$6=Dates!$E$5,DataPack!Y46,IF($B$6=Dates!$E$6,DataPack!AI46,IF($B$6=Dates!$E$7,DataPack!X46)))))</f>
        <v>93</v>
      </c>
      <c r="H42" s="287">
        <f>IF($B$6=Dates!$E$3,DataPack!F46,IF($B$6=Dates!$E$4,DataPack!P46,IF($B$6=Dates!$E$5,DataPack!Z46,IF($B$6=Dates!$E$6,DataPack!AJ46,IF($B$6=Dates!$E$7,DataPack!Y46)))))</f>
        <v>46</v>
      </c>
      <c r="I42" s="287">
        <f>IF($B$6=Dates!$E$3,DataPack!G46,IF($B$6=Dates!$E$4,DataPack!Q46,IF($B$6=Dates!$E$5,DataPack!AA46,IF($B$6=Dates!$E$6,DataPack!AK46,IF($B$6=Dates!$E$7,DataPack!Z46)))))</f>
        <v>66</v>
      </c>
      <c r="J42" s="287">
        <f>IF($B$6=Dates!$E$3,DataPack!H46,IF($B$6=Dates!$E$4,DataPack!R46,IF($B$6=Dates!$E$5,DataPack!AB46,IF($B$6=Dates!$E$6,DataPack!AL46,IF($B$6=Dates!$E$7,DataPack!AA46)))))</f>
        <v>32</v>
      </c>
      <c r="K42" s="287">
        <f>IF($B$6=Dates!$E$3,DataPack!I46,IF($B$6=Dates!$E$4,DataPack!S46,IF($B$6=Dates!$E$5,DataPack!AC46,IF($B$6=Dates!$E$6,DataPack!AM46,IF($B$6=Dates!$E$7,DataPack!AB46)))))</f>
        <v>5</v>
      </c>
      <c r="L42" s="287">
        <f>IF($B$6=Dates!$E$3,DataPack!J46,IF($B$6=Dates!$E$4,DataPack!T46,IF($B$6=Dates!$E$5,DataPack!AD46,IF($B$6=Dates!$E$6,DataPack!AN46,IF($B$6=Dates!$E$7,DataPack!AC46)))))</f>
        <v>2</v>
      </c>
    </row>
    <row r="43" spans="2:12" ht="30" customHeight="1">
      <c r="B43" s="275" t="s">
        <v>378</v>
      </c>
      <c r="C43" s="273"/>
      <c r="D43" s="286">
        <f>IF($B$6=Dates!$E$3,DataPack!B47,IF($B$6=Dates!$E$4,DataPack!L47,IF($B$6=Dates!$E$5,DataPack!V47,IF($B$6=Dates!$E$6,DataPack!AF47,IF($B$6=Dates!$E$7,DataPack!U47)))))</f>
        <v>204</v>
      </c>
      <c r="E43" s="287">
        <f>IF($B$6=Dates!$E$3,DataPack!C47,IF($B$6=Dates!$E$4,DataPack!M47,IF($B$6=Dates!$E$5,DataPack!W47,IF($B$6=Dates!$E$6,DataPack!AG47,IF($B$6=Dates!$E$7,DataPack!V47)))))</f>
        <v>47</v>
      </c>
      <c r="F43" s="287">
        <f>IF($B$6=Dates!$E$3,DataPack!D47,IF($B$6=Dates!$E$4,DataPack!N47,IF($B$6=Dates!$E$5,DataPack!X47,IF($B$6=Dates!$E$6,DataPack!AH47,IF($B$6=Dates!$E$7,DataPack!W47)))))</f>
        <v>23</v>
      </c>
      <c r="G43" s="287">
        <f>IF($B$6=Dates!$E$3,DataPack!E47,IF($B$6=Dates!$E$4,DataPack!O47,IF($B$6=Dates!$E$5,DataPack!Y47,IF($B$6=Dates!$E$6,DataPack!AI47,IF($B$6=Dates!$E$7,DataPack!X47)))))</f>
        <v>93</v>
      </c>
      <c r="H43" s="287">
        <f>IF($B$6=Dates!$E$3,DataPack!F47,IF($B$6=Dates!$E$4,DataPack!P47,IF($B$6=Dates!$E$5,DataPack!Z47,IF($B$6=Dates!$E$6,DataPack!AJ47,IF($B$6=Dates!$E$7,DataPack!Y47)))))</f>
        <v>46</v>
      </c>
      <c r="I43" s="287">
        <f>IF($B$6=Dates!$E$3,DataPack!G47,IF($B$6=Dates!$E$4,DataPack!Q47,IF($B$6=Dates!$E$5,DataPack!AA47,IF($B$6=Dates!$E$6,DataPack!AK47,IF($B$6=Dates!$E$7,DataPack!Z47)))))</f>
        <v>60</v>
      </c>
      <c r="J43" s="287">
        <f>IF($B$6=Dates!$E$3,DataPack!H47,IF($B$6=Dates!$E$4,DataPack!R47,IF($B$6=Dates!$E$5,DataPack!AB47,IF($B$6=Dates!$E$6,DataPack!AL47,IF($B$6=Dates!$E$7,DataPack!AA47)))))</f>
        <v>29</v>
      </c>
      <c r="K43" s="287">
        <f>IF($B$6=Dates!$E$3,DataPack!I47,IF($B$6=Dates!$E$4,DataPack!S47,IF($B$6=Dates!$E$5,DataPack!AC47,IF($B$6=Dates!$E$6,DataPack!AM47,IF($B$6=Dates!$E$7,DataPack!AB47)))))</f>
        <v>4</v>
      </c>
      <c r="L43" s="287">
        <f>IF($B$6=Dates!$E$3,DataPack!J47,IF($B$6=Dates!$E$4,DataPack!T47,IF($B$6=Dates!$E$5,DataPack!AD47,IF($B$6=Dates!$E$6,DataPack!AN47,IF($B$6=Dates!$E$7,DataPack!AC47)))))</f>
        <v>2</v>
      </c>
    </row>
    <row r="44" spans="2:12" ht="30" customHeight="1">
      <c r="B44" s="276" t="s">
        <v>1043</v>
      </c>
      <c r="C44" s="273"/>
      <c r="D44" s="286">
        <f>IF($B$6=Dates!$E$3,DataPack!B48,IF($B$6=Dates!$E$4,DataPack!L48,IF($B$6=Dates!$E$5,DataPack!V48,IF($B$6=Dates!$E$6,DataPack!AF48,IF($B$6=Dates!$E$7,DataPack!U48)))))</f>
        <v>8</v>
      </c>
      <c r="E44" s="287">
        <f>IF($B$6=Dates!$E$3,DataPack!C48,IF($B$6=Dates!$E$4,DataPack!M48,IF($B$6=Dates!$E$5,DataPack!W48,IF($B$6=Dates!$E$6,DataPack!AG48,IF($B$6=Dates!$E$7,DataPack!V48)))))</f>
        <v>3</v>
      </c>
      <c r="F44" s="287" t="str">
        <f>IF($B$6=Dates!$E$3,DataPack!D48,IF($B$6=Dates!$E$4,DataPack!N48,IF($B$6=Dates!$E$5,DataPack!X48,IF($B$6=Dates!$E$6,DataPack!AH48,IF($B$6=Dates!$E$7,DataPack!W48)))))</f>
        <v>..</v>
      </c>
      <c r="G44" s="287">
        <f>IF($B$6=Dates!$E$3,DataPack!E48,IF($B$6=Dates!$E$4,DataPack!O48,IF($B$6=Dates!$E$5,DataPack!Y48,IF($B$6=Dates!$E$6,DataPack!AI48,IF($B$6=Dates!$E$7,DataPack!X48)))))</f>
        <v>3</v>
      </c>
      <c r="H44" s="287" t="str">
        <f>IF($B$6=Dates!$E$3,DataPack!F48,IF($B$6=Dates!$E$4,DataPack!P48,IF($B$6=Dates!$E$5,DataPack!Z48,IF($B$6=Dates!$E$6,DataPack!AJ48,IF($B$6=Dates!$E$7,DataPack!Y48)))))</f>
        <v>..</v>
      </c>
      <c r="I44" s="287">
        <f>IF($B$6=Dates!$E$3,DataPack!G48,IF($B$6=Dates!$E$4,DataPack!Q48,IF($B$6=Dates!$E$5,DataPack!AA48,IF($B$6=Dates!$E$6,DataPack!AK48,IF($B$6=Dates!$E$7,DataPack!Z48)))))</f>
        <v>1</v>
      </c>
      <c r="J44" s="287" t="str">
        <f>IF($B$6=Dates!$E$3,DataPack!H48,IF($B$6=Dates!$E$4,DataPack!R48,IF($B$6=Dates!$E$5,DataPack!AB48,IF($B$6=Dates!$E$6,DataPack!AL48,IF($B$6=Dates!$E$7,DataPack!AA48)))))</f>
        <v>..</v>
      </c>
      <c r="K44" s="287">
        <f>IF($B$6=Dates!$E$3,DataPack!I48,IF($B$6=Dates!$E$4,DataPack!S48,IF($B$6=Dates!$E$5,DataPack!AC48,IF($B$6=Dates!$E$6,DataPack!AM48,IF($B$6=Dates!$E$7,DataPack!AB48)))))</f>
        <v>1</v>
      </c>
      <c r="L44" s="287" t="str">
        <f>IF($B$6=Dates!$E$3,DataPack!J48,IF($B$6=Dates!$E$4,DataPack!T48,IF($B$6=Dates!$E$5,DataPack!AD48,IF($B$6=Dates!$E$6,DataPack!AN48,IF($B$6=Dates!$E$7,DataPack!AC48)))))</f>
        <v>..</v>
      </c>
    </row>
    <row r="45" spans="2:12" ht="30" customHeight="1">
      <c r="B45" s="276" t="s">
        <v>1044</v>
      </c>
      <c r="C45" s="273"/>
      <c r="D45" s="286">
        <f>IF($B$6=Dates!$E$3,DataPack!B49,IF($B$6=Dates!$E$4,DataPack!L49,IF($B$6=Dates!$E$5,DataPack!V49,IF($B$6=Dates!$E$6,DataPack!AF49,IF($B$6=Dates!$E$7,DataPack!U49)))))</f>
        <v>8</v>
      </c>
      <c r="E45" s="287">
        <f>IF($B$6=Dates!$E$3,DataPack!C49,IF($B$6=Dates!$E$4,DataPack!M49,IF($B$6=Dates!$E$5,DataPack!W49,IF($B$6=Dates!$E$6,DataPack!AG49,IF($B$6=Dates!$E$7,DataPack!V49)))))</f>
        <v>3</v>
      </c>
      <c r="F45" s="287" t="str">
        <f>IF($B$6=Dates!$E$3,DataPack!D49,IF($B$6=Dates!$E$4,DataPack!N49,IF($B$6=Dates!$E$5,DataPack!X49,IF($B$6=Dates!$E$6,DataPack!AH49,IF($B$6=Dates!$E$7,DataPack!W49)))))</f>
        <v>..</v>
      </c>
      <c r="G45" s="287">
        <f>IF($B$6=Dates!$E$3,DataPack!E49,IF($B$6=Dates!$E$4,DataPack!O49,IF($B$6=Dates!$E$5,DataPack!Y49,IF($B$6=Dates!$E$6,DataPack!AI49,IF($B$6=Dates!$E$7,DataPack!X49)))))</f>
        <v>5</v>
      </c>
      <c r="H45" s="287" t="str">
        <f>IF($B$6=Dates!$E$3,DataPack!F49,IF($B$6=Dates!$E$4,DataPack!P49,IF($B$6=Dates!$E$5,DataPack!Z49,IF($B$6=Dates!$E$6,DataPack!AJ49,IF($B$6=Dates!$E$7,DataPack!Y49)))))</f>
        <v>..</v>
      </c>
      <c r="I45" s="287">
        <f>IF($B$6=Dates!$E$3,DataPack!G49,IF($B$6=Dates!$E$4,DataPack!Q49,IF($B$6=Dates!$E$5,DataPack!AA49,IF($B$6=Dates!$E$6,DataPack!AK49,IF($B$6=Dates!$E$7,DataPack!Z49)))))</f>
        <v>0</v>
      </c>
      <c r="J45" s="287" t="str">
        <f>IF($B$6=Dates!$E$3,DataPack!H49,IF($B$6=Dates!$E$4,DataPack!R49,IF($B$6=Dates!$E$5,DataPack!AB49,IF($B$6=Dates!$E$6,DataPack!AL49,IF($B$6=Dates!$E$7,DataPack!AA49)))))</f>
        <v>..</v>
      </c>
      <c r="K45" s="287">
        <f>IF($B$6=Dates!$E$3,DataPack!I49,IF($B$6=Dates!$E$4,DataPack!S49,IF($B$6=Dates!$E$5,DataPack!AC49,IF($B$6=Dates!$E$6,DataPack!AM49,IF($B$6=Dates!$E$7,DataPack!AB49)))))</f>
        <v>0</v>
      </c>
      <c r="L45" s="287" t="str">
        <f>IF($B$6=Dates!$E$3,DataPack!J49,IF($B$6=Dates!$E$4,DataPack!T49,IF($B$6=Dates!$E$5,DataPack!AD49,IF($B$6=Dates!$E$6,DataPack!AN49,IF($B$6=Dates!$E$7,DataPack!AC49)))))</f>
        <v>..</v>
      </c>
    </row>
    <row r="46" spans="2:12" ht="30" customHeight="1">
      <c r="B46" s="276" t="s">
        <v>1045</v>
      </c>
      <c r="C46" s="273"/>
      <c r="D46" s="286">
        <f>IF($B$6=Dates!$E$3,DataPack!B50,IF($B$6=Dates!$E$4,DataPack!L50,IF($B$6=Dates!$E$5,DataPack!V50,IF($B$6=Dates!$E$6,DataPack!AF50,IF($B$6=Dates!$E$7,DataPack!U50)))))</f>
        <v>8</v>
      </c>
      <c r="E46" s="287">
        <f>IF($B$6=Dates!$E$3,DataPack!C50,IF($B$6=Dates!$E$4,DataPack!M50,IF($B$6=Dates!$E$5,DataPack!W50,IF($B$6=Dates!$E$6,DataPack!AG50,IF($B$6=Dates!$E$7,DataPack!V50)))))</f>
        <v>2</v>
      </c>
      <c r="F46" s="287" t="str">
        <f>IF($B$6=Dates!$E$3,DataPack!D50,IF($B$6=Dates!$E$4,DataPack!N50,IF($B$6=Dates!$E$5,DataPack!X50,IF($B$6=Dates!$E$6,DataPack!AH50,IF($B$6=Dates!$E$7,DataPack!W50)))))</f>
        <v>..</v>
      </c>
      <c r="G46" s="287">
        <f>IF($B$6=Dates!$E$3,DataPack!E50,IF($B$6=Dates!$E$4,DataPack!O50,IF($B$6=Dates!$E$5,DataPack!Y50,IF($B$6=Dates!$E$6,DataPack!AI50,IF($B$6=Dates!$E$7,DataPack!X50)))))</f>
        <v>4</v>
      </c>
      <c r="H46" s="287" t="str">
        <f>IF($B$6=Dates!$E$3,DataPack!F50,IF($B$6=Dates!$E$4,DataPack!P50,IF($B$6=Dates!$E$5,DataPack!Z50,IF($B$6=Dates!$E$6,DataPack!AJ50,IF($B$6=Dates!$E$7,DataPack!Y50)))))</f>
        <v>..</v>
      </c>
      <c r="I46" s="287">
        <f>IF($B$6=Dates!$E$3,DataPack!G50,IF($B$6=Dates!$E$4,DataPack!Q50,IF($B$6=Dates!$E$5,DataPack!AA50,IF($B$6=Dates!$E$6,DataPack!AK50,IF($B$6=Dates!$E$7,DataPack!Z50)))))</f>
        <v>2</v>
      </c>
      <c r="J46" s="287" t="str">
        <f>IF($B$6=Dates!$E$3,DataPack!H50,IF($B$6=Dates!$E$4,DataPack!R50,IF($B$6=Dates!$E$5,DataPack!AB50,IF($B$6=Dates!$E$6,DataPack!AL50,IF($B$6=Dates!$E$7,DataPack!AA50)))))</f>
        <v>..</v>
      </c>
      <c r="K46" s="287">
        <f>IF($B$6=Dates!$E$3,DataPack!I50,IF($B$6=Dates!$E$4,DataPack!S50,IF($B$6=Dates!$E$5,DataPack!AC50,IF($B$6=Dates!$E$6,DataPack!AM50,IF($B$6=Dates!$E$7,DataPack!AB50)))))</f>
        <v>0</v>
      </c>
      <c r="L46" s="287" t="str">
        <f>IF($B$6=Dates!$E$3,DataPack!J50,IF($B$6=Dates!$E$4,DataPack!T50,IF($B$6=Dates!$E$5,DataPack!AD50,IF($B$6=Dates!$E$6,DataPack!AN50,IF($B$6=Dates!$E$7,DataPack!AC50)))))</f>
        <v>..</v>
      </c>
    </row>
    <row r="47" spans="2:12" ht="30" customHeight="1">
      <c r="B47" s="276" t="s">
        <v>1046</v>
      </c>
      <c r="C47" s="273"/>
      <c r="D47" s="286">
        <f>IF($B$6=Dates!$E$3,DataPack!B51,IF($B$6=Dates!$E$4,DataPack!L51,IF($B$6=Dates!$E$5,DataPack!V51,IF($B$6=Dates!$E$6,DataPack!AF51,IF($B$6=Dates!$E$7,DataPack!U51)))))</f>
        <v>8</v>
      </c>
      <c r="E47" s="287">
        <f>IF($B$6=Dates!$E$3,DataPack!C51,IF($B$6=Dates!$E$4,DataPack!M51,IF($B$6=Dates!$E$5,DataPack!W51,IF($B$6=Dates!$E$6,DataPack!AG51,IF($B$6=Dates!$E$7,DataPack!V51)))))</f>
        <v>3</v>
      </c>
      <c r="F47" s="287" t="str">
        <f>IF($B$6=Dates!$E$3,DataPack!D51,IF($B$6=Dates!$E$4,DataPack!N51,IF($B$6=Dates!$E$5,DataPack!X51,IF($B$6=Dates!$E$6,DataPack!AH51,IF($B$6=Dates!$E$7,DataPack!W51)))))</f>
        <v>..</v>
      </c>
      <c r="G47" s="287">
        <f>IF($B$6=Dates!$E$3,DataPack!E51,IF($B$6=Dates!$E$4,DataPack!O51,IF($B$6=Dates!$E$5,DataPack!Y51,IF($B$6=Dates!$E$6,DataPack!AI51,IF($B$6=Dates!$E$7,DataPack!X51)))))</f>
        <v>3</v>
      </c>
      <c r="H47" s="287" t="str">
        <f>IF($B$6=Dates!$E$3,DataPack!F51,IF($B$6=Dates!$E$4,DataPack!P51,IF($B$6=Dates!$E$5,DataPack!Z51,IF($B$6=Dates!$E$6,DataPack!AJ51,IF($B$6=Dates!$E$7,DataPack!Y51)))))</f>
        <v>..</v>
      </c>
      <c r="I47" s="287">
        <f>IF($B$6=Dates!$E$3,DataPack!G51,IF($B$6=Dates!$E$4,DataPack!Q51,IF($B$6=Dates!$E$5,DataPack!AA51,IF($B$6=Dates!$E$6,DataPack!AK51,IF($B$6=Dates!$E$7,DataPack!Z51)))))</f>
        <v>1</v>
      </c>
      <c r="J47" s="287" t="str">
        <f>IF($B$6=Dates!$E$3,DataPack!H51,IF($B$6=Dates!$E$4,DataPack!R51,IF($B$6=Dates!$E$5,DataPack!AB51,IF($B$6=Dates!$E$6,DataPack!AL51,IF($B$6=Dates!$E$7,DataPack!AA51)))))</f>
        <v>..</v>
      </c>
      <c r="K47" s="287">
        <f>IF($B$6=Dates!$E$3,DataPack!I51,IF($B$6=Dates!$E$4,DataPack!S51,IF($B$6=Dates!$E$5,DataPack!AC51,IF($B$6=Dates!$E$6,DataPack!AM51,IF($B$6=Dates!$E$7,DataPack!AB51)))))</f>
        <v>1</v>
      </c>
      <c r="L47" s="287" t="str">
        <f>IF($B$6=Dates!$E$3,DataPack!J51,IF($B$6=Dates!$E$4,DataPack!T51,IF($B$6=Dates!$E$5,DataPack!AD51,IF($B$6=Dates!$E$6,DataPack!AN51,IF($B$6=Dates!$E$7,DataPack!AC51)))))</f>
        <v>..</v>
      </c>
    </row>
    <row r="48" spans="2:12" ht="30" customHeight="1">
      <c r="B48" s="276" t="s">
        <v>1047</v>
      </c>
      <c r="C48" s="273"/>
      <c r="D48" s="286">
        <f>IF($B$6=Dates!$E$3,DataPack!B52,IF($B$6=Dates!$E$4,DataPack!L52,IF($B$6=Dates!$E$5,DataPack!V52,IF($B$6=Dates!$E$6,DataPack!AF52,IF($B$6=Dates!$E$7,DataPack!U52)))))</f>
        <v>8</v>
      </c>
      <c r="E48" s="287">
        <f>IF($B$6=Dates!$E$3,DataPack!C52,IF($B$6=Dates!$E$4,DataPack!M52,IF($B$6=Dates!$E$5,DataPack!W52,IF($B$6=Dates!$E$6,DataPack!AG52,IF($B$6=Dates!$E$7,DataPack!V52)))))</f>
        <v>2</v>
      </c>
      <c r="F48" s="287" t="str">
        <f>IF($B$6=Dates!$E$3,DataPack!D52,IF($B$6=Dates!$E$4,DataPack!N52,IF($B$6=Dates!$E$5,DataPack!X52,IF($B$6=Dates!$E$6,DataPack!AH52,IF($B$6=Dates!$E$7,DataPack!W52)))))</f>
        <v>..</v>
      </c>
      <c r="G48" s="287">
        <f>IF($B$6=Dates!$E$3,DataPack!E52,IF($B$6=Dates!$E$4,DataPack!O52,IF($B$6=Dates!$E$5,DataPack!Y52,IF($B$6=Dates!$E$6,DataPack!AI52,IF($B$6=Dates!$E$7,DataPack!X52)))))</f>
        <v>4</v>
      </c>
      <c r="H48" s="287" t="str">
        <f>IF($B$6=Dates!$E$3,DataPack!F52,IF($B$6=Dates!$E$4,DataPack!P52,IF($B$6=Dates!$E$5,DataPack!Z52,IF($B$6=Dates!$E$6,DataPack!AJ52,IF($B$6=Dates!$E$7,DataPack!Y52)))))</f>
        <v>..</v>
      </c>
      <c r="I48" s="287">
        <f>IF($B$6=Dates!$E$3,DataPack!G52,IF($B$6=Dates!$E$4,DataPack!Q52,IF($B$6=Dates!$E$5,DataPack!AA52,IF($B$6=Dates!$E$6,DataPack!AK52,IF($B$6=Dates!$E$7,DataPack!Z52)))))</f>
        <v>1</v>
      </c>
      <c r="J48" s="287" t="str">
        <f>IF($B$6=Dates!$E$3,DataPack!H52,IF($B$6=Dates!$E$4,DataPack!R52,IF($B$6=Dates!$E$5,DataPack!AB52,IF($B$6=Dates!$E$6,DataPack!AL52,IF($B$6=Dates!$E$7,DataPack!AA52)))))</f>
        <v>..</v>
      </c>
      <c r="K48" s="287">
        <f>IF($B$6=Dates!$E$3,DataPack!I52,IF($B$6=Dates!$E$4,DataPack!S52,IF($B$6=Dates!$E$5,DataPack!AC52,IF($B$6=Dates!$E$6,DataPack!AM52,IF($B$6=Dates!$E$7,DataPack!AB52)))))</f>
        <v>1</v>
      </c>
      <c r="L48" s="287" t="str">
        <f>IF($B$6=Dates!$E$3,DataPack!J52,IF($B$6=Dates!$E$4,DataPack!T52,IF($B$6=Dates!$E$5,DataPack!AD52,IF($B$6=Dates!$E$6,DataPack!AN52,IF($B$6=Dates!$E$7,DataPack!AC52)))))</f>
        <v>..</v>
      </c>
    </row>
    <row r="49" spans="2:12">
      <c r="B49" s="277"/>
      <c r="C49" s="277"/>
      <c r="D49" s="288"/>
      <c r="E49" s="288"/>
      <c r="F49" s="288"/>
      <c r="G49" s="288"/>
      <c r="H49" s="288"/>
      <c r="I49" s="288"/>
      <c r="J49" s="288"/>
      <c r="K49" s="288"/>
      <c r="L49" s="289" t="s">
        <v>30</v>
      </c>
    </row>
    <row r="50" spans="2:12">
      <c r="B50" s="259" t="s">
        <v>797</v>
      </c>
      <c r="C50" s="273"/>
      <c r="D50" s="259"/>
      <c r="E50" s="259"/>
      <c r="F50" s="259"/>
      <c r="G50" s="259"/>
      <c r="H50" s="259"/>
      <c r="I50" s="259"/>
      <c r="J50" s="259"/>
      <c r="K50" s="279"/>
      <c r="L50" s="269"/>
    </row>
    <row r="51" spans="2:12">
      <c r="B51" s="259" t="s">
        <v>807</v>
      </c>
      <c r="C51" s="273"/>
      <c r="D51" s="259"/>
      <c r="E51" s="259"/>
      <c r="F51" s="259"/>
      <c r="G51" s="259"/>
      <c r="H51" s="259"/>
      <c r="I51" s="259"/>
      <c r="J51" s="259"/>
      <c r="K51" s="279"/>
      <c r="L51" s="269"/>
    </row>
    <row r="52" spans="2:12">
      <c r="B52" s="259" t="s">
        <v>988</v>
      </c>
    </row>
    <row r="53" spans="2:12">
      <c r="B53" s="259" t="s">
        <v>1042</v>
      </c>
    </row>
  </sheetData>
  <sheetProtection sheet="1" selectLockedCells="1"/>
  <mergeCells count="5">
    <mergeCell ref="D6:D7"/>
    <mergeCell ref="K6:L6"/>
    <mergeCell ref="E6:F6"/>
    <mergeCell ref="G6:H6"/>
    <mergeCell ref="I6:J6"/>
  </mergeCells>
  <phoneticPr fontId="1"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77"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2">
    <tabColor indexed="42"/>
  </sheetPr>
  <dimension ref="B1:M51"/>
  <sheetViews>
    <sheetView showGridLines="0" showRowColHeaders="0" zoomScaleNormal="100" workbookViewId="0">
      <selection activeCell="B6" sqref="B6"/>
    </sheetView>
  </sheetViews>
  <sheetFormatPr defaultRowHeight="12.75"/>
  <cols>
    <col min="1" max="1" width="2.7109375" style="101" customWidth="1"/>
    <col min="2" max="2" width="59.140625" style="101" customWidth="1"/>
    <col min="3" max="3" width="1.5703125" style="105" customWidth="1"/>
    <col min="4" max="4" width="14.5703125" style="101" customWidth="1"/>
    <col min="5" max="5" width="12" style="101" customWidth="1"/>
    <col min="6" max="6" width="12" style="101" hidden="1" customWidth="1"/>
    <col min="7" max="7" width="12" style="101" customWidth="1"/>
    <col min="8" max="8" width="12" style="101" hidden="1" customWidth="1"/>
    <col min="9" max="9" width="12" style="101" customWidth="1"/>
    <col min="10" max="10" width="12" style="101" hidden="1" customWidth="1"/>
    <col min="11" max="11" width="12" style="103" customWidth="1"/>
    <col min="12" max="12" width="11.7109375" style="104" hidden="1" customWidth="1"/>
    <col min="13" max="16384" width="9.140625" style="101"/>
  </cols>
  <sheetData>
    <row r="1" spans="2:13">
      <c r="B1" s="231"/>
    </row>
    <row r="2" spans="2:13" ht="14.25" customHeight="1">
      <c r="B2" s="46" t="str">
        <f>"Table 2a: Inspection outcomes of nursery schools inspected " &amp; IF('Table 2a'!B6=Dates!$E$3, "between " &amp; Dates!$E$3, IF('Table 2a'!B6 = Dates!E4, "in " &amp; Dates!E4, IF('Table 2a'!B6=Dates!E5, "in " &amp; Dates!E5, IF('Table 2a'!B6=Dates!E6, "in " &amp; Dates!E6, IF('Table 2a'!B6=Dates!E7, "in " &amp; Dates!E7)))))  &amp; " (provisional)"</f>
        <v>Table 2a: Inspection outcomes of nursery schools inspected between 1 October 2011 and 31 December 2011 (provisional)</v>
      </c>
      <c r="C2" s="50"/>
      <c r="D2" s="50"/>
      <c r="E2" s="50"/>
      <c r="F2" s="50"/>
      <c r="G2" s="50"/>
      <c r="H2" s="50"/>
      <c r="I2" s="50"/>
      <c r="J2" s="50"/>
      <c r="K2" s="50"/>
      <c r="L2" s="50"/>
      <c r="M2" s="6"/>
    </row>
    <row r="3" spans="2:13" ht="14.25" customHeight="1">
      <c r="B3" s="46"/>
      <c r="C3" s="50"/>
      <c r="D3" s="50"/>
      <c r="E3" s="50"/>
      <c r="F3" s="50"/>
      <c r="G3" s="50"/>
      <c r="H3" s="50"/>
      <c r="I3" s="50"/>
      <c r="J3" s="50"/>
      <c r="K3" s="50"/>
      <c r="L3" s="50"/>
      <c r="M3" s="6"/>
    </row>
    <row r="4" spans="2:13" ht="12.75" customHeight="1">
      <c r="B4" s="37" t="s">
        <v>57</v>
      </c>
      <c r="C4" s="32"/>
      <c r="D4" s="32"/>
      <c r="E4" s="32"/>
      <c r="F4" s="32"/>
      <c r="G4" s="32"/>
      <c r="H4" s="32"/>
      <c r="I4" s="32"/>
      <c r="J4" s="32"/>
      <c r="K4" s="33"/>
      <c r="L4" s="28"/>
      <c r="M4" s="6"/>
    </row>
    <row r="5" spans="2:13" ht="4.5" customHeight="1">
      <c r="B5" s="14"/>
      <c r="C5" s="32"/>
      <c r="D5" s="32"/>
      <c r="E5" s="32"/>
      <c r="F5" s="32"/>
      <c r="G5" s="33"/>
      <c r="H5" s="28"/>
      <c r="I5" s="6"/>
      <c r="J5" s="6"/>
      <c r="K5" s="6"/>
      <c r="L5" s="6"/>
      <c r="M5" s="6"/>
    </row>
    <row r="6" spans="2:13" ht="15" customHeight="1">
      <c r="B6" s="62" t="s">
        <v>827</v>
      </c>
      <c r="C6" s="12"/>
      <c r="D6" s="381" t="s">
        <v>819</v>
      </c>
      <c r="E6" s="383" t="s">
        <v>64</v>
      </c>
      <c r="F6" s="383"/>
      <c r="G6" s="383" t="s">
        <v>65</v>
      </c>
      <c r="H6" s="383"/>
      <c r="I6" s="383" t="s">
        <v>66</v>
      </c>
      <c r="J6" s="383"/>
      <c r="K6" s="383" t="s">
        <v>67</v>
      </c>
      <c r="L6" s="383"/>
      <c r="M6" s="6"/>
    </row>
    <row r="7" spans="2:13" ht="14.25" customHeight="1">
      <c r="B7" s="13"/>
      <c r="C7" s="13"/>
      <c r="D7" s="382"/>
      <c r="E7" s="22" t="s">
        <v>131</v>
      </c>
      <c r="F7" s="22" t="s">
        <v>199</v>
      </c>
      <c r="G7" s="22" t="s">
        <v>131</v>
      </c>
      <c r="H7" s="22" t="s">
        <v>199</v>
      </c>
      <c r="I7" s="22" t="s">
        <v>131</v>
      </c>
      <c r="J7" s="22" t="s">
        <v>199</v>
      </c>
      <c r="K7" s="10" t="s">
        <v>131</v>
      </c>
      <c r="L7" s="34" t="s">
        <v>199</v>
      </c>
      <c r="M7" s="6"/>
    </row>
    <row r="8" spans="2:13" ht="4.5" customHeight="1">
      <c r="B8" s="12"/>
      <c r="C8" s="12"/>
      <c r="D8" s="28"/>
      <c r="E8" s="26"/>
      <c r="F8" s="26"/>
      <c r="G8" s="26"/>
      <c r="H8" s="26"/>
      <c r="I8" s="26"/>
      <c r="J8" s="26"/>
      <c r="K8" s="12"/>
      <c r="L8" s="33"/>
      <c r="M8" s="6"/>
    </row>
    <row r="9" spans="2:13" ht="30" customHeight="1">
      <c r="B9" s="109" t="s">
        <v>248</v>
      </c>
      <c r="C9" s="56"/>
      <c r="D9" s="22">
        <f>IF($B$6=Dates!$E$3,DataPack!B55,IF($B$6=Dates!$E$4,DataPack!L55,IF($B$6=Dates!$E$5,DataPack!V55,IF($B$6=Dates!$E$6,DataPack!AF55,IF($B$6=Dates!$E$7,DataPack!U55)))))</f>
        <v>36</v>
      </c>
      <c r="E9" s="29">
        <f>IF($B$6=Dates!$E$3,DataPack!C55,IF($B$6=Dates!$E$4,DataPack!M55,IF($B$6=Dates!$E$5,DataPack!W55,IF($B$6=Dates!$E$6,DataPack!AG55,IF($B$6=Dates!$E$7,DataPack!V55)))))</f>
        <v>19</v>
      </c>
      <c r="F9" s="29">
        <f>IF($B$6=Dates!$E$3,DataPack!D55,IF($B$6=Dates!$E$4,DataPack!N55,IF($B$6=Dates!$E$5,DataPack!X55,IF($B$6=Dates!$E$6,DataPack!AH55,IF($B$6=Dates!$E$7,DataPack!W55)))))</f>
        <v>53</v>
      </c>
      <c r="G9" s="29">
        <f>IF($B$6=Dates!$E$3,DataPack!E55,IF($B$6=Dates!$E$4,DataPack!O55,IF($B$6=Dates!$E$5,DataPack!Y55,IF($B$6=Dates!$E$6,DataPack!AI55,IF($B$6=Dates!$E$7,DataPack!X55)))))</f>
        <v>16</v>
      </c>
      <c r="H9" s="29">
        <f>IF($B$6=Dates!$E$3,DataPack!F55,IF($B$6=Dates!$E$4,DataPack!P55,IF($B$6=Dates!$E$5,DataPack!Z55,IF($B$6=Dates!$E$6,DataPack!AJ55,IF($B$6=Dates!$E$7,DataPack!Y55)))))</f>
        <v>44</v>
      </c>
      <c r="I9" s="29">
        <f>IF($B$6=Dates!$E$3,DataPack!G55,IF($B$6=Dates!$E$4,DataPack!Q55,IF($B$6=Dates!$E$5,DataPack!AA55,IF($B$6=Dates!$E$6,DataPack!AK55,IF($B$6=Dates!$E$7,DataPack!Z55)))))</f>
        <v>1</v>
      </c>
      <c r="J9" s="29">
        <f>IF($B$6=Dates!$E$3,DataPack!H55,IF($B$6=Dates!$E$4,DataPack!R55,IF($B$6=Dates!$E$5,DataPack!AB55,IF($B$6=Dates!$E$6,DataPack!AL55,IF($B$6=Dates!$E$7,DataPack!AA55)))))</f>
        <v>3</v>
      </c>
      <c r="K9" s="29">
        <f>IF($B$6=Dates!$E$3,DataPack!I55,IF($B$6=Dates!$E$4,DataPack!S55,IF($B$6=Dates!$E$5,DataPack!AC55,IF($B$6=Dates!$E$6,DataPack!AM55,IF($B$6=Dates!$E$7,DataPack!AB55)))))</f>
        <v>0</v>
      </c>
      <c r="L9" s="29">
        <f>IF($B$6=Dates!$E$3,DataPack!J55,IF($B$6=Dates!$E$4,DataPack!T55,IF($B$6=Dates!$E$5,DataPack!AD55,IF($B$6=Dates!$E$6,DataPack!AN55,IF($B$6=Dates!$E$7,DataPack!AC55)))))</f>
        <v>0</v>
      </c>
      <c r="M9" s="6"/>
    </row>
    <row r="10" spans="2:13" ht="30" customHeight="1">
      <c r="B10" s="109" t="s">
        <v>349</v>
      </c>
      <c r="C10" s="56"/>
      <c r="D10" s="22">
        <f>IF($B$6=Dates!$E$3,DataPack!B56,IF($B$6=Dates!$E$4,DataPack!L56,IF($B$6=Dates!$E$5,DataPack!V56,IF($B$6=Dates!$E$6,DataPack!AF56,IF($B$6=Dates!$E$7,DataPack!U56)))))</f>
        <v>36</v>
      </c>
      <c r="E10" s="29">
        <f>IF($B$6=Dates!$E$3,DataPack!C56,IF($B$6=Dates!$E$4,DataPack!M56,IF($B$6=Dates!$E$5,DataPack!W56,IF($B$6=Dates!$E$6,DataPack!AG56,IF($B$6=Dates!$E$7,DataPack!V56)))))</f>
        <v>19</v>
      </c>
      <c r="F10" s="29">
        <f>IF($B$6=Dates!$E$3,DataPack!D56,IF($B$6=Dates!$E$4,DataPack!N56,IF($B$6=Dates!$E$5,DataPack!X56,IF($B$6=Dates!$E$6,DataPack!AH56,IF($B$6=Dates!$E$7,DataPack!W56)))))</f>
        <v>53</v>
      </c>
      <c r="G10" s="29">
        <f>IF($B$6=Dates!$E$3,DataPack!E56,IF($B$6=Dates!$E$4,DataPack!O56,IF($B$6=Dates!$E$5,DataPack!Y56,IF($B$6=Dates!$E$6,DataPack!AI56,IF($B$6=Dates!$E$7,DataPack!X56)))))</f>
        <v>16</v>
      </c>
      <c r="H10" s="29">
        <f>IF($B$6=Dates!$E$3,DataPack!F56,IF($B$6=Dates!$E$4,DataPack!P56,IF($B$6=Dates!$E$5,DataPack!Z56,IF($B$6=Dates!$E$6,DataPack!AJ56,IF($B$6=Dates!$E$7,DataPack!Y56)))))</f>
        <v>44</v>
      </c>
      <c r="I10" s="29">
        <f>IF($B$6=Dates!$E$3,DataPack!G56,IF($B$6=Dates!$E$4,DataPack!Q56,IF($B$6=Dates!$E$5,DataPack!AA56,IF($B$6=Dates!$E$6,DataPack!AK56,IF($B$6=Dates!$E$7,DataPack!Z56)))))</f>
        <v>1</v>
      </c>
      <c r="J10" s="29">
        <f>IF($B$6=Dates!$E$3,DataPack!H56,IF($B$6=Dates!$E$4,DataPack!R56,IF($B$6=Dates!$E$5,DataPack!AB56,IF($B$6=Dates!$E$6,DataPack!AL56,IF($B$6=Dates!$E$7,DataPack!AA56)))))</f>
        <v>3</v>
      </c>
      <c r="K10" s="29">
        <f>IF($B$6=Dates!$E$3,DataPack!I56,IF($B$6=Dates!$E$4,DataPack!S56,IF($B$6=Dates!$E$5,DataPack!AC56,IF($B$6=Dates!$E$6,DataPack!AM56,IF($B$6=Dates!$E$7,DataPack!AB56)))))</f>
        <v>0</v>
      </c>
      <c r="L10" s="29">
        <f>IF($B$6=Dates!$E$3,DataPack!J56,IF($B$6=Dates!$E$4,DataPack!T56,IF($B$6=Dates!$E$5,DataPack!AD56,IF($B$6=Dates!$E$6,DataPack!AN56,IF($B$6=Dates!$E$7,DataPack!AC56)))))</f>
        <v>0</v>
      </c>
      <c r="M10" s="6"/>
    </row>
    <row r="11" spans="2:13" ht="30" customHeight="1">
      <c r="B11" s="109" t="s">
        <v>350</v>
      </c>
      <c r="C11" s="56"/>
      <c r="D11" s="22">
        <f>IF($B$6=Dates!$E$3,DataPack!B57,IF($B$6=Dates!$E$4,DataPack!L57,IF($B$6=Dates!$E$5,DataPack!V57,IF($B$6=Dates!$E$6,DataPack!AF57,IF($B$6=Dates!$E$7,DataPack!U57)))))</f>
        <v>36</v>
      </c>
      <c r="E11" s="29">
        <f>IF($B$6=Dates!$E$3,DataPack!C57,IF($B$6=Dates!$E$4,DataPack!M57,IF($B$6=Dates!$E$5,DataPack!W57,IF($B$6=Dates!$E$6,DataPack!AG57,IF($B$6=Dates!$E$7,DataPack!V57)))))</f>
        <v>19</v>
      </c>
      <c r="F11" s="29">
        <f>IF($B$6=Dates!$E$3,DataPack!D57,IF($B$6=Dates!$E$4,DataPack!N57,IF($B$6=Dates!$E$5,DataPack!X57,IF($B$6=Dates!$E$6,DataPack!AH57,IF($B$6=Dates!$E$7,DataPack!W57)))))</f>
        <v>53</v>
      </c>
      <c r="G11" s="29">
        <f>IF($B$6=Dates!$E$3,DataPack!E57,IF($B$6=Dates!$E$4,DataPack!O57,IF($B$6=Dates!$E$5,DataPack!Y57,IF($B$6=Dates!$E$6,DataPack!AI57,IF($B$6=Dates!$E$7,DataPack!X57)))))</f>
        <v>15</v>
      </c>
      <c r="H11" s="29">
        <f>IF($B$6=Dates!$E$3,DataPack!F57,IF($B$6=Dates!$E$4,DataPack!P57,IF($B$6=Dates!$E$5,DataPack!Z57,IF($B$6=Dates!$E$6,DataPack!AJ57,IF($B$6=Dates!$E$7,DataPack!Y57)))))</f>
        <v>42</v>
      </c>
      <c r="I11" s="29">
        <f>IF($B$6=Dates!$E$3,DataPack!G57,IF($B$6=Dates!$E$4,DataPack!Q57,IF($B$6=Dates!$E$5,DataPack!AA57,IF($B$6=Dates!$E$6,DataPack!AK57,IF($B$6=Dates!$E$7,DataPack!Z57)))))</f>
        <v>2</v>
      </c>
      <c r="J11" s="29">
        <f>IF($B$6=Dates!$E$3,DataPack!H57,IF($B$6=Dates!$E$4,DataPack!R57,IF($B$6=Dates!$E$5,DataPack!AB57,IF($B$6=Dates!$E$6,DataPack!AL57,IF($B$6=Dates!$E$7,DataPack!AA57)))))</f>
        <v>6</v>
      </c>
      <c r="K11" s="29">
        <f>IF($B$6=Dates!$E$3,DataPack!I57,IF($B$6=Dates!$E$4,DataPack!S57,IF($B$6=Dates!$E$5,DataPack!AC57,IF($B$6=Dates!$E$6,DataPack!AM57,IF($B$6=Dates!$E$7,DataPack!AB57)))))</f>
        <v>0</v>
      </c>
      <c r="L11" s="29">
        <f>IF($B$6=Dates!$E$3,DataPack!J57,IF($B$6=Dates!$E$4,DataPack!T57,IF($B$6=Dates!$E$5,DataPack!AD57,IF($B$6=Dates!$E$6,DataPack!AN57,IF($B$6=Dates!$E$7,DataPack!AC57)))))</f>
        <v>0</v>
      </c>
      <c r="M11" s="6"/>
    </row>
    <row r="12" spans="2:13" ht="30" customHeight="1">
      <c r="B12" s="109" t="s">
        <v>42</v>
      </c>
      <c r="C12" s="56"/>
      <c r="D12" s="22">
        <f>IF($B$6=Dates!$E$3,DataPack!B58,IF($B$6=Dates!$E$4,DataPack!L58,IF($B$6=Dates!$E$5,DataPack!V58,IF($B$6=Dates!$E$6,DataPack!AF58,IF($B$6=Dates!$E$7,DataPack!U58)))))</f>
        <v>36</v>
      </c>
      <c r="E12" s="29">
        <f>IF($B$6=Dates!$E$3,DataPack!C58,IF($B$6=Dates!$E$4,DataPack!M58,IF($B$6=Dates!$E$5,DataPack!W58,IF($B$6=Dates!$E$6,DataPack!AG58,IF($B$6=Dates!$E$7,DataPack!V58)))))</f>
        <v>15</v>
      </c>
      <c r="F12" s="29">
        <f>IF($B$6=Dates!$E$3,DataPack!D58,IF($B$6=Dates!$E$4,DataPack!N58,IF($B$6=Dates!$E$5,DataPack!X58,IF($B$6=Dates!$E$6,DataPack!AH58,IF($B$6=Dates!$E$7,DataPack!W58)))))</f>
        <v>42</v>
      </c>
      <c r="G12" s="29">
        <f>IF($B$6=Dates!$E$3,DataPack!E58,IF($B$6=Dates!$E$4,DataPack!O58,IF($B$6=Dates!$E$5,DataPack!Y58,IF($B$6=Dates!$E$6,DataPack!AI58,IF($B$6=Dates!$E$7,DataPack!X58)))))</f>
        <v>20</v>
      </c>
      <c r="H12" s="29">
        <f>IF($B$6=Dates!$E$3,DataPack!F58,IF($B$6=Dates!$E$4,DataPack!P58,IF($B$6=Dates!$E$5,DataPack!Z58,IF($B$6=Dates!$E$6,DataPack!AJ58,IF($B$6=Dates!$E$7,DataPack!Y58)))))</f>
        <v>56</v>
      </c>
      <c r="I12" s="29">
        <f>IF($B$6=Dates!$E$3,DataPack!G58,IF($B$6=Dates!$E$4,DataPack!Q58,IF($B$6=Dates!$E$5,DataPack!AA58,IF($B$6=Dates!$E$6,DataPack!AK58,IF($B$6=Dates!$E$7,DataPack!Z58)))))</f>
        <v>1</v>
      </c>
      <c r="J12" s="29">
        <f>IF($B$6=Dates!$E$3,DataPack!H58,IF($B$6=Dates!$E$4,DataPack!R58,IF($B$6=Dates!$E$5,DataPack!AB58,IF($B$6=Dates!$E$6,DataPack!AL58,IF($B$6=Dates!$E$7,DataPack!AA58)))))</f>
        <v>3</v>
      </c>
      <c r="K12" s="29">
        <f>IF($B$6=Dates!$E$3,DataPack!I58,IF($B$6=Dates!$E$4,DataPack!S58,IF($B$6=Dates!$E$5,DataPack!AC58,IF($B$6=Dates!$E$6,DataPack!AM58,IF($B$6=Dates!$E$7,DataPack!AB58)))))</f>
        <v>0</v>
      </c>
      <c r="L12" s="29">
        <f>IF($B$6=Dates!$E$3,DataPack!J58,IF($B$6=Dates!$E$4,DataPack!T58,IF($B$6=Dates!$E$5,DataPack!AD58,IF($B$6=Dates!$E$6,DataPack!AN58,IF($B$6=Dates!$E$7,DataPack!AC58)))))</f>
        <v>0</v>
      </c>
      <c r="M12" s="6"/>
    </row>
    <row r="13" spans="2:13" ht="30" customHeight="1">
      <c r="B13" s="109" t="s">
        <v>809</v>
      </c>
      <c r="C13" s="56"/>
      <c r="D13" s="22">
        <f>IF($B$6=Dates!$E$3,DataPack!B59,IF($B$6=Dates!$E$4,DataPack!L59,IF($B$6=Dates!$E$5,DataPack!V59,IF($B$6=Dates!$E$6,DataPack!AF59,IF($B$6=Dates!$E$7,DataPack!U59)))))</f>
        <v>36</v>
      </c>
      <c r="E13" s="29">
        <f>IF($B$6=Dates!$E$3,DataPack!C59,IF($B$6=Dates!$E$4,DataPack!M59,IF($B$6=Dates!$E$5,DataPack!W59,IF($B$6=Dates!$E$6,DataPack!AG59,IF($B$6=Dates!$E$7,DataPack!V59)))))</f>
        <v>3</v>
      </c>
      <c r="F13" s="29">
        <f>IF($B$6=Dates!$E$3,DataPack!D59,IF($B$6=Dates!$E$4,DataPack!N59,IF($B$6=Dates!$E$5,DataPack!X59,IF($B$6=Dates!$E$6,DataPack!AH59,IF($B$6=Dates!$E$7,DataPack!W59)))))</f>
        <v>8</v>
      </c>
      <c r="G13" s="29">
        <f>IF($B$6=Dates!$E$3,DataPack!E59,IF($B$6=Dates!$E$4,DataPack!O59,IF($B$6=Dates!$E$5,DataPack!Y59,IF($B$6=Dates!$E$6,DataPack!AI59,IF($B$6=Dates!$E$7,DataPack!X59)))))</f>
        <v>15</v>
      </c>
      <c r="H13" s="29">
        <f>IF($B$6=Dates!$E$3,DataPack!F59,IF($B$6=Dates!$E$4,DataPack!P59,IF($B$6=Dates!$E$5,DataPack!Z59,IF($B$6=Dates!$E$6,DataPack!AJ59,IF($B$6=Dates!$E$7,DataPack!Y59)))))</f>
        <v>42</v>
      </c>
      <c r="I13" s="29">
        <f>IF($B$6=Dates!$E$3,DataPack!G59,IF($B$6=Dates!$E$4,DataPack!Q59,IF($B$6=Dates!$E$5,DataPack!AA59,IF($B$6=Dates!$E$6,DataPack!AK59,IF($B$6=Dates!$E$7,DataPack!Z59)))))</f>
        <v>18</v>
      </c>
      <c r="J13" s="29">
        <f>IF($B$6=Dates!$E$3,DataPack!H59,IF($B$6=Dates!$E$4,DataPack!R59,IF($B$6=Dates!$E$5,DataPack!AB59,IF($B$6=Dates!$E$6,DataPack!AL59,IF($B$6=Dates!$E$7,DataPack!AA59)))))</f>
        <v>50</v>
      </c>
      <c r="K13" s="29">
        <f>IF($B$6=Dates!$E$3,DataPack!I59,IF($B$6=Dates!$E$4,DataPack!S59,IF($B$6=Dates!$E$5,DataPack!AC59,IF($B$6=Dates!$E$6,DataPack!AM59,IF($B$6=Dates!$E$7,DataPack!AB59)))))</f>
        <v>0</v>
      </c>
      <c r="L13" s="29">
        <f>IF($B$6=Dates!$E$3,DataPack!J59,IF($B$6=Dates!$E$4,DataPack!T59,IF($B$6=Dates!$E$5,DataPack!AD59,IF($B$6=Dates!$E$6,DataPack!AN59,IF($B$6=Dates!$E$7,DataPack!AC59)))))</f>
        <v>0</v>
      </c>
      <c r="M13" s="6"/>
    </row>
    <row r="14" spans="2:13" ht="30" customHeight="1">
      <c r="B14" s="109" t="s">
        <v>352</v>
      </c>
      <c r="C14" s="56"/>
      <c r="D14" s="22">
        <f>IF($B$6=Dates!$E$3,DataPack!B60,IF($B$6=Dates!$E$4,DataPack!L60,IF($B$6=Dates!$E$5,DataPack!V60,IF($B$6=Dates!$E$6,DataPack!AF60,IF($B$6=Dates!$E$7,DataPack!U60)))))</f>
        <v>36</v>
      </c>
      <c r="E14" s="29">
        <f>IF($B$6=Dates!$E$3,DataPack!C60,IF($B$6=Dates!$E$4,DataPack!M60,IF($B$6=Dates!$E$5,DataPack!W60,IF($B$6=Dates!$E$6,DataPack!AG60,IF($B$6=Dates!$E$7,DataPack!V60)))))</f>
        <v>18</v>
      </c>
      <c r="F14" s="29">
        <f>IF($B$6=Dates!$E$3,DataPack!D60,IF($B$6=Dates!$E$4,DataPack!N60,IF($B$6=Dates!$E$5,DataPack!X60,IF($B$6=Dates!$E$6,DataPack!AH60,IF($B$6=Dates!$E$7,DataPack!W60)))))</f>
        <v>50</v>
      </c>
      <c r="G14" s="29">
        <f>IF($B$6=Dates!$E$3,DataPack!E60,IF($B$6=Dates!$E$4,DataPack!O60,IF($B$6=Dates!$E$5,DataPack!Y60,IF($B$6=Dates!$E$6,DataPack!AI60,IF($B$6=Dates!$E$7,DataPack!X60)))))</f>
        <v>17</v>
      </c>
      <c r="H14" s="29">
        <f>IF($B$6=Dates!$E$3,DataPack!F60,IF($B$6=Dates!$E$4,DataPack!P60,IF($B$6=Dates!$E$5,DataPack!Z60,IF($B$6=Dates!$E$6,DataPack!AJ60,IF($B$6=Dates!$E$7,DataPack!Y60)))))</f>
        <v>47</v>
      </c>
      <c r="I14" s="29">
        <f>IF($B$6=Dates!$E$3,DataPack!G60,IF($B$6=Dates!$E$4,DataPack!Q60,IF($B$6=Dates!$E$5,DataPack!AA60,IF($B$6=Dates!$E$6,DataPack!AK60,IF($B$6=Dates!$E$7,DataPack!Z60)))))</f>
        <v>1</v>
      </c>
      <c r="J14" s="29">
        <f>IF($B$6=Dates!$E$3,DataPack!H60,IF($B$6=Dates!$E$4,DataPack!R60,IF($B$6=Dates!$E$5,DataPack!AB60,IF($B$6=Dates!$E$6,DataPack!AL60,IF($B$6=Dates!$E$7,DataPack!AA60)))))</f>
        <v>3</v>
      </c>
      <c r="K14" s="29">
        <f>IF($B$6=Dates!$E$3,DataPack!I60,IF($B$6=Dates!$E$4,DataPack!S60,IF($B$6=Dates!$E$5,DataPack!AC60,IF($B$6=Dates!$E$6,DataPack!AM60,IF($B$6=Dates!$E$7,DataPack!AB60)))))</f>
        <v>0</v>
      </c>
      <c r="L14" s="29">
        <f>IF($B$6=Dates!$E$3,DataPack!J60,IF($B$6=Dates!$E$4,DataPack!T60,IF($B$6=Dates!$E$5,DataPack!AD60,IF($B$6=Dates!$E$6,DataPack!AN60,IF($B$6=Dates!$E$7,DataPack!AC60)))))</f>
        <v>0</v>
      </c>
      <c r="M14" s="6"/>
    </row>
    <row r="15" spans="2:13" ht="30" customHeight="1">
      <c r="B15" s="109" t="s">
        <v>353</v>
      </c>
      <c r="C15" s="56"/>
      <c r="D15" s="22">
        <f>IF($B$6=Dates!$E$3,DataPack!B61,IF($B$6=Dates!$E$4,DataPack!L61,IF($B$6=Dates!$E$5,DataPack!V61,IF($B$6=Dates!$E$6,DataPack!AF61,IF($B$6=Dates!$E$7,DataPack!U61)))))</f>
        <v>36</v>
      </c>
      <c r="E15" s="29">
        <f>IF($B$6=Dates!$E$3,DataPack!C61,IF($B$6=Dates!$E$4,DataPack!M61,IF($B$6=Dates!$E$5,DataPack!W61,IF($B$6=Dates!$E$6,DataPack!AG61,IF($B$6=Dates!$E$7,DataPack!V61)))))</f>
        <v>18</v>
      </c>
      <c r="F15" s="29">
        <f>IF($B$6=Dates!$E$3,DataPack!D61,IF($B$6=Dates!$E$4,DataPack!N61,IF($B$6=Dates!$E$5,DataPack!X61,IF($B$6=Dates!$E$6,DataPack!AH61,IF($B$6=Dates!$E$7,DataPack!W61)))))</f>
        <v>50</v>
      </c>
      <c r="G15" s="29">
        <f>IF($B$6=Dates!$E$3,DataPack!E61,IF($B$6=Dates!$E$4,DataPack!O61,IF($B$6=Dates!$E$5,DataPack!Y61,IF($B$6=Dates!$E$6,DataPack!AI61,IF($B$6=Dates!$E$7,DataPack!X61)))))</f>
        <v>17</v>
      </c>
      <c r="H15" s="29">
        <f>IF($B$6=Dates!$E$3,DataPack!F61,IF($B$6=Dates!$E$4,DataPack!P61,IF($B$6=Dates!$E$5,DataPack!Z61,IF($B$6=Dates!$E$6,DataPack!AJ61,IF($B$6=Dates!$E$7,DataPack!Y61)))))</f>
        <v>47</v>
      </c>
      <c r="I15" s="29">
        <f>IF($B$6=Dates!$E$3,DataPack!G61,IF($B$6=Dates!$E$4,DataPack!Q61,IF($B$6=Dates!$E$5,DataPack!AA61,IF($B$6=Dates!$E$6,DataPack!AK61,IF($B$6=Dates!$E$7,DataPack!Z61)))))</f>
        <v>1</v>
      </c>
      <c r="J15" s="29">
        <f>IF($B$6=Dates!$E$3,DataPack!H61,IF($B$6=Dates!$E$4,DataPack!R61,IF($B$6=Dates!$E$5,DataPack!AB61,IF($B$6=Dates!$E$6,DataPack!AL61,IF($B$6=Dates!$E$7,DataPack!AA61)))))</f>
        <v>3</v>
      </c>
      <c r="K15" s="29">
        <f>IF($B$6=Dates!$E$3,DataPack!I61,IF($B$6=Dates!$E$4,DataPack!S61,IF($B$6=Dates!$E$5,DataPack!AC61,IF($B$6=Dates!$E$6,DataPack!AM61,IF($B$6=Dates!$E$7,DataPack!AB61)))))</f>
        <v>0</v>
      </c>
      <c r="L15" s="29">
        <f>IF($B$6=Dates!$E$3,DataPack!J61,IF($B$6=Dates!$E$4,DataPack!T61,IF($B$6=Dates!$E$5,DataPack!AD61,IF($B$6=Dates!$E$6,DataPack!AN61,IF($B$6=Dates!$E$7,DataPack!AC61)))))</f>
        <v>0</v>
      </c>
      <c r="M15" s="6"/>
    </row>
    <row r="16" spans="2:13" ht="30" customHeight="1">
      <c r="B16" s="109" t="s">
        <v>354</v>
      </c>
      <c r="C16" s="56"/>
      <c r="D16" s="22">
        <f>IF($B$6=Dates!$E$3,DataPack!B62,IF($B$6=Dates!$E$4,DataPack!L62,IF($B$6=Dates!$E$5,DataPack!V62,IF($B$6=Dates!$E$6,DataPack!AF62,IF($B$6=Dates!$E$7,DataPack!U62)))))</f>
        <v>36</v>
      </c>
      <c r="E16" s="29">
        <f>IF($B$6=Dates!$E$3,DataPack!C62,IF($B$6=Dates!$E$4,DataPack!M62,IF($B$6=Dates!$E$5,DataPack!W62,IF($B$6=Dates!$E$6,DataPack!AG62,IF($B$6=Dates!$E$7,DataPack!V62)))))</f>
        <v>26</v>
      </c>
      <c r="F16" s="29">
        <f>IF($B$6=Dates!$E$3,DataPack!D62,IF($B$6=Dates!$E$4,DataPack!N62,IF($B$6=Dates!$E$5,DataPack!X62,IF($B$6=Dates!$E$6,DataPack!AH62,IF($B$6=Dates!$E$7,DataPack!W62)))))</f>
        <v>72</v>
      </c>
      <c r="G16" s="29">
        <f>IF($B$6=Dates!$E$3,DataPack!E62,IF($B$6=Dates!$E$4,DataPack!O62,IF($B$6=Dates!$E$5,DataPack!Y62,IF($B$6=Dates!$E$6,DataPack!AI62,IF($B$6=Dates!$E$7,DataPack!X62)))))</f>
        <v>10</v>
      </c>
      <c r="H16" s="29">
        <f>IF($B$6=Dates!$E$3,DataPack!F62,IF($B$6=Dates!$E$4,DataPack!P62,IF($B$6=Dates!$E$5,DataPack!Z62,IF($B$6=Dates!$E$6,DataPack!AJ62,IF($B$6=Dates!$E$7,DataPack!Y62)))))</f>
        <v>28</v>
      </c>
      <c r="I16" s="29">
        <f>IF($B$6=Dates!$E$3,DataPack!G62,IF($B$6=Dates!$E$4,DataPack!Q62,IF($B$6=Dates!$E$5,DataPack!AA62,IF($B$6=Dates!$E$6,DataPack!AK62,IF($B$6=Dates!$E$7,DataPack!Z62)))))</f>
        <v>0</v>
      </c>
      <c r="J16" s="29">
        <f>IF($B$6=Dates!$E$3,DataPack!H62,IF($B$6=Dates!$E$4,DataPack!R62,IF($B$6=Dates!$E$5,DataPack!AB62,IF($B$6=Dates!$E$6,DataPack!AL62,IF($B$6=Dates!$E$7,DataPack!AA62)))))</f>
        <v>0</v>
      </c>
      <c r="K16" s="29">
        <f>IF($B$6=Dates!$E$3,DataPack!I62,IF($B$6=Dates!$E$4,DataPack!S62,IF($B$6=Dates!$E$5,DataPack!AC62,IF($B$6=Dates!$E$6,DataPack!AM62,IF($B$6=Dates!$E$7,DataPack!AB62)))))</f>
        <v>0</v>
      </c>
      <c r="L16" s="29">
        <f>IF($B$6=Dates!$E$3,DataPack!J62,IF($B$6=Dates!$E$4,DataPack!T62,IF($B$6=Dates!$E$5,DataPack!AD62,IF($B$6=Dates!$E$6,DataPack!AN62,IF($B$6=Dates!$E$7,DataPack!AC62)))))</f>
        <v>0</v>
      </c>
      <c r="M16" s="6"/>
    </row>
    <row r="17" spans="2:13" ht="30" customHeight="1">
      <c r="B17" s="109" t="s">
        <v>355</v>
      </c>
      <c r="C17" s="56"/>
      <c r="D17" s="22">
        <f>IF($B$6=Dates!$E$3,DataPack!B63,IF($B$6=Dates!$E$4,DataPack!L63,IF($B$6=Dates!$E$5,DataPack!V63,IF($B$6=Dates!$E$6,DataPack!AF63,IF($B$6=Dates!$E$7,DataPack!U63)))))</f>
        <v>36</v>
      </c>
      <c r="E17" s="29">
        <f>IF($B$6=Dates!$E$3,DataPack!C63,IF($B$6=Dates!$E$4,DataPack!M63,IF($B$6=Dates!$E$5,DataPack!W63,IF($B$6=Dates!$E$6,DataPack!AG63,IF($B$6=Dates!$E$7,DataPack!V63)))))</f>
        <v>24</v>
      </c>
      <c r="F17" s="29">
        <f>IF($B$6=Dates!$E$3,DataPack!D63,IF($B$6=Dates!$E$4,DataPack!N63,IF($B$6=Dates!$E$5,DataPack!X63,IF($B$6=Dates!$E$6,DataPack!AH63,IF($B$6=Dates!$E$7,DataPack!W63)))))</f>
        <v>67</v>
      </c>
      <c r="G17" s="29">
        <f>IF($B$6=Dates!$E$3,DataPack!E63,IF($B$6=Dates!$E$4,DataPack!O63,IF($B$6=Dates!$E$5,DataPack!Y63,IF($B$6=Dates!$E$6,DataPack!AI63,IF($B$6=Dates!$E$7,DataPack!X63)))))</f>
        <v>12</v>
      </c>
      <c r="H17" s="29">
        <f>IF($B$6=Dates!$E$3,DataPack!F63,IF($B$6=Dates!$E$4,DataPack!P63,IF($B$6=Dates!$E$5,DataPack!Z63,IF($B$6=Dates!$E$6,DataPack!AJ63,IF($B$6=Dates!$E$7,DataPack!Y63)))))</f>
        <v>33</v>
      </c>
      <c r="I17" s="29">
        <f>IF($B$6=Dates!$E$3,DataPack!G63,IF($B$6=Dates!$E$4,DataPack!Q63,IF($B$6=Dates!$E$5,DataPack!AA63,IF($B$6=Dates!$E$6,DataPack!AK63,IF($B$6=Dates!$E$7,DataPack!Z63)))))</f>
        <v>0</v>
      </c>
      <c r="J17" s="29">
        <f>IF($B$6=Dates!$E$3,DataPack!H63,IF($B$6=Dates!$E$4,DataPack!R63,IF($B$6=Dates!$E$5,DataPack!AB63,IF($B$6=Dates!$E$6,DataPack!AL63,IF($B$6=Dates!$E$7,DataPack!AA63)))))</f>
        <v>0</v>
      </c>
      <c r="K17" s="29">
        <f>IF($B$6=Dates!$E$3,DataPack!I63,IF($B$6=Dates!$E$4,DataPack!S63,IF($B$6=Dates!$E$5,DataPack!AC63,IF($B$6=Dates!$E$6,DataPack!AM63,IF($B$6=Dates!$E$7,DataPack!AB63)))))</f>
        <v>0</v>
      </c>
      <c r="L17" s="29">
        <f>IF($B$6=Dates!$E$3,DataPack!J63,IF($B$6=Dates!$E$4,DataPack!T63,IF($B$6=Dates!$E$5,DataPack!AD63,IF($B$6=Dates!$E$6,DataPack!AN63,IF($B$6=Dates!$E$7,DataPack!AC63)))))</f>
        <v>0</v>
      </c>
      <c r="M17" s="6"/>
    </row>
    <row r="18" spans="2:13" ht="30" customHeight="1">
      <c r="B18" s="109" t="s">
        <v>356</v>
      </c>
      <c r="C18" s="56"/>
      <c r="D18" s="22">
        <f>IF($B$6=Dates!$E$3,DataPack!B64,IF($B$6=Dates!$E$4,DataPack!L64,IF($B$6=Dates!$E$5,DataPack!V64,IF($B$6=Dates!$E$6,DataPack!AF64,IF($B$6=Dates!$E$7,DataPack!U64)))))</f>
        <v>36</v>
      </c>
      <c r="E18" s="29">
        <f>IF($B$6=Dates!$E$3,DataPack!C64,IF($B$6=Dates!$E$4,DataPack!M64,IF($B$6=Dates!$E$5,DataPack!W64,IF($B$6=Dates!$E$6,DataPack!AG64,IF($B$6=Dates!$E$7,DataPack!V64)))))</f>
        <v>21</v>
      </c>
      <c r="F18" s="29">
        <f>IF($B$6=Dates!$E$3,DataPack!D64,IF($B$6=Dates!$E$4,DataPack!N64,IF($B$6=Dates!$E$5,DataPack!X64,IF($B$6=Dates!$E$6,DataPack!AH64,IF($B$6=Dates!$E$7,DataPack!W64)))))</f>
        <v>58</v>
      </c>
      <c r="G18" s="29">
        <f>IF($B$6=Dates!$E$3,DataPack!E64,IF($B$6=Dates!$E$4,DataPack!O64,IF($B$6=Dates!$E$5,DataPack!Y64,IF($B$6=Dates!$E$6,DataPack!AI64,IF($B$6=Dates!$E$7,DataPack!X64)))))</f>
        <v>15</v>
      </c>
      <c r="H18" s="29">
        <f>IF($B$6=Dates!$E$3,DataPack!F64,IF($B$6=Dates!$E$4,DataPack!P64,IF($B$6=Dates!$E$5,DataPack!Z64,IF($B$6=Dates!$E$6,DataPack!AJ64,IF($B$6=Dates!$E$7,DataPack!Y64)))))</f>
        <v>42</v>
      </c>
      <c r="I18" s="29">
        <f>IF($B$6=Dates!$E$3,DataPack!G64,IF($B$6=Dates!$E$4,DataPack!Q64,IF($B$6=Dates!$E$5,DataPack!AA64,IF($B$6=Dates!$E$6,DataPack!AK64,IF($B$6=Dates!$E$7,DataPack!Z64)))))</f>
        <v>0</v>
      </c>
      <c r="J18" s="29">
        <f>IF($B$6=Dates!$E$3,DataPack!H64,IF($B$6=Dates!$E$4,DataPack!R64,IF($B$6=Dates!$E$5,DataPack!AB64,IF($B$6=Dates!$E$6,DataPack!AL64,IF($B$6=Dates!$E$7,DataPack!AA64)))))</f>
        <v>0</v>
      </c>
      <c r="K18" s="29">
        <f>IF($B$6=Dates!$E$3,DataPack!I64,IF($B$6=Dates!$E$4,DataPack!S64,IF($B$6=Dates!$E$5,DataPack!AC64,IF($B$6=Dates!$E$6,DataPack!AM64,IF($B$6=Dates!$E$7,DataPack!AB64)))))</f>
        <v>0</v>
      </c>
      <c r="L18" s="29">
        <f>IF($B$6=Dates!$E$3,DataPack!J64,IF($B$6=Dates!$E$4,DataPack!T64,IF($B$6=Dates!$E$5,DataPack!AD64,IF($B$6=Dates!$E$6,DataPack!AN64,IF($B$6=Dates!$E$7,DataPack!AC64)))))</f>
        <v>0</v>
      </c>
      <c r="M18" s="6"/>
    </row>
    <row r="19" spans="2:13" ht="30" customHeight="1">
      <c r="B19" s="109" t="s">
        <v>357</v>
      </c>
      <c r="C19" s="56"/>
      <c r="D19" s="22">
        <f>IF($B$6=Dates!$E$3,DataPack!B65,IF($B$6=Dates!$E$4,DataPack!L65,IF($B$6=Dates!$E$5,DataPack!V65,IF($B$6=Dates!$E$6,DataPack!AF65,IF($B$6=Dates!$E$7,DataPack!U65)))))</f>
        <v>36</v>
      </c>
      <c r="E19" s="29">
        <f>IF($B$6=Dates!$E$3,DataPack!C65,IF($B$6=Dates!$E$4,DataPack!M65,IF($B$6=Dates!$E$5,DataPack!W65,IF($B$6=Dates!$E$6,DataPack!AG65,IF($B$6=Dates!$E$7,DataPack!V65)))))</f>
        <v>20</v>
      </c>
      <c r="F19" s="29">
        <f>IF($B$6=Dates!$E$3,DataPack!D65,IF($B$6=Dates!$E$4,DataPack!N65,IF($B$6=Dates!$E$5,DataPack!X65,IF($B$6=Dates!$E$6,DataPack!AH65,IF($B$6=Dates!$E$7,DataPack!W65)))))</f>
        <v>56</v>
      </c>
      <c r="G19" s="29">
        <f>IF($B$6=Dates!$E$3,DataPack!E65,IF($B$6=Dates!$E$4,DataPack!O65,IF($B$6=Dates!$E$5,DataPack!Y65,IF($B$6=Dates!$E$6,DataPack!AI65,IF($B$6=Dates!$E$7,DataPack!X65)))))</f>
        <v>15</v>
      </c>
      <c r="H19" s="29">
        <f>IF($B$6=Dates!$E$3,DataPack!F65,IF($B$6=Dates!$E$4,DataPack!P65,IF($B$6=Dates!$E$5,DataPack!Z65,IF($B$6=Dates!$E$6,DataPack!AJ65,IF($B$6=Dates!$E$7,DataPack!Y65)))))</f>
        <v>42</v>
      </c>
      <c r="I19" s="29">
        <f>IF($B$6=Dates!$E$3,DataPack!G65,IF($B$6=Dates!$E$4,DataPack!Q65,IF($B$6=Dates!$E$5,DataPack!AA65,IF($B$6=Dates!$E$6,DataPack!AK65,IF($B$6=Dates!$E$7,DataPack!Z65)))))</f>
        <v>1</v>
      </c>
      <c r="J19" s="29">
        <f>IF($B$6=Dates!$E$3,DataPack!H65,IF($B$6=Dates!$E$4,DataPack!R65,IF($B$6=Dates!$E$5,DataPack!AB65,IF($B$6=Dates!$E$6,DataPack!AL65,IF($B$6=Dates!$E$7,DataPack!AA65)))))</f>
        <v>3</v>
      </c>
      <c r="K19" s="29">
        <f>IF($B$6=Dates!$E$3,DataPack!I65,IF($B$6=Dates!$E$4,DataPack!S65,IF($B$6=Dates!$E$5,DataPack!AC65,IF($B$6=Dates!$E$6,DataPack!AM65,IF($B$6=Dates!$E$7,DataPack!AB65)))))</f>
        <v>0</v>
      </c>
      <c r="L19" s="29">
        <f>IF($B$6=Dates!$E$3,DataPack!J65,IF($B$6=Dates!$E$4,DataPack!T65,IF($B$6=Dates!$E$5,DataPack!AD65,IF($B$6=Dates!$E$6,DataPack!AN65,IF($B$6=Dates!$E$7,DataPack!AC65)))))</f>
        <v>0</v>
      </c>
      <c r="M19" s="6"/>
    </row>
    <row r="20" spans="2:13" ht="30" customHeight="1">
      <c r="B20" s="109" t="s">
        <v>358</v>
      </c>
      <c r="C20" s="56"/>
      <c r="D20" s="22">
        <f>IF($B$6=Dates!$E$3,DataPack!B66,IF($B$6=Dates!$E$4,DataPack!L66,IF($B$6=Dates!$E$5,DataPack!V66,IF($B$6=Dates!$E$6,DataPack!AF66,IF($B$6=Dates!$E$7,DataPack!U66)))))</f>
        <v>36</v>
      </c>
      <c r="E20" s="29">
        <f>IF($B$6=Dates!$E$3,DataPack!C66,IF($B$6=Dates!$E$4,DataPack!M66,IF($B$6=Dates!$E$5,DataPack!W66,IF($B$6=Dates!$E$6,DataPack!AG66,IF($B$6=Dates!$E$7,DataPack!V66)))))</f>
        <v>16</v>
      </c>
      <c r="F20" s="29">
        <f>IF($B$6=Dates!$E$3,DataPack!D66,IF($B$6=Dates!$E$4,DataPack!N66,IF($B$6=Dates!$E$5,DataPack!X66,IF($B$6=Dates!$E$6,DataPack!AH66,IF($B$6=Dates!$E$7,DataPack!W66)))))</f>
        <v>44</v>
      </c>
      <c r="G20" s="29">
        <f>IF($B$6=Dates!$E$3,DataPack!E66,IF($B$6=Dates!$E$4,DataPack!O66,IF($B$6=Dates!$E$5,DataPack!Y66,IF($B$6=Dates!$E$6,DataPack!AI66,IF($B$6=Dates!$E$7,DataPack!X66)))))</f>
        <v>17</v>
      </c>
      <c r="H20" s="29">
        <f>IF($B$6=Dates!$E$3,DataPack!F66,IF($B$6=Dates!$E$4,DataPack!P66,IF($B$6=Dates!$E$5,DataPack!Z66,IF($B$6=Dates!$E$6,DataPack!AJ66,IF($B$6=Dates!$E$7,DataPack!Y66)))))</f>
        <v>47</v>
      </c>
      <c r="I20" s="29">
        <f>IF($B$6=Dates!$E$3,DataPack!G66,IF($B$6=Dates!$E$4,DataPack!Q66,IF($B$6=Dates!$E$5,DataPack!AA66,IF($B$6=Dates!$E$6,DataPack!AK66,IF($B$6=Dates!$E$7,DataPack!Z66)))))</f>
        <v>3</v>
      </c>
      <c r="J20" s="29">
        <f>IF($B$6=Dates!$E$3,DataPack!H66,IF($B$6=Dates!$E$4,DataPack!R66,IF($B$6=Dates!$E$5,DataPack!AB66,IF($B$6=Dates!$E$6,DataPack!AL66,IF($B$6=Dates!$E$7,DataPack!AA66)))))</f>
        <v>8</v>
      </c>
      <c r="K20" s="29">
        <f>IF($B$6=Dates!$E$3,DataPack!I66,IF($B$6=Dates!$E$4,DataPack!S66,IF($B$6=Dates!$E$5,DataPack!AC66,IF($B$6=Dates!$E$6,DataPack!AM66,IF($B$6=Dates!$E$7,DataPack!AB66)))))</f>
        <v>0</v>
      </c>
      <c r="L20" s="29">
        <f>IF($B$6=Dates!$E$3,DataPack!J66,IF($B$6=Dates!$E$4,DataPack!T66,IF($B$6=Dates!$E$5,DataPack!AD66,IF($B$6=Dates!$E$6,DataPack!AN66,IF($B$6=Dates!$E$7,DataPack!AC66)))))</f>
        <v>0</v>
      </c>
      <c r="M20" s="6"/>
    </row>
    <row r="21" spans="2:13" ht="30" customHeight="1">
      <c r="B21" s="109" t="s">
        <v>810</v>
      </c>
      <c r="C21" s="56"/>
      <c r="D21" s="22">
        <f>IF($B$6=Dates!$E$3,DataPack!B67,IF($B$6=Dates!$E$4,DataPack!L67,IF($B$6=Dates!$E$5,DataPack!V67,IF($B$6=Dates!$E$6,DataPack!AF67,IF($B$6=Dates!$E$7,DataPack!U67)))))</f>
        <v>36</v>
      </c>
      <c r="E21" s="29">
        <f>IF($B$6=Dates!$E$3,DataPack!C67,IF($B$6=Dates!$E$4,DataPack!M67,IF($B$6=Dates!$E$5,DataPack!W67,IF($B$6=Dates!$E$6,DataPack!AG67,IF($B$6=Dates!$E$7,DataPack!V67)))))</f>
        <v>2</v>
      </c>
      <c r="F21" s="29">
        <f>IF($B$6=Dates!$E$3,DataPack!D67,IF($B$6=Dates!$E$4,DataPack!N67,IF($B$6=Dates!$E$5,DataPack!X67,IF($B$6=Dates!$E$6,DataPack!AH67,IF($B$6=Dates!$E$7,DataPack!W67)))))</f>
        <v>6</v>
      </c>
      <c r="G21" s="29">
        <f>IF($B$6=Dates!$E$3,DataPack!E67,IF($B$6=Dates!$E$4,DataPack!O67,IF($B$6=Dates!$E$5,DataPack!Y67,IF($B$6=Dates!$E$6,DataPack!AI67,IF($B$6=Dates!$E$7,DataPack!X67)))))</f>
        <v>28</v>
      </c>
      <c r="H21" s="29">
        <f>IF($B$6=Dates!$E$3,DataPack!F67,IF($B$6=Dates!$E$4,DataPack!P67,IF($B$6=Dates!$E$5,DataPack!Z67,IF($B$6=Dates!$E$6,DataPack!AJ67,IF($B$6=Dates!$E$7,DataPack!Y67)))))</f>
        <v>78</v>
      </c>
      <c r="I21" s="29">
        <f>IF($B$6=Dates!$E$3,DataPack!G67,IF($B$6=Dates!$E$4,DataPack!Q67,IF($B$6=Dates!$E$5,DataPack!AA67,IF($B$6=Dates!$E$6,DataPack!AK67,IF($B$6=Dates!$E$7,DataPack!Z67)))))</f>
        <v>6</v>
      </c>
      <c r="J21" s="29">
        <f>IF($B$6=Dates!$E$3,DataPack!H67,IF($B$6=Dates!$E$4,DataPack!R67,IF($B$6=Dates!$E$5,DataPack!AB67,IF($B$6=Dates!$E$6,DataPack!AL67,IF($B$6=Dates!$E$7,DataPack!AA67)))))</f>
        <v>17</v>
      </c>
      <c r="K21" s="29">
        <f>IF($B$6=Dates!$E$3,DataPack!I67,IF($B$6=Dates!$E$4,DataPack!S67,IF($B$6=Dates!$E$5,DataPack!AC67,IF($B$6=Dates!$E$6,DataPack!AM67,IF($B$6=Dates!$E$7,DataPack!AB67)))))</f>
        <v>0</v>
      </c>
      <c r="L21" s="29">
        <f>IF($B$6=Dates!$E$3,DataPack!J67,IF($B$6=Dates!$E$4,DataPack!T67,IF($B$6=Dates!$E$5,DataPack!AD67,IF($B$6=Dates!$E$6,DataPack!AN67,IF($B$6=Dates!$E$7,DataPack!AC67)))))</f>
        <v>0</v>
      </c>
      <c r="M21" s="6"/>
    </row>
    <row r="22" spans="2:13" ht="30" customHeight="1">
      <c r="B22" s="109" t="s">
        <v>360</v>
      </c>
      <c r="C22" s="56"/>
      <c r="D22" s="22">
        <f>IF($B$6=Dates!$E$3,DataPack!B68,IF($B$6=Dates!$E$4,DataPack!L68,IF($B$6=Dates!$E$5,DataPack!V68,IF($B$6=Dates!$E$6,DataPack!AF68,IF($B$6=Dates!$E$7,DataPack!U68)))))</f>
        <v>36</v>
      </c>
      <c r="E22" s="29">
        <f>IF($B$6=Dates!$E$3,DataPack!C68,IF($B$6=Dates!$E$4,DataPack!M68,IF($B$6=Dates!$E$5,DataPack!W68,IF($B$6=Dates!$E$6,DataPack!AG68,IF($B$6=Dates!$E$7,DataPack!V68)))))</f>
        <v>23</v>
      </c>
      <c r="F22" s="29">
        <f>IF($B$6=Dates!$E$3,DataPack!D68,IF($B$6=Dates!$E$4,DataPack!N68,IF($B$6=Dates!$E$5,DataPack!X68,IF($B$6=Dates!$E$6,DataPack!AH68,IF($B$6=Dates!$E$7,DataPack!W68)))))</f>
        <v>64</v>
      </c>
      <c r="G22" s="29">
        <f>IF($B$6=Dates!$E$3,DataPack!E68,IF($B$6=Dates!$E$4,DataPack!O68,IF($B$6=Dates!$E$5,DataPack!Y68,IF($B$6=Dates!$E$6,DataPack!AI68,IF($B$6=Dates!$E$7,DataPack!X68)))))</f>
        <v>12</v>
      </c>
      <c r="H22" s="29">
        <f>IF($B$6=Dates!$E$3,DataPack!F68,IF($B$6=Dates!$E$4,DataPack!P68,IF($B$6=Dates!$E$5,DataPack!Z68,IF($B$6=Dates!$E$6,DataPack!AJ68,IF($B$6=Dates!$E$7,DataPack!Y68)))))</f>
        <v>33</v>
      </c>
      <c r="I22" s="29">
        <f>IF($B$6=Dates!$E$3,DataPack!G68,IF($B$6=Dates!$E$4,DataPack!Q68,IF($B$6=Dates!$E$5,DataPack!AA68,IF($B$6=Dates!$E$6,DataPack!AK68,IF($B$6=Dates!$E$7,DataPack!Z68)))))</f>
        <v>1</v>
      </c>
      <c r="J22" s="29">
        <f>IF($B$6=Dates!$E$3,DataPack!H68,IF($B$6=Dates!$E$4,DataPack!R68,IF($B$6=Dates!$E$5,DataPack!AB68,IF($B$6=Dates!$E$6,DataPack!AL68,IF($B$6=Dates!$E$7,DataPack!AA68)))))</f>
        <v>3</v>
      </c>
      <c r="K22" s="29">
        <f>IF($B$6=Dates!$E$3,DataPack!I68,IF($B$6=Dates!$E$4,DataPack!S68,IF($B$6=Dates!$E$5,DataPack!AC68,IF($B$6=Dates!$E$6,DataPack!AM68,IF($B$6=Dates!$E$7,DataPack!AB68)))))</f>
        <v>0</v>
      </c>
      <c r="L22" s="29">
        <f>IF($B$6=Dates!$E$3,DataPack!J68,IF($B$6=Dates!$E$4,DataPack!T68,IF($B$6=Dates!$E$5,DataPack!AD68,IF($B$6=Dates!$E$6,DataPack!AN68,IF($B$6=Dates!$E$7,DataPack!AC68)))))</f>
        <v>0</v>
      </c>
      <c r="M22" s="6"/>
    </row>
    <row r="23" spans="2:13" ht="30" customHeight="1">
      <c r="B23" s="109" t="s">
        <v>361</v>
      </c>
      <c r="C23" s="56"/>
      <c r="D23" s="22">
        <f>IF($B$6=Dates!$E$3,DataPack!B69,IF($B$6=Dates!$E$4,DataPack!L69,IF($B$6=Dates!$E$5,DataPack!V69,IF($B$6=Dates!$E$6,DataPack!AF69,IF($B$6=Dates!$E$7,DataPack!U69)))))</f>
        <v>36</v>
      </c>
      <c r="E23" s="29">
        <f>IF($B$6=Dates!$E$3,DataPack!C69,IF($B$6=Dates!$E$4,DataPack!M69,IF($B$6=Dates!$E$5,DataPack!W69,IF($B$6=Dates!$E$6,DataPack!AG69,IF($B$6=Dates!$E$7,DataPack!V69)))))</f>
        <v>18</v>
      </c>
      <c r="F23" s="29">
        <f>IF($B$6=Dates!$E$3,DataPack!D69,IF($B$6=Dates!$E$4,DataPack!N69,IF($B$6=Dates!$E$5,DataPack!X69,IF($B$6=Dates!$E$6,DataPack!AH69,IF($B$6=Dates!$E$7,DataPack!W69)))))</f>
        <v>50</v>
      </c>
      <c r="G23" s="29">
        <f>IF($B$6=Dates!$E$3,DataPack!E69,IF($B$6=Dates!$E$4,DataPack!O69,IF($B$6=Dates!$E$5,DataPack!Y69,IF($B$6=Dates!$E$6,DataPack!AI69,IF($B$6=Dates!$E$7,DataPack!X69)))))</f>
        <v>17</v>
      </c>
      <c r="H23" s="29">
        <f>IF($B$6=Dates!$E$3,DataPack!F69,IF($B$6=Dates!$E$4,DataPack!P69,IF($B$6=Dates!$E$5,DataPack!Z69,IF($B$6=Dates!$E$6,DataPack!AJ69,IF($B$6=Dates!$E$7,DataPack!Y69)))))</f>
        <v>47</v>
      </c>
      <c r="I23" s="29">
        <f>IF($B$6=Dates!$E$3,DataPack!G69,IF($B$6=Dates!$E$4,DataPack!Q69,IF($B$6=Dates!$E$5,DataPack!AA69,IF($B$6=Dates!$E$6,DataPack!AK69,IF($B$6=Dates!$E$7,DataPack!Z69)))))</f>
        <v>1</v>
      </c>
      <c r="J23" s="29">
        <f>IF($B$6=Dates!$E$3,DataPack!H69,IF($B$6=Dates!$E$4,DataPack!R69,IF($B$6=Dates!$E$5,DataPack!AB69,IF($B$6=Dates!$E$6,DataPack!AL69,IF($B$6=Dates!$E$7,DataPack!AA69)))))</f>
        <v>3</v>
      </c>
      <c r="K23" s="29">
        <f>IF($B$6=Dates!$E$3,DataPack!I69,IF($B$6=Dates!$E$4,DataPack!S69,IF($B$6=Dates!$E$5,DataPack!AC69,IF($B$6=Dates!$E$6,DataPack!AM69,IF($B$6=Dates!$E$7,DataPack!AB69)))))</f>
        <v>0</v>
      </c>
      <c r="L23" s="29">
        <f>IF($B$6=Dates!$E$3,DataPack!J69,IF($B$6=Dates!$E$4,DataPack!T69,IF($B$6=Dates!$E$5,DataPack!AD69,IF($B$6=Dates!$E$6,DataPack!AN69,IF($B$6=Dates!$E$7,DataPack!AC69)))))</f>
        <v>0</v>
      </c>
      <c r="M23" s="6"/>
    </row>
    <row r="24" spans="2:13" ht="30" customHeight="1">
      <c r="B24" s="109" t="s">
        <v>362</v>
      </c>
      <c r="C24" s="56"/>
      <c r="D24" s="22">
        <f>IF($B$6=Dates!$E$3,DataPack!B70,IF($B$6=Dates!$E$4,DataPack!L70,IF($B$6=Dates!$E$5,DataPack!V70,IF($B$6=Dates!$E$6,DataPack!AF70,IF($B$6=Dates!$E$7,DataPack!U70)))))</f>
        <v>36</v>
      </c>
      <c r="E24" s="29">
        <f>IF($B$6=Dates!$E$3,DataPack!C70,IF($B$6=Dates!$E$4,DataPack!M70,IF($B$6=Dates!$E$5,DataPack!W70,IF($B$6=Dates!$E$6,DataPack!AG70,IF($B$6=Dates!$E$7,DataPack!V70)))))</f>
        <v>17</v>
      </c>
      <c r="F24" s="29">
        <f>IF($B$6=Dates!$E$3,DataPack!D70,IF($B$6=Dates!$E$4,DataPack!N70,IF($B$6=Dates!$E$5,DataPack!X70,IF($B$6=Dates!$E$6,DataPack!AH70,IF($B$6=Dates!$E$7,DataPack!W70)))))</f>
        <v>47</v>
      </c>
      <c r="G24" s="29">
        <f>IF($B$6=Dates!$E$3,DataPack!E70,IF($B$6=Dates!$E$4,DataPack!O70,IF($B$6=Dates!$E$5,DataPack!Y70,IF($B$6=Dates!$E$6,DataPack!AI70,IF($B$6=Dates!$E$7,DataPack!X70)))))</f>
        <v>18</v>
      </c>
      <c r="H24" s="29">
        <f>IF($B$6=Dates!$E$3,DataPack!F70,IF($B$6=Dates!$E$4,DataPack!P70,IF($B$6=Dates!$E$5,DataPack!Z70,IF($B$6=Dates!$E$6,DataPack!AJ70,IF($B$6=Dates!$E$7,DataPack!Y70)))))</f>
        <v>50</v>
      </c>
      <c r="I24" s="29">
        <f>IF($B$6=Dates!$E$3,DataPack!G70,IF($B$6=Dates!$E$4,DataPack!Q70,IF($B$6=Dates!$E$5,DataPack!AA70,IF($B$6=Dates!$E$6,DataPack!AK70,IF($B$6=Dates!$E$7,DataPack!Z70)))))</f>
        <v>1</v>
      </c>
      <c r="J24" s="29">
        <f>IF($B$6=Dates!$E$3,DataPack!H70,IF($B$6=Dates!$E$4,DataPack!R70,IF($B$6=Dates!$E$5,DataPack!AB70,IF($B$6=Dates!$E$6,DataPack!AL70,IF($B$6=Dates!$E$7,DataPack!AA70)))))</f>
        <v>3</v>
      </c>
      <c r="K24" s="29">
        <f>IF($B$6=Dates!$E$3,DataPack!I70,IF($B$6=Dates!$E$4,DataPack!S70,IF($B$6=Dates!$E$5,DataPack!AC70,IF($B$6=Dates!$E$6,DataPack!AM70,IF($B$6=Dates!$E$7,DataPack!AB70)))))</f>
        <v>0</v>
      </c>
      <c r="L24" s="29">
        <f>IF($B$6=Dates!$E$3,DataPack!J70,IF($B$6=Dates!$E$4,DataPack!T70,IF($B$6=Dates!$E$5,DataPack!AD70,IF($B$6=Dates!$E$6,DataPack!AN70,IF($B$6=Dates!$E$7,DataPack!AC70)))))</f>
        <v>0</v>
      </c>
      <c r="M24" s="6"/>
    </row>
    <row r="25" spans="2:13" ht="30" customHeight="1">
      <c r="B25" s="109" t="s">
        <v>363</v>
      </c>
      <c r="C25" s="56"/>
      <c r="D25" s="22">
        <f>IF($B$6=Dates!$E$3,DataPack!B71,IF($B$6=Dates!$E$4,DataPack!L71,IF($B$6=Dates!$E$5,DataPack!V71,IF($B$6=Dates!$E$6,DataPack!AF71,IF($B$6=Dates!$E$7,DataPack!U71)))))</f>
        <v>36</v>
      </c>
      <c r="E25" s="29">
        <f>IF($B$6=Dates!$E$3,DataPack!C71,IF($B$6=Dates!$E$4,DataPack!M71,IF($B$6=Dates!$E$5,DataPack!W71,IF($B$6=Dates!$E$6,DataPack!AG71,IF($B$6=Dates!$E$7,DataPack!V71)))))</f>
        <v>20</v>
      </c>
      <c r="F25" s="29">
        <f>IF($B$6=Dates!$E$3,DataPack!D71,IF($B$6=Dates!$E$4,DataPack!N71,IF($B$6=Dates!$E$5,DataPack!X71,IF($B$6=Dates!$E$6,DataPack!AH71,IF($B$6=Dates!$E$7,DataPack!W71)))))</f>
        <v>56</v>
      </c>
      <c r="G25" s="29">
        <f>IF($B$6=Dates!$E$3,DataPack!E71,IF($B$6=Dates!$E$4,DataPack!O71,IF($B$6=Dates!$E$5,DataPack!Y71,IF($B$6=Dates!$E$6,DataPack!AI71,IF($B$6=Dates!$E$7,DataPack!X71)))))</f>
        <v>16</v>
      </c>
      <c r="H25" s="29">
        <f>IF($B$6=Dates!$E$3,DataPack!F71,IF($B$6=Dates!$E$4,DataPack!P71,IF($B$6=Dates!$E$5,DataPack!Z71,IF($B$6=Dates!$E$6,DataPack!AJ71,IF($B$6=Dates!$E$7,DataPack!Y71)))))</f>
        <v>44</v>
      </c>
      <c r="I25" s="29">
        <f>IF($B$6=Dates!$E$3,DataPack!G71,IF($B$6=Dates!$E$4,DataPack!Q71,IF($B$6=Dates!$E$5,DataPack!AA71,IF($B$6=Dates!$E$6,DataPack!AK71,IF($B$6=Dates!$E$7,DataPack!Z71)))))</f>
        <v>0</v>
      </c>
      <c r="J25" s="29">
        <f>IF($B$6=Dates!$E$3,DataPack!H71,IF($B$6=Dates!$E$4,DataPack!R71,IF($B$6=Dates!$E$5,DataPack!AB71,IF($B$6=Dates!$E$6,DataPack!AL71,IF($B$6=Dates!$E$7,DataPack!AA71)))))</f>
        <v>0</v>
      </c>
      <c r="K25" s="29">
        <f>IF($B$6=Dates!$E$3,DataPack!I71,IF($B$6=Dates!$E$4,DataPack!S71,IF($B$6=Dates!$E$5,DataPack!AC71,IF($B$6=Dates!$E$6,DataPack!AM71,IF($B$6=Dates!$E$7,DataPack!AB71)))))</f>
        <v>0</v>
      </c>
      <c r="L25" s="29">
        <f>IF($B$6=Dates!$E$3,DataPack!J71,IF($B$6=Dates!$E$4,DataPack!T71,IF($B$6=Dates!$E$5,DataPack!AD71,IF($B$6=Dates!$E$6,DataPack!AN71,IF($B$6=Dates!$E$7,DataPack!AC71)))))</f>
        <v>0</v>
      </c>
      <c r="M25" s="6"/>
    </row>
    <row r="26" spans="2:13" ht="30" customHeight="1">
      <c r="B26" s="109" t="s">
        <v>364</v>
      </c>
      <c r="C26" s="56"/>
      <c r="D26" s="22">
        <f>IF($B$6=Dates!$E$3,DataPack!B72,IF($B$6=Dates!$E$4,DataPack!L72,IF($B$6=Dates!$E$5,DataPack!V72,IF($B$6=Dates!$E$6,DataPack!AF72,IF($B$6=Dates!$E$7,DataPack!U72)))))</f>
        <v>36</v>
      </c>
      <c r="E26" s="29">
        <f>IF($B$6=Dates!$E$3,DataPack!C72,IF($B$6=Dates!$E$4,DataPack!M72,IF($B$6=Dates!$E$5,DataPack!W72,IF($B$6=Dates!$E$6,DataPack!AG72,IF($B$6=Dates!$E$7,DataPack!V72)))))</f>
        <v>32</v>
      </c>
      <c r="F26" s="29">
        <f>IF($B$6=Dates!$E$3,DataPack!D72,IF($B$6=Dates!$E$4,DataPack!N72,IF($B$6=Dates!$E$5,DataPack!X72,IF($B$6=Dates!$E$6,DataPack!AH72,IF($B$6=Dates!$E$7,DataPack!W72)))))</f>
        <v>89</v>
      </c>
      <c r="G26" s="29">
        <f>IF($B$6=Dates!$E$3,DataPack!E72,IF($B$6=Dates!$E$4,DataPack!O72,IF($B$6=Dates!$E$5,DataPack!Y72,IF($B$6=Dates!$E$6,DataPack!AI72,IF($B$6=Dates!$E$7,DataPack!X72)))))</f>
        <v>4</v>
      </c>
      <c r="H26" s="29">
        <f>IF($B$6=Dates!$E$3,DataPack!F72,IF($B$6=Dates!$E$4,DataPack!P72,IF($B$6=Dates!$E$5,DataPack!Z72,IF($B$6=Dates!$E$6,DataPack!AJ72,IF($B$6=Dates!$E$7,DataPack!Y72)))))</f>
        <v>11</v>
      </c>
      <c r="I26" s="29">
        <f>IF($B$6=Dates!$E$3,DataPack!G72,IF($B$6=Dates!$E$4,DataPack!Q72,IF($B$6=Dates!$E$5,DataPack!AA72,IF($B$6=Dates!$E$6,DataPack!AK72,IF($B$6=Dates!$E$7,DataPack!Z72)))))</f>
        <v>0</v>
      </c>
      <c r="J26" s="29">
        <f>IF($B$6=Dates!$E$3,DataPack!H72,IF($B$6=Dates!$E$4,DataPack!R72,IF($B$6=Dates!$E$5,DataPack!AB72,IF($B$6=Dates!$E$6,DataPack!AL72,IF($B$6=Dates!$E$7,DataPack!AA72)))))</f>
        <v>0</v>
      </c>
      <c r="K26" s="29">
        <f>IF($B$6=Dates!$E$3,DataPack!I72,IF($B$6=Dates!$E$4,DataPack!S72,IF($B$6=Dates!$E$5,DataPack!AC72,IF($B$6=Dates!$E$6,DataPack!AM72,IF($B$6=Dates!$E$7,DataPack!AB72)))))</f>
        <v>0</v>
      </c>
      <c r="L26" s="29">
        <f>IF($B$6=Dates!$E$3,DataPack!J72,IF($B$6=Dates!$E$4,DataPack!T72,IF($B$6=Dates!$E$5,DataPack!AD72,IF($B$6=Dates!$E$6,DataPack!AN72,IF($B$6=Dates!$E$7,DataPack!AC72)))))</f>
        <v>0</v>
      </c>
      <c r="M26" s="6"/>
    </row>
    <row r="27" spans="2:13" ht="30" customHeight="1">
      <c r="B27" s="109" t="s">
        <v>8</v>
      </c>
      <c r="C27" s="56"/>
      <c r="D27" s="22">
        <f>IF($B$6=Dates!$E$3,DataPack!B73,IF($B$6=Dates!$E$4,DataPack!L73,IF($B$6=Dates!$E$5,DataPack!V73,IF($B$6=Dates!$E$6,DataPack!AF73,IF($B$6=Dates!$E$7,DataPack!U73)))))</f>
        <v>36</v>
      </c>
      <c r="E27" s="29">
        <f>IF($B$6=Dates!$E$3,DataPack!C73,IF($B$6=Dates!$E$4,DataPack!M73,IF($B$6=Dates!$E$5,DataPack!W73,IF($B$6=Dates!$E$6,DataPack!AG73,IF($B$6=Dates!$E$7,DataPack!V73)))))</f>
        <v>20</v>
      </c>
      <c r="F27" s="29">
        <f>IF($B$6=Dates!$E$3,DataPack!D73,IF($B$6=Dates!$E$4,DataPack!N73,IF($B$6=Dates!$E$5,DataPack!X73,IF($B$6=Dates!$E$6,DataPack!AH73,IF($B$6=Dates!$E$7,DataPack!W73)))))</f>
        <v>56</v>
      </c>
      <c r="G27" s="29">
        <f>IF($B$6=Dates!$E$3,DataPack!E73,IF($B$6=Dates!$E$4,DataPack!O73,IF($B$6=Dates!$E$5,DataPack!Y73,IF($B$6=Dates!$E$6,DataPack!AI73,IF($B$6=Dates!$E$7,DataPack!X73)))))</f>
        <v>14</v>
      </c>
      <c r="H27" s="29">
        <f>IF($B$6=Dates!$E$3,DataPack!F73,IF($B$6=Dates!$E$4,DataPack!P73,IF($B$6=Dates!$E$5,DataPack!Z73,IF($B$6=Dates!$E$6,DataPack!AJ73,IF($B$6=Dates!$E$7,DataPack!Y73)))))</f>
        <v>39</v>
      </c>
      <c r="I27" s="29">
        <f>IF($B$6=Dates!$E$3,DataPack!G73,IF($B$6=Dates!$E$4,DataPack!Q73,IF($B$6=Dates!$E$5,DataPack!AA73,IF($B$6=Dates!$E$6,DataPack!AK73,IF($B$6=Dates!$E$7,DataPack!Z73)))))</f>
        <v>2</v>
      </c>
      <c r="J27" s="29">
        <f>IF($B$6=Dates!$E$3,DataPack!H73,IF($B$6=Dates!$E$4,DataPack!R73,IF($B$6=Dates!$E$5,DataPack!AB73,IF($B$6=Dates!$E$6,DataPack!AL73,IF($B$6=Dates!$E$7,DataPack!AA73)))))</f>
        <v>6</v>
      </c>
      <c r="K27" s="29">
        <f>IF($B$6=Dates!$E$3,DataPack!I73,IF($B$6=Dates!$E$4,DataPack!S73,IF($B$6=Dates!$E$5,DataPack!AC73,IF($B$6=Dates!$E$6,DataPack!AM73,IF($B$6=Dates!$E$7,DataPack!AB73)))))</f>
        <v>0</v>
      </c>
      <c r="L27" s="29">
        <f>IF($B$6=Dates!$E$3,DataPack!J73,IF($B$6=Dates!$E$4,DataPack!T73,IF($B$6=Dates!$E$5,DataPack!AD73,IF($B$6=Dates!$E$6,DataPack!AN73,IF($B$6=Dates!$E$7,DataPack!AC73)))))</f>
        <v>0</v>
      </c>
      <c r="M27" s="6"/>
    </row>
    <row r="28" spans="2:13" s="106" customFormat="1" ht="30" customHeight="1">
      <c r="B28" s="109" t="s">
        <v>365</v>
      </c>
      <c r="C28" s="56"/>
      <c r="D28" s="22">
        <f>IF($B$6=Dates!$E$3,DataPack!B74,IF($B$6=Dates!$E$4,DataPack!L74,IF($B$6=Dates!$E$5,DataPack!V74,IF($B$6=Dates!$E$6,DataPack!AF74,IF($B$6=Dates!$E$7,DataPack!U74)))))</f>
        <v>36</v>
      </c>
      <c r="E28" s="29">
        <f>IF($B$6=Dates!$E$3,DataPack!C74,IF($B$6=Dates!$E$4,DataPack!M74,IF($B$6=Dates!$E$5,DataPack!W74,IF($B$6=Dates!$E$6,DataPack!AG74,IF($B$6=Dates!$E$7,DataPack!V74)))))</f>
        <v>18</v>
      </c>
      <c r="F28" s="29">
        <f>IF($B$6=Dates!$E$3,DataPack!D74,IF($B$6=Dates!$E$4,DataPack!N74,IF($B$6=Dates!$E$5,DataPack!X74,IF($B$6=Dates!$E$6,DataPack!AH74,IF($B$6=Dates!$E$7,DataPack!W74)))))</f>
        <v>50</v>
      </c>
      <c r="G28" s="29">
        <f>IF($B$6=Dates!$E$3,DataPack!E74,IF($B$6=Dates!$E$4,DataPack!O74,IF($B$6=Dates!$E$5,DataPack!Y74,IF($B$6=Dates!$E$6,DataPack!AI74,IF($B$6=Dates!$E$7,DataPack!X74)))))</f>
        <v>17</v>
      </c>
      <c r="H28" s="29">
        <f>IF($B$6=Dates!$E$3,DataPack!F74,IF($B$6=Dates!$E$4,DataPack!P74,IF($B$6=Dates!$E$5,DataPack!Z74,IF($B$6=Dates!$E$6,DataPack!AJ74,IF($B$6=Dates!$E$7,DataPack!Y74)))))</f>
        <v>47</v>
      </c>
      <c r="I28" s="29">
        <f>IF($B$6=Dates!$E$3,DataPack!G74,IF($B$6=Dates!$E$4,DataPack!Q74,IF($B$6=Dates!$E$5,DataPack!AA74,IF($B$6=Dates!$E$6,DataPack!AK74,IF($B$6=Dates!$E$7,DataPack!Z74)))))</f>
        <v>1</v>
      </c>
      <c r="J28" s="29">
        <f>IF($B$6=Dates!$E$3,DataPack!H74,IF($B$6=Dates!$E$4,DataPack!R74,IF($B$6=Dates!$E$5,DataPack!AB74,IF($B$6=Dates!$E$6,DataPack!AL74,IF($B$6=Dates!$E$7,DataPack!AA74)))))</f>
        <v>3</v>
      </c>
      <c r="K28" s="29">
        <f>IF($B$6=Dates!$E$3,DataPack!I74,IF($B$6=Dates!$E$4,DataPack!S74,IF($B$6=Dates!$E$5,DataPack!AC74,IF($B$6=Dates!$E$6,DataPack!AM74,IF($B$6=Dates!$E$7,DataPack!AB74)))))</f>
        <v>0</v>
      </c>
      <c r="L28" s="29">
        <f>IF($B$6=Dates!$E$3,DataPack!J74,IF($B$6=Dates!$E$4,DataPack!T74,IF($B$6=Dates!$E$5,DataPack!AD74,IF($B$6=Dates!$E$6,DataPack!AN74,IF($B$6=Dates!$E$7,DataPack!AC74)))))</f>
        <v>0</v>
      </c>
      <c r="M28" s="30"/>
    </row>
    <row r="29" spans="2:13" ht="30" customHeight="1">
      <c r="B29" s="110" t="s">
        <v>366</v>
      </c>
      <c r="C29" s="56"/>
      <c r="D29" s="22">
        <f>IF($B$6=Dates!$E$3,DataPack!B75,IF($B$6=Dates!$E$4,DataPack!L75,IF($B$6=Dates!$E$5,DataPack!V75,IF($B$6=Dates!$E$6,DataPack!AF75,IF($B$6=Dates!$E$7,DataPack!U75)))))</f>
        <v>36</v>
      </c>
      <c r="E29" s="29">
        <f>IF($B$6=Dates!$E$3,DataPack!C75,IF($B$6=Dates!$E$4,DataPack!M75,IF($B$6=Dates!$E$5,DataPack!W75,IF($B$6=Dates!$E$6,DataPack!AG75,IF($B$6=Dates!$E$7,DataPack!V75)))))</f>
        <v>11</v>
      </c>
      <c r="F29" s="29">
        <f>IF($B$6=Dates!$E$3,DataPack!D75,IF($B$6=Dates!$E$4,DataPack!N75,IF($B$6=Dates!$E$5,DataPack!X75,IF($B$6=Dates!$E$6,DataPack!AH75,IF($B$6=Dates!$E$7,DataPack!W75)))))</f>
        <v>31</v>
      </c>
      <c r="G29" s="29">
        <f>IF($B$6=Dates!$E$3,DataPack!E75,IF($B$6=Dates!$E$4,DataPack!O75,IF($B$6=Dates!$E$5,DataPack!Y75,IF($B$6=Dates!$E$6,DataPack!AI75,IF($B$6=Dates!$E$7,DataPack!X75)))))</f>
        <v>22</v>
      </c>
      <c r="H29" s="29">
        <f>IF($B$6=Dates!$E$3,DataPack!F75,IF($B$6=Dates!$E$4,DataPack!P75,IF($B$6=Dates!$E$5,DataPack!Z75,IF($B$6=Dates!$E$6,DataPack!AJ75,IF($B$6=Dates!$E$7,DataPack!Y75)))))</f>
        <v>61</v>
      </c>
      <c r="I29" s="29">
        <f>IF($B$6=Dates!$E$3,DataPack!G75,IF($B$6=Dates!$E$4,DataPack!Q75,IF($B$6=Dates!$E$5,DataPack!AA75,IF($B$6=Dates!$E$6,DataPack!AK75,IF($B$6=Dates!$E$7,DataPack!Z75)))))</f>
        <v>3</v>
      </c>
      <c r="J29" s="29">
        <f>IF($B$6=Dates!$E$3,DataPack!H75,IF($B$6=Dates!$E$4,DataPack!R75,IF($B$6=Dates!$E$5,DataPack!AB75,IF($B$6=Dates!$E$6,DataPack!AL75,IF($B$6=Dates!$E$7,DataPack!AA75)))))</f>
        <v>8</v>
      </c>
      <c r="K29" s="29">
        <f>IF($B$6=Dates!$E$3,DataPack!I75,IF($B$6=Dates!$E$4,DataPack!S75,IF($B$6=Dates!$E$5,DataPack!AC75,IF($B$6=Dates!$E$6,DataPack!AM75,IF($B$6=Dates!$E$7,DataPack!AB75)))))</f>
        <v>0</v>
      </c>
      <c r="L29" s="29">
        <f>IF($B$6=Dates!$E$3,DataPack!J75,IF($B$6=Dates!$E$4,DataPack!T75,IF($B$6=Dates!$E$5,DataPack!AD75,IF($B$6=Dates!$E$6,DataPack!AN75,IF($B$6=Dates!$E$7,DataPack!AC75)))))</f>
        <v>0</v>
      </c>
      <c r="M29" s="6"/>
    </row>
    <row r="30" spans="2:13" ht="30" customHeight="1">
      <c r="B30" s="110" t="s">
        <v>367</v>
      </c>
      <c r="C30" s="58"/>
      <c r="D30" s="22">
        <f>IF($B$6=Dates!$E$3,DataPack!B76,IF($B$6=Dates!$E$4,DataPack!L76,IF($B$6=Dates!$E$5,DataPack!V76,IF($B$6=Dates!$E$6,DataPack!AF76,IF($B$6=Dates!$E$7,DataPack!U76)))))</f>
        <v>36</v>
      </c>
      <c r="E30" s="29">
        <f>IF($B$6=Dates!$E$3,DataPack!C76,IF($B$6=Dates!$E$4,DataPack!M76,IF($B$6=Dates!$E$5,DataPack!W76,IF($B$6=Dates!$E$6,DataPack!AG76,IF($B$6=Dates!$E$7,DataPack!V76)))))</f>
        <v>28</v>
      </c>
      <c r="F30" s="29">
        <f>IF($B$6=Dates!$E$3,DataPack!D76,IF($B$6=Dates!$E$4,DataPack!N76,IF($B$6=Dates!$E$5,DataPack!X76,IF($B$6=Dates!$E$6,DataPack!AH76,IF($B$6=Dates!$E$7,DataPack!W76)))))</f>
        <v>78</v>
      </c>
      <c r="G30" s="29">
        <f>IF($B$6=Dates!$E$3,DataPack!E76,IF($B$6=Dates!$E$4,DataPack!O76,IF($B$6=Dates!$E$5,DataPack!Y76,IF($B$6=Dates!$E$6,DataPack!AI76,IF($B$6=Dates!$E$7,DataPack!X76)))))</f>
        <v>8</v>
      </c>
      <c r="H30" s="29">
        <f>IF($B$6=Dates!$E$3,DataPack!F76,IF($B$6=Dates!$E$4,DataPack!P76,IF($B$6=Dates!$E$5,DataPack!Z76,IF($B$6=Dates!$E$6,DataPack!AJ76,IF($B$6=Dates!$E$7,DataPack!Y76)))))</f>
        <v>22</v>
      </c>
      <c r="I30" s="29">
        <f>IF($B$6=Dates!$E$3,DataPack!G76,IF($B$6=Dates!$E$4,DataPack!Q76,IF($B$6=Dates!$E$5,DataPack!AA76,IF($B$6=Dates!$E$6,DataPack!AK76,IF($B$6=Dates!$E$7,DataPack!Z76)))))</f>
        <v>0</v>
      </c>
      <c r="J30" s="29">
        <f>IF($B$6=Dates!$E$3,DataPack!H76,IF($B$6=Dates!$E$4,DataPack!R76,IF($B$6=Dates!$E$5,DataPack!AB76,IF($B$6=Dates!$E$6,DataPack!AL76,IF($B$6=Dates!$E$7,DataPack!AA76)))))</f>
        <v>0</v>
      </c>
      <c r="K30" s="29">
        <f>IF($B$6=Dates!$E$3,DataPack!I76,IF($B$6=Dates!$E$4,DataPack!S76,IF($B$6=Dates!$E$5,DataPack!AC76,IF($B$6=Dates!$E$6,DataPack!AM76,IF($B$6=Dates!$E$7,DataPack!AB76)))))</f>
        <v>0</v>
      </c>
      <c r="L30" s="29">
        <f>IF($B$6=Dates!$E$3,DataPack!J76,IF($B$6=Dates!$E$4,DataPack!T76,IF($B$6=Dates!$E$5,DataPack!AD76,IF($B$6=Dates!$E$6,DataPack!AN76,IF($B$6=Dates!$E$7,DataPack!AC76)))))</f>
        <v>0</v>
      </c>
      <c r="M30" s="6"/>
    </row>
    <row r="31" spans="2:13" ht="30" customHeight="1">
      <c r="B31" s="110" t="s">
        <v>368</v>
      </c>
      <c r="C31" s="17"/>
      <c r="D31" s="22">
        <f>IF($B$6=Dates!$E$3,DataPack!B77,IF($B$6=Dates!$E$4,DataPack!L77,IF($B$6=Dates!$E$5,DataPack!V77,IF($B$6=Dates!$E$6,DataPack!AF77,IF($B$6=Dates!$E$7,DataPack!U77)))))</f>
        <v>36</v>
      </c>
      <c r="E31" s="29">
        <f>IF($B$6=Dates!$E$3,DataPack!C77,IF($B$6=Dates!$E$4,DataPack!M77,IF($B$6=Dates!$E$5,DataPack!W77,IF($B$6=Dates!$E$6,DataPack!AG77,IF($B$6=Dates!$E$7,DataPack!V77)))))</f>
        <v>25</v>
      </c>
      <c r="F31" s="29">
        <f>IF($B$6=Dates!$E$3,DataPack!D77,IF($B$6=Dates!$E$4,DataPack!N77,IF($B$6=Dates!$E$5,DataPack!X77,IF($B$6=Dates!$E$6,DataPack!AH77,IF($B$6=Dates!$E$7,DataPack!W77)))))</f>
        <v>69</v>
      </c>
      <c r="G31" s="29">
        <f>IF($B$6=Dates!$E$3,DataPack!E77,IF($B$6=Dates!$E$4,DataPack!O77,IF($B$6=Dates!$E$5,DataPack!Y77,IF($B$6=Dates!$E$6,DataPack!AI77,IF($B$6=Dates!$E$7,DataPack!X77)))))</f>
        <v>11</v>
      </c>
      <c r="H31" s="29">
        <f>IF($B$6=Dates!$E$3,DataPack!F77,IF($B$6=Dates!$E$4,DataPack!P77,IF($B$6=Dates!$E$5,DataPack!Z77,IF($B$6=Dates!$E$6,DataPack!AJ77,IF($B$6=Dates!$E$7,DataPack!Y77)))))</f>
        <v>31</v>
      </c>
      <c r="I31" s="29">
        <f>IF($B$6=Dates!$E$3,DataPack!G77,IF($B$6=Dates!$E$4,DataPack!Q77,IF($B$6=Dates!$E$5,DataPack!AA77,IF($B$6=Dates!$E$6,DataPack!AK77,IF($B$6=Dates!$E$7,DataPack!Z77)))))</f>
        <v>0</v>
      </c>
      <c r="J31" s="29">
        <f>IF($B$6=Dates!$E$3,DataPack!H77,IF($B$6=Dates!$E$4,DataPack!R77,IF($B$6=Dates!$E$5,DataPack!AB77,IF($B$6=Dates!$E$6,DataPack!AL77,IF($B$6=Dates!$E$7,DataPack!AA77)))))</f>
        <v>0</v>
      </c>
      <c r="K31" s="29">
        <f>IF($B$6=Dates!$E$3,DataPack!I77,IF($B$6=Dates!$E$4,DataPack!S77,IF($B$6=Dates!$E$5,DataPack!AC77,IF($B$6=Dates!$E$6,DataPack!AM77,IF($B$6=Dates!$E$7,DataPack!AB77)))))</f>
        <v>0</v>
      </c>
      <c r="L31" s="29">
        <f>IF($B$6=Dates!$E$3,DataPack!J77,IF($B$6=Dates!$E$4,DataPack!T77,IF($B$6=Dates!$E$5,DataPack!AD77,IF($B$6=Dates!$E$6,DataPack!AN77,IF($B$6=Dates!$E$7,DataPack!AC77)))))</f>
        <v>0</v>
      </c>
      <c r="M31" s="6"/>
    </row>
    <row r="32" spans="2:13" ht="30" customHeight="1">
      <c r="B32" s="110" t="s">
        <v>369</v>
      </c>
      <c r="C32" s="17"/>
      <c r="D32" s="22">
        <f>IF($B$6=Dates!$E$3,DataPack!B78,IF($B$6=Dates!$E$4,DataPack!L78,IF($B$6=Dates!$E$5,DataPack!V78,IF($B$6=Dates!$E$6,DataPack!AF78,IF($B$6=Dates!$E$7,DataPack!U78)))))</f>
        <v>36</v>
      </c>
      <c r="E32" s="29">
        <f>IF($B$6=Dates!$E$3,DataPack!C78,IF($B$6=Dates!$E$4,DataPack!M78,IF($B$6=Dates!$E$5,DataPack!W78,IF($B$6=Dates!$E$6,DataPack!AG78,IF($B$6=Dates!$E$7,DataPack!V78)))))</f>
        <v>21</v>
      </c>
      <c r="F32" s="29">
        <f>IF($B$6=Dates!$E$3,DataPack!D78,IF($B$6=Dates!$E$4,DataPack!N78,IF($B$6=Dates!$E$5,DataPack!X78,IF($B$6=Dates!$E$6,DataPack!AH78,IF($B$6=Dates!$E$7,DataPack!W78)))))</f>
        <v>58</v>
      </c>
      <c r="G32" s="29">
        <f>IF($B$6=Dates!$E$3,DataPack!E78,IF($B$6=Dates!$E$4,DataPack!O78,IF($B$6=Dates!$E$5,DataPack!Y78,IF($B$6=Dates!$E$6,DataPack!AI78,IF($B$6=Dates!$E$7,DataPack!X78)))))</f>
        <v>14</v>
      </c>
      <c r="H32" s="29">
        <f>IF($B$6=Dates!$E$3,DataPack!F78,IF($B$6=Dates!$E$4,DataPack!P78,IF($B$6=Dates!$E$5,DataPack!Z78,IF($B$6=Dates!$E$6,DataPack!AJ78,IF($B$6=Dates!$E$7,DataPack!Y78)))))</f>
        <v>39</v>
      </c>
      <c r="I32" s="29">
        <f>IF($B$6=Dates!$E$3,DataPack!G78,IF($B$6=Dates!$E$4,DataPack!Q78,IF($B$6=Dates!$E$5,DataPack!AA78,IF($B$6=Dates!$E$6,DataPack!AK78,IF($B$6=Dates!$E$7,DataPack!Z78)))))</f>
        <v>1</v>
      </c>
      <c r="J32" s="29">
        <f>IF($B$6=Dates!$E$3,DataPack!H78,IF($B$6=Dates!$E$4,DataPack!R78,IF($B$6=Dates!$E$5,DataPack!AB78,IF($B$6=Dates!$E$6,DataPack!AL78,IF($B$6=Dates!$E$7,DataPack!AA78)))))</f>
        <v>3</v>
      </c>
      <c r="K32" s="29">
        <f>IF($B$6=Dates!$E$3,DataPack!I78,IF($B$6=Dates!$E$4,DataPack!S78,IF($B$6=Dates!$E$5,DataPack!AC78,IF($B$6=Dates!$E$6,DataPack!AM78,IF($B$6=Dates!$E$7,DataPack!AB78)))))</f>
        <v>0</v>
      </c>
      <c r="L32" s="29">
        <f>IF($B$6=Dates!$E$3,DataPack!J78,IF($B$6=Dates!$E$4,DataPack!T78,IF($B$6=Dates!$E$5,DataPack!AD78,IF($B$6=Dates!$E$6,DataPack!AN78,IF($B$6=Dates!$E$7,DataPack!AC78)))))</f>
        <v>0</v>
      </c>
      <c r="M32" s="6"/>
    </row>
    <row r="33" spans="2:13" ht="30" customHeight="1">
      <c r="B33" s="109" t="s">
        <v>370</v>
      </c>
      <c r="C33" s="17"/>
      <c r="D33" s="22">
        <f>IF($B$6=Dates!$E$3,DataPack!B79,IF($B$6=Dates!$E$4,DataPack!L79,IF($B$6=Dates!$E$5,DataPack!V79,IF($B$6=Dates!$E$6,DataPack!AF79,IF($B$6=Dates!$E$7,DataPack!U79)))))</f>
        <v>36</v>
      </c>
      <c r="E33" s="29">
        <f>IF($B$6=Dates!$E$3,DataPack!C79,IF($B$6=Dates!$E$4,DataPack!M79,IF($B$6=Dates!$E$5,DataPack!W79,IF($B$6=Dates!$E$6,DataPack!AG79,IF($B$6=Dates!$E$7,DataPack!V79)))))</f>
        <v>16</v>
      </c>
      <c r="F33" s="29">
        <f>IF($B$6=Dates!$E$3,DataPack!D79,IF($B$6=Dates!$E$4,DataPack!N79,IF($B$6=Dates!$E$5,DataPack!X79,IF($B$6=Dates!$E$6,DataPack!AH79,IF($B$6=Dates!$E$7,DataPack!W79)))))</f>
        <v>44</v>
      </c>
      <c r="G33" s="29">
        <f>IF($B$6=Dates!$E$3,DataPack!E79,IF($B$6=Dates!$E$4,DataPack!O79,IF($B$6=Dates!$E$5,DataPack!Y79,IF($B$6=Dates!$E$6,DataPack!AI79,IF($B$6=Dates!$E$7,DataPack!X79)))))</f>
        <v>18</v>
      </c>
      <c r="H33" s="29">
        <f>IF($B$6=Dates!$E$3,DataPack!F79,IF($B$6=Dates!$E$4,DataPack!P79,IF($B$6=Dates!$E$5,DataPack!Z79,IF($B$6=Dates!$E$6,DataPack!AJ79,IF($B$6=Dates!$E$7,DataPack!Y79)))))</f>
        <v>50</v>
      </c>
      <c r="I33" s="29">
        <f>IF($B$6=Dates!$E$3,DataPack!G79,IF($B$6=Dates!$E$4,DataPack!Q79,IF($B$6=Dates!$E$5,DataPack!AA79,IF($B$6=Dates!$E$6,DataPack!AK79,IF($B$6=Dates!$E$7,DataPack!Z79)))))</f>
        <v>2</v>
      </c>
      <c r="J33" s="29">
        <f>IF($B$6=Dates!$E$3,DataPack!H79,IF($B$6=Dates!$E$4,DataPack!R79,IF($B$6=Dates!$E$5,DataPack!AB79,IF($B$6=Dates!$E$6,DataPack!AL79,IF($B$6=Dates!$E$7,DataPack!AA79)))))</f>
        <v>6</v>
      </c>
      <c r="K33" s="29">
        <f>IF($B$6=Dates!$E$3,DataPack!I79,IF($B$6=Dates!$E$4,DataPack!S79,IF($B$6=Dates!$E$5,DataPack!AC79,IF($B$6=Dates!$E$6,DataPack!AM79,IF($B$6=Dates!$E$7,DataPack!AB79)))))</f>
        <v>0</v>
      </c>
      <c r="L33" s="29">
        <f>IF($B$6=Dates!$E$3,DataPack!J79,IF($B$6=Dates!$E$4,DataPack!T79,IF($B$6=Dates!$E$5,DataPack!AD79,IF($B$6=Dates!$E$6,DataPack!AN79,IF($B$6=Dates!$E$7,DataPack!AC79)))))</f>
        <v>0</v>
      </c>
      <c r="M33" s="6"/>
    </row>
    <row r="34" spans="2:13" ht="30" customHeight="1">
      <c r="B34" s="109" t="s">
        <v>371</v>
      </c>
      <c r="C34" s="17"/>
      <c r="D34" s="22">
        <f>IF($B$6=Dates!$E$3,DataPack!B80,IF($B$6=Dates!$E$4,DataPack!L80,IF($B$6=Dates!$E$5,DataPack!V80,IF($B$6=Dates!$E$6,DataPack!AF80,IF($B$6=Dates!$E$7,DataPack!U80)))))</f>
        <v>36</v>
      </c>
      <c r="E34" s="29">
        <f>IF($B$6=Dates!$E$3,DataPack!C80,IF($B$6=Dates!$E$4,DataPack!M80,IF($B$6=Dates!$E$5,DataPack!W80,IF($B$6=Dates!$E$6,DataPack!AG80,IF($B$6=Dates!$E$7,DataPack!V80)))))</f>
        <v>15</v>
      </c>
      <c r="F34" s="29">
        <f>IF($B$6=Dates!$E$3,DataPack!D80,IF($B$6=Dates!$E$4,DataPack!N80,IF($B$6=Dates!$E$5,DataPack!X80,IF($B$6=Dates!$E$6,DataPack!AH80,IF($B$6=Dates!$E$7,DataPack!W80)))))</f>
        <v>42</v>
      </c>
      <c r="G34" s="29">
        <f>IF($B$6=Dates!$E$3,DataPack!E80,IF($B$6=Dates!$E$4,DataPack!O80,IF($B$6=Dates!$E$5,DataPack!Y80,IF($B$6=Dates!$E$6,DataPack!AI80,IF($B$6=Dates!$E$7,DataPack!X80)))))</f>
        <v>18</v>
      </c>
      <c r="H34" s="29">
        <f>IF($B$6=Dates!$E$3,DataPack!F80,IF($B$6=Dates!$E$4,DataPack!P80,IF($B$6=Dates!$E$5,DataPack!Z80,IF($B$6=Dates!$E$6,DataPack!AJ80,IF($B$6=Dates!$E$7,DataPack!Y80)))))</f>
        <v>50</v>
      </c>
      <c r="I34" s="29">
        <f>IF($B$6=Dates!$E$3,DataPack!G80,IF($B$6=Dates!$E$4,DataPack!Q80,IF($B$6=Dates!$E$5,DataPack!AA80,IF($B$6=Dates!$E$6,DataPack!AK80,IF($B$6=Dates!$E$7,DataPack!Z80)))))</f>
        <v>3</v>
      </c>
      <c r="J34" s="29">
        <f>IF($B$6=Dates!$E$3,DataPack!H80,IF($B$6=Dates!$E$4,DataPack!R80,IF($B$6=Dates!$E$5,DataPack!AB80,IF($B$6=Dates!$E$6,DataPack!AL80,IF($B$6=Dates!$E$7,DataPack!AA80)))))</f>
        <v>8</v>
      </c>
      <c r="K34" s="29">
        <f>IF($B$6=Dates!$E$3,DataPack!I80,IF($B$6=Dates!$E$4,DataPack!S80,IF($B$6=Dates!$E$5,DataPack!AC80,IF($B$6=Dates!$E$6,DataPack!AM80,IF($B$6=Dates!$E$7,DataPack!AB80)))))</f>
        <v>0</v>
      </c>
      <c r="L34" s="29">
        <f>IF($B$6=Dates!$E$3,DataPack!J80,IF($B$6=Dates!$E$4,DataPack!T80,IF($B$6=Dates!$E$5,DataPack!AD80,IF($B$6=Dates!$E$6,DataPack!AN80,IF($B$6=Dates!$E$7,DataPack!AC80)))))</f>
        <v>0</v>
      </c>
      <c r="M34" s="6"/>
    </row>
    <row r="35" spans="2:13" ht="30" customHeight="1">
      <c r="B35" s="109" t="s">
        <v>372</v>
      </c>
      <c r="C35" s="17"/>
      <c r="D35" s="22">
        <f>IF($B$6=Dates!$E$3,DataPack!B81,IF($B$6=Dates!$E$4,DataPack!L81,IF($B$6=Dates!$E$5,DataPack!V81,IF($B$6=Dates!$E$6,DataPack!AF81,IF($B$6=Dates!$E$7,DataPack!U81)))))</f>
        <v>36</v>
      </c>
      <c r="E35" s="29">
        <f>IF($B$6=Dates!$E$3,DataPack!C81,IF($B$6=Dates!$E$4,DataPack!M81,IF($B$6=Dates!$E$5,DataPack!W81,IF($B$6=Dates!$E$6,DataPack!AG81,IF($B$6=Dates!$E$7,DataPack!V81)))))</f>
        <v>18</v>
      </c>
      <c r="F35" s="29">
        <f>IF($B$6=Dates!$E$3,DataPack!D81,IF($B$6=Dates!$E$4,DataPack!N81,IF($B$6=Dates!$E$5,DataPack!X81,IF($B$6=Dates!$E$6,DataPack!AH81,IF($B$6=Dates!$E$7,DataPack!W81)))))</f>
        <v>50</v>
      </c>
      <c r="G35" s="29">
        <f>IF($B$6=Dates!$E$3,DataPack!E81,IF($B$6=Dates!$E$4,DataPack!O81,IF($B$6=Dates!$E$5,DataPack!Y81,IF($B$6=Dates!$E$6,DataPack!AI81,IF($B$6=Dates!$E$7,DataPack!X81)))))</f>
        <v>17</v>
      </c>
      <c r="H35" s="29">
        <f>IF($B$6=Dates!$E$3,DataPack!F81,IF($B$6=Dates!$E$4,DataPack!P81,IF($B$6=Dates!$E$5,DataPack!Z81,IF($B$6=Dates!$E$6,DataPack!AJ81,IF($B$6=Dates!$E$7,DataPack!Y81)))))</f>
        <v>47</v>
      </c>
      <c r="I35" s="29">
        <f>IF($B$6=Dates!$E$3,DataPack!G81,IF($B$6=Dates!$E$4,DataPack!Q81,IF($B$6=Dates!$E$5,DataPack!AA81,IF($B$6=Dates!$E$6,DataPack!AK81,IF($B$6=Dates!$E$7,DataPack!Z81)))))</f>
        <v>1</v>
      </c>
      <c r="J35" s="29">
        <f>IF($B$6=Dates!$E$3,DataPack!H81,IF($B$6=Dates!$E$4,DataPack!R81,IF($B$6=Dates!$E$5,DataPack!AB81,IF($B$6=Dates!$E$6,DataPack!AL81,IF($B$6=Dates!$E$7,DataPack!AA81)))))</f>
        <v>3</v>
      </c>
      <c r="K35" s="29">
        <f>IF($B$6=Dates!$E$3,DataPack!I81,IF($B$6=Dates!$E$4,DataPack!S81,IF($B$6=Dates!$E$5,DataPack!AC81,IF($B$6=Dates!$E$6,DataPack!AM81,IF($B$6=Dates!$E$7,DataPack!AB81)))))</f>
        <v>0</v>
      </c>
      <c r="L35" s="29">
        <f>IF($B$6=Dates!$E$3,DataPack!J81,IF($B$6=Dates!$E$4,DataPack!T81,IF($B$6=Dates!$E$5,DataPack!AD81,IF($B$6=Dates!$E$6,DataPack!AN81,IF($B$6=Dates!$E$7,DataPack!AC81)))))</f>
        <v>0</v>
      </c>
      <c r="M35" s="6"/>
    </row>
    <row r="36" spans="2:13" ht="30" customHeight="1">
      <c r="B36" s="109" t="s">
        <v>250</v>
      </c>
      <c r="C36" s="17"/>
      <c r="D36" s="22">
        <f>IF($B$6=Dates!$E$3,DataPack!B82,IF($B$6=Dates!$E$4,DataPack!L82,IF($B$6=Dates!$E$5,DataPack!V82,IF($B$6=Dates!$E$6,DataPack!AF82,IF($B$6=Dates!$E$7,DataPack!U82)))))</f>
        <v>36</v>
      </c>
      <c r="E36" s="29">
        <f>IF($B$6=Dates!$E$3,DataPack!C82,IF($B$6=Dates!$E$4,DataPack!M82,IF($B$6=Dates!$E$5,DataPack!W82,IF($B$6=Dates!$E$6,DataPack!AG82,IF($B$6=Dates!$E$7,DataPack!V82)))))</f>
        <v>19</v>
      </c>
      <c r="F36" s="29">
        <f>IF($B$6=Dates!$E$3,DataPack!D82,IF($B$6=Dates!$E$4,DataPack!N82,IF($B$6=Dates!$E$5,DataPack!X82,IF($B$6=Dates!$E$6,DataPack!AH82,IF($B$6=Dates!$E$7,DataPack!W82)))))</f>
        <v>53</v>
      </c>
      <c r="G36" s="29">
        <f>IF($B$6=Dates!$E$3,DataPack!E82,IF($B$6=Dates!$E$4,DataPack!O82,IF($B$6=Dates!$E$5,DataPack!Y82,IF($B$6=Dates!$E$6,DataPack!AI82,IF($B$6=Dates!$E$7,DataPack!X82)))))</f>
        <v>16</v>
      </c>
      <c r="H36" s="29">
        <f>IF($B$6=Dates!$E$3,DataPack!F82,IF($B$6=Dates!$E$4,DataPack!P82,IF($B$6=Dates!$E$5,DataPack!Z82,IF($B$6=Dates!$E$6,DataPack!AJ82,IF($B$6=Dates!$E$7,DataPack!Y82)))))</f>
        <v>44</v>
      </c>
      <c r="I36" s="29">
        <f>IF($B$6=Dates!$E$3,DataPack!G82,IF($B$6=Dates!$E$4,DataPack!Q82,IF($B$6=Dates!$E$5,DataPack!AA82,IF($B$6=Dates!$E$6,DataPack!AK82,IF($B$6=Dates!$E$7,DataPack!Z82)))))</f>
        <v>1</v>
      </c>
      <c r="J36" s="29">
        <f>IF($B$6=Dates!$E$3,DataPack!H82,IF($B$6=Dates!$E$4,DataPack!R82,IF($B$6=Dates!$E$5,DataPack!AB82,IF($B$6=Dates!$E$6,DataPack!AL82,IF($B$6=Dates!$E$7,DataPack!AA82)))))</f>
        <v>3</v>
      </c>
      <c r="K36" s="29">
        <f>IF($B$6=Dates!$E$3,DataPack!I82,IF($B$6=Dates!$E$4,DataPack!S82,IF($B$6=Dates!$E$5,DataPack!AC82,IF($B$6=Dates!$E$6,DataPack!AM82,IF($B$6=Dates!$E$7,DataPack!AB82)))))</f>
        <v>0</v>
      </c>
      <c r="L36" s="29">
        <f>IF($B$6=Dates!$E$3,DataPack!J82,IF($B$6=Dates!$E$4,DataPack!T82,IF($B$6=Dates!$E$5,DataPack!AD82,IF($B$6=Dates!$E$6,DataPack!AN82,IF($B$6=Dates!$E$7,DataPack!AC82)))))</f>
        <v>0</v>
      </c>
      <c r="M36" s="6"/>
    </row>
    <row r="37" spans="2:13" ht="30" customHeight="1">
      <c r="B37" s="109" t="s">
        <v>373</v>
      </c>
      <c r="C37" s="17"/>
      <c r="D37" s="22">
        <f>IF($B$6=Dates!$E$3,DataPack!B83,IF($B$6=Dates!$E$4,DataPack!L83,IF($B$6=Dates!$E$5,DataPack!V83,IF($B$6=Dates!$E$6,DataPack!AF83,IF($B$6=Dates!$E$7,DataPack!U83)))))</f>
        <v>36</v>
      </c>
      <c r="E37" s="29">
        <f>IF($B$6=Dates!$E$3,DataPack!C83,IF($B$6=Dates!$E$4,DataPack!M83,IF($B$6=Dates!$E$5,DataPack!W83,IF($B$6=Dates!$E$6,DataPack!AG83,IF($B$6=Dates!$E$7,DataPack!V83)))))</f>
        <v>19</v>
      </c>
      <c r="F37" s="29">
        <f>IF($B$6=Dates!$E$3,DataPack!D83,IF($B$6=Dates!$E$4,DataPack!N83,IF($B$6=Dates!$E$5,DataPack!X83,IF($B$6=Dates!$E$6,DataPack!AH83,IF($B$6=Dates!$E$7,DataPack!W83)))))</f>
        <v>53</v>
      </c>
      <c r="G37" s="29">
        <f>IF($B$6=Dates!$E$3,DataPack!E83,IF($B$6=Dates!$E$4,DataPack!O83,IF($B$6=Dates!$E$5,DataPack!Y83,IF($B$6=Dates!$E$6,DataPack!AI83,IF($B$6=Dates!$E$7,DataPack!X83)))))</f>
        <v>16</v>
      </c>
      <c r="H37" s="29">
        <f>IF($B$6=Dates!$E$3,DataPack!F83,IF($B$6=Dates!$E$4,DataPack!P83,IF($B$6=Dates!$E$5,DataPack!Z83,IF($B$6=Dates!$E$6,DataPack!AJ83,IF($B$6=Dates!$E$7,DataPack!Y83)))))</f>
        <v>44</v>
      </c>
      <c r="I37" s="29">
        <f>IF($B$6=Dates!$E$3,DataPack!G83,IF($B$6=Dates!$E$4,DataPack!Q83,IF($B$6=Dates!$E$5,DataPack!AA83,IF($B$6=Dates!$E$6,DataPack!AK83,IF($B$6=Dates!$E$7,DataPack!Z83)))))</f>
        <v>1</v>
      </c>
      <c r="J37" s="29">
        <f>IF($B$6=Dates!$E$3,DataPack!H83,IF($B$6=Dates!$E$4,DataPack!R83,IF($B$6=Dates!$E$5,DataPack!AB83,IF($B$6=Dates!$E$6,DataPack!AL83,IF($B$6=Dates!$E$7,DataPack!AA83)))))</f>
        <v>3</v>
      </c>
      <c r="K37" s="29">
        <f>IF($B$6=Dates!$E$3,DataPack!I83,IF($B$6=Dates!$E$4,DataPack!S83,IF($B$6=Dates!$E$5,DataPack!AC83,IF($B$6=Dates!$E$6,DataPack!AM83,IF($B$6=Dates!$E$7,DataPack!AB83)))))</f>
        <v>0</v>
      </c>
      <c r="L37" s="29">
        <f>IF($B$6=Dates!$E$3,DataPack!J83,IF($B$6=Dates!$E$4,DataPack!T83,IF($B$6=Dates!$E$5,DataPack!AD83,IF($B$6=Dates!$E$6,DataPack!AN83,IF($B$6=Dates!$E$7,DataPack!AC83)))))</f>
        <v>0</v>
      </c>
      <c r="M37" s="6"/>
    </row>
    <row r="38" spans="2:13" ht="30" customHeight="1">
      <c r="B38" s="109" t="s">
        <v>374</v>
      </c>
      <c r="C38" s="17"/>
      <c r="D38" s="22">
        <f>IF($B$6=Dates!$E$3,DataPack!B84,IF($B$6=Dates!$E$4,DataPack!L84,IF($B$6=Dates!$E$5,DataPack!V84,IF($B$6=Dates!$E$6,DataPack!AF84,IF($B$6=Dates!$E$7,DataPack!U84)))))</f>
        <v>36</v>
      </c>
      <c r="E38" s="29">
        <f>IF($B$6=Dates!$E$3,DataPack!C84,IF($B$6=Dates!$E$4,DataPack!M84,IF($B$6=Dates!$E$5,DataPack!W84,IF($B$6=Dates!$E$6,DataPack!AG84,IF($B$6=Dates!$E$7,DataPack!V84)))))</f>
        <v>19</v>
      </c>
      <c r="F38" s="29">
        <f>IF($B$6=Dates!$E$3,DataPack!D84,IF($B$6=Dates!$E$4,DataPack!N84,IF($B$6=Dates!$E$5,DataPack!X84,IF($B$6=Dates!$E$6,DataPack!AH84,IF($B$6=Dates!$E$7,DataPack!W84)))))</f>
        <v>53</v>
      </c>
      <c r="G38" s="29">
        <f>IF($B$6=Dates!$E$3,DataPack!E84,IF($B$6=Dates!$E$4,DataPack!O84,IF($B$6=Dates!$E$5,DataPack!Y84,IF($B$6=Dates!$E$6,DataPack!AI84,IF($B$6=Dates!$E$7,DataPack!X84)))))</f>
        <v>16</v>
      </c>
      <c r="H38" s="29">
        <f>IF($B$6=Dates!$E$3,DataPack!F84,IF($B$6=Dates!$E$4,DataPack!P84,IF($B$6=Dates!$E$5,DataPack!Z84,IF($B$6=Dates!$E$6,DataPack!AJ84,IF($B$6=Dates!$E$7,DataPack!Y84)))))</f>
        <v>44</v>
      </c>
      <c r="I38" s="29">
        <f>IF($B$6=Dates!$E$3,DataPack!G84,IF($B$6=Dates!$E$4,DataPack!Q84,IF($B$6=Dates!$E$5,DataPack!AA84,IF($B$6=Dates!$E$6,DataPack!AK84,IF($B$6=Dates!$E$7,DataPack!Z84)))))</f>
        <v>1</v>
      </c>
      <c r="J38" s="29">
        <f>IF($B$6=Dates!$E$3,DataPack!H84,IF($B$6=Dates!$E$4,DataPack!R84,IF($B$6=Dates!$E$5,DataPack!AB84,IF($B$6=Dates!$E$6,DataPack!AL84,IF($B$6=Dates!$E$7,DataPack!AA84)))))</f>
        <v>3</v>
      </c>
      <c r="K38" s="29">
        <f>IF($B$6=Dates!$E$3,DataPack!I84,IF($B$6=Dates!$E$4,DataPack!S84,IF($B$6=Dates!$E$5,DataPack!AC84,IF($B$6=Dates!$E$6,DataPack!AM84,IF($B$6=Dates!$E$7,DataPack!AB84)))))</f>
        <v>0</v>
      </c>
      <c r="L38" s="29">
        <f>IF($B$6=Dates!$E$3,DataPack!J84,IF($B$6=Dates!$E$4,DataPack!T84,IF($B$6=Dates!$E$5,DataPack!AD84,IF($B$6=Dates!$E$6,DataPack!AN84,IF($B$6=Dates!$E$7,DataPack!AC84)))))</f>
        <v>0</v>
      </c>
      <c r="M38" s="6"/>
    </row>
    <row r="39" spans="2:13" ht="30" customHeight="1">
      <c r="B39" s="111" t="s">
        <v>375</v>
      </c>
      <c r="C39" s="17"/>
      <c r="D39" s="22">
        <f>IF($B$6=Dates!$E$3,DataPack!B85,IF($B$6=Dates!$E$4,DataPack!L85,IF($B$6=Dates!$E$5,DataPack!V85,IF($B$6=Dates!$E$6,DataPack!AF85,IF($B$6=Dates!$E$7,DataPack!U85)))))</f>
        <v>36</v>
      </c>
      <c r="E39" s="29">
        <f>IF($B$6=Dates!$E$3,DataPack!C85,IF($B$6=Dates!$E$4,DataPack!M85,IF($B$6=Dates!$E$5,DataPack!W85,IF($B$6=Dates!$E$6,DataPack!AG85,IF($B$6=Dates!$E$7,DataPack!V85)))))</f>
        <v>20</v>
      </c>
      <c r="F39" s="29">
        <f>IF($B$6=Dates!$E$3,DataPack!D85,IF($B$6=Dates!$E$4,DataPack!N85,IF($B$6=Dates!$E$5,DataPack!X85,IF($B$6=Dates!$E$6,DataPack!AH85,IF($B$6=Dates!$E$7,DataPack!W85)))))</f>
        <v>56</v>
      </c>
      <c r="G39" s="29">
        <f>IF($B$6=Dates!$E$3,DataPack!E85,IF($B$6=Dates!$E$4,DataPack!O85,IF($B$6=Dates!$E$5,DataPack!Y85,IF($B$6=Dates!$E$6,DataPack!AI85,IF($B$6=Dates!$E$7,DataPack!X85)))))</f>
        <v>14</v>
      </c>
      <c r="H39" s="29">
        <f>IF($B$6=Dates!$E$3,DataPack!F85,IF($B$6=Dates!$E$4,DataPack!P85,IF($B$6=Dates!$E$5,DataPack!Z85,IF($B$6=Dates!$E$6,DataPack!AJ85,IF($B$6=Dates!$E$7,DataPack!Y85)))))</f>
        <v>39</v>
      </c>
      <c r="I39" s="29">
        <f>IF($B$6=Dates!$E$3,DataPack!G85,IF($B$6=Dates!$E$4,DataPack!Q85,IF($B$6=Dates!$E$5,DataPack!AA85,IF($B$6=Dates!$E$6,DataPack!AK85,IF($B$6=Dates!$E$7,DataPack!Z85)))))</f>
        <v>2</v>
      </c>
      <c r="J39" s="29">
        <f>IF($B$6=Dates!$E$3,DataPack!H85,IF($B$6=Dates!$E$4,DataPack!R85,IF($B$6=Dates!$E$5,DataPack!AB85,IF($B$6=Dates!$E$6,DataPack!AL85,IF($B$6=Dates!$E$7,DataPack!AA85)))))</f>
        <v>6</v>
      </c>
      <c r="K39" s="29">
        <f>IF($B$6=Dates!$E$3,DataPack!I85,IF($B$6=Dates!$E$4,DataPack!S85,IF($B$6=Dates!$E$5,DataPack!AC85,IF($B$6=Dates!$E$6,DataPack!AM85,IF($B$6=Dates!$E$7,DataPack!AB85)))))</f>
        <v>0</v>
      </c>
      <c r="L39" s="29">
        <f>IF($B$6=Dates!$E$3,DataPack!J85,IF($B$6=Dates!$E$4,DataPack!T85,IF($B$6=Dates!$E$5,DataPack!AD85,IF($B$6=Dates!$E$6,DataPack!AN85,IF($B$6=Dates!$E$7,DataPack!AC85)))))</f>
        <v>0</v>
      </c>
      <c r="M39" s="6"/>
    </row>
    <row r="40" spans="2:13" hidden="1">
      <c r="B40" s="109" t="s">
        <v>249</v>
      </c>
      <c r="C40" s="17"/>
      <c r="D40" s="29">
        <f>IF($B$6=Dates!$E$3,DataPack!B86,IF($B$6=Dates!$E$4,DataPack!L86,IF($B$6=Dates!$E$5,DataPack!V86,IF($B$6=Dates!$E$6,DataPack!AF86,IF($B$6=Dates!$E$7,DataPack!U86)))))</f>
        <v>0</v>
      </c>
      <c r="E40" s="29">
        <f>IF($B$6=Dates!$E$3,DataPack!C86,IF($B$6=Dates!$E$4,DataPack!M86,IF($B$6=Dates!$E$5,DataPack!W86,IF($B$6=Dates!$E$6,DataPack!AG86,IF($B$6=Dates!$E$7,DataPack!V86)))))</f>
        <v>0</v>
      </c>
      <c r="F40" s="29" t="e">
        <f>IF($B$6=Dates!$E$3,DataPack!D86,IF($B$6=Dates!$E$4,DataPack!N86,IF($B$6=Dates!$E$5,DataPack!X86,IF($B$6=Dates!$E$6,DataPack!AH86,IF($B$6=Dates!$E$7,DataPack!W86)))))</f>
        <v>#DIV/0!</v>
      </c>
      <c r="G40" s="29">
        <f>IF($B$6=Dates!$E$3,DataPack!E86,IF($B$6=Dates!$E$4,DataPack!O86,IF($B$6=Dates!$E$5,DataPack!Y86,IF($B$6=Dates!$E$6,DataPack!AI86,IF($B$6=Dates!$E$7,DataPack!X86)))))</f>
        <v>0</v>
      </c>
      <c r="H40" s="29" t="e">
        <f>IF($B$6=Dates!$E$3,DataPack!F86,IF($B$6=Dates!$E$4,DataPack!P86,IF($B$6=Dates!$E$5,DataPack!Z86,IF($B$6=Dates!$E$6,DataPack!AJ86,IF($B$6=Dates!$E$7,DataPack!Y86)))))</f>
        <v>#DIV/0!</v>
      </c>
      <c r="I40" s="29">
        <f>IF($B$6=Dates!$E$3,DataPack!G86,IF($B$6=Dates!$E$4,DataPack!Q86,IF($B$6=Dates!$E$5,DataPack!AA86,IF($B$6=Dates!$E$6,DataPack!AK86,IF($B$6=Dates!$E$7,DataPack!Z86)))))</f>
        <v>0</v>
      </c>
      <c r="J40" s="29" t="e">
        <f>IF($B$6=Dates!$E$3,DataPack!H86,IF($B$6=Dates!$E$4,DataPack!R86,IF($B$6=Dates!$E$5,DataPack!AB86,IF($B$6=Dates!$E$6,DataPack!AL86,IF($B$6=Dates!$E$7,DataPack!AA86)))))</f>
        <v>#DIV/0!</v>
      </c>
      <c r="K40" s="29">
        <f>IF($B$6=Dates!$E$3,DataPack!I86,IF($B$6=Dates!$E$4,DataPack!S86,IF($B$6=Dates!$E$5,DataPack!AC86,IF($B$6=Dates!$E$6,DataPack!AM86,IF($B$6=Dates!$E$7,DataPack!AB86)))))</f>
        <v>0</v>
      </c>
      <c r="L40" s="29" t="e">
        <f>IF($B$6=Dates!$E$3,DataPack!J86,IF($B$6=Dates!$E$4,DataPack!T86,IF($B$6=Dates!$E$5,DataPack!AD86,IF($B$6=Dates!$E$6,DataPack!AN86,IF($B$6=Dates!$E$7,DataPack!AC86)))))</f>
        <v>#DIV/0!</v>
      </c>
      <c r="M40" s="6"/>
    </row>
    <row r="41" spans="2:13" hidden="1">
      <c r="B41" s="109" t="s">
        <v>376</v>
      </c>
      <c r="C41" s="17"/>
      <c r="D41" s="29">
        <f>IF($B$6=Dates!$E$3,DataPack!B87,IF($B$6=Dates!$E$4,DataPack!L87,IF($B$6=Dates!$E$5,DataPack!V87,IF($B$6=Dates!$E$6,DataPack!AF87,IF($B$6=Dates!$E$7,DataPack!U87)))))</f>
        <v>0</v>
      </c>
      <c r="E41" s="29">
        <f>IF($B$6=Dates!$E$3,DataPack!C87,IF($B$6=Dates!$E$4,DataPack!M87,IF($B$6=Dates!$E$5,DataPack!W87,IF($B$6=Dates!$E$6,DataPack!AG87,IF($B$6=Dates!$E$7,DataPack!V87)))))</f>
        <v>0</v>
      </c>
      <c r="F41" s="29" t="e">
        <f>IF($B$6=Dates!$E$3,DataPack!D87,IF($B$6=Dates!$E$4,DataPack!N87,IF($B$6=Dates!$E$5,DataPack!X87,IF($B$6=Dates!$E$6,DataPack!AH87,IF($B$6=Dates!$E$7,DataPack!W87)))))</f>
        <v>#DIV/0!</v>
      </c>
      <c r="G41" s="29">
        <f>IF($B$6=Dates!$E$3,DataPack!E87,IF($B$6=Dates!$E$4,DataPack!O87,IF($B$6=Dates!$E$5,DataPack!Y87,IF($B$6=Dates!$E$6,DataPack!AI87,IF($B$6=Dates!$E$7,DataPack!X87)))))</f>
        <v>0</v>
      </c>
      <c r="H41" s="29" t="e">
        <f>IF($B$6=Dates!$E$3,DataPack!F87,IF($B$6=Dates!$E$4,DataPack!P87,IF($B$6=Dates!$E$5,DataPack!Z87,IF($B$6=Dates!$E$6,DataPack!AJ87,IF($B$6=Dates!$E$7,DataPack!Y87)))))</f>
        <v>#DIV/0!</v>
      </c>
      <c r="I41" s="29">
        <f>IF($B$6=Dates!$E$3,DataPack!G87,IF($B$6=Dates!$E$4,DataPack!Q87,IF($B$6=Dates!$E$5,DataPack!AA87,IF($B$6=Dates!$E$6,DataPack!AK87,IF($B$6=Dates!$E$7,DataPack!Z87)))))</f>
        <v>0</v>
      </c>
      <c r="J41" s="29" t="e">
        <f>IF($B$6=Dates!$E$3,DataPack!H87,IF($B$6=Dates!$E$4,DataPack!R87,IF($B$6=Dates!$E$5,DataPack!AB87,IF($B$6=Dates!$E$6,DataPack!AL87,IF($B$6=Dates!$E$7,DataPack!AA87)))))</f>
        <v>#DIV/0!</v>
      </c>
      <c r="K41" s="29">
        <f>IF($B$6=Dates!$E$3,DataPack!I87,IF($B$6=Dates!$E$4,DataPack!S87,IF($B$6=Dates!$E$5,DataPack!AC87,IF($B$6=Dates!$E$6,DataPack!AM87,IF($B$6=Dates!$E$7,DataPack!AB87)))))</f>
        <v>0</v>
      </c>
      <c r="L41" s="29" t="e">
        <f>IF($B$6=Dates!$E$3,DataPack!J87,IF($B$6=Dates!$E$4,DataPack!T87,IF($B$6=Dates!$E$5,DataPack!AD87,IF($B$6=Dates!$E$6,DataPack!AN87,IF($B$6=Dates!$E$7,DataPack!AC87)))))</f>
        <v>#DIV/0!</v>
      </c>
      <c r="M41" s="6"/>
    </row>
    <row r="42" spans="2:13" hidden="1">
      <c r="B42" s="109" t="s">
        <v>377</v>
      </c>
      <c r="C42" s="17"/>
      <c r="D42" s="29">
        <f>IF($B$6=Dates!$E$3,DataPack!B88,IF($B$6=Dates!$E$4,DataPack!L88,IF($B$6=Dates!$E$5,DataPack!V88,IF($B$6=Dates!$E$6,DataPack!AF88,IF($B$6=Dates!$E$7,DataPack!U88)))))</f>
        <v>0</v>
      </c>
      <c r="E42" s="29">
        <f>IF($B$6=Dates!$E$3,DataPack!C88,IF($B$6=Dates!$E$4,DataPack!M88,IF($B$6=Dates!$E$5,DataPack!W88,IF($B$6=Dates!$E$6,DataPack!AG88,IF($B$6=Dates!$E$7,DataPack!V88)))))</f>
        <v>0</v>
      </c>
      <c r="F42" s="29" t="e">
        <f>IF($B$6=Dates!$E$3,DataPack!D88,IF($B$6=Dates!$E$4,DataPack!N88,IF($B$6=Dates!$E$5,DataPack!X88,IF($B$6=Dates!$E$6,DataPack!AH88,IF($B$6=Dates!$E$7,DataPack!W88)))))</f>
        <v>#DIV/0!</v>
      </c>
      <c r="G42" s="29">
        <f>IF($B$6=Dates!$E$3,DataPack!E88,IF($B$6=Dates!$E$4,DataPack!O88,IF($B$6=Dates!$E$5,DataPack!Y88,IF($B$6=Dates!$E$6,DataPack!AI88,IF($B$6=Dates!$E$7,DataPack!X88)))))</f>
        <v>0</v>
      </c>
      <c r="H42" s="29" t="e">
        <f>IF($B$6=Dates!$E$3,DataPack!F88,IF($B$6=Dates!$E$4,DataPack!P88,IF($B$6=Dates!$E$5,DataPack!Z88,IF($B$6=Dates!$E$6,DataPack!AJ88,IF($B$6=Dates!$E$7,DataPack!Y88)))))</f>
        <v>#DIV/0!</v>
      </c>
      <c r="I42" s="29">
        <f>IF($B$6=Dates!$E$3,DataPack!G88,IF($B$6=Dates!$E$4,DataPack!Q88,IF($B$6=Dates!$E$5,DataPack!AA88,IF($B$6=Dates!$E$6,DataPack!AK88,IF($B$6=Dates!$E$7,DataPack!Z88)))))</f>
        <v>0</v>
      </c>
      <c r="J42" s="29" t="e">
        <f>IF($B$6=Dates!$E$3,DataPack!H88,IF($B$6=Dates!$E$4,DataPack!R88,IF($B$6=Dates!$E$5,DataPack!AB88,IF($B$6=Dates!$E$6,DataPack!AL88,IF($B$6=Dates!$E$7,DataPack!AA88)))))</f>
        <v>#DIV/0!</v>
      </c>
      <c r="K42" s="29">
        <f>IF($B$6=Dates!$E$3,DataPack!I88,IF($B$6=Dates!$E$4,DataPack!S88,IF($B$6=Dates!$E$5,DataPack!AC88,IF($B$6=Dates!$E$6,DataPack!AM88,IF($B$6=Dates!$E$7,DataPack!AB88)))))</f>
        <v>0</v>
      </c>
      <c r="L42" s="29" t="e">
        <f>IF($B$6=Dates!$E$3,DataPack!J88,IF($B$6=Dates!$E$4,DataPack!T88,IF($B$6=Dates!$E$5,DataPack!AD88,IF($B$6=Dates!$E$6,DataPack!AN88,IF($B$6=Dates!$E$7,DataPack!AC88)))))</f>
        <v>#DIV/0!</v>
      </c>
      <c r="M42" s="6"/>
    </row>
    <row r="43" spans="2:13" hidden="1">
      <c r="B43" s="109" t="s">
        <v>378</v>
      </c>
      <c r="C43" s="17"/>
      <c r="D43" s="29">
        <f>IF($B$6=Dates!$E$3,DataPack!B89,IF($B$6=Dates!$E$4,DataPack!L89,IF($B$6=Dates!$E$5,DataPack!V89,IF($B$6=Dates!$E$6,DataPack!AF89,IF($B$6=Dates!$E$7,DataPack!U89)))))</f>
        <v>0</v>
      </c>
      <c r="E43" s="29">
        <f>IF($B$6=Dates!$E$3,DataPack!C89,IF($B$6=Dates!$E$4,DataPack!M89,IF($B$6=Dates!$E$5,DataPack!W89,IF($B$6=Dates!$E$6,DataPack!AG89,IF($B$6=Dates!$E$7,DataPack!V89)))))</f>
        <v>0</v>
      </c>
      <c r="F43" s="29" t="e">
        <f>IF($B$6=Dates!$E$3,DataPack!D89,IF($B$6=Dates!$E$4,DataPack!N89,IF($B$6=Dates!$E$5,DataPack!X89,IF($B$6=Dates!$E$6,DataPack!AH89,IF($B$6=Dates!$E$7,DataPack!W89)))))</f>
        <v>#DIV/0!</v>
      </c>
      <c r="G43" s="29">
        <f>IF($B$6=Dates!$E$3,DataPack!E89,IF($B$6=Dates!$E$4,DataPack!O89,IF($B$6=Dates!$E$5,DataPack!Y89,IF($B$6=Dates!$E$6,DataPack!AI89,IF($B$6=Dates!$E$7,DataPack!X89)))))</f>
        <v>0</v>
      </c>
      <c r="H43" s="29" t="e">
        <f>IF($B$6=Dates!$E$3,DataPack!F89,IF($B$6=Dates!$E$4,DataPack!P89,IF($B$6=Dates!$E$5,DataPack!Z89,IF($B$6=Dates!$E$6,DataPack!AJ89,IF($B$6=Dates!$E$7,DataPack!Y89)))))</f>
        <v>#DIV/0!</v>
      </c>
      <c r="I43" s="29">
        <f>IF($B$6=Dates!$E$3,DataPack!G89,IF($B$6=Dates!$E$4,DataPack!Q89,IF($B$6=Dates!$E$5,DataPack!AA89,IF($B$6=Dates!$E$6,DataPack!AK89,IF($B$6=Dates!$E$7,DataPack!Z89)))))</f>
        <v>0</v>
      </c>
      <c r="J43" s="29" t="e">
        <f>IF($B$6=Dates!$E$3,DataPack!H89,IF($B$6=Dates!$E$4,DataPack!R89,IF($B$6=Dates!$E$5,DataPack!AB89,IF($B$6=Dates!$E$6,DataPack!AL89,IF($B$6=Dates!$E$7,DataPack!AA89)))))</f>
        <v>#DIV/0!</v>
      </c>
      <c r="K43" s="29">
        <f>IF($B$6=Dates!$E$3,DataPack!I89,IF($B$6=Dates!$E$4,DataPack!S89,IF($B$6=Dates!$E$5,DataPack!AC89,IF($B$6=Dates!$E$6,DataPack!AM89,IF($B$6=Dates!$E$7,DataPack!AB89)))))</f>
        <v>0</v>
      </c>
      <c r="L43" s="29" t="e">
        <f>IF($B$6=Dates!$E$3,DataPack!J89,IF($B$6=Dates!$E$4,DataPack!T89,IF($B$6=Dates!$E$5,DataPack!AD89,IF($B$6=Dates!$E$6,DataPack!AN89,IF($B$6=Dates!$E$7,DataPack!AC89)))))</f>
        <v>#DIV/0!</v>
      </c>
      <c r="M43" s="6"/>
    </row>
    <row r="44" spans="2:13" ht="30" hidden="1" customHeight="1">
      <c r="B44" s="236" t="s">
        <v>974</v>
      </c>
      <c r="C44" s="17"/>
      <c r="D44" s="29">
        <f>IF($B$6=Dates!$E$3,DataPack!B90,IF($B$6=Dates!$E$4,DataPack!L90,IF($B$6=Dates!$E$5,DataPack!V90,IF($B$6=Dates!$E$6,DataPack!AF90,IF($B$6=Dates!$E$7,DataPack!U90)))))</f>
        <v>0</v>
      </c>
      <c r="E44" s="29">
        <f>IF($B$6=Dates!$E$3,DataPack!C90,IF($B$6=Dates!$E$4,DataPack!M90,IF($B$6=Dates!$E$5,DataPack!W90,IF($B$6=Dates!$E$6,DataPack!AG90,IF($B$6=Dates!$E$7,DataPack!V90)))))</f>
        <v>0</v>
      </c>
      <c r="F44" s="29" t="e">
        <f>IF($B$6=Dates!$E$3,DataPack!D90,IF($B$6=Dates!$E$4,DataPack!N90,IF($B$6=Dates!$E$5,DataPack!X90,IF($B$6=Dates!$E$6,DataPack!AH90,IF($B$6=Dates!$E$7,DataPack!W90)))))</f>
        <v>#DIV/0!</v>
      </c>
      <c r="G44" s="29">
        <f>IF($B$6=Dates!$E$3,DataPack!E90,IF($B$6=Dates!$E$4,DataPack!O90,IF($B$6=Dates!$E$5,DataPack!Y90,IF($B$6=Dates!$E$6,DataPack!AI90,IF($B$6=Dates!$E$7,DataPack!X90)))))</f>
        <v>0</v>
      </c>
      <c r="H44" s="29" t="e">
        <f>IF($B$6=Dates!$E$3,DataPack!F90,IF($B$6=Dates!$E$4,DataPack!P90,IF($B$6=Dates!$E$5,DataPack!Z90,IF($B$6=Dates!$E$6,DataPack!AJ90,IF($B$6=Dates!$E$7,DataPack!Y90)))))</f>
        <v>#DIV/0!</v>
      </c>
      <c r="I44" s="29">
        <f>IF($B$6=Dates!$E$3,DataPack!G90,IF($B$6=Dates!$E$4,DataPack!Q90,IF($B$6=Dates!$E$5,DataPack!AA90,IF($B$6=Dates!$E$6,DataPack!AK90,IF($B$6=Dates!$E$7,DataPack!Z90)))))</f>
        <v>0</v>
      </c>
      <c r="J44" s="29" t="e">
        <f>IF($B$6=Dates!$E$3,DataPack!H90,IF($B$6=Dates!$E$4,DataPack!R90,IF($B$6=Dates!$E$5,DataPack!AB90,IF($B$6=Dates!$E$6,DataPack!AL90,IF($B$6=Dates!$E$7,DataPack!AA90)))))</f>
        <v>#DIV/0!</v>
      </c>
      <c r="K44" s="29">
        <f>IF($B$6=Dates!$E$3,DataPack!I90,IF($B$6=Dates!$E$4,DataPack!S90,IF($B$6=Dates!$E$5,DataPack!AC90,IF($B$6=Dates!$E$6,DataPack!AM90,IF($B$6=Dates!$E$7,DataPack!AB90)))))</f>
        <v>0</v>
      </c>
      <c r="L44" s="29" t="e">
        <f>IF($B$6=Dates!$E$3,DataPack!J90,IF($B$6=Dates!$E$4,DataPack!T90,IF($B$6=Dates!$E$5,DataPack!AD90,IF($B$6=Dates!$E$6,DataPack!AN90,IF($B$6=Dates!$E$7,DataPack!AC90)))))</f>
        <v>#DIV/0!</v>
      </c>
      <c r="M44" s="6"/>
    </row>
    <row r="45" spans="2:13" ht="30" hidden="1" customHeight="1">
      <c r="B45" s="236" t="s">
        <v>966</v>
      </c>
      <c r="C45" s="17"/>
      <c r="D45" s="29">
        <f>IF($B$6=Dates!$E$3,DataPack!B91,IF($B$6=Dates!$E$4,DataPack!L91,IF($B$6=Dates!$E$5,DataPack!V91,IF($B$6=Dates!$E$6,DataPack!AF91,IF($B$6=Dates!$E$7,DataPack!U91)))))</f>
        <v>0</v>
      </c>
      <c r="E45" s="29">
        <f>IF($B$6=Dates!$E$3,DataPack!C91,IF($B$6=Dates!$E$4,DataPack!M91,IF($B$6=Dates!$E$5,DataPack!W91,IF($B$6=Dates!$E$6,DataPack!AG91,IF($B$6=Dates!$E$7,DataPack!V91)))))</f>
        <v>0</v>
      </c>
      <c r="F45" s="29" t="e">
        <f>IF($B$6=Dates!$E$3,DataPack!D91,IF($B$6=Dates!$E$4,DataPack!N91,IF($B$6=Dates!$E$5,DataPack!X91,IF($B$6=Dates!$E$6,DataPack!AH91,IF($B$6=Dates!$E$7,DataPack!W91)))))</f>
        <v>#DIV/0!</v>
      </c>
      <c r="G45" s="29">
        <f>IF($B$6=Dates!$E$3,DataPack!E91,IF($B$6=Dates!$E$4,DataPack!O91,IF($B$6=Dates!$E$5,DataPack!Y91,IF($B$6=Dates!$E$6,DataPack!AI91,IF($B$6=Dates!$E$7,DataPack!X91)))))</f>
        <v>0</v>
      </c>
      <c r="H45" s="29" t="e">
        <f>IF($B$6=Dates!$E$3,DataPack!F91,IF($B$6=Dates!$E$4,DataPack!P91,IF($B$6=Dates!$E$5,DataPack!Z91,IF($B$6=Dates!$E$6,DataPack!AJ91,IF($B$6=Dates!$E$7,DataPack!Y91)))))</f>
        <v>#DIV/0!</v>
      </c>
      <c r="I45" s="29">
        <f>IF($B$6=Dates!$E$3,DataPack!G91,IF($B$6=Dates!$E$4,DataPack!Q91,IF($B$6=Dates!$E$5,DataPack!AA91,IF($B$6=Dates!$E$6,DataPack!AK91,IF($B$6=Dates!$E$7,DataPack!Z91)))))</f>
        <v>0</v>
      </c>
      <c r="J45" s="29" t="e">
        <f>IF($B$6=Dates!$E$3,DataPack!H91,IF($B$6=Dates!$E$4,DataPack!R91,IF($B$6=Dates!$E$5,DataPack!AB91,IF($B$6=Dates!$E$6,DataPack!AL91,IF($B$6=Dates!$E$7,DataPack!AA91)))))</f>
        <v>#DIV/0!</v>
      </c>
      <c r="K45" s="29">
        <f>IF($B$6=Dates!$E$3,DataPack!I91,IF($B$6=Dates!$E$4,DataPack!S91,IF($B$6=Dates!$E$5,DataPack!AC91,IF($B$6=Dates!$E$6,DataPack!AM91,IF($B$6=Dates!$E$7,DataPack!AB91)))))</f>
        <v>0</v>
      </c>
      <c r="L45" s="29" t="e">
        <f>IF($B$6=Dates!$E$3,DataPack!J91,IF($B$6=Dates!$E$4,DataPack!T91,IF($B$6=Dates!$E$5,DataPack!AD91,IF($B$6=Dates!$E$6,DataPack!AN91,IF($B$6=Dates!$E$7,DataPack!AC91)))))</f>
        <v>#DIV/0!</v>
      </c>
      <c r="M45" s="6"/>
    </row>
    <row r="46" spans="2:13" ht="30" hidden="1" customHeight="1">
      <c r="B46" s="236" t="s">
        <v>965</v>
      </c>
      <c r="C46" s="17"/>
      <c r="D46" s="29">
        <f>IF($B$6=Dates!$E$3,DataPack!B92,IF($B$6=Dates!$E$4,DataPack!L92,IF($B$6=Dates!$E$5,DataPack!V92,IF($B$6=Dates!$E$6,DataPack!AF92,IF($B$6=Dates!$E$7,DataPack!U92)))))</f>
        <v>0</v>
      </c>
      <c r="E46" s="29">
        <f>IF($B$6=Dates!$E$3,DataPack!C92,IF($B$6=Dates!$E$4,DataPack!M92,IF($B$6=Dates!$E$5,DataPack!W92,IF($B$6=Dates!$E$6,DataPack!AG92,IF($B$6=Dates!$E$7,DataPack!V92)))))</f>
        <v>0</v>
      </c>
      <c r="F46" s="29" t="e">
        <f>IF($B$6=Dates!$E$3,DataPack!D92,IF($B$6=Dates!$E$4,DataPack!N92,IF($B$6=Dates!$E$5,DataPack!X92,IF($B$6=Dates!$E$6,DataPack!AH92,IF($B$6=Dates!$E$7,DataPack!W92)))))</f>
        <v>#DIV/0!</v>
      </c>
      <c r="G46" s="29">
        <f>IF($B$6=Dates!$E$3,DataPack!E92,IF($B$6=Dates!$E$4,DataPack!O92,IF($B$6=Dates!$E$5,DataPack!Y92,IF($B$6=Dates!$E$6,DataPack!AI92,IF($B$6=Dates!$E$7,DataPack!X92)))))</f>
        <v>0</v>
      </c>
      <c r="H46" s="29" t="e">
        <f>IF($B$6=Dates!$E$3,DataPack!F92,IF($B$6=Dates!$E$4,DataPack!P92,IF($B$6=Dates!$E$5,DataPack!Z92,IF($B$6=Dates!$E$6,DataPack!AJ92,IF($B$6=Dates!$E$7,DataPack!Y92)))))</f>
        <v>#DIV/0!</v>
      </c>
      <c r="I46" s="29">
        <f>IF($B$6=Dates!$E$3,DataPack!G92,IF($B$6=Dates!$E$4,DataPack!Q92,IF($B$6=Dates!$E$5,DataPack!AA92,IF($B$6=Dates!$E$6,DataPack!AK92,IF($B$6=Dates!$E$7,DataPack!Z92)))))</f>
        <v>0</v>
      </c>
      <c r="J46" s="29" t="e">
        <f>IF($B$6=Dates!$E$3,DataPack!H92,IF($B$6=Dates!$E$4,DataPack!R92,IF($B$6=Dates!$E$5,DataPack!AB92,IF($B$6=Dates!$E$6,DataPack!AL92,IF($B$6=Dates!$E$7,DataPack!AA92)))))</f>
        <v>#DIV/0!</v>
      </c>
      <c r="K46" s="29">
        <f>IF($B$6=Dates!$E$3,DataPack!I92,IF($B$6=Dates!$E$4,DataPack!S92,IF($B$6=Dates!$E$5,DataPack!AC92,IF($B$6=Dates!$E$6,DataPack!AM92,IF($B$6=Dates!$E$7,DataPack!AB92)))))</f>
        <v>0</v>
      </c>
      <c r="L46" s="29" t="e">
        <f>IF($B$6=Dates!$E$3,DataPack!J92,IF($B$6=Dates!$E$4,DataPack!T92,IF($B$6=Dates!$E$5,DataPack!AD92,IF($B$6=Dates!$E$6,DataPack!AN92,IF($B$6=Dates!$E$7,DataPack!AC92)))))</f>
        <v>#DIV/0!</v>
      </c>
      <c r="M46" s="6"/>
    </row>
    <row r="47" spans="2:13" ht="30" hidden="1" customHeight="1">
      <c r="B47" s="236" t="s">
        <v>967</v>
      </c>
      <c r="C47" s="17"/>
      <c r="D47" s="29">
        <f>IF($B$6=Dates!$E$3,DataPack!B93,IF($B$6=Dates!$E$4,DataPack!L93,IF($B$6=Dates!$E$5,DataPack!V93,IF($B$6=Dates!$E$6,DataPack!AF93,IF($B$6=Dates!$E$7,DataPack!U93)))))</f>
        <v>0</v>
      </c>
      <c r="E47" s="29">
        <f>IF($B$6=Dates!$E$3,DataPack!C93,IF($B$6=Dates!$E$4,DataPack!M93,IF($B$6=Dates!$E$5,DataPack!W93,IF($B$6=Dates!$E$6,DataPack!AG93,IF($B$6=Dates!$E$7,DataPack!V93)))))</f>
        <v>0</v>
      </c>
      <c r="F47" s="29" t="e">
        <f>IF($B$6=Dates!$E$3,DataPack!D93,IF($B$6=Dates!$E$4,DataPack!N93,IF($B$6=Dates!$E$5,DataPack!X93,IF($B$6=Dates!$E$6,DataPack!AH93,IF($B$6=Dates!$E$7,DataPack!W93)))))</f>
        <v>#DIV/0!</v>
      </c>
      <c r="G47" s="29">
        <f>IF($B$6=Dates!$E$3,DataPack!E93,IF($B$6=Dates!$E$4,DataPack!O93,IF($B$6=Dates!$E$5,DataPack!Y93,IF($B$6=Dates!$E$6,DataPack!AI93,IF($B$6=Dates!$E$7,DataPack!X93)))))</f>
        <v>0</v>
      </c>
      <c r="H47" s="29" t="e">
        <f>IF($B$6=Dates!$E$3,DataPack!F93,IF($B$6=Dates!$E$4,DataPack!P93,IF($B$6=Dates!$E$5,DataPack!Z93,IF($B$6=Dates!$E$6,DataPack!AJ93,IF($B$6=Dates!$E$7,DataPack!Y93)))))</f>
        <v>#DIV/0!</v>
      </c>
      <c r="I47" s="29">
        <f>IF($B$6=Dates!$E$3,DataPack!G93,IF($B$6=Dates!$E$4,DataPack!Q93,IF($B$6=Dates!$E$5,DataPack!AA93,IF($B$6=Dates!$E$6,DataPack!AK93,IF($B$6=Dates!$E$7,DataPack!Z93)))))</f>
        <v>0</v>
      </c>
      <c r="J47" s="29" t="e">
        <f>IF($B$6=Dates!$E$3,DataPack!H93,IF($B$6=Dates!$E$4,DataPack!R93,IF($B$6=Dates!$E$5,DataPack!AB93,IF($B$6=Dates!$E$6,DataPack!AL93,IF($B$6=Dates!$E$7,DataPack!AA93)))))</f>
        <v>#DIV/0!</v>
      </c>
      <c r="K47" s="29">
        <f>IF($B$6=Dates!$E$3,DataPack!I93,IF($B$6=Dates!$E$4,DataPack!S93,IF($B$6=Dates!$E$5,DataPack!AC93,IF($B$6=Dates!$E$6,DataPack!AM93,IF($B$6=Dates!$E$7,DataPack!AB93)))))</f>
        <v>0</v>
      </c>
      <c r="L47" s="29" t="e">
        <f>IF($B$6=Dates!$E$3,DataPack!J93,IF($B$6=Dates!$E$4,DataPack!T93,IF($B$6=Dates!$E$5,DataPack!AD93,IF($B$6=Dates!$E$6,DataPack!AN93,IF($B$6=Dates!$E$7,DataPack!AC93)))))</f>
        <v>#DIV/0!</v>
      </c>
      <c r="M47" s="6"/>
    </row>
    <row r="48" spans="2:13" ht="30" hidden="1" customHeight="1">
      <c r="B48" s="236" t="s">
        <v>968</v>
      </c>
      <c r="C48" s="17"/>
      <c r="D48" s="29">
        <f>IF($B$6=Dates!$E$3,DataPack!B94,IF($B$6=Dates!$E$4,DataPack!L94,IF($B$6=Dates!$E$5,DataPack!V94,IF($B$6=Dates!$E$6,DataPack!AF94,IF($B$6=Dates!$E$7,DataPack!U94)))))</f>
        <v>0</v>
      </c>
      <c r="E48" s="29">
        <f>IF($B$6=Dates!$E$3,DataPack!C94,IF($B$6=Dates!$E$4,DataPack!M94,IF($B$6=Dates!$E$5,DataPack!W94,IF($B$6=Dates!$E$6,DataPack!AG94,IF($B$6=Dates!$E$7,DataPack!V94)))))</f>
        <v>0</v>
      </c>
      <c r="F48" s="29" t="e">
        <f>IF($B$6=Dates!$E$3,DataPack!D94,IF($B$6=Dates!$E$4,DataPack!N94,IF($B$6=Dates!$E$5,DataPack!X94,IF($B$6=Dates!$E$6,DataPack!AH94,IF($B$6=Dates!$E$7,DataPack!W94)))))</f>
        <v>#DIV/0!</v>
      </c>
      <c r="G48" s="29">
        <f>IF($B$6=Dates!$E$3,DataPack!E94,IF($B$6=Dates!$E$4,DataPack!O94,IF($B$6=Dates!$E$5,DataPack!Y94,IF($B$6=Dates!$E$6,DataPack!AI94,IF($B$6=Dates!$E$7,DataPack!X94)))))</f>
        <v>0</v>
      </c>
      <c r="H48" s="29" t="e">
        <f>IF($B$6=Dates!$E$3,DataPack!F94,IF($B$6=Dates!$E$4,DataPack!P94,IF($B$6=Dates!$E$5,DataPack!Z94,IF($B$6=Dates!$E$6,DataPack!AJ94,IF($B$6=Dates!$E$7,DataPack!Y94)))))</f>
        <v>#DIV/0!</v>
      </c>
      <c r="I48" s="29">
        <f>IF($B$6=Dates!$E$3,DataPack!G94,IF($B$6=Dates!$E$4,DataPack!Q94,IF($B$6=Dates!$E$5,DataPack!AA94,IF($B$6=Dates!$E$6,DataPack!AK94,IF($B$6=Dates!$E$7,DataPack!Z94)))))</f>
        <v>0</v>
      </c>
      <c r="J48" s="29" t="e">
        <f>IF($B$6=Dates!$E$3,DataPack!H94,IF($B$6=Dates!$E$4,DataPack!R94,IF($B$6=Dates!$E$5,DataPack!AB94,IF($B$6=Dates!$E$6,DataPack!AL94,IF($B$6=Dates!$E$7,DataPack!AA94)))))</f>
        <v>#DIV/0!</v>
      </c>
      <c r="K48" s="29">
        <f>IF($B$6=Dates!$E$3,DataPack!I94,IF($B$6=Dates!$E$4,DataPack!S94,IF($B$6=Dates!$E$5,DataPack!AC94,IF($B$6=Dates!$E$6,DataPack!AM94,IF($B$6=Dates!$E$7,DataPack!AB94)))))</f>
        <v>0</v>
      </c>
      <c r="L48" s="281" t="e">
        <f>IF($B$6=Dates!$E$3,DataPack!J94,IF($B$6=Dates!$E$4,DataPack!T94,IF($B$6=Dates!$E$5,DataPack!AD94,IF($B$6=Dates!$E$6,DataPack!AN94,IF($B$6=Dates!$E$7,DataPack!AC94)))))</f>
        <v>#DIV/0!</v>
      </c>
      <c r="M48" s="6"/>
    </row>
    <row r="49" spans="2:13">
      <c r="B49" s="59"/>
      <c r="C49" s="59"/>
      <c r="D49" s="59"/>
      <c r="E49" s="59"/>
      <c r="F49" s="59"/>
      <c r="G49" s="59"/>
      <c r="H49" s="59"/>
      <c r="I49" s="59"/>
      <c r="J49" s="59"/>
      <c r="K49" s="61" t="s">
        <v>30</v>
      </c>
      <c r="L49" s="57" t="s">
        <v>345</v>
      </c>
      <c r="M49" s="6"/>
    </row>
    <row r="50" spans="2:13">
      <c r="B50" s="14" t="s">
        <v>808</v>
      </c>
      <c r="C50" s="17"/>
      <c r="D50" s="14"/>
      <c r="E50" s="14"/>
      <c r="F50" s="14"/>
      <c r="G50" s="14"/>
      <c r="H50" s="14"/>
      <c r="I50" s="14"/>
      <c r="J50" s="14"/>
      <c r="K50" s="60"/>
      <c r="L50" s="28"/>
      <c r="M50" s="6"/>
    </row>
    <row r="51" spans="2:13">
      <c r="B51" s="6"/>
      <c r="C51" s="12"/>
      <c r="D51" s="6"/>
      <c r="E51" s="6"/>
      <c r="F51" s="6"/>
      <c r="G51" s="6"/>
      <c r="H51" s="6"/>
      <c r="I51" s="6"/>
      <c r="J51" s="6"/>
      <c r="K51" s="33"/>
      <c r="L51" s="28"/>
      <c r="M51" s="6"/>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95"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13">
    <tabColor indexed="42"/>
  </sheetPr>
  <dimension ref="B1:M53"/>
  <sheetViews>
    <sheetView showRowColHeaders="0" zoomScaleNormal="100" workbookViewId="0">
      <selection activeCell="B6" sqref="B6"/>
    </sheetView>
  </sheetViews>
  <sheetFormatPr defaultRowHeight="12.75"/>
  <cols>
    <col min="1" max="1" width="2.7109375" style="101" customWidth="1"/>
    <col min="2" max="2" width="59.140625" style="280" customWidth="1"/>
    <col min="3" max="3" width="1.5703125" style="107" customWidth="1"/>
    <col min="4" max="4" width="14.5703125" style="102" customWidth="1"/>
    <col min="5" max="10" width="12" style="102" customWidth="1"/>
    <col min="11" max="11" width="12" style="108" customWidth="1"/>
    <col min="12" max="12" width="12" style="106" customWidth="1"/>
    <col min="13" max="16384" width="9.140625" style="101"/>
  </cols>
  <sheetData>
    <row r="1" spans="2:13">
      <c r="B1" s="246"/>
      <c r="C1" s="105"/>
      <c r="D1" s="101"/>
      <c r="E1" s="101"/>
      <c r="F1" s="101"/>
      <c r="G1" s="101"/>
      <c r="H1" s="101"/>
      <c r="I1" s="101"/>
      <c r="J1" s="101"/>
      <c r="K1" s="103"/>
      <c r="L1" s="104"/>
    </row>
    <row r="2" spans="2:13" ht="14.25" customHeight="1">
      <c r="B2" s="251" t="str">
        <f>"Table 2b: Inspection outcomes of primary schools inspected " &amp; IF('Table 2b'!B6=Dates!$E$3, "between " &amp; Dates!$E$3, IF('Table 2b'!B6 = Dates!E4, "in " &amp; Dates!E4, IF('Table 2b'!B6=Dates!E5, "in " &amp; Dates!E5, IF('Table 2b'!B6=Dates!E6, "in " &amp; Dates!E6, IF('Table 2b'!B6=Dates!E7, "in " &amp; Dates!E7)))))  &amp; " (provisional) " &amp; CHAR(185) &amp; " " &amp; CHAR(178)</f>
        <v>Table 2b: Inspection outcomes of primary schools inspected between 1 October 2011 and 31 December 2011 (provisional) ¹ ²</v>
      </c>
      <c r="C2" s="50"/>
      <c r="D2" s="50"/>
      <c r="E2" s="50"/>
      <c r="F2" s="50"/>
      <c r="G2" s="50"/>
      <c r="H2" s="50"/>
      <c r="I2" s="50"/>
      <c r="J2" s="50"/>
      <c r="K2" s="50"/>
      <c r="L2" s="50"/>
      <c r="M2" s="6"/>
    </row>
    <row r="3" spans="2:13" ht="14.25" customHeight="1">
      <c r="B3" s="46"/>
      <c r="C3" s="50"/>
      <c r="D3" s="50"/>
      <c r="E3" s="50"/>
      <c r="F3" s="50"/>
      <c r="G3" s="50"/>
      <c r="H3" s="50"/>
      <c r="I3" s="50"/>
      <c r="J3" s="50"/>
      <c r="K3" s="50"/>
      <c r="L3" s="50"/>
      <c r="M3" s="6"/>
    </row>
    <row r="4" spans="2:13" ht="12.75" customHeight="1">
      <c r="B4" s="254" t="s">
        <v>57</v>
      </c>
      <c r="C4" s="32"/>
      <c r="D4" s="32"/>
      <c r="E4" s="32"/>
      <c r="F4" s="32"/>
      <c r="G4" s="32"/>
      <c r="H4" s="32"/>
      <c r="I4" s="32"/>
      <c r="J4" s="32"/>
      <c r="K4" s="33"/>
      <c r="L4" s="28"/>
      <c r="M4" s="6"/>
    </row>
    <row r="5" spans="2:13" ht="4.5" customHeight="1">
      <c r="B5" s="259"/>
      <c r="C5" s="32"/>
      <c r="D5" s="32"/>
      <c r="E5" s="32"/>
      <c r="F5" s="32"/>
      <c r="G5" s="33"/>
      <c r="H5" s="28"/>
      <c r="I5" s="6"/>
      <c r="J5" s="6"/>
      <c r="K5" s="6"/>
      <c r="L5" s="6"/>
      <c r="M5" s="6"/>
    </row>
    <row r="6" spans="2:13" ht="15" customHeight="1">
      <c r="B6" s="260" t="s">
        <v>827</v>
      </c>
      <c r="C6" s="12"/>
      <c r="D6" s="381" t="s">
        <v>819</v>
      </c>
      <c r="E6" s="383" t="s">
        <v>64</v>
      </c>
      <c r="F6" s="383"/>
      <c r="G6" s="383" t="s">
        <v>65</v>
      </c>
      <c r="H6" s="383"/>
      <c r="I6" s="383" t="s">
        <v>66</v>
      </c>
      <c r="J6" s="383"/>
      <c r="K6" s="383" t="s">
        <v>67</v>
      </c>
      <c r="L6" s="383"/>
      <c r="M6" s="6"/>
    </row>
    <row r="7" spans="2:13" ht="14.25" customHeight="1">
      <c r="B7" s="261"/>
      <c r="C7" s="13"/>
      <c r="D7" s="382"/>
      <c r="E7" s="22" t="s">
        <v>131</v>
      </c>
      <c r="F7" s="22" t="s">
        <v>199</v>
      </c>
      <c r="G7" s="22" t="s">
        <v>131</v>
      </c>
      <c r="H7" s="22" t="s">
        <v>199</v>
      </c>
      <c r="I7" s="22" t="s">
        <v>131</v>
      </c>
      <c r="J7" s="22" t="s">
        <v>199</v>
      </c>
      <c r="K7" s="10" t="s">
        <v>131</v>
      </c>
      <c r="L7" s="34" t="s">
        <v>199</v>
      </c>
      <c r="M7" s="6"/>
    </row>
    <row r="8" spans="2:13" ht="4.5" customHeight="1">
      <c r="B8" s="255"/>
      <c r="C8" s="12"/>
      <c r="D8" s="28"/>
      <c r="E8" s="26"/>
      <c r="F8" s="26"/>
      <c r="G8" s="26"/>
      <c r="H8" s="26"/>
      <c r="I8" s="26"/>
      <c r="J8" s="26"/>
      <c r="K8" s="12"/>
      <c r="L8" s="33"/>
      <c r="M8" s="6"/>
    </row>
    <row r="9" spans="2:13" ht="30" customHeight="1">
      <c r="B9" s="266" t="s">
        <v>248</v>
      </c>
      <c r="C9" s="56"/>
      <c r="D9" s="134">
        <f>IF($B$6=Dates!$E$3,DataPack!B97,IF($B$6=Dates!$E$4,DataPack!L97,IF($B$6=Dates!$E$5,DataPack!V97,IF($B$6=Dates!$E$6,DataPack!AF97,IF($B$6=Dates!$E$7,DataPack!U97)))))</f>
        <v>1285</v>
      </c>
      <c r="E9" s="67">
        <f>IF($B$6=Dates!$E$3,DataPack!C97,IF($B$6=Dates!$E$4,DataPack!M97,IF($B$6=Dates!$E$5,DataPack!W97,IF($B$6=Dates!$E$6,DataPack!AG97,IF($B$6=Dates!$E$7,DataPack!V97)))))</f>
        <v>196</v>
      </c>
      <c r="F9" s="67">
        <f>IF($B$6=Dates!$E$3,DataPack!D97,IF($B$6=Dates!$E$4,DataPack!N97,IF($B$6=Dates!$E$5,DataPack!X97,IF($B$6=Dates!$E$6,DataPack!AH97,IF($B$6=Dates!$E$7,DataPack!W97)))))</f>
        <v>15</v>
      </c>
      <c r="G9" s="67">
        <f>IF($B$6=Dates!$E$3,DataPack!E97,IF($B$6=Dates!$E$4,DataPack!O97,IF($B$6=Dates!$E$5,DataPack!Y97,IF($B$6=Dates!$E$6,DataPack!AI97,IF($B$6=Dates!$E$7,DataPack!X97)))))</f>
        <v>605</v>
      </c>
      <c r="H9" s="67">
        <f>IF($B$6=Dates!$E$3,DataPack!F97,IF($B$6=Dates!$E$4,DataPack!P97,IF($B$6=Dates!$E$5,DataPack!Z97,IF($B$6=Dates!$E$6,DataPack!AJ97,IF($B$6=Dates!$E$7,DataPack!Y97)))))</f>
        <v>47</v>
      </c>
      <c r="I9" s="67">
        <f>IF($B$6=Dates!$E$3,DataPack!G97,IF($B$6=Dates!$E$4,DataPack!Q97,IF($B$6=Dates!$E$5,DataPack!AA97,IF($B$6=Dates!$E$6,DataPack!AK97,IF($B$6=Dates!$E$7,DataPack!Z97)))))</f>
        <v>406</v>
      </c>
      <c r="J9" s="67">
        <f>IF($B$6=Dates!$E$3,DataPack!H97,IF($B$6=Dates!$E$4,DataPack!R97,IF($B$6=Dates!$E$5,DataPack!AB97,IF($B$6=Dates!$E$6,DataPack!AL97,IF($B$6=Dates!$E$7,DataPack!AA97)))))</f>
        <v>32</v>
      </c>
      <c r="K9" s="67">
        <f>IF($B$6=Dates!$E$3,DataPack!I97,IF($B$6=Dates!$E$4,DataPack!S97,IF($B$6=Dates!$E$5,DataPack!AC97,IF($B$6=Dates!$E$6,DataPack!AM97,IF($B$6=Dates!$E$7,DataPack!AB97)))))</f>
        <v>78</v>
      </c>
      <c r="L9" s="67">
        <f>IF($B$6=Dates!$E$3,DataPack!J97,IF($B$6=Dates!$E$4,DataPack!T97,IF($B$6=Dates!$E$5,DataPack!AD97,IF($B$6=Dates!$E$6,DataPack!AN97,IF($B$6=Dates!$E$7,DataPack!AC97)))))</f>
        <v>6</v>
      </c>
      <c r="M9" s="6"/>
    </row>
    <row r="10" spans="2:13" ht="30" customHeight="1">
      <c r="B10" s="266" t="s">
        <v>349</v>
      </c>
      <c r="C10" s="56"/>
      <c r="D10" s="134">
        <f>IF($B$6=Dates!$E$3,DataPack!B98,IF($B$6=Dates!$E$4,DataPack!L98,IF($B$6=Dates!$E$5,DataPack!V98,IF($B$6=Dates!$E$6,DataPack!AF98,IF($B$6=Dates!$E$7,DataPack!U98)))))</f>
        <v>1285</v>
      </c>
      <c r="E10" s="67">
        <f>IF($B$6=Dates!$E$3,DataPack!C98,IF($B$6=Dates!$E$4,DataPack!M98,IF($B$6=Dates!$E$5,DataPack!W98,IF($B$6=Dates!$E$6,DataPack!AG98,IF($B$6=Dates!$E$7,DataPack!V98)))))</f>
        <v>251</v>
      </c>
      <c r="F10" s="67">
        <f>IF($B$6=Dates!$E$3,DataPack!D98,IF($B$6=Dates!$E$4,DataPack!N98,IF($B$6=Dates!$E$5,DataPack!X98,IF($B$6=Dates!$E$6,DataPack!AH98,IF($B$6=Dates!$E$7,DataPack!W98)))))</f>
        <v>20</v>
      </c>
      <c r="G10" s="67">
        <f>IF($B$6=Dates!$E$3,DataPack!E98,IF($B$6=Dates!$E$4,DataPack!O98,IF($B$6=Dates!$E$5,DataPack!Y98,IF($B$6=Dates!$E$6,DataPack!AI98,IF($B$6=Dates!$E$7,DataPack!X98)))))</f>
        <v>552</v>
      </c>
      <c r="H10" s="67">
        <f>IF($B$6=Dates!$E$3,DataPack!F98,IF($B$6=Dates!$E$4,DataPack!P98,IF($B$6=Dates!$E$5,DataPack!Z98,IF($B$6=Dates!$E$6,DataPack!AJ98,IF($B$6=Dates!$E$7,DataPack!Y98)))))</f>
        <v>43</v>
      </c>
      <c r="I10" s="67">
        <f>IF($B$6=Dates!$E$3,DataPack!G98,IF($B$6=Dates!$E$4,DataPack!Q98,IF($B$6=Dates!$E$5,DataPack!AA98,IF($B$6=Dates!$E$6,DataPack!AK98,IF($B$6=Dates!$E$7,DataPack!Z98)))))</f>
        <v>409</v>
      </c>
      <c r="J10" s="67">
        <f>IF($B$6=Dates!$E$3,DataPack!H98,IF($B$6=Dates!$E$4,DataPack!R98,IF($B$6=Dates!$E$5,DataPack!AB98,IF($B$6=Dates!$E$6,DataPack!AL98,IF($B$6=Dates!$E$7,DataPack!AA98)))))</f>
        <v>32</v>
      </c>
      <c r="K10" s="67">
        <f>IF($B$6=Dates!$E$3,DataPack!I98,IF($B$6=Dates!$E$4,DataPack!S98,IF($B$6=Dates!$E$5,DataPack!AC98,IF($B$6=Dates!$E$6,DataPack!AM98,IF($B$6=Dates!$E$7,DataPack!AB98)))))</f>
        <v>73</v>
      </c>
      <c r="L10" s="67">
        <f>IF($B$6=Dates!$E$3,DataPack!J98,IF($B$6=Dates!$E$4,DataPack!T98,IF($B$6=Dates!$E$5,DataPack!AD98,IF($B$6=Dates!$E$6,DataPack!AN98,IF($B$6=Dates!$E$7,DataPack!AC98)))))</f>
        <v>6</v>
      </c>
      <c r="M10" s="6"/>
    </row>
    <row r="11" spans="2:13" ht="30" customHeight="1">
      <c r="B11" s="266" t="s">
        <v>350</v>
      </c>
      <c r="C11" s="56"/>
      <c r="D11" s="134">
        <f>IF($B$6=Dates!$E$3,DataPack!B99,IF($B$6=Dates!$E$4,DataPack!L99,IF($B$6=Dates!$E$5,DataPack!V99,IF($B$6=Dates!$E$6,DataPack!AF99,IF($B$6=Dates!$E$7,DataPack!U99)))))</f>
        <v>1285</v>
      </c>
      <c r="E11" s="67">
        <f>IF($B$6=Dates!$E$3,DataPack!C99,IF($B$6=Dates!$E$4,DataPack!M99,IF($B$6=Dates!$E$5,DataPack!W99,IF($B$6=Dates!$E$6,DataPack!AG99,IF($B$6=Dates!$E$7,DataPack!V99)))))</f>
        <v>179</v>
      </c>
      <c r="F11" s="67">
        <f>IF($B$6=Dates!$E$3,DataPack!D99,IF($B$6=Dates!$E$4,DataPack!N99,IF($B$6=Dates!$E$5,DataPack!X99,IF($B$6=Dates!$E$6,DataPack!AH99,IF($B$6=Dates!$E$7,DataPack!W99)))))</f>
        <v>14</v>
      </c>
      <c r="G11" s="67">
        <f>IF($B$6=Dates!$E$3,DataPack!E99,IF($B$6=Dates!$E$4,DataPack!O99,IF($B$6=Dates!$E$5,DataPack!Y99,IF($B$6=Dates!$E$6,DataPack!AI99,IF($B$6=Dates!$E$7,DataPack!X99)))))</f>
        <v>693</v>
      </c>
      <c r="H11" s="67">
        <f>IF($B$6=Dates!$E$3,DataPack!F99,IF($B$6=Dates!$E$4,DataPack!P99,IF($B$6=Dates!$E$5,DataPack!Z99,IF($B$6=Dates!$E$6,DataPack!AJ99,IF($B$6=Dates!$E$7,DataPack!Y99)))))</f>
        <v>54</v>
      </c>
      <c r="I11" s="67">
        <f>IF($B$6=Dates!$E$3,DataPack!G99,IF($B$6=Dates!$E$4,DataPack!Q99,IF($B$6=Dates!$E$5,DataPack!AA99,IF($B$6=Dates!$E$6,DataPack!AK99,IF($B$6=Dates!$E$7,DataPack!Z99)))))</f>
        <v>365</v>
      </c>
      <c r="J11" s="67">
        <f>IF($B$6=Dates!$E$3,DataPack!H99,IF($B$6=Dates!$E$4,DataPack!R99,IF($B$6=Dates!$E$5,DataPack!AB99,IF($B$6=Dates!$E$6,DataPack!AL99,IF($B$6=Dates!$E$7,DataPack!AA99)))))</f>
        <v>28</v>
      </c>
      <c r="K11" s="67">
        <f>IF($B$6=Dates!$E$3,DataPack!I99,IF($B$6=Dates!$E$4,DataPack!S99,IF($B$6=Dates!$E$5,DataPack!AC99,IF($B$6=Dates!$E$6,DataPack!AM99,IF($B$6=Dates!$E$7,DataPack!AB99)))))</f>
        <v>48</v>
      </c>
      <c r="L11" s="67">
        <f>IF($B$6=Dates!$E$3,DataPack!J99,IF($B$6=Dates!$E$4,DataPack!T99,IF($B$6=Dates!$E$5,DataPack!AD99,IF($B$6=Dates!$E$6,DataPack!AN99,IF($B$6=Dates!$E$7,DataPack!AC99)))))</f>
        <v>4</v>
      </c>
      <c r="M11" s="6"/>
    </row>
    <row r="12" spans="2:13" ht="30" customHeight="1">
      <c r="B12" s="266" t="s">
        <v>42</v>
      </c>
      <c r="C12" s="56"/>
      <c r="D12" s="134">
        <f>IF($B$6=Dates!$E$3,DataPack!B100,IF($B$6=Dates!$E$4,DataPack!L100,IF($B$6=Dates!$E$5,DataPack!V100,IF($B$6=Dates!$E$6,DataPack!AF100,IF($B$6=Dates!$E$7,DataPack!U100)))))</f>
        <v>1285</v>
      </c>
      <c r="E12" s="67">
        <f>IF($B$6=Dates!$E$3,DataPack!C100,IF($B$6=Dates!$E$4,DataPack!M100,IF($B$6=Dates!$E$5,DataPack!W100,IF($B$6=Dates!$E$6,DataPack!AG100,IF($B$6=Dates!$E$7,DataPack!V100)))))</f>
        <v>183</v>
      </c>
      <c r="F12" s="67">
        <f>IF($B$6=Dates!$E$3,DataPack!D100,IF($B$6=Dates!$E$4,DataPack!N100,IF($B$6=Dates!$E$5,DataPack!X100,IF($B$6=Dates!$E$6,DataPack!AH100,IF($B$6=Dates!$E$7,DataPack!W100)))))</f>
        <v>14</v>
      </c>
      <c r="G12" s="67">
        <f>IF($B$6=Dates!$E$3,DataPack!E100,IF($B$6=Dates!$E$4,DataPack!O100,IF($B$6=Dates!$E$5,DataPack!Y100,IF($B$6=Dates!$E$6,DataPack!AI100,IF($B$6=Dates!$E$7,DataPack!X100)))))</f>
        <v>620</v>
      </c>
      <c r="H12" s="67">
        <f>IF($B$6=Dates!$E$3,DataPack!F100,IF($B$6=Dates!$E$4,DataPack!P100,IF($B$6=Dates!$E$5,DataPack!Z100,IF($B$6=Dates!$E$6,DataPack!AJ100,IF($B$6=Dates!$E$7,DataPack!Y100)))))</f>
        <v>48</v>
      </c>
      <c r="I12" s="67">
        <f>IF($B$6=Dates!$E$3,DataPack!G100,IF($B$6=Dates!$E$4,DataPack!Q100,IF($B$6=Dates!$E$5,DataPack!AA100,IF($B$6=Dates!$E$6,DataPack!AK100,IF($B$6=Dates!$E$7,DataPack!Z100)))))</f>
        <v>408</v>
      </c>
      <c r="J12" s="67">
        <f>IF($B$6=Dates!$E$3,DataPack!H100,IF($B$6=Dates!$E$4,DataPack!R100,IF($B$6=Dates!$E$5,DataPack!AB100,IF($B$6=Dates!$E$6,DataPack!AL100,IF($B$6=Dates!$E$7,DataPack!AA100)))))</f>
        <v>32</v>
      </c>
      <c r="K12" s="67">
        <f>IF($B$6=Dates!$E$3,DataPack!I100,IF($B$6=Dates!$E$4,DataPack!S100,IF($B$6=Dates!$E$5,DataPack!AC100,IF($B$6=Dates!$E$6,DataPack!AM100,IF($B$6=Dates!$E$7,DataPack!AB100)))))</f>
        <v>74</v>
      </c>
      <c r="L12" s="67">
        <f>IF($B$6=Dates!$E$3,DataPack!J100,IF($B$6=Dates!$E$4,DataPack!T100,IF($B$6=Dates!$E$5,DataPack!AD100,IF($B$6=Dates!$E$6,DataPack!AN100,IF($B$6=Dates!$E$7,DataPack!AC100)))))</f>
        <v>6</v>
      </c>
      <c r="M12" s="6"/>
    </row>
    <row r="13" spans="2:13" ht="30" customHeight="1">
      <c r="B13" s="266" t="s">
        <v>804</v>
      </c>
      <c r="C13" s="56"/>
      <c r="D13" s="134">
        <f>IF($B$6=Dates!$E$3,DataPack!B101,IF($B$6=Dates!$E$4,DataPack!L101,IF($B$6=Dates!$E$5,DataPack!V101,IF($B$6=Dates!$E$6,DataPack!AF101,IF($B$6=Dates!$E$7,DataPack!U101)))))</f>
        <v>1285</v>
      </c>
      <c r="E13" s="67">
        <f>IF($B$6=Dates!$E$3,DataPack!C101,IF($B$6=Dates!$E$4,DataPack!M101,IF($B$6=Dates!$E$5,DataPack!W101,IF($B$6=Dates!$E$6,DataPack!AG101,IF($B$6=Dates!$E$7,DataPack!V101)))))</f>
        <v>157</v>
      </c>
      <c r="F13" s="67">
        <f>IF($B$6=Dates!$E$3,DataPack!D101,IF($B$6=Dates!$E$4,DataPack!N101,IF($B$6=Dates!$E$5,DataPack!X101,IF($B$6=Dates!$E$6,DataPack!AH101,IF($B$6=Dates!$E$7,DataPack!W101)))))</f>
        <v>12</v>
      </c>
      <c r="G13" s="67">
        <f>IF($B$6=Dates!$E$3,DataPack!E101,IF($B$6=Dates!$E$4,DataPack!O101,IF($B$6=Dates!$E$5,DataPack!Y101,IF($B$6=Dates!$E$6,DataPack!AI101,IF($B$6=Dates!$E$7,DataPack!X101)))))</f>
        <v>352</v>
      </c>
      <c r="H13" s="67">
        <f>IF($B$6=Dates!$E$3,DataPack!F101,IF($B$6=Dates!$E$4,DataPack!P101,IF($B$6=Dates!$E$5,DataPack!Z101,IF($B$6=Dates!$E$6,DataPack!AJ101,IF($B$6=Dates!$E$7,DataPack!Y101)))))</f>
        <v>27</v>
      </c>
      <c r="I13" s="67">
        <f>IF($B$6=Dates!$E$3,DataPack!G101,IF($B$6=Dates!$E$4,DataPack!Q101,IF($B$6=Dates!$E$5,DataPack!AA101,IF($B$6=Dates!$E$6,DataPack!AK101,IF($B$6=Dates!$E$7,DataPack!Z101)))))</f>
        <v>668</v>
      </c>
      <c r="J13" s="67">
        <f>IF($B$6=Dates!$E$3,DataPack!H101,IF($B$6=Dates!$E$4,DataPack!R101,IF($B$6=Dates!$E$5,DataPack!AB101,IF($B$6=Dates!$E$6,DataPack!AL101,IF($B$6=Dates!$E$7,DataPack!AA101)))))</f>
        <v>52</v>
      </c>
      <c r="K13" s="67">
        <f>IF($B$6=Dates!$E$3,DataPack!I101,IF($B$6=Dates!$E$4,DataPack!S101,IF($B$6=Dates!$E$5,DataPack!AC101,IF($B$6=Dates!$E$6,DataPack!AM101,IF($B$6=Dates!$E$7,DataPack!AB101)))))</f>
        <v>108</v>
      </c>
      <c r="L13" s="67">
        <f>IF($B$6=Dates!$E$3,DataPack!J101,IF($B$6=Dates!$E$4,DataPack!T101,IF($B$6=Dates!$E$5,DataPack!AD101,IF($B$6=Dates!$E$6,DataPack!AN101,IF($B$6=Dates!$E$7,DataPack!AC101)))))</f>
        <v>8</v>
      </c>
      <c r="M13" s="6"/>
    </row>
    <row r="14" spans="2:13" ht="30" customHeight="1">
      <c r="B14" s="266" t="s">
        <v>352</v>
      </c>
      <c r="C14" s="56"/>
      <c r="D14" s="134">
        <f>IF($B$6=Dates!$E$3,DataPack!B102,IF($B$6=Dates!$E$4,DataPack!L102,IF($B$6=Dates!$E$5,DataPack!V102,IF($B$6=Dates!$E$6,DataPack!AF102,IF($B$6=Dates!$E$7,DataPack!U102)))))</f>
        <v>1285</v>
      </c>
      <c r="E14" s="67">
        <f>IF($B$6=Dates!$E$3,DataPack!C102,IF($B$6=Dates!$E$4,DataPack!M102,IF($B$6=Dates!$E$5,DataPack!W102,IF($B$6=Dates!$E$6,DataPack!AG102,IF($B$6=Dates!$E$7,DataPack!V102)))))</f>
        <v>124</v>
      </c>
      <c r="F14" s="67">
        <f>IF($B$6=Dates!$E$3,DataPack!D102,IF($B$6=Dates!$E$4,DataPack!N102,IF($B$6=Dates!$E$5,DataPack!X102,IF($B$6=Dates!$E$6,DataPack!AH102,IF($B$6=Dates!$E$7,DataPack!W102)))))</f>
        <v>10</v>
      </c>
      <c r="G14" s="67">
        <f>IF($B$6=Dates!$E$3,DataPack!E102,IF($B$6=Dates!$E$4,DataPack!O102,IF($B$6=Dates!$E$5,DataPack!Y102,IF($B$6=Dates!$E$6,DataPack!AI102,IF($B$6=Dates!$E$7,DataPack!X102)))))</f>
        <v>687</v>
      </c>
      <c r="H14" s="67">
        <f>IF($B$6=Dates!$E$3,DataPack!F102,IF($B$6=Dates!$E$4,DataPack!P102,IF($B$6=Dates!$E$5,DataPack!Z102,IF($B$6=Dates!$E$6,DataPack!AJ102,IF($B$6=Dates!$E$7,DataPack!Y102)))))</f>
        <v>53</v>
      </c>
      <c r="I14" s="67">
        <f>IF($B$6=Dates!$E$3,DataPack!G102,IF($B$6=Dates!$E$4,DataPack!Q102,IF($B$6=Dates!$E$5,DataPack!AA102,IF($B$6=Dates!$E$6,DataPack!AK102,IF($B$6=Dates!$E$7,DataPack!Z102)))))</f>
        <v>415</v>
      </c>
      <c r="J14" s="67">
        <f>IF($B$6=Dates!$E$3,DataPack!H102,IF($B$6=Dates!$E$4,DataPack!R102,IF($B$6=Dates!$E$5,DataPack!AB102,IF($B$6=Dates!$E$6,DataPack!AL102,IF($B$6=Dates!$E$7,DataPack!AA102)))))</f>
        <v>32</v>
      </c>
      <c r="K14" s="67">
        <f>IF($B$6=Dates!$E$3,DataPack!I102,IF($B$6=Dates!$E$4,DataPack!S102,IF($B$6=Dates!$E$5,DataPack!AC102,IF($B$6=Dates!$E$6,DataPack!AM102,IF($B$6=Dates!$E$7,DataPack!AB102)))))</f>
        <v>59</v>
      </c>
      <c r="L14" s="67">
        <f>IF($B$6=Dates!$E$3,DataPack!J102,IF($B$6=Dates!$E$4,DataPack!T102,IF($B$6=Dates!$E$5,DataPack!AD102,IF($B$6=Dates!$E$6,DataPack!AN102,IF($B$6=Dates!$E$7,DataPack!AC102)))))</f>
        <v>5</v>
      </c>
      <c r="M14" s="6"/>
    </row>
    <row r="15" spans="2:13" ht="30" customHeight="1">
      <c r="B15" s="266" t="s">
        <v>353</v>
      </c>
      <c r="C15" s="56"/>
      <c r="D15" s="134">
        <f>IF($B$6=Dates!$E$3,DataPack!B103,IF($B$6=Dates!$E$4,DataPack!L103,IF($B$6=Dates!$E$5,DataPack!V103,IF($B$6=Dates!$E$6,DataPack!AF103,IF($B$6=Dates!$E$7,DataPack!U103)))))</f>
        <v>1285</v>
      </c>
      <c r="E15" s="67">
        <f>IF($B$6=Dates!$E$3,DataPack!C103,IF($B$6=Dates!$E$4,DataPack!M103,IF($B$6=Dates!$E$5,DataPack!W103,IF($B$6=Dates!$E$6,DataPack!AG103,IF($B$6=Dates!$E$7,DataPack!V103)))))</f>
        <v>151</v>
      </c>
      <c r="F15" s="67">
        <f>IF($B$6=Dates!$E$3,DataPack!D103,IF($B$6=Dates!$E$4,DataPack!N103,IF($B$6=Dates!$E$5,DataPack!X103,IF($B$6=Dates!$E$6,DataPack!AH103,IF($B$6=Dates!$E$7,DataPack!W103)))))</f>
        <v>12</v>
      </c>
      <c r="G15" s="67">
        <f>IF($B$6=Dates!$E$3,DataPack!E103,IF($B$6=Dates!$E$4,DataPack!O103,IF($B$6=Dates!$E$5,DataPack!Y103,IF($B$6=Dates!$E$6,DataPack!AI103,IF($B$6=Dates!$E$7,DataPack!X103)))))</f>
        <v>701</v>
      </c>
      <c r="H15" s="67">
        <f>IF($B$6=Dates!$E$3,DataPack!F103,IF($B$6=Dates!$E$4,DataPack!P103,IF($B$6=Dates!$E$5,DataPack!Z103,IF($B$6=Dates!$E$6,DataPack!AJ103,IF($B$6=Dates!$E$7,DataPack!Y103)))))</f>
        <v>55</v>
      </c>
      <c r="I15" s="67">
        <f>IF($B$6=Dates!$E$3,DataPack!G103,IF($B$6=Dates!$E$4,DataPack!Q103,IF($B$6=Dates!$E$5,DataPack!AA103,IF($B$6=Dates!$E$6,DataPack!AK103,IF($B$6=Dates!$E$7,DataPack!Z103)))))</f>
        <v>384</v>
      </c>
      <c r="J15" s="67">
        <f>IF($B$6=Dates!$E$3,DataPack!H103,IF($B$6=Dates!$E$4,DataPack!R103,IF($B$6=Dates!$E$5,DataPack!AB103,IF($B$6=Dates!$E$6,DataPack!AL103,IF($B$6=Dates!$E$7,DataPack!AA103)))))</f>
        <v>30</v>
      </c>
      <c r="K15" s="67">
        <f>IF($B$6=Dates!$E$3,DataPack!I103,IF($B$6=Dates!$E$4,DataPack!S103,IF($B$6=Dates!$E$5,DataPack!AC103,IF($B$6=Dates!$E$6,DataPack!AM103,IF($B$6=Dates!$E$7,DataPack!AB103)))))</f>
        <v>49</v>
      </c>
      <c r="L15" s="67">
        <f>IF($B$6=Dates!$E$3,DataPack!J103,IF($B$6=Dates!$E$4,DataPack!T103,IF($B$6=Dates!$E$5,DataPack!AD103,IF($B$6=Dates!$E$6,DataPack!AN103,IF($B$6=Dates!$E$7,DataPack!AC103)))))</f>
        <v>4</v>
      </c>
      <c r="M15" s="6"/>
    </row>
    <row r="16" spans="2:13" ht="30" customHeight="1">
      <c r="B16" s="266" t="s">
        <v>354</v>
      </c>
      <c r="C16" s="56"/>
      <c r="D16" s="134">
        <f>IF($B$6=Dates!$E$3,DataPack!B104,IF($B$6=Dates!$E$4,DataPack!L104,IF($B$6=Dates!$E$5,DataPack!V104,IF($B$6=Dates!$E$6,DataPack!AF104,IF($B$6=Dates!$E$7,DataPack!U104)))))</f>
        <v>1285</v>
      </c>
      <c r="E16" s="67">
        <f>IF($B$6=Dates!$E$3,DataPack!C104,IF($B$6=Dates!$E$4,DataPack!M104,IF($B$6=Dates!$E$5,DataPack!W104,IF($B$6=Dates!$E$6,DataPack!AG104,IF($B$6=Dates!$E$7,DataPack!V104)))))</f>
        <v>450</v>
      </c>
      <c r="F16" s="67">
        <f>IF($B$6=Dates!$E$3,DataPack!D104,IF($B$6=Dates!$E$4,DataPack!N104,IF($B$6=Dates!$E$5,DataPack!X104,IF($B$6=Dates!$E$6,DataPack!AH104,IF($B$6=Dates!$E$7,DataPack!W104)))))</f>
        <v>35</v>
      </c>
      <c r="G16" s="67">
        <f>IF($B$6=Dates!$E$3,DataPack!E104,IF($B$6=Dates!$E$4,DataPack!O104,IF($B$6=Dates!$E$5,DataPack!Y104,IF($B$6=Dates!$E$6,DataPack!AI104,IF($B$6=Dates!$E$7,DataPack!X104)))))</f>
        <v>780</v>
      </c>
      <c r="H16" s="67">
        <f>IF($B$6=Dates!$E$3,DataPack!F104,IF($B$6=Dates!$E$4,DataPack!P104,IF($B$6=Dates!$E$5,DataPack!Z104,IF($B$6=Dates!$E$6,DataPack!AJ104,IF($B$6=Dates!$E$7,DataPack!Y104)))))</f>
        <v>61</v>
      </c>
      <c r="I16" s="67">
        <f>IF($B$6=Dates!$E$3,DataPack!G104,IF($B$6=Dates!$E$4,DataPack!Q104,IF($B$6=Dates!$E$5,DataPack!AA104,IF($B$6=Dates!$E$6,DataPack!AK104,IF($B$6=Dates!$E$7,DataPack!Z104)))))</f>
        <v>52</v>
      </c>
      <c r="J16" s="67">
        <f>IF($B$6=Dates!$E$3,DataPack!H104,IF($B$6=Dates!$E$4,DataPack!R104,IF($B$6=Dates!$E$5,DataPack!AB104,IF($B$6=Dates!$E$6,DataPack!AL104,IF($B$6=Dates!$E$7,DataPack!AA104)))))</f>
        <v>4</v>
      </c>
      <c r="K16" s="67">
        <f>IF($B$6=Dates!$E$3,DataPack!I104,IF($B$6=Dates!$E$4,DataPack!S104,IF($B$6=Dates!$E$5,DataPack!AC104,IF($B$6=Dates!$E$6,DataPack!AM104,IF($B$6=Dates!$E$7,DataPack!AB104)))))</f>
        <v>3</v>
      </c>
      <c r="L16" s="67">
        <f>IF($B$6=Dates!$E$3,DataPack!J104,IF($B$6=Dates!$E$4,DataPack!T104,IF($B$6=Dates!$E$5,DataPack!AD104,IF($B$6=Dates!$E$6,DataPack!AN104,IF($B$6=Dates!$E$7,DataPack!AC104)))))</f>
        <v>0</v>
      </c>
      <c r="M16" s="6"/>
    </row>
    <row r="17" spans="2:13" ht="30" customHeight="1">
      <c r="B17" s="266" t="s">
        <v>355</v>
      </c>
      <c r="C17" s="56"/>
      <c r="D17" s="134">
        <f>IF($B$6=Dates!$E$3,DataPack!B105,IF($B$6=Dates!$E$4,DataPack!L105,IF($B$6=Dates!$E$5,DataPack!V105,IF($B$6=Dates!$E$6,DataPack!AF105,IF($B$6=Dates!$E$7,DataPack!U105)))))</f>
        <v>1285</v>
      </c>
      <c r="E17" s="67">
        <f>IF($B$6=Dates!$E$3,DataPack!C105,IF($B$6=Dates!$E$4,DataPack!M105,IF($B$6=Dates!$E$5,DataPack!W105,IF($B$6=Dates!$E$6,DataPack!AG105,IF($B$6=Dates!$E$7,DataPack!V105)))))</f>
        <v>327</v>
      </c>
      <c r="F17" s="67">
        <f>IF($B$6=Dates!$E$3,DataPack!D105,IF($B$6=Dates!$E$4,DataPack!N105,IF($B$6=Dates!$E$5,DataPack!X105,IF($B$6=Dates!$E$6,DataPack!AH105,IF($B$6=Dates!$E$7,DataPack!W105)))))</f>
        <v>25</v>
      </c>
      <c r="G17" s="67">
        <f>IF($B$6=Dates!$E$3,DataPack!E105,IF($B$6=Dates!$E$4,DataPack!O105,IF($B$6=Dates!$E$5,DataPack!Y105,IF($B$6=Dates!$E$6,DataPack!AI105,IF($B$6=Dates!$E$7,DataPack!X105)))))</f>
        <v>836</v>
      </c>
      <c r="H17" s="67">
        <f>IF($B$6=Dates!$E$3,DataPack!F105,IF($B$6=Dates!$E$4,DataPack!P105,IF($B$6=Dates!$E$5,DataPack!Z105,IF($B$6=Dates!$E$6,DataPack!AJ105,IF($B$6=Dates!$E$7,DataPack!Y105)))))</f>
        <v>65</v>
      </c>
      <c r="I17" s="67">
        <f>IF($B$6=Dates!$E$3,DataPack!G105,IF($B$6=Dates!$E$4,DataPack!Q105,IF($B$6=Dates!$E$5,DataPack!AA105,IF($B$6=Dates!$E$6,DataPack!AK105,IF($B$6=Dates!$E$7,DataPack!Z105)))))</f>
        <v>122</v>
      </c>
      <c r="J17" s="67">
        <f>IF($B$6=Dates!$E$3,DataPack!H105,IF($B$6=Dates!$E$4,DataPack!R105,IF($B$6=Dates!$E$5,DataPack!AB105,IF($B$6=Dates!$E$6,DataPack!AL105,IF($B$6=Dates!$E$7,DataPack!AA105)))))</f>
        <v>9</v>
      </c>
      <c r="K17" s="67">
        <f>IF($B$6=Dates!$E$3,DataPack!I105,IF($B$6=Dates!$E$4,DataPack!S105,IF($B$6=Dates!$E$5,DataPack!AC105,IF($B$6=Dates!$E$6,DataPack!AM105,IF($B$6=Dates!$E$7,DataPack!AB105)))))</f>
        <v>0</v>
      </c>
      <c r="L17" s="67">
        <f>IF($B$6=Dates!$E$3,DataPack!J105,IF($B$6=Dates!$E$4,DataPack!T105,IF($B$6=Dates!$E$5,DataPack!AD105,IF($B$6=Dates!$E$6,DataPack!AN105,IF($B$6=Dates!$E$7,DataPack!AC105)))))</f>
        <v>0</v>
      </c>
      <c r="M17" s="6"/>
    </row>
    <row r="18" spans="2:13" ht="30" customHeight="1">
      <c r="B18" s="266" t="s">
        <v>356</v>
      </c>
      <c r="C18" s="56"/>
      <c r="D18" s="134">
        <f>IF($B$6=Dates!$E$3,DataPack!B106,IF($B$6=Dates!$E$4,DataPack!L106,IF($B$6=Dates!$E$5,DataPack!V106,IF($B$6=Dates!$E$6,DataPack!AF106,IF($B$6=Dates!$E$7,DataPack!U106)))))</f>
        <v>1285</v>
      </c>
      <c r="E18" s="67">
        <f>IF($B$6=Dates!$E$3,DataPack!C106,IF($B$6=Dates!$E$4,DataPack!M106,IF($B$6=Dates!$E$5,DataPack!W106,IF($B$6=Dates!$E$6,DataPack!AG106,IF($B$6=Dates!$E$7,DataPack!V106)))))</f>
        <v>354</v>
      </c>
      <c r="F18" s="67">
        <f>IF($B$6=Dates!$E$3,DataPack!D106,IF($B$6=Dates!$E$4,DataPack!N106,IF($B$6=Dates!$E$5,DataPack!X106,IF($B$6=Dates!$E$6,DataPack!AH106,IF($B$6=Dates!$E$7,DataPack!W106)))))</f>
        <v>28</v>
      </c>
      <c r="G18" s="67">
        <f>IF($B$6=Dates!$E$3,DataPack!E106,IF($B$6=Dates!$E$4,DataPack!O106,IF($B$6=Dates!$E$5,DataPack!Y106,IF($B$6=Dates!$E$6,DataPack!AI106,IF($B$6=Dates!$E$7,DataPack!X106)))))</f>
        <v>848</v>
      </c>
      <c r="H18" s="67">
        <f>IF($B$6=Dates!$E$3,DataPack!F106,IF($B$6=Dates!$E$4,DataPack!P106,IF($B$6=Dates!$E$5,DataPack!Z106,IF($B$6=Dates!$E$6,DataPack!AJ106,IF($B$6=Dates!$E$7,DataPack!Y106)))))</f>
        <v>66</v>
      </c>
      <c r="I18" s="67">
        <f>IF($B$6=Dates!$E$3,DataPack!G106,IF($B$6=Dates!$E$4,DataPack!Q106,IF($B$6=Dates!$E$5,DataPack!AA106,IF($B$6=Dates!$E$6,DataPack!AK106,IF($B$6=Dates!$E$7,DataPack!Z106)))))</f>
        <v>83</v>
      </c>
      <c r="J18" s="67">
        <f>IF($B$6=Dates!$E$3,DataPack!H106,IF($B$6=Dates!$E$4,DataPack!R106,IF($B$6=Dates!$E$5,DataPack!AB106,IF($B$6=Dates!$E$6,DataPack!AL106,IF($B$6=Dates!$E$7,DataPack!AA106)))))</f>
        <v>6</v>
      </c>
      <c r="K18" s="67">
        <f>IF($B$6=Dates!$E$3,DataPack!I106,IF($B$6=Dates!$E$4,DataPack!S106,IF($B$6=Dates!$E$5,DataPack!AC106,IF($B$6=Dates!$E$6,DataPack!AM106,IF($B$6=Dates!$E$7,DataPack!AB106)))))</f>
        <v>0</v>
      </c>
      <c r="L18" s="67">
        <f>IF($B$6=Dates!$E$3,DataPack!J106,IF($B$6=Dates!$E$4,DataPack!T106,IF($B$6=Dates!$E$5,DataPack!AD106,IF($B$6=Dates!$E$6,DataPack!AN106,IF($B$6=Dates!$E$7,DataPack!AC106)))))</f>
        <v>0</v>
      </c>
      <c r="M18" s="6"/>
    </row>
    <row r="19" spans="2:13" ht="30" customHeight="1">
      <c r="B19" s="266" t="s">
        <v>357</v>
      </c>
      <c r="C19" s="56"/>
      <c r="D19" s="134">
        <f>IF($B$6=Dates!$E$3,DataPack!B107,IF($B$6=Dates!$E$4,DataPack!L107,IF($B$6=Dates!$E$5,DataPack!V107,IF($B$6=Dates!$E$6,DataPack!AF107,IF($B$6=Dates!$E$7,DataPack!U107)))))</f>
        <v>1285</v>
      </c>
      <c r="E19" s="67">
        <f>IF($B$6=Dates!$E$3,DataPack!C107,IF($B$6=Dates!$E$4,DataPack!M107,IF($B$6=Dates!$E$5,DataPack!W107,IF($B$6=Dates!$E$6,DataPack!AG107,IF($B$6=Dates!$E$7,DataPack!V107)))))</f>
        <v>320</v>
      </c>
      <c r="F19" s="67">
        <f>IF($B$6=Dates!$E$3,DataPack!D107,IF($B$6=Dates!$E$4,DataPack!N107,IF($B$6=Dates!$E$5,DataPack!X107,IF($B$6=Dates!$E$6,DataPack!AH107,IF($B$6=Dates!$E$7,DataPack!W107)))))</f>
        <v>25</v>
      </c>
      <c r="G19" s="67">
        <f>IF($B$6=Dates!$E$3,DataPack!E107,IF($B$6=Dates!$E$4,DataPack!O107,IF($B$6=Dates!$E$5,DataPack!Y107,IF($B$6=Dates!$E$6,DataPack!AI107,IF($B$6=Dates!$E$7,DataPack!X107)))))</f>
        <v>775</v>
      </c>
      <c r="H19" s="67">
        <f>IF($B$6=Dates!$E$3,DataPack!F107,IF($B$6=Dates!$E$4,DataPack!P107,IF($B$6=Dates!$E$5,DataPack!Z107,IF($B$6=Dates!$E$6,DataPack!AJ107,IF($B$6=Dates!$E$7,DataPack!Y107)))))</f>
        <v>60</v>
      </c>
      <c r="I19" s="67">
        <f>IF($B$6=Dates!$E$3,DataPack!G107,IF($B$6=Dates!$E$4,DataPack!Q107,IF($B$6=Dates!$E$5,DataPack!AA107,IF($B$6=Dates!$E$6,DataPack!AK107,IF($B$6=Dates!$E$7,DataPack!Z107)))))</f>
        <v>190</v>
      </c>
      <c r="J19" s="67">
        <f>IF($B$6=Dates!$E$3,DataPack!H107,IF($B$6=Dates!$E$4,DataPack!R107,IF($B$6=Dates!$E$5,DataPack!AB107,IF($B$6=Dates!$E$6,DataPack!AL107,IF($B$6=Dates!$E$7,DataPack!AA107)))))</f>
        <v>15</v>
      </c>
      <c r="K19" s="67">
        <f>IF($B$6=Dates!$E$3,DataPack!I107,IF($B$6=Dates!$E$4,DataPack!S107,IF($B$6=Dates!$E$5,DataPack!AC107,IF($B$6=Dates!$E$6,DataPack!AM107,IF($B$6=Dates!$E$7,DataPack!AB107)))))</f>
        <v>0</v>
      </c>
      <c r="L19" s="67">
        <f>IF($B$6=Dates!$E$3,DataPack!J107,IF($B$6=Dates!$E$4,DataPack!T107,IF($B$6=Dates!$E$5,DataPack!AD107,IF($B$6=Dates!$E$6,DataPack!AN107,IF($B$6=Dates!$E$7,DataPack!AC107)))))</f>
        <v>0</v>
      </c>
      <c r="M19" s="6"/>
    </row>
    <row r="20" spans="2:13" ht="30" customHeight="1">
      <c r="B20" s="266" t="s">
        <v>358</v>
      </c>
      <c r="C20" s="56"/>
      <c r="D20" s="134">
        <f>IF($B$6=Dates!$E$3,DataPack!B108,IF($B$6=Dates!$E$4,DataPack!L108,IF($B$6=Dates!$E$5,DataPack!V108,IF($B$6=Dates!$E$6,DataPack!AF108,IF($B$6=Dates!$E$7,DataPack!U108)))))</f>
        <v>1285</v>
      </c>
      <c r="E20" s="67">
        <f>IF($B$6=Dates!$E$3,DataPack!C108,IF($B$6=Dates!$E$4,DataPack!M108,IF($B$6=Dates!$E$5,DataPack!W108,IF($B$6=Dates!$E$6,DataPack!AG108,IF($B$6=Dates!$E$7,DataPack!V108)))))</f>
        <v>173</v>
      </c>
      <c r="F20" s="67">
        <f>IF($B$6=Dates!$E$3,DataPack!D108,IF($B$6=Dates!$E$4,DataPack!N108,IF($B$6=Dates!$E$5,DataPack!X108,IF($B$6=Dates!$E$6,DataPack!AH108,IF($B$6=Dates!$E$7,DataPack!W108)))))</f>
        <v>13</v>
      </c>
      <c r="G20" s="67">
        <f>IF($B$6=Dates!$E$3,DataPack!E108,IF($B$6=Dates!$E$4,DataPack!O108,IF($B$6=Dates!$E$5,DataPack!Y108,IF($B$6=Dates!$E$6,DataPack!AI108,IF($B$6=Dates!$E$7,DataPack!X108)))))</f>
        <v>551</v>
      </c>
      <c r="H20" s="67">
        <f>IF($B$6=Dates!$E$3,DataPack!F108,IF($B$6=Dates!$E$4,DataPack!P108,IF($B$6=Dates!$E$5,DataPack!Z108,IF($B$6=Dates!$E$6,DataPack!AJ108,IF($B$6=Dates!$E$7,DataPack!Y108)))))</f>
        <v>43</v>
      </c>
      <c r="I20" s="67">
        <f>IF($B$6=Dates!$E$3,DataPack!G108,IF($B$6=Dates!$E$4,DataPack!Q108,IF($B$6=Dates!$E$5,DataPack!AA108,IF($B$6=Dates!$E$6,DataPack!AK108,IF($B$6=Dates!$E$7,DataPack!Z108)))))</f>
        <v>500</v>
      </c>
      <c r="J20" s="67">
        <f>IF($B$6=Dates!$E$3,DataPack!H108,IF($B$6=Dates!$E$4,DataPack!R108,IF($B$6=Dates!$E$5,DataPack!AB108,IF($B$6=Dates!$E$6,DataPack!AL108,IF($B$6=Dates!$E$7,DataPack!AA108)))))</f>
        <v>39</v>
      </c>
      <c r="K20" s="67">
        <f>IF($B$6=Dates!$E$3,DataPack!I108,IF($B$6=Dates!$E$4,DataPack!S108,IF($B$6=Dates!$E$5,DataPack!AC108,IF($B$6=Dates!$E$6,DataPack!AM108,IF($B$6=Dates!$E$7,DataPack!AB108)))))</f>
        <v>61</v>
      </c>
      <c r="L20" s="67">
        <f>IF($B$6=Dates!$E$3,DataPack!J108,IF($B$6=Dates!$E$4,DataPack!T108,IF($B$6=Dates!$E$5,DataPack!AD108,IF($B$6=Dates!$E$6,DataPack!AN108,IF($B$6=Dates!$E$7,DataPack!AC108)))))</f>
        <v>5</v>
      </c>
      <c r="M20" s="6"/>
    </row>
    <row r="21" spans="2:13" ht="30" customHeight="1">
      <c r="B21" s="266" t="s">
        <v>805</v>
      </c>
      <c r="C21" s="56"/>
      <c r="D21" s="134">
        <f>IF($B$6=Dates!$E$3,DataPack!B109,IF($B$6=Dates!$E$4,DataPack!L109,IF($B$6=Dates!$E$5,DataPack!V109,IF($B$6=Dates!$E$6,DataPack!AF109,IF($B$6=Dates!$E$7,DataPack!U109)))))</f>
        <v>1285</v>
      </c>
      <c r="E21" s="67">
        <f>IF($B$6=Dates!$E$3,DataPack!C109,IF($B$6=Dates!$E$4,DataPack!M109,IF($B$6=Dates!$E$5,DataPack!W109,IF($B$6=Dates!$E$6,DataPack!AG109,IF($B$6=Dates!$E$7,DataPack!V109)))))</f>
        <v>316</v>
      </c>
      <c r="F21" s="67">
        <f>IF($B$6=Dates!$E$3,DataPack!D109,IF($B$6=Dates!$E$4,DataPack!N109,IF($B$6=Dates!$E$5,DataPack!X109,IF($B$6=Dates!$E$6,DataPack!AH109,IF($B$6=Dates!$E$7,DataPack!W109)))))</f>
        <v>25</v>
      </c>
      <c r="G21" s="67">
        <f>IF($B$6=Dates!$E$3,DataPack!E109,IF($B$6=Dates!$E$4,DataPack!O109,IF($B$6=Dates!$E$5,DataPack!Y109,IF($B$6=Dates!$E$6,DataPack!AI109,IF($B$6=Dates!$E$7,DataPack!X109)))))</f>
        <v>512</v>
      </c>
      <c r="H21" s="67">
        <f>IF($B$6=Dates!$E$3,DataPack!F109,IF($B$6=Dates!$E$4,DataPack!P109,IF($B$6=Dates!$E$5,DataPack!Z109,IF($B$6=Dates!$E$6,DataPack!AJ109,IF($B$6=Dates!$E$7,DataPack!Y109)))))</f>
        <v>40</v>
      </c>
      <c r="I21" s="67">
        <f>IF($B$6=Dates!$E$3,DataPack!G109,IF($B$6=Dates!$E$4,DataPack!Q109,IF($B$6=Dates!$E$5,DataPack!AA109,IF($B$6=Dates!$E$6,DataPack!AK109,IF($B$6=Dates!$E$7,DataPack!Z109)))))</f>
        <v>417</v>
      </c>
      <c r="J21" s="67">
        <f>IF($B$6=Dates!$E$3,DataPack!H109,IF($B$6=Dates!$E$4,DataPack!R109,IF($B$6=Dates!$E$5,DataPack!AB109,IF($B$6=Dates!$E$6,DataPack!AL109,IF($B$6=Dates!$E$7,DataPack!AA109)))))</f>
        <v>32</v>
      </c>
      <c r="K21" s="67">
        <f>IF($B$6=Dates!$E$3,DataPack!I109,IF($B$6=Dates!$E$4,DataPack!S109,IF($B$6=Dates!$E$5,DataPack!AC109,IF($B$6=Dates!$E$6,DataPack!AM109,IF($B$6=Dates!$E$7,DataPack!AB109)))))</f>
        <v>40</v>
      </c>
      <c r="L21" s="67">
        <f>IF($B$6=Dates!$E$3,DataPack!J109,IF($B$6=Dates!$E$4,DataPack!T109,IF($B$6=Dates!$E$5,DataPack!AD109,IF($B$6=Dates!$E$6,DataPack!AN109,IF($B$6=Dates!$E$7,DataPack!AC109)))))</f>
        <v>3</v>
      </c>
      <c r="M21" s="6"/>
    </row>
    <row r="22" spans="2:13" ht="30" customHeight="1">
      <c r="B22" s="266" t="s">
        <v>360</v>
      </c>
      <c r="C22" s="56"/>
      <c r="D22" s="134">
        <f>IF($B$6=Dates!$E$3,DataPack!B110,IF($B$6=Dates!$E$4,DataPack!L110,IF($B$6=Dates!$E$5,DataPack!V110,IF($B$6=Dates!$E$6,DataPack!AF110,IF($B$6=Dates!$E$7,DataPack!U110)))))</f>
        <v>1285</v>
      </c>
      <c r="E22" s="67">
        <f>IF($B$6=Dates!$E$3,DataPack!C110,IF($B$6=Dates!$E$4,DataPack!M110,IF($B$6=Dates!$E$5,DataPack!W110,IF($B$6=Dates!$E$6,DataPack!AG110,IF($B$6=Dates!$E$7,DataPack!V110)))))</f>
        <v>304</v>
      </c>
      <c r="F22" s="67">
        <f>IF($B$6=Dates!$E$3,DataPack!D110,IF($B$6=Dates!$E$4,DataPack!N110,IF($B$6=Dates!$E$5,DataPack!X110,IF($B$6=Dates!$E$6,DataPack!AH110,IF($B$6=Dates!$E$7,DataPack!W110)))))</f>
        <v>24</v>
      </c>
      <c r="G22" s="67">
        <f>IF($B$6=Dates!$E$3,DataPack!E110,IF($B$6=Dates!$E$4,DataPack!O110,IF($B$6=Dates!$E$5,DataPack!Y110,IF($B$6=Dates!$E$6,DataPack!AI110,IF($B$6=Dates!$E$7,DataPack!X110)))))</f>
        <v>803</v>
      </c>
      <c r="H22" s="67">
        <f>IF($B$6=Dates!$E$3,DataPack!F110,IF($B$6=Dates!$E$4,DataPack!P110,IF($B$6=Dates!$E$5,DataPack!Z110,IF($B$6=Dates!$E$6,DataPack!AJ110,IF($B$6=Dates!$E$7,DataPack!Y110)))))</f>
        <v>62</v>
      </c>
      <c r="I22" s="67">
        <f>IF($B$6=Dates!$E$3,DataPack!G110,IF($B$6=Dates!$E$4,DataPack!Q110,IF($B$6=Dates!$E$5,DataPack!AA110,IF($B$6=Dates!$E$6,DataPack!AK110,IF($B$6=Dates!$E$7,DataPack!Z110)))))</f>
        <v>177</v>
      </c>
      <c r="J22" s="67">
        <f>IF($B$6=Dates!$E$3,DataPack!H110,IF($B$6=Dates!$E$4,DataPack!R110,IF($B$6=Dates!$E$5,DataPack!AB110,IF($B$6=Dates!$E$6,DataPack!AL110,IF($B$6=Dates!$E$7,DataPack!AA110)))))</f>
        <v>14</v>
      </c>
      <c r="K22" s="67">
        <f>IF($B$6=Dates!$E$3,DataPack!I110,IF($B$6=Dates!$E$4,DataPack!S110,IF($B$6=Dates!$E$5,DataPack!AC110,IF($B$6=Dates!$E$6,DataPack!AM110,IF($B$6=Dates!$E$7,DataPack!AB110)))))</f>
        <v>1</v>
      </c>
      <c r="L22" s="67">
        <f>IF($B$6=Dates!$E$3,DataPack!J110,IF($B$6=Dates!$E$4,DataPack!T110,IF($B$6=Dates!$E$5,DataPack!AD110,IF($B$6=Dates!$E$6,DataPack!AN110,IF($B$6=Dates!$E$7,DataPack!AC110)))))</f>
        <v>0</v>
      </c>
      <c r="M22" s="6"/>
    </row>
    <row r="23" spans="2:13" ht="30" customHeight="1">
      <c r="B23" s="266" t="s">
        <v>361</v>
      </c>
      <c r="C23" s="56"/>
      <c r="D23" s="134">
        <f>IF($B$6=Dates!$E$3,DataPack!B111,IF($B$6=Dates!$E$4,DataPack!L111,IF($B$6=Dates!$E$5,DataPack!V111,IF($B$6=Dates!$E$6,DataPack!AF111,IF($B$6=Dates!$E$7,DataPack!U111)))))</f>
        <v>1285</v>
      </c>
      <c r="E23" s="67">
        <f>IF($B$6=Dates!$E$3,DataPack!C111,IF($B$6=Dates!$E$4,DataPack!M111,IF($B$6=Dates!$E$5,DataPack!W111,IF($B$6=Dates!$E$6,DataPack!AG111,IF($B$6=Dates!$E$7,DataPack!V111)))))</f>
        <v>116</v>
      </c>
      <c r="F23" s="67">
        <f>IF($B$6=Dates!$E$3,DataPack!D111,IF($B$6=Dates!$E$4,DataPack!N111,IF($B$6=Dates!$E$5,DataPack!X111,IF($B$6=Dates!$E$6,DataPack!AH111,IF($B$6=Dates!$E$7,DataPack!W111)))))</f>
        <v>9</v>
      </c>
      <c r="G23" s="67">
        <f>IF($B$6=Dates!$E$3,DataPack!E111,IF($B$6=Dates!$E$4,DataPack!O111,IF($B$6=Dates!$E$5,DataPack!Y111,IF($B$6=Dates!$E$6,DataPack!AI111,IF($B$6=Dates!$E$7,DataPack!X111)))))</f>
        <v>712</v>
      </c>
      <c r="H23" s="67">
        <f>IF($B$6=Dates!$E$3,DataPack!F111,IF($B$6=Dates!$E$4,DataPack!P111,IF($B$6=Dates!$E$5,DataPack!Z111,IF($B$6=Dates!$E$6,DataPack!AJ111,IF($B$6=Dates!$E$7,DataPack!Y111)))))</f>
        <v>55</v>
      </c>
      <c r="I23" s="67">
        <f>IF($B$6=Dates!$E$3,DataPack!G111,IF($B$6=Dates!$E$4,DataPack!Q111,IF($B$6=Dates!$E$5,DataPack!AA111,IF($B$6=Dates!$E$6,DataPack!AK111,IF($B$6=Dates!$E$7,DataPack!Z111)))))</f>
        <v>411</v>
      </c>
      <c r="J23" s="67">
        <f>IF($B$6=Dates!$E$3,DataPack!H111,IF($B$6=Dates!$E$4,DataPack!R111,IF($B$6=Dates!$E$5,DataPack!AB111,IF($B$6=Dates!$E$6,DataPack!AL111,IF($B$6=Dates!$E$7,DataPack!AA111)))))</f>
        <v>32</v>
      </c>
      <c r="K23" s="67">
        <f>IF($B$6=Dates!$E$3,DataPack!I111,IF($B$6=Dates!$E$4,DataPack!S111,IF($B$6=Dates!$E$5,DataPack!AC111,IF($B$6=Dates!$E$6,DataPack!AM111,IF($B$6=Dates!$E$7,DataPack!AB111)))))</f>
        <v>46</v>
      </c>
      <c r="L23" s="67">
        <f>IF($B$6=Dates!$E$3,DataPack!J111,IF($B$6=Dates!$E$4,DataPack!T111,IF($B$6=Dates!$E$5,DataPack!AD111,IF($B$6=Dates!$E$6,DataPack!AN111,IF($B$6=Dates!$E$7,DataPack!AC111)))))</f>
        <v>4</v>
      </c>
      <c r="M23" s="6"/>
    </row>
    <row r="24" spans="2:13" ht="30" customHeight="1">
      <c r="B24" s="266" t="s">
        <v>362</v>
      </c>
      <c r="C24" s="56"/>
      <c r="D24" s="134">
        <f>IF($B$6=Dates!$E$3,DataPack!B112,IF($B$6=Dates!$E$4,DataPack!L112,IF($B$6=Dates!$E$5,DataPack!V112,IF($B$6=Dates!$E$6,DataPack!AF112,IF($B$6=Dates!$E$7,DataPack!U112)))))</f>
        <v>1285</v>
      </c>
      <c r="E24" s="67">
        <f>IF($B$6=Dates!$E$3,DataPack!C112,IF($B$6=Dates!$E$4,DataPack!M112,IF($B$6=Dates!$E$5,DataPack!W112,IF($B$6=Dates!$E$6,DataPack!AG112,IF($B$6=Dates!$E$7,DataPack!V112)))))</f>
        <v>119</v>
      </c>
      <c r="F24" s="67">
        <f>IF($B$6=Dates!$E$3,DataPack!D112,IF($B$6=Dates!$E$4,DataPack!N112,IF($B$6=Dates!$E$5,DataPack!X112,IF($B$6=Dates!$E$6,DataPack!AH112,IF($B$6=Dates!$E$7,DataPack!W112)))))</f>
        <v>9</v>
      </c>
      <c r="G24" s="67">
        <f>IF($B$6=Dates!$E$3,DataPack!E112,IF($B$6=Dates!$E$4,DataPack!O112,IF($B$6=Dates!$E$5,DataPack!Y112,IF($B$6=Dates!$E$6,DataPack!AI112,IF($B$6=Dates!$E$7,DataPack!X112)))))</f>
        <v>674</v>
      </c>
      <c r="H24" s="67">
        <f>IF($B$6=Dates!$E$3,DataPack!F112,IF($B$6=Dates!$E$4,DataPack!P112,IF($B$6=Dates!$E$5,DataPack!Z112,IF($B$6=Dates!$E$6,DataPack!AJ112,IF($B$6=Dates!$E$7,DataPack!Y112)))))</f>
        <v>52</v>
      </c>
      <c r="I24" s="67">
        <f>IF($B$6=Dates!$E$3,DataPack!G112,IF($B$6=Dates!$E$4,DataPack!Q112,IF($B$6=Dates!$E$5,DataPack!AA112,IF($B$6=Dates!$E$6,DataPack!AK112,IF($B$6=Dates!$E$7,DataPack!Z112)))))</f>
        <v>442</v>
      </c>
      <c r="J24" s="67">
        <f>IF($B$6=Dates!$E$3,DataPack!H112,IF($B$6=Dates!$E$4,DataPack!R112,IF($B$6=Dates!$E$5,DataPack!AB112,IF($B$6=Dates!$E$6,DataPack!AL112,IF($B$6=Dates!$E$7,DataPack!AA112)))))</f>
        <v>34</v>
      </c>
      <c r="K24" s="67">
        <f>IF($B$6=Dates!$E$3,DataPack!I112,IF($B$6=Dates!$E$4,DataPack!S112,IF($B$6=Dates!$E$5,DataPack!AC112,IF($B$6=Dates!$E$6,DataPack!AM112,IF($B$6=Dates!$E$7,DataPack!AB112)))))</f>
        <v>50</v>
      </c>
      <c r="L24" s="67">
        <f>IF($B$6=Dates!$E$3,DataPack!J112,IF($B$6=Dates!$E$4,DataPack!T112,IF($B$6=Dates!$E$5,DataPack!AD112,IF($B$6=Dates!$E$6,DataPack!AN112,IF($B$6=Dates!$E$7,DataPack!AC112)))))</f>
        <v>4</v>
      </c>
      <c r="M24" s="6"/>
    </row>
    <row r="25" spans="2:13" ht="30" customHeight="1">
      <c r="B25" s="266" t="s">
        <v>363</v>
      </c>
      <c r="C25" s="56"/>
      <c r="D25" s="134">
        <f>IF($B$6=Dates!$E$3,DataPack!B113,IF($B$6=Dates!$E$4,DataPack!L113,IF($B$6=Dates!$E$5,DataPack!V113,IF($B$6=Dates!$E$6,DataPack!AF113,IF($B$6=Dates!$E$7,DataPack!U113)))))</f>
        <v>1285</v>
      </c>
      <c r="E25" s="67">
        <f>IF($B$6=Dates!$E$3,DataPack!C113,IF($B$6=Dates!$E$4,DataPack!M113,IF($B$6=Dates!$E$5,DataPack!W113,IF($B$6=Dates!$E$6,DataPack!AG113,IF($B$6=Dates!$E$7,DataPack!V113)))))</f>
        <v>196</v>
      </c>
      <c r="F25" s="67">
        <f>IF($B$6=Dates!$E$3,DataPack!D113,IF($B$6=Dates!$E$4,DataPack!N113,IF($B$6=Dates!$E$5,DataPack!X113,IF($B$6=Dates!$E$6,DataPack!AH113,IF($B$6=Dates!$E$7,DataPack!W113)))))</f>
        <v>15</v>
      </c>
      <c r="G25" s="67">
        <f>IF($B$6=Dates!$E$3,DataPack!E113,IF($B$6=Dates!$E$4,DataPack!O113,IF($B$6=Dates!$E$5,DataPack!Y113,IF($B$6=Dates!$E$6,DataPack!AI113,IF($B$6=Dates!$E$7,DataPack!X113)))))</f>
        <v>694</v>
      </c>
      <c r="H25" s="67">
        <f>IF($B$6=Dates!$E$3,DataPack!F113,IF($B$6=Dates!$E$4,DataPack!P113,IF($B$6=Dates!$E$5,DataPack!Z113,IF($B$6=Dates!$E$6,DataPack!AJ113,IF($B$6=Dates!$E$7,DataPack!Y113)))))</f>
        <v>54</v>
      </c>
      <c r="I25" s="67">
        <f>IF($B$6=Dates!$E$3,DataPack!G113,IF($B$6=Dates!$E$4,DataPack!Q113,IF($B$6=Dates!$E$5,DataPack!AA113,IF($B$6=Dates!$E$6,DataPack!AK113,IF($B$6=Dates!$E$7,DataPack!Z113)))))</f>
        <v>363</v>
      </c>
      <c r="J25" s="67">
        <f>IF($B$6=Dates!$E$3,DataPack!H113,IF($B$6=Dates!$E$4,DataPack!R113,IF($B$6=Dates!$E$5,DataPack!AB113,IF($B$6=Dates!$E$6,DataPack!AL113,IF($B$6=Dates!$E$7,DataPack!AA113)))))</f>
        <v>28</v>
      </c>
      <c r="K25" s="67">
        <f>IF($B$6=Dates!$E$3,DataPack!I113,IF($B$6=Dates!$E$4,DataPack!S113,IF($B$6=Dates!$E$5,DataPack!AC113,IF($B$6=Dates!$E$6,DataPack!AM113,IF($B$6=Dates!$E$7,DataPack!AB113)))))</f>
        <v>32</v>
      </c>
      <c r="L25" s="67">
        <f>IF($B$6=Dates!$E$3,DataPack!J113,IF($B$6=Dates!$E$4,DataPack!T113,IF($B$6=Dates!$E$5,DataPack!AD113,IF($B$6=Dates!$E$6,DataPack!AN113,IF($B$6=Dates!$E$7,DataPack!AC113)))))</f>
        <v>2</v>
      </c>
      <c r="M25" s="6"/>
    </row>
    <row r="26" spans="2:13" ht="30" customHeight="1">
      <c r="B26" s="266" t="s">
        <v>364</v>
      </c>
      <c r="C26" s="56"/>
      <c r="D26" s="134">
        <f>IF($B$6=Dates!$E$3,DataPack!B114,IF($B$6=Dates!$E$4,DataPack!L114,IF($B$6=Dates!$E$5,DataPack!V114,IF($B$6=Dates!$E$6,DataPack!AF114,IF($B$6=Dates!$E$7,DataPack!U114)))))</f>
        <v>1285</v>
      </c>
      <c r="E26" s="67">
        <f>IF($B$6=Dates!$E$3,DataPack!C114,IF($B$6=Dates!$E$4,DataPack!M114,IF($B$6=Dates!$E$5,DataPack!W114,IF($B$6=Dates!$E$6,DataPack!AG114,IF($B$6=Dates!$E$7,DataPack!V114)))))</f>
        <v>478</v>
      </c>
      <c r="F26" s="67">
        <f>IF($B$6=Dates!$E$3,DataPack!D114,IF($B$6=Dates!$E$4,DataPack!N114,IF($B$6=Dates!$E$5,DataPack!X114,IF($B$6=Dates!$E$6,DataPack!AH114,IF($B$6=Dates!$E$7,DataPack!W114)))))</f>
        <v>37</v>
      </c>
      <c r="G26" s="67">
        <f>IF($B$6=Dates!$E$3,DataPack!E114,IF($B$6=Dates!$E$4,DataPack!O114,IF($B$6=Dates!$E$5,DataPack!Y114,IF($B$6=Dates!$E$6,DataPack!AI114,IF($B$6=Dates!$E$7,DataPack!X114)))))</f>
        <v>679</v>
      </c>
      <c r="H26" s="67">
        <f>IF($B$6=Dates!$E$3,DataPack!F114,IF($B$6=Dates!$E$4,DataPack!P114,IF($B$6=Dates!$E$5,DataPack!Z114,IF($B$6=Dates!$E$6,DataPack!AJ114,IF($B$6=Dates!$E$7,DataPack!Y114)))))</f>
        <v>53</v>
      </c>
      <c r="I26" s="67">
        <f>IF($B$6=Dates!$E$3,DataPack!G114,IF($B$6=Dates!$E$4,DataPack!Q114,IF($B$6=Dates!$E$5,DataPack!AA114,IF($B$6=Dates!$E$6,DataPack!AK114,IF($B$6=Dates!$E$7,DataPack!Z114)))))</f>
        <v>116</v>
      </c>
      <c r="J26" s="67">
        <f>IF($B$6=Dates!$E$3,DataPack!H114,IF($B$6=Dates!$E$4,DataPack!R114,IF($B$6=Dates!$E$5,DataPack!AB114,IF($B$6=Dates!$E$6,DataPack!AL114,IF($B$6=Dates!$E$7,DataPack!AA114)))))</f>
        <v>9</v>
      </c>
      <c r="K26" s="67">
        <f>IF($B$6=Dates!$E$3,DataPack!I114,IF($B$6=Dates!$E$4,DataPack!S114,IF($B$6=Dates!$E$5,DataPack!AC114,IF($B$6=Dates!$E$6,DataPack!AM114,IF($B$6=Dates!$E$7,DataPack!AB114)))))</f>
        <v>12</v>
      </c>
      <c r="L26" s="67">
        <f>IF($B$6=Dates!$E$3,DataPack!J114,IF($B$6=Dates!$E$4,DataPack!T114,IF($B$6=Dates!$E$5,DataPack!AD114,IF($B$6=Dates!$E$6,DataPack!AN114,IF($B$6=Dates!$E$7,DataPack!AC114)))))</f>
        <v>1</v>
      </c>
      <c r="M26" s="6"/>
    </row>
    <row r="27" spans="2:13" ht="30" customHeight="1">
      <c r="B27" s="266" t="s">
        <v>8</v>
      </c>
      <c r="C27" s="56"/>
      <c r="D27" s="134">
        <f>IF($B$6=Dates!$E$3,DataPack!B115,IF($B$6=Dates!$E$4,DataPack!L115,IF($B$6=Dates!$E$5,DataPack!V115,IF($B$6=Dates!$E$6,DataPack!AF115,IF($B$6=Dates!$E$7,DataPack!U115)))))</f>
        <v>1285</v>
      </c>
      <c r="E27" s="67">
        <f>IF($B$6=Dates!$E$3,DataPack!C115,IF($B$6=Dates!$E$4,DataPack!M115,IF($B$6=Dates!$E$5,DataPack!W115,IF($B$6=Dates!$E$6,DataPack!AG115,IF($B$6=Dates!$E$7,DataPack!V115)))))</f>
        <v>205</v>
      </c>
      <c r="F27" s="67">
        <f>IF($B$6=Dates!$E$3,DataPack!D115,IF($B$6=Dates!$E$4,DataPack!N115,IF($B$6=Dates!$E$5,DataPack!X115,IF($B$6=Dates!$E$6,DataPack!AH115,IF($B$6=Dates!$E$7,DataPack!W115)))))</f>
        <v>16</v>
      </c>
      <c r="G27" s="67">
        <f>IF($B$6=Dates!$E$3,DataPack!E115,IF($B$6=Dates!$E$4,DataPack!O115,IF($B$6=Dates!$E$5,DataPack!Y115,IF($B$6=Dates!$E$6,DataPack!AI115,IF($B$6=Dates!$E$7,DataPack!X115)))))</f>
        <v>682</v>
      </c>
      <c r="H27" s="67">
        <f>IF($B$6=Dates!$E$3,DataPack!F115,IF($B$6=Dates!$E$4,DataPack!P115,IF($B$6=Dates!$E$5,DataPack!Z115,IF($B$6=Dates!$E$6,DataPack!AJ115,IF($B$6=Dates!$E$7,DataPack!Y115)))))</f>
        <v>53</v>
      </c>
      <c r="I27" s="67">
        <f>IF($B$6=Dates!$E$3,DataPack!G115,IF($B$6=Dates!$E$4,DataPack!Q115,IF($B$6=Dates!$E$5,DataPack!AA115,IF($B$6=Dates!$E$6,DataPack!AK115,IF($B$6=Dates!$E$7,DataPack!Z115)))))</f>
        <v>349</v>
      </c>
      <c r="J27" s="67">
        <f>IF($B$6=Dates!$E$3,DataPack!H115,IF($B$6=Dates!$E$4,DataPack!R115,IF($B$6=Dates!$E$5,DataPack!AB115,IF($B$6=Dates!$E$6,DataPack!AL115,IF($B$6=Dates!$E$7,DataPack!AA115)))))</f>
        <v>27</v>
      </c>
      <c r="K27" s="67">
        <f>IF($B$6=Dates!$E$3,DataPack!I115,IF($B$6=Dates!$E$4,DataPack!S115,IF($B$6=Dates!$E$5,DataPack!AC115,IF($B$6=Dates!$E$6,DataPack!AM115,IF($B$6=Dates!$E$7,DataPack!AB115)))))</f>
        <v>49</v>
      </c>
      <c r="L27" s="67">
        <f>IF($B$6=Dates!$E$3,DataPack!J115,IF($B$6=Dates!$E$4,DataPack!T115,IF($B$6=Dates!$E$5,DataPack!AD115,IF($B$6=Dates!$E$6,DataPack!AN115,IF($B$6=Dates!$E$7,DataPack!AC115)))))</f>
        <v>4</v>
      </c>
      <c r="M27" s="6"/>
    </row>
    <row r="28" spans="2:13" s="106" customFormat="1" ht="30" customHeight="1">
      <c r="B28" s="266" t="s">
        <v>365</v>
      </c>
      <c r="C28" s="56"/>
      <c r="D28" s="134">
        <f>IF($B$6=Dates!$E$3,DataPack!B116,IF($B$6=Dates!$E$4,DataPack!L116,IF($B$6=Dates!$E$5,DataPack!V116,IF($B$6=Dates!$E$6,DataPack!AF116,IF($B$6=Dates!$E$7,DataPack!U116)))))</f>
        <v>1285</v>
      </c>
      <c r="E28" s="67">
        <f>IF($B$6=Dates!$E$3,DataPack!C116,IF($B$6=Dates!$E$4,DataPack!M116,IF($B$6=Dates!$E$5,DataPack!W116,IF($B$6=Dates!$E$6,DataPack!AG116,IF($B$6=Dates!$E$7,DataPack!V116)))))</f>
        <v>164</v>
      </c>
      <c r="F28" s="67">
        <f>IF($B$6=Dates!$E$3,DataPack!D116,IF($B$6=Dates!$E$4,DataPack!N116,IF($B$6=Dates!$E$5,DataPack!X116,IF($B$6=Dates!$E$6,DataPack!AH116,IF($B$6=Dates!$E$7,DataPack!W116)))))</f>
        <v>13</v>
      </c>
      <c r="G28" s="67">
        <f>IF($B$6=Dates!$E$3,DataPack!E116,IF($B$6=Dates!$E$4,DataPack!O116,IF($B$6=Dates!$E$5,DataPack!Y116,IF($B$6=Dates!$E$6,DataPack!AI116,IF($B$6=Dates!$E$7,DataPack!X116)))))</f>
        <v>720</v>
      </c>
      <c r="H28" s="67">
        <f>IF($B$6=Dates!$E$3,DataPack!F116,IF($B$6=Dates!$E$4,DataPack!P116,IF($B$6=Dates!$E$5,DataPack!Z116,IF($B$6=Dates!$E$6,DataPack!AJ116,IF($B$6=Dates!$E$7,DataPack!Y116)))))</f>
        <v>56</v>
      </c>
      <c r="I28" s="67">
        <f>IF($B$6=Dates!$E$3,DataPack!G116,IF($B$6=Dates!$E$4,DataPack!Q116,IF($B$6=Dates!$E$5,DataPack!AA116,IF($B$6=Dates!$E$6,DataPack!AK116,IF($B$6=Dates!$E$7,DataPack!Z116)))))</f>
        <v>350</v>
      </c>
      <c r="J28" s="67">
        <f>IF($B$6=Dates!$E$3,DataPack!H116,IF($B$6=Dates!$E$4,DataPack!R116,IF($B$6=Dates!$E$5,DataPack!AB116,IF($B$6=Dates!$E$6,DataPack!AL116,IF($B$6=Dates!$E$7,DataPack!AA116)))))</f>
        <v>27</v>
      </c>
      <c r="K28" s="67">
        <f>IF($B$6=Dates!$E$3,DataPack!I116,IF($B$6=Dates!$E$4,DataPack!S116,IF($B$6=Dates!$E$5,DataPack!AC116,IF($B$6=Dates!$E$6,DataPack!AM116,IF($B$6=Dates!$E$7,DataPack!AB116)))))</f>
        <v>51</v>
      </c>
      <c r="L28" s="67">
        <f>IF($B$6=Dates!$E$3,DataPack!J116,IF($B$6=Dates!$E$4,DataPack!T116,IF($B$6=Dates!$E$5,DataPack!AD116,IF($B$6=Dates!$E$6,DataPack!AN116,IF($B$6=Dates!$E$7,DataPack!AC116)))))</f>
        <v>4</v>
      </c>
      <c r="M28" s="30"/>
    </row>
    <row r="29" spans="2:13" ht="30" customHeight="1">
      <c r="B29" s="266" t="s">
        <v>366</v>
      </c>
      <c r="C29" s="56"/>
      <c r="D29" s="134">
        <f>IF($B$6=Dates!$E$3,DataPack!B117,IF($B$6=Dates!$E$4,DataPack!L117,IF($B$6=Dates!$E$5,DataPack!V117,IF($B$6=Dates!$E$6,DataPack!AF117,IF($B$6=Dates!$E$7,DataPack!U117)))))</f>
        <v>1285</v>
      </c>
      <c r="E29" s="67">
        <f>IF($B$6=Dates!$E$3,DataPack!C117,IF($B$6=Dates!$E$4,DataPack!M117,IF($B$6=Dates!$E$5,DataPack!W117,IF($B$6=Dates!$E$6,DataPack!AG117,IF($B$6=Dates!$E$7,DataPack!V117)))))</f>
        <v>136</v>
      </c>
      <c r="F29" s="67">
        <f>IF($B$6=Dates!$E$3,DataPack!D117,IF($B$6=Dates!$E$4,DataPack!N117,IF($B$6=Dates!$E$5,DataPack!X117,IF($B$6=Dates!$E$6,DataPack!AH117,IF($B$6=Dates!$E$7,DataPack!W117)))))</f>
        <v>11</v>
      </c>
      <c r="G29" s="67">
        <f>IF($B$6=Dates!$E$3,DataPack!E117,IF($B$6=Dates!$E$4,DataPack!O117,IF($B$6=Dates!$E$5,DataPack!Y117,IF($B$6=Dates!$E$6,DataPack!AI117,IF($B$6=Dates!$E$7,DataPack!X117)))))</f>
        <v>680</v>
      </c>
      <c r="H29" s="67">
        <f>IF($B$6=Dates!$E$3,DataPack!F117,IF($B$6=Dates!$E$4,DataPack!P117,IF($B$6=Dates!$E$5,DataPack!Z117,IF($B$6=Dates!$E$6,DataPack!AJ117,IF($B$6=Dates!$E$7,DataPack!Y117)))))</f>
        <v>53</v>
      </c>
      <c r="I29" s="67">
        <f>IF($B$6=Dates!$E$3,DataPack!G117,IF($B$6=Dates!$E$4,DataPack!Q117,IF($B$6=Dates!$E$5,DataPack!AA117,IF($B$6=Dates!$E$6,DataPack!AK117,IF($B$6=Dates!$E$7,DataPack!Z117)))))</f>
        <v>418</v>
      </c>
      <c r="J29" s="67">
        <f>IF($B$6=Dates!$E$3,DataPack!H117,IF($B$6=Dates!$E$4,DataPack!R117,IF($B$6=Dates!$E$5,DataPack!AB117,IF($B$6=Dates!$E$6,DataPack!AL117,IF($B$6=Dates!$E$7,DataPack!AA117)))))</f>
        <v>33</v>
      </c>
      <c r="K29" s="67">
        <f>IF($B$6=Dates!$E$3,DataPack!I117,IF($B$6=Dates!$E$4,DataPack!S117,IF($B$6=Dates!$E$5,DataPack!AC117,IF($B$6=Dates!$E$6,DataPack!AM117,IF($B$6=Dates!$E$7,DataPack!AB117)))))</f>
        <v>51</v>
      </c>
      <c r="L29" s="67">
        <f>IF($B$6=Dates!$E$3,DataPack!J117,IF($B$6=Dates!$E$4,DataPack!T117,IF($B$6=Dates!$E$5,DataPack!AD117,IF($B$6=Dates!$E$6,DataPack!AN117,IF($B$6=Dates!$E$7,DataPack!AC117)))))</f>
        <v>4</v>
      </c>
      <c r="M29" s="6"/>
    </row>
    <row r="30" spans="2:13" ht="30" customHeight="1">
      <c r="B30" s="266" t="s">
        <v>367</v>
      </c>
      <c r="C30" s="58"/>
      <c r="D30" s="134">
        <f>IF($B$6=Dates!$E$3,DataPack!B118,IF($B$6=Dates!$E$4,DataPack!L118,IF($B$6=Dates!$E$5,DataPack!V118,IF($B$6=Dates!$E$6,DataPack!AF118,IF($B$6=Dates!$E$7,DataPack!U118)))))</f>
        <v>1285</v>
      </c>
      <c r="E30" s="67">
        <f>IF($B$6=Dates!$E$3,DataPack!C118,IF($B$6=Dates!$E$4,DataPack!M118,IF($B$6=Dates!$E$5,DataPack!W118,IF($B$6=Dates!$E$6,DataPack!AG118,IF($B$6=Dates!$E$7,DataPack!V118)))))</f>
        <v>327</v>
      </c>
      <c r="F30" s="67">
        <f>IF($B$6=Dates!$E$3,DataPack!D118,IF($B$6=Dates!$E$4,DataPack!N118,IF($B$6=Dates!$E$5,DataPack!X118,IF($B$6=Dates!$E$6,DataPack!AH118,IF($B$6=Dates!$E$7,DataPack!W118)))))</f>
        <v>25</v>
      </c>
      <c r="G30" s="67">
        <f>IF($B$6=Dates!$E$3,DataPack!E118,IF($B$6=Dates!$E$4,DataPack!O118,IF($B$6=Dates!$E$5,DataPack!Y118,IF($B$6=Dates!$E$6,DataPack!AI118,IF($B$6=Dates!$E$7,DataPack!X118)))))</f>
        <v>769</v>
      </c>
      <c r="H30" s="67">
        <f>IF($B$6=Dates!$E$3,DataPack!F118,IF($B$6=Dates!$E$4,DataPack!P118,IF($B$6=Dates!$E$5,DataPack!Z118,IF($B$6=Dates!$E$6,DataPack!AJ118,IF($B$6=Dates!$E$7,DataPack!Y118)))))</f>
        <v>60</v>
      </c>
      <c r="I30" s="67">
        <f>IF($B$6=Dates!$E$3,DataPack!G118,IF($B$6=Dates!$E$4,DataPack!Q118,IF($B$6=Dates!$E$5,DataPack!AA118,IF($B$6=Dates!$E$6,DataPack!AK118,IF($B$6=Dates!$E$7,DataPack!Z118)))))</f>
        <v>186</v>
      </c>
      <c r="J30" s="67">
        <f>IF($B$6=Dates!$E$3,DataPack!H118,IF($B$6=Dates!$E$4,DataPack!R118,IF($B$6=Dates!$E$5,DataPack!AB118,IF($B$6=Dates!$E$6,DataPack!AL118,IF($B$6=Dates!$E$7,DataPack!AA118)))))</f>
        <v>14</v>
      </c>
      <c r="K30" s="67">
        <f>IF($B$6=Dates!$E$3,DataPack!I118,IF($B$6=Dates!$E$4,DataPack!S118,IF($B$6=Dates!$E$5,DataPack!AC118,IF($B$6=Dates!$E$6,DataPack!AM118,IF($B$6=Dates!$E$7,DataPack!AB118)))))</f>
        <v>3</v>
      </c>
      <c r="L30" s="67">
        <f>IF($B$6=Dates!$E$3,DataPack!J118,IF($B$6=Dates!$E$4,DataPack!T118,IF($B$6=Dates!$E$5,DataPack!AD118,IF($B$6=Dates!$E$6,DataPack!AN118,IF($B$6=Dates!$E$7,DataPack!AC118)))))</f>
        <v>0</v>
      </c>
      <c r="M30" s="6"/>
    </row>
    <row r="31" spans="2:13" ht="30" customHeight="1">
      <c r="B31" s="266" t="s">
        <v>368</v>
      </c>
      <c r="C31" s="17"/>
      <c r="D31" s="134">
        <f>IF($B$6=Dates!$E$3,DataPack!B119,IF($B$6=Dates!$E$4,DataPack!L119,IF($B$6=Dates!$E$5,DataPack!V119,IF($B$6=Dates!$E$6,DataPack!AF119,IF($B$6=Dates!$E$7,DataPack!U119)))))</f>
        <v>1285</v>
      </c>
      <c r="E31" s="67">
        <f>IF($B$6=Dates!$E$3,DataPack!C119,IF($B$6=Dates!$E$4,DataPack!M119,IF($B$6=Dates!$E$5,DataPack!W119,IF($B$6=Dates!$E$6,DataPack!AG119,IF($B$6=Dates!$E$7,DataPack!V119)))))</f>
        <v>310</v>
      </c>
      <c r="F31" s="67">
        <f>IF($B$6=Dates!$E$3,DataPack!D119,IF($B$6=Dates!$E$4,DataPack!N119,IF($B$6=Dates!$E$5,DataPack!X119,IF($B$6=Dates!$E$6,DataPack!AH119,IF($B$6=Dates!$E$7,DataPack!W119)))))</f>
        <v>24</v>
      </c>
      <c r="G31" s="67">
        <f>IF($B$6=Dates!$E$3,DataPack!E119,IF($B$6=Dates!$E$4,DataPack!O119,IF($B$6=Dates!$E$5,DataPack!Y119,IF($B$6=Dates!$E$6,DataPack!AI119,IF($B$6=Dates!$E$7,DataPack!X119)))))</f>
        <v>738</v>
      </c>
      <c r="H31" s="67">
        <f>IF($B$6=Dates!$E$3,DataPack!F119,IF($B$6=Dates!$E$4,DataPack!P119,IF($B$6=Dates!$E$5,DataPack!Z119,IF($B$6=Dates!$E$6,DataPack!AJ119,IF($B$6=Dates!$E$7,DataPack!Y119)))))</f>
        <v>57</v>
      </c>
      <c r="I31" s="67">
        <f>IF($B$6=Dates!$E$3,DataPack!G119,IF($B$6=Dates!$E$4,DataPack!Q119,IF($B$6=Dates!$E$5,DataPack!AA119,IF($B$6=Dates!$E$6,DataPack!AK119,IF($B$6=Dates!$E$7,DataPack!Z119)))))</f>
        <v>211</v>
      </c>
      <c r="J31" s="67">
        <f>IF($B$6=Dates!$E$3,DataPack!H119,IF($B$6=Dates!$E$4,DataPack!R119,IF($B$6=Dates!$E$5,DataPack!AB119,IF($B$6=Dates!$E$6,DataPack!AL119,IF($B$6=Dates!$E$7,DataPack!AA119)))))</f>
        <v>16</v>
      </c>
      <c r="K31" s="67">
        <f>IF($B$6=Dates!$E$3,DataPack!I119,IF($B$6=Dates!$E$4,DataPack!S119,IF($B$6=Dates!$E$5,DataPack!AC119,IF($B$6=Dates!$E$6,DataPack!AM119,IF($B$6=Dates!$E$7,DataPack!AB119)))))</f>
        <v>26</v>
      </c>
      <c r="L31" s="67">
        <f>IF($B$6=Dates!$E$3,DataPack!J119,IF($B$6=Dates!$E$4,DataPack!T119,IF($B$6=Dates!$E$5,DataPack!AD119,IF($B$6=Dates!$E$6,DataPack!AN119,IF($B$6=Dates!$E$7,DataPack!AC119)))))</f>
        <v>2</v>
      </c>
      <c r="M31" s="6"/>
    </row>
    <row r="32" spans="2:13" ht="30" customHeight="1">
      <c r="B32" s="266" t="s">
        <v>369</v>
      </c>
      <c r="C32" s="17"/>
      <c r="D32" s="134">
        <f>IF($B$6=Dates!$E$3,DataPack!B120,IF($B$6=Dates!$E$4,DataPack!L120,IF($B$6=Dates!$E$5,DataPack!V120,IF($B$6=Dates!$E$6,DataPack!AF120,IF($B$6=Dates!$E$7,DataPack!U120)))))</f>
        <v>1285</v>
      </c>
      <c r="E32" s="67">
        <f>IF($B$6=Dates!$E$3,DataPack!C120,IF($B$6=Dates!$E$4,DataPack!M120,IF($B$6=Dates!$E$5,DataPack!W120,IF($B$6=Dates!$E$6,DataPack!AG120,IF($B$6=Dates!$E$7,DataPack!V120)))))</f>
        <v>210</v>
      </c>
      <c r="F32" s="67">
        <f>IF($B$6=Dates!$E$3,DataPack!D120,IF($B$6=Dates!$E$4,DataPack!N120,IF($B$6=Dates!$E$5,DataPack!X120,IF($B$6=Dates!$E$6,DataPack!AH120,IF($B$6=Dates!$E$7,DataPack!W120)))))</f>
        <v>16</v>
      </c>
      <c r="G32" s="67">
        <f>IF($B$6=Dates!$E$3,DataPack!E120,IF($B$6=Dates!$E$4,DataPack!O120,IF($B$6=Dates!$E$5,DataPack!Y120,IF($B$6=Dates!$E$6,DataPack!AI120,IF($B$6=Dates!$E$7,DataPack!X120)))))</f>
        <v>644</v>
      </c>
      <c r="H32" s="67">
        <f>IF($B$6=Dates!$E$3,DataPack!F120,IF($B$6=Dates!$E$4,DataPack!P120,IF($B$6=Dates!$E$5,DataPack!Z120,IF($B$6=Dates!$E$6,DataPack!AJ120,IF($B$6=Dates!$E$7,DataPack!Y120)))))</f>
        <v>50</v>
      </c>
      <c r="I32" s="67">
        <f>IF($B$6=Dates!$E$3,DataPack!G120,IF($B$6=Dates!$E$4,DataPack!Q120,IF($B$6=Dates!$E$5,DataPack!AA120,IF($B$6=Dates!$E$6,DataPack!AK120,IF($B$6=Dates!$E$7,DataPack!Z120)))))</f>
        <v>374</v>
      </c>
      <c r="J32" s="67">
        <f>IF($B$6=Dates!$E$3,DataPack!H120,IF($B$6=Dates!$E$4,DataPack!R120,IF($B$6=Dates!$E$5,DataPack!AB120,IF($B$6=Dates!$E$6,DataPack!AL120,IF($B$6=Dates!$E$7,DataPack!AA120)))))</f>
        <v>29</v>
      </c>
      <c r="K32" s="67">
        <f>IF($B$6=Dates!$E$3,DataPack!I120,IF($B$6=Dates!$E$4,DataPack!S120,IF($B$6=Dates!$E$5,DataPack!AC120,IF($B$6=Dates!$E$6,DataPack!AM120,IF($B$6=Dates!$E$7,DataPack!AB120)))))</f>
        <v>57</v>
      </c>
      <c r="L32" s="67">
        <f>IF($B$6=Dates!$E$3,DataPack!J120,IF($B$6=Dates!$E$4,DataPack!T120,IF($B$6=Dates!$E$5,DataPack!AD120,IF($B$6=Dates!$E$6,DataPack!AN120,IF($B$6=Dates!$E$7,DataPack!AC120)))))</f>
        <v>4</v>
      </c>
      <c r="M32" s="6"/>
    </row>
    <row r="33" spans="2:13" ht="30" customHeight="1">
      <c r="B33" s="266" t="s">
        <v>370</v>
      </c>
      <c r="C33" s="17"/>
      <c r="D33" s="134">
        <f>IF($B$6=Dates!$E$3,DataPack!B121,IF($B$6=Dates!$E$4,DataPack!L121,IF($B$6=Dates!$E$5,DataPack!V121,IF($B$6=Dates!$E$6,DataPack!AF121,IF($B$6=Dates!$E$7,DataPack!U121)))))</f>
        <v>1285</v>
      </c>
      <c r="E33" s="67">
        <f>IF($B$6=Dates!$E$3,DataPack!C121,IF($B$6=Dates!$E$4,DataPack!M121,IF($B$6=Dates!$E$5,DataPack!W121,IF($B$6=Dates!$E$6,DataPack!AG121,IF($B$6=Dates!$E$7,DataPack!V121)))))</f>
        <v>193</v>
      </c>
      <c r="F33" s="67">
        <f>IF($B$6=Dates!$E$3,DataPack!D121,IF($B$6=Dates!$E$4,DataPack!N121,IF($B$6=Dates!$E$5,DataPack!X121,IF($B$6=Dates!$E$6,DataPack!AH121,IF($B$6=Dates!$E$7,DataPack!W121)))))</f>
        <v>15</v>
      </c>
      <c r="G33" s="67">
        <f>IF($B$6=Dates!$E$3,DataPack!E121,IF($B$6=Dates!$E$4,DataPack!O121,IF($B$6=Dates!$E$5,DataPack!Y121,IF($B$6=Dates!$E$6,DataPack!AI121,IF($B$6=Dates!$E$7,DataPack!X121)))))</f>
        <v>841</v>
      </c>
      <c r="H33" s="67">
        <f>IF($B$6=Dates!$E$3,DataPack!F121,IF($B$6=Dates!$E$4,DataPack!P121,IF($B$6=Dates!$E$5,DataPack!Z121,IF($B$6=Dates!$E$6,DataPack!AJ121,IF($B$6=Dates!$E$7,DataPack!Y121)))))</f>
        <v>65</v>
      </c>
      <c r="I33" s="67">
        <f>IF($B$6=Dates!$E$3,DataPack!G121,IF($B$6=Dates!$E$4,DataPack!Q121,IF($B$6=Dates!$E$5,DataPack!AA121,IF($B$6=Dates!$E$6,DataPack!AK121,IF($B$6=Dates!$E$7,DataPack!Z121)))))</f>
        <v>243</v>
      </c>
      <c r="J33" s="67">
        <f>IF($B$6=Dates!$E$3,DataPack!H121,IF($B$6=Dates!$E$4,DataPack!R121,IF($B$6=Dates!$E$5,DataPack!AB121,IF($B$6=Dates!$E$6,DataPack!AL121,IF($B$6=Dates!$E$7,DataPack!AA121)))))</f>
        <v>19</v>
      </c>
      <c r="K33" s="67">
        <f>IF($B$6=Dates!$E$3,DataPack!I121,IF($B$6=Dates!$E$4,DataPack!S121,IF($B$6=Dates!$E$5,DataPack!AC121,IF($B$6=Dates!$E$6,DataPack!AM121,IF($B$6=Dates!$E$7,DataPack!AB121)))))</f>
        <v>8</v>
      </c>
      <c r="L33" s="67">
        <f>IF($B$6=Dates!$E$3,DataPack!J121,IF($B$6=Dates!$E$4,DataPack!T121,IF($B$6=Dates!$E$5,DataPack!AD121,IF($B$6=Dates!$E$6,DataPack!AN121,IF($B$6=Dates!$E$7,DataPack!AC121)))))</f>
        <v>1</v>
      </c>
      <c r="M33" s="6"/>
    </row>
    <row r="34" spans="2:13" ht="30" customHeight="1">
      <c r="B34" s="266" t="s">
        <v>371</v>
      </c>
      <c r="C34" s="17"/>
      <c r="D34" s="134">
        <f>IF($B$6=Dates!$E$3,DataPack!B122,IF($B$6=Dates!$E$4,DataPack!L122,IF($B$6=Dates!$E$5,DataPack!V122,IF($B$6=Dates!$E$6,DataPack!AF122,IF($B$6=Dates!$E$7,DataPack!U122)))))</f>
        <v>1285</v>
      </c>
      <c r="E34" s="67">
        <f>IF($B$6=Dates!$E$3,DataPack!C122,IF($B$6=Dates!$E$4,DataPack!M122,IF($B$6=Dates!$E$5,DataPack!W122,IF($B$6=Dates!$E$6,DataPack!AG122,IF($B$6=Dates!$E$7,DataPack!V122)))))</f>
        <v>151</v>
      </c>
      <c r="F34" s="67">
        <f>IF($B$6=Dates!$E$3,DataPack!D122,IF($B$6=Dates!$E$4,DataPack!N122,IF($B$6=Dates!$E$5,DataPack!X122,IF($B$6=Dates!$E$6,DataPack!AH122,IF($B$6=Dates!$E$7,DataPack!W122)))))</f>
        <v>12</v>
      </c>
      <c r="G34" s="67">
        <f>IF($B$6=Dates!$E$3,DataPack!E122,IF($B$6=Dates!$E$4,DataPack!O122,IF($B$6=Dates!$E$5,DataPack!Y122,IF($B$6=Dates!$E$6,DataPack!AI122,IF($B$6=Dates!$E$7,DataPack!X122)))))</f>
        <v>687</v>
      </c>
      <c r="H34" s="67">
        <f>IF($B$6=Dates!$E$3,DataPack!F122,IF($B$6=Dates!$E$4,DataPack!P122,IF($B$6=Dates!$E$5,DataPack!Z122,IF($B$6=Dates!$E$6,DataPack!AJ122,IF($B$6=Dates!$E$7,DataPack!Y122)))))</f>
        <v>53</v>
      </c>
      <c r="I34" s="67">
        <f>IF($B$6=Dates!$E$3,DataPack!G122,IF($B$6=Dates!$E$4,DataPack!Q122,IF($B$6=Dates!$E$5,DataPack!AA122,IF($B$6=Dates!$E$6,DataPack!AK122,IF($B$6=Dates!$E$7,DataPack!Z122)))))</f>
        <v>440</v>
      </c>
      <c r="J34" s="67">
        <f>IF($B$6=Dates!$E$3,DataPack!H122,IF($B$6=Dates!$E$4,DataPack!R122,IF($B$6=Dates!$E$5,DataPack!AB122,IF($B$6=Dates!$E$6,DataPack!AL122,IF($B$6=Dates!$E$7,DataPack!AA122)))))</f>
        <v>34</v>
      </c>
      <c r="K34" s="67">
        <f>IF($B$6=Dates!$E$3,DataPack!I122,IF($B$6=Dates!$E$4,DataPack!S122,IF($B$6=Dates!$E$5,DataPack!AC122,IF($B$6=Dates!$E$6,DataPack!AM122,IF($B$6=Dates!$E$7,DataPack!AB122)))))</f>
        <v>7</v>
      </c>
      <c r="L34" s="67">
        <f>IF($B$6=Dates!$E$3,DataPack!J122,IF($B$6=Dates!$E$4,DataPack!T122,IF($B$6=Dates!$E$5,DataPack!AD122,IF($B$6=Dates!$E$6,DataPack!AN122,IF($B$6=Dates!$E$7,DataPack!AC122)))))</f>
        <v>1</v>
      </c>
      <c r="M34" s="6"/>
    </row>
    <row r="35" spans="2:13" ht="30" customHeight="1">
      <c r="B35" s="266" t="s">
        <v>372</v>
      </c>
      <c r="C35" s="17"/>
      <c r="D35" s="134">
        <f>IF($B$6=Dates!$E$3,DataPack!B123,IF($B$6=Dates!$E$4,DataPack!L123,IF($B$6=Dates!$E$5,DataPack!V123,IF($B$6=Dates!$E$6,DataPack!AF123,IF($B$6=Dates!$E$7,DataPack!U123)))))</f>
        <v>1285</v>
      </c>
      <c r="E35" s="67">
        <f>IF($B$6=Dates!$E$3,DataPack!C123,IF($B$6=Dates!$E$4,DataPack!M123,IF($B$6=Dates!$E$5,DataPack!W123,IF($B$6=Dates!$E$6,DataPack!AG123,IF($B$6=Dates!$E$7,DataPack!V123)))))</f>
        <v>239</v>
      </c>
      <c r="F35" s="67">
        <f>IF($B$6=Dates!$E$3,DataPack!D123,IF($B$6=Dates!$E$4,DataPack!N123,IF($B$6=Dates!$E$5,DataPack!X123,IF($B$6=Dates!$E$6,DataPack!AH123,IF($B$6=Dates!$E$7,DataPack!W123)))))</f>
        <v>19</v>
      </c>
      <c r="G35" s="67">
        <f>IF($B$6=Dates!$E$3,DataPack!E123,IF($B$6=Dates!$E$4,DataPack!O123,IF($B$6=Dates!$E$5,DataPack!Y123,IF($B$6=Dates!$E$6,DataPack!AI123,IF($B$6=Dates!$E$7,DataPack!X123)))))</f>
        <v>563</v>
      </c>
      <c r="H35" s="67">
        <f>IF($B$6=Dates!$E$3,DataPack!F123,IF($B$6=Dates!$E$4,DataPack!P123,IF($B$6=Dates!$E$5,DataPack!Z123,IF($B$6=Dates!$E$6,DataPack!AJ123,IF($B$6=Dates!$E$7,DataPack!Y123)))))</f>
        <v>44</v>
      </c>
      <c r="I35" s="67">
        <f>IF($B$6=Dates!$E$3,DataPack!G123,IF($B$6=Dates!$E$4,DataPack!Q123,IF($B$6=Dates!$E$5,DataPack!AA123,IF($B$6=Dates!$E$6,DataPack!AK123,IF($B$6=Dates!$E$7,DataPack!Z123)))))</f>
        <v>410</v>
      </c>
      <c r="J35" s="67">
        <f>IF($B$6=Dates!$E$3,DataPack!H123,IF($B$6=Dates!$E$4,DataPack!R123,IF($B$6=Dates!$E$5,DataPack!AB123,IF($B$6=Dates!$E$6,DataPack!AL123,IF($B$6=Dates!$E$7,DataPack!AA123)))))</f>
        <v>32</v>
      </c>
      <c r="K35" s="67">
        <f>IF($B$6=Dates!$E$3,DataPack!I123,IF($B$6=Dates!$E$4,DataPack!S123,IF($B$6=Dates!$E$5,DataPack!AC123,IF($B$6=Dates!$E$6,DataPack!AM123,IF($B$6=Dates!$E$7,DataPack!AB123)))))</f>
        <v>73</v>
      </c>
      <c r="L35" s="67">
        <f>IF($B$6=Dates!$E$3,DataPack!J123,IF($B$6=Dates!$E$4,DataPack!T123,IF($B$6=Dates!$E$5,DataPack!AD123,IF($B$6=Dates!$E$6,DataPack!AN123,IF($B$6=Dates!$E$7,DataPack!AC123)))))</f>
        <v>6</v>
      </c>
      <c r="M35" s="6"/>
    </row>
    <row r="36" spans="2:13" ht="30" customHeight="1">
      <c r="B36" s="266" t="s">
        <v>250</v>
      </c>
      <c r="C36" s="17"/>
      <c r="D36" s="134">
        <f>IF($B$6=Dates!$E$3,DataPack!B124,IF($B$6=Dates!$E$4,DataPack!L124,IF($B$6=Dates!$E$5,DataPack!V124,IF($B$6=Dates!$E$6,DataPack!AF124,IF($B$6=Dates!$E$7,DataPack!U124)))))</f>
        <v>1182</v>
      </c>
      <c r="E36" s="67">
        <f>IF($B$6=Dates!$E$3,DataPack!C124,IF($B$6=Dates!$E$4,DataPack!M124,IF($B$6=Dates!$E$5,DataPack!W124,IF($B$6=Dates!$E$6,DataPack!AG124,IF($B$6=Dates!$E$7,DataPack!V124)))))</f>
        <v>160</v>
      </c>
      <c r="F36" s="67">
        <f>IF($B$6=Dates!$E$3,DataPack!D124,IF($B$6=Dates!$E$4,DataPack!N124,IF($B$6=Dates!$E$5,DataPack!X124,IF($B$6=Dates!$E$6,DataPack!AH124,IF($B$6=Dates!$E$7,DataPack!W124)))))</f>
        <v>14</v>
      </c>
      <c r="G36" s="67">
        <f>IF($B$6=Dates!$E$3,DataPack!E124,IF($B$6=Dates!$E$4,DataPack!O124,IF($B$6=Dates!$E$5,DataPack!Y124,IF($B$6=Dates!$E$6,DataPack!AI124,IF($B$6=Dates!$E$7,DataPack!X124)))))</f>
        <v>782</v>
      </c>
      <c r="H36" s="67">
        <f>IF($B$6=Dates!$E$3,DataPack!F124,IF($B$6=Dates!$E$4,DataPack!P124,IF($B$6=Dates!$E$5,DataPack!Z124,IF($B$6=Dates!$E$6,DataPack!AJ124,IF($B$6=Dates!$E$7,DataPack!Y124)))))</f>
        <v>66</v>
      </c>
      <c r="I36" s="67">
        <f>IF($B$6=Dates!$E$3,DataPack!G124,IF($B$6=Dates!$E$4,DataPack!Q124,IF($B$6=Dates!$E$5,DataPack!AA124,IF($B$6=Dates!$E$6,DataPack!AK124,IF($B$6=Dates!$E$7,DataPack!Z124)))))</f>
        <v>233</v>
      </c>
      <c r="J36" s="67">
        <f>IF($B$6=Dates!$E$3,DataPack!H124,IF($B$6=Dates!$E$4,DataPack!R124,IF($B$6=Dates!$E$5,DataPack!AB124,IF($B$6=Dates!$E$6,DataPack!AL124,IF($B$6=Dates!$E$7,DataPack!AA124)))))</f>
        <v>20</v>
      </c>
      <c r="K36" s="67">
        <f>IF($B$6=Dates!$E$3,DataPack!I124,IF($B$6=Dates!$E$4,DataPack!S124,IF($B$6=Dates!$E$5,DataPack!AC124,IF($B$6=Dates!$E$6,DataPack!AM124,IF($B$6=Dates!$E$7,DataPack!AB124)))))</f>
        <v>7</v>
      </c>
      <c r="L36" s="67">
        <f>IF($B$6=Dates!$E$3,DataPack!J124,IF($B$6=Dates!$E$4,DataPack!T124,IF($B$6=Dates!$E$5,DataPack!AD124,IF($B$6=Dates!$E$6,DataPack!AN124,IF($B$6=Dates!$E$7,DataPack!AC124)))))</f>
        <v>1</v>
      </c>
      <c r="M36" s="6"/>
    </row>
    <row r="37" spans="2:13" ht="30" customHeight="1">
      <c r="B37" s="266" t="s">
        <v>373</v>
      </c>
      <c r="C37" s="17"/>
      <c r="D37" s="134">
        <f>IF($B$6=Dates!$E$3,DataPack!B125,IF($B$6=Dates!$E$4,DataPack!L125,IF($B$6=Dates!$E$5,DataPack!V125,IF($B$6=Dates!$E$6,DataPack!AF125,IF($B$6=Dates!$E$7,DataPack!U125)))))</f>
        <v>1182</v>
      </c>
      <c r="E37" s="67">
        <f>IF($B$6=Dates!$E$3,DataPack!C125,IF($B$6=Dates!$E$4,DataPack!M125,IF($B$6=Dates!$E$5,DataPack!W125,IF($B$6=Dates!$E$6,DataPack!AG125,IF($B$6=Dates!$E$7,DataPack!V125)))))</f>
        <v>160</v>
      </c>
      <c r="F37" s="67">
        <f>IF($B$6=Dates!$E$3,DataPack!D125,IF($B$6=Dates!$E$4,DataPack!N125,IF($B$6=Dates!$E$5,DataPack!X125,IF($B$6=Dates!$E$6,DataPack!AH125,IF($B$6=Dates!$E$7,DataPack!W125)))))</f>
        <v>14</v>
      </c>
      <c r="G37" s="67">
        <f>IF($B$6=Dates!$E$3,DataPack!E125,IF($B$6=Dates!$E$4,DataPack!O125,IF($B$6=Dates!$E$5,DataPack!Y125,IF($B$6=Dates!$E$6,DataPack!AI125,IF($B$6=Dates!$E$7,DataPack!X125)))))</f>
        <v>793</v>
      </c>
      <c r="H37" s="67">
        <f>IF($B$6=Dates!$E$3,DataPack!F125,IF($B$6=Dates!$E$4,DataPack!P125,IF($B$6=Dates!$E$5,DataPack!Z125,IF($B$6=Dates!$E$6,DataPack!AJ125,IF($B$6=Dates!$E$7,DataPack!Y125)))))</f>
        <v>67</v>
      </c>
      <c r="I37" s="67">
        <f>IF($B$6=Dates!$E$3,DataPack!G125,IF($B$6=Dates!$E$4,DataPack!Q125,IF($B$6=Dates!$E$5,DataPack!AA125,IF($B$6=Dates!$E$6,DataPack!AK125,IF($B$6=Dates!$E$7,DataPack!Z125)))))</f>
        <v>222</v>
      </c>
      <c r="J37" s="67">
        <f>IF($B$6=Dates!$E$3,DataPack!H125,IF($B$6=Dates!$E$4,DataPack!R125,IF($B$6=Dates!$E$5,DataPack!AB125,IF($B$6=Dates!$E$6,DataPack!AL125,IF($B$6=Dates!$E$7,DataPack!AA125)))))</f>
        <v>19</v>
      </c>
      <c r="K37" s="67">
        <f>IF($B$6=Dates!$E$3,DataPack!I125,IF($B$6=Dates!$E$4,DataPack!S125,IF($B$6=Dates!$E$5,DataPack!AC125,IF($B$6=Dates!$E$6,DataPack!AM125,IF($B$6=Dates!$E$7,DataPack!AB125)))))</f>
        <v>7</v>
      </c>
      <c r="L37" s="67">
        <f>IF($B$6=Dates!$E$3,DataPack!J125,IF($B$6=Dates!$E$4,DataPack!T125,IF($B$6=Dates!$E$5,DataPack!AD125,IF($B$6=Dates!$E$6,DataPack!AN125,IF($B$6=Dates!$E$7,DataPack!AC125)))))</f>
        <v>1</v>
      </c>
      <c r="M37" s="6"/>
    </row>
    <row r="38" spans="2:13" ht="30" customHeight="1">
      <c r="B38" s="266" t="s">
        <v>374</v>
      </c>
      <c r="C38" s="17"/>
      <c r="D38" s="134">
        <f>IF($B$6=Dates!$E$3,DataPack!B126,IF($B$6=Dates!$E$4,DataPack!L126,IF($B$6=Dates!$E$5,DataPack!V126,IF($B$6=Dates!$E$6,DataPack!AF126,IF($B$6=Dates!$E$7,DataPack!U126)))))</f>
        <v>1182</v>
      </c>
      <c r="E38" s="67">
        <f>IF($B$6=Dates!$E$3,DataPack!C126,IF($B$6=Dates!$E$4,DataPack!M126,IF($B$6=Dates!$E$5,DataPack!W126,IF($B$6=Dates!$E$6,DataPack!AG126,IF($B$6=Dates!$E$7,DataPack!V126)))))</f>
        <v>160</v>
      </c>
      <c r="F38" s="67">
        <f>IF($B$6=Dates!$E$3,DataPack!D126,IF($B$6=Dates!$E$4,DataPack!N126,IF($B$6=Dates!$E$5,DataPack!X126,IF($B$6=Dates!$E$6,DataPack!AH126,IF($B$6=Dates!$E$7,DataPack!W126)))))</f>
        <v>14</v>
      </c>
      <c r="G38" s="67">
        <f>IF($B$6=Dates!$E$3,DataPack!E126,IF($B$6=Dates!$E$4,DataPack!O126,IF($B$6=Dates!$E$5,DataPack!Y126,IF($B$6=Dates!$E$6,DataPack!AI126,IF($B$6=Dates!$E$7,DataPack!X126)))))</f>
        <v>789</v>
      </c>
      <c r="H38" s="67">
        <f>IF($B$6=Dates!$E$3,DataPack!F126,IF($B$6=Dates!$E$4,DataPack!P126,IF($B$6=Dates!$E$5,DataPack!Z126,IF($B$6=Dates!$E$6,DataPack!AJ126,IF($B$6=Dates!$E$7,DataPack!Y126)))))</f>
        <v>67</v>
      </c>
      <c r="I38" s="67">
        <f>IF($B$6=Dates!$E$3,DataPack!G126,IF($B$6=Dates!$E$4,DataPack!Q126,IF($B$6=Dates!$E$5,DataPack!AA126,IF($B$6=Dates!$E$6,DataPack!AK126,IF($B$6=Dates!$E$7,DataPack!Z126)))))</f>
        <v>226</v>
      </c>
      <c r="J38" s="67">
        <f>IF($B$6=Dates!$E$3,DataPack!H126,IF($B$6=Dates!$E$4,DataPack!R126,IF($B$6=Dates!$E$5,DataPack!AB126,IF($B$6=Dates!$E$6,DataPack!AL126,IF($B$6=Dates!$E$7,DataPack!AA126)))))</f>
        <v>19</v>
      </c>
      <c r="K38" s="67">
        <f>IF($B$6=Dates!$E$3,DataPack!I126,IF($B$6=Dates!$E$4,DataPack!S126,IF($B$6=Dates!$E$5,DataPack!AC126,IF($B$6=Dates!$E$6,DataPack!AM126,IF($B$6=Dates!$E$7,DataPack!AB126)))))</f>
        <v>7</v>
      </c>
      <c r="L38" s="67">
        <f>IF($B$6=Dates!$E$3,DataPack!J126,IF($B$6=Dates!$E$4,DataPack!T126,IF($B$6=Dates!$E$5,DataPack!AD126,IF($B$6=Dates!$E$6,DataPack!AN126,IF($B$6=Dates!$E$7,DataPack!AC126)))))</f>
        <v>1</v>
      </c>
      <c r="M38" s="6"/>
    </row>
    <row r="39" spans="2:13" ht="30" customHeight="1">
      <c r="B39" s="274" t="s">
        <v>375</v>
      </c>
      <c r="C39" s="17"/>
      <c r="D39" s="134">
        <f>IF($B$6=Dates!$E$3,DataPack!B127,IF($B$6=Dates!$E$4,DataPack!L127,IF($B$6=Dates!$E$5,DataPack!V127,IF($B$6=Dates!$E$6,DataPack!AF127,IF($B$6=Dates!$E$7,DataPack!U127)))))</f>
        <v>1182</v>
      </c>
      <c r="E39" s="67">
        <f>IF($B$6=Dates!$E$3,DataPack!C127,IF($B$6=Dates!$E$4,DataPack!M127,IF($B$6=Dates!$E$5,DataPack!W127,IF($B$6=Dates!$E$6,DataPack!AG127,IF($B$6=Dates!$E$7,DataPack!V127)))))</f>
        <v>173</v>
      </c>
      <c r="F39" s="67">
        <f>IF($B$6=Dates!$E$3,DataPack!D127,IF($B$6=Dates!$E$4,DataPack!N127,IF($B$6=Dates!$E$5,DataPack!X127,IF($B$6=Dates!$E$6,DataPack!AH127,IF($B$6=Dates!$E$7,DataPack!W127)))))</f>
        <v>15</v>
      </c>
      <c r="G39" s="67">
        <f>IF($B$6=Dates!$E$3,DataPack!E127,IF($B$6=Dates!$E$4,DataPack!O127,IF($B$6=Dates!$E$5,DataPack!Y127,IF($B$6=Dates!$E$6,DataPack!AI127,IF($B$6=Dates!$E$7,DataPack!X127)))))</f>
        <v>784</v>
      </c>
      <c r="H39" s="67">
        <f>IF($B$6=Dates!$E$3,DataPack!F127,IF($B$6=Dates!$E$4,DataPack!P127,IF($B$6=Dates!$E$5,DataPack!Z127,IF($B$6=Dates!$E$6,DataPack!AJ127,IF($B$6=Dates!$E$7,DataPack!Y127)))))</f>
        <v>66</v>
      </c>
      <c r="I39" s="67">
        <f>IF($B$6=Dates!$E$3,DataPack!G127,IF($B$6=Dates!$E$4,DataPack!Q127,IF($B$6=Dates!$E$5,DataPack!AA127,IF($B$6=Dates!$E$6,DataPack!AK127,IF($B$6=Dates!$E$7,DataPack!Z127)))))</f>
        <v>219</v>
      </c>
      <c r="J39" s="67">
        <f>IF($B$6=Dates!$E$3,DataPack!H127,IF($B$6=Dates!$E$4,DataPack!R127,IF($B$6=Dates!$E$5,DataPack!AB127,IF($B$6=Dates!$E$6,DataPack!AL127,IF($B$6=Dates!$E$7,DataPack!AA127)))))</f>
        <v>19</v>
      </c>
      <c r="K39" s="67">
        <f>IF($B$6=Dates!$E$3,DataPack!I127,IF($B$6=Dates!$E$4,DataPack!S127,IF($B$6=Dates!$E$5,DataPack!AC127,IF($B$6=Dates!$E$6,DataPack!AM127,IF($B$6=Dates!$E$7,DataPack!AB127)))))</f>
        <v>6</v>
      </c>
      <c r="L39" s="67">
        <f>IF($B$6=Dates!$E$3,DataPack!J127,IF($B$6=Dates!$E$4,DataPack!T127,IF($B$6=Dates!$E$5,DataPack!AD127,IF($B$6=Dates!$E$6,DataPack!AN127,IF($B$6=Dates!$E$7,DataPack!AC127)))))</f>
        <v>1</v>
      </c>
      <c r="M39" s="6"/>
    </row>
    <row r="40" spans="2:13" hidden="1">
      <c r="B40" s="266" t="s">
        <v>249</v>
      </c>
      <c r="C40" s="17"/>
      <c r="D40" s="67">
        <f>IF($B$6=Dates!$E$3,DataPack!B128,IF($B$6=Dates!$E$4,DataPack!L128,IF($B$6=Dates!$E$5,DataPack!V128,IF($B$6=Dates!$E$6,DataPack!AF128,IF($B$6=Dates!$E$7,DataPack!U128)))))</f>
        <v>0</v>
      </c>
      <c r="E40" s="67">
        <f>IF($B$6=Dates!$E$3,DataPack!C128,IF($B$6=Dates!$E$4,DataPack!M128,IF($B$6=Dates!$E$5,DataPack!W128,IF($B$6=Dates!$E$6,DataPack!AG128,IF($B$6=Dates!$E$7,DataPack!V128)))))</f>
        <v>0</v>
      </c>
      <c r="F40" s="67" t="e">
        <f>IF($B$6=Dates!$E$3,DataPack!D128,IF($B$6=Dates!$E$4,DataPack!N128,IF($B$6=Dates!$E$5,DataPack!X128,IF($B$6=Dates!$E$6,DataPack!AH128,IF($B$6=Dates!$E$7,DataPack!W128)))))</f>
        <v>#DIV/0!</v>
      </c>
      <c r="G40" s="67">
        <f>IF($B$6=Dates!$E$3,DataPack!E128,IF($B$6=Dates!$E$4,DataPack!O128,IF($B$6=Dates!$E$5,DataPack!Y128,IF($B$6=Dates!$E$6,DataPack!AI128,IF($B$6=Dates!$E$7,DataPack!X128)))))</f>
        <v>0</v>
      </c>
      <c r="H40" s="67" t="e">
        <f>IF($B$6=Dates!$E$3,DataPack!F128,IF($B$6=Dates!$E$4,DataPack!P128,IF($B$6=Dates!$E$5,DataPack!Z128,IF($B$6=Dates!$E$6,DataPack!AJ128,IF($B$6=Dates!$E$7,DataPack!Y128)))))</f>
        <v>#DIV/0!</v>
      </c>
      <c r="I40" s="67">
        <f>IF($B$6=Dates!$E$3,DataPack!G128,IF($B$6=Dates!$E$4,DataPack!Q128,IF($B$6=Dates!$E$5,DataPack!AA128,IF($B$6=Dates!$E$6,DataPack!AK128,IF($B$6=Dates!$E$7,DataPack!Z128)))))</f>
        <v>0</v>
      </c>
      <c r="J40" s="67" t="e">
        <f>IF($B$6=Dates!$E$3,DataPack!H128,IF($B$6=Dates!$E$4,DataPack!R128,IF($B$6=Dates!$E$5,DataPack!AB128,IF($B$6=Dates!$E$6,DataPack!AL128,IF($B$6=Dates!$E$7,DataPack!AA128)))))</f>
        <v>#DIV/0!</v>
      </c>
      <c r="K40" s="67">
        <f>IF($B$6=Dates!$E$3,DataPack!I128,IF($B$6=Dates!$E$4,DataPack!S128,IF($B$6=Dates!$E$5,DataPack!AC128,IF($B$6=Dates!$E$6,DataPack!AM128,IF($B$6=Dates!$E$7,DataPack!AB128)))))</f>
        <v>0</v>
      </c>
      <c r="L40" s="67" t="e">
        <f>IF($B$6=Dates!$E$3,DataPack!J128,IF($B$6=Dates!$E$4,DataPack!T128,IF($B$6=Dates!$E$5,DataPack!AD128,IF($B$6=Dates!$E$6,DataPack!AN128,IF($B$6=Dates!$E$7,DataPack!AC128)))))</f>
        <v>#DIV/0!</v>
      </c>
      <c r="M40" s="6"/>
    </row>
    <row r="41" spans="2:13" hidden="1">
      <c r="B41" s="266" t="s">
        <v>376</v>
      </c>
      <c r="C41" s="17"/>
      <c r="D41" s="67">
        <f>IF($B$6=Dates!$E$3,DataPack!B129,IF($B$6=Dates!$E$4,DataPack!L129,IF($B$6=Dates!$E$5,DataPack!V129,IF($B$6=Dates!$E$6,DataPack!AF129,IF($B$6=Dates!$E$7,DataPack!U129)))))</f>
        <v>0</v>
      </c>
      <c r="E41" s="67">
        <f>IF($B$6=Dates!$E$3,DataPack!C129,IF($B$6=Dates!$E$4,DataPack!M129,IF($B$6=Dates!$E$5,DataPack!W129,IF($B$6=Dates!$E$6,DataPack!AG129,IF($B$6=Dates!$E$7,DataPack!V129)))))</f>
        <v>0</v>
      </c>
      <c r="F41" s="67" t="e">
        <f>IF($B$6=Dates!$E$3,DataPack!D129,IF($B$6=Dates!$E$4,DataPack!N129,IF($B$6=Dates!$E$5,DataPack!X129,IF($B$6=Dates!$E$6,DataPack!AH129,IF($B$6=Dates!$E$7,DataPack!W129)))))</f>
        <v>#DIV/0!</v>
      </c>
      <c r="G41" s="67">
        <f>IF($B$6=Dates!$E$3,DataPack!E129,IF($B$6=Dates!$E$4,DataPack!O129,IF($B$6=Dates!$E$5,DataPack!Y129,IF($B$6=Dates!$E$6,DataPack!AI129,IF($B$6=Dates!$E$7,DataPack!X129)))))</f>
        <v>0</v>
      </c>
      <c r="H41" s="67" t="e">
        <f>IF($B$6=Dates!$E$3,DataPack!F129,IF($B$6=Dates!$E$4,DataPack!P129,IF($B$6=Dates!$E$5,DataPack!Z129,IF($B$6=Dates!$E$6,DataPack!AJ129,IF($B$6=Dates!$E$7,DataPack!Y129)))))</f>
        <v>#DIV/0!</v>
      </c>
      <c r="I41" s="67">
        <f>IF($B$6=Dates!$E$3,DataPack!G129,IF($B$6=Dates!$E$4,DataPack!Q129,IF($B$6=Dates!$E$5,DataPack!AA129,IF($B$6=Dates!$E$6,DataPack!AK129,IF($B$6=Dates!$E$7,DataPack!Z129)))))</f>
        <v>0</v>
      </c>
      <c r="J41" s="67" t="e">
        <f>IF($B$6=Dates!$E$3,DataPack!H129,IF($B$6=Dates!$E$4,DataPack!R129,IF($B$6=Dates!$E$5,DataPack!AB129,IF($B$6=Dates!$E$6,DataPack!AL129,IF($B$6=Dates!$E$7,DataPack!AA129)))))</f>
        <v>#DIV/0!</v>
      </c>
      <c r="K41" s="67">
        <f>IF($B$6=Dates!$E$3,DataPack!I129,IF($B$6=Dates!$E$4,DataPack!S129,IF($B$6=Dates!$E$5,DataPack!AC129,IF($B$6=Dates!$E$6,DataPack!AM129,IF($B$6=Dates!$E$7,DataPack!AB129)))))</f>
        <v>0</v>
      </c>
      <c r="L41" s="67" t="e">
        <f>IF($B$6=Dates!$E$3,DataPack!J129,IF($B$6=Dates!$E$4,DataPack!T129,IF($B$6=Dates!$E$5,DataPack!AD129,IF($B$6=Dates!$E$6,DataPack!AN129,IF($B$6=Dates!$E$7,DataPack!AC129)))))</f>
        <v>#DIV/0!</v>
      </c>
      <c r="M41" s="6"/>
    </row>
    <row r="42" spans="2:13" hidden="1">
      <c r="B42" s="266" t="s">
        <v>377</v>
      </c>
      <c r="C42" s="17"/>
      <c r="D42" s="67">
        <f>IF($B$6=Dates!$E$3,DataPack!B130,IF($B$6=Dates!$E$4,DataPack!L130,IF($B$6=Dates!$E$5,DataPack!V130,IF($B$6=Dates!$E$6,DataPack!AF130,IF($B$6=Dates!$E$7,DataPack!U130)))))</f>
        <v>0</v>
      </c>
      <c r="E42" s="67">
        <f>IF($B$6=Dates!$E$3,DataPack!C130,IF($B$6=Dates!$E$4,DataPack!M130,IF($B$6=Dates!$E$5,DataPack!W130,IF($B$6=Dates!$E$6,DataPack!AG130,IF($B$6=Dates!$E$7,DataPack!V130)))))</f>
        <v>0</v>
      </c>
      <c r="F42" s="67" t="e">
        <f>IF($B$6=Dates!$E$3,DataPack!D130,IF($B$6=Dates!$E$4,DataPack!N130,IF($B$6=Dates!$E$5,DataPack!X130,IF($B$6=Dates!$E$6,DataPack!AH130,IF($B$6=Dates!$E$7,DataPack!W130)))))</f>
        <v>#DIV/0!</v>
      </c>
      <c r="G42" s="67">
        <f>IF($B$6=Dates!$E$3,DataPack!E130,IF($B$6=Dates!$E$4,DataPack!O130,IF($B$6=Dates!$E$5,DataPack!Y130,IF($B$6=Dates!$E$6,DataPack!AI130,IF($B$6=Dates!$E$7,DataPack!X130)))))</f>
        <v>0</v>
      </c>
      <c r="H42" s="67" t="e">
        <f>IF($B$6=Dates!$E$3,DataPack!F130,IF($B$6=Dates!$E$4,DataPack!P130,IF($B$6=Dates!$E$5,DataPack!Z130,IF($B$6=Dates!$E$6,DataPack!AJ130,IF($B$6=Dates!$E$7,DataPack!Y130)))))</f>
        <v>#DIV/0!</v>
      </c>
      <c r="I42" s="67">
        <f>IF($B$6=Dates!$E$3,DataPack!G130,IF($B$6=Dates!$E$4,DataPack!Q130,IF($B$6=Dates!$E$5,DataPack!AA130,IF($B$6=Dates!$E$6,DataPack!AK130,IF($B$6=Dates!$E$7,DataPack!Z130)))))</f>
        <v>0</v>
      </c>
      <c r="J42" s="67" t="e">
        <f>IF($B$6=Dates!$E$3,DataPack!H130,IF($B$6=Dates!$E$4,DataPack!R130,IF($B$6=Dates!$E$5,DataPack!AB130,IF($B$6=Dates!$E$6,DataPack!AL130,IF($B$6=Dates!$E$7,DataPack!AA130)))))</f>
        <v>#DIV/0!</v>
      </c>
      <c r="K42" s="67">
        <f>IF($B$6=Dates!$E$3,DataPack!I130,IF($B$6=Dates!$E$4,DataPack!S130,IF($B$6=Dates!$E$5,DataPack!AC130,IF($B$6=Dates!$E$6,DataPack!AM130,IF($B$6=Dates!$E$7,DataPack!AB130)))))</f>
        <v>0</v>
      </c>
      <c r="L42" s="67" t="e">
        <f>IF($B$6=Dates!$E$3,DataPack!J130,IF($B$6=Dates!$E$4,DataPack!T130,IF($B$6=Dates!$E$5,DataPack!AD130,IF($B$6=Dates!$E$6,DataPack!AN130,IF($B$6=Dates!$E$7,DataPack!AC130)))))</f>
        <v>#DIV/0!</v>
      </c>
      <c r="M42" s="6"/>
    </row>
    <row r="43" spans="2:13" hidden="1">
      <c r="B43" s="266" t="s">
        <v>378</v>
      </c>
      <c r="C43" s="17"/>
      <c r="D43" s="67">
        <f>IF($B$6=Dates!$E$3,DataPack!B131,IF($B$6=Dates!$E$4,DataPack!L131,IF($B$6=Dates!$E$5,DataPack!V131,IF($B$6=Dates!$E$6,DataPack!AF131,IF($B$6=Dates!$E$7,DataPack!U131)))))</f>
        <v>0</v>
      </c>
      <c r="E43" s="67">
        <f>IF($B$6=Dates!$E$3,DataPack!C131,IF($B$6=Dates!$E$4,DataPack!M131,IF($B$6=Dates!$E$5,DataPack!W131,IF($B$6=Dates!$E$6,DataPack!AG131,IF($B$6=Dates!$E$7,DataPack!V131)))))</f>
        <v>0</v>
      </c>
      <c r="F43" s="67" t="e">
        <f>IF($B$6=Dates!$E$3,DataPack!D131,IF($B$6=Dates!$E$4,DataPack!N131,IF($B$6=Dates!$E$5,DataPack!X131,IF($B$6=Dates!$E$6,DataPack!AH131,IF($B$6=Dates!$E$7,DataPack!W131)))))</f>
        <v>#DIV/0!</v>
      </c>
      <c r="G43" s="67">
        <f>IF($B$6=Dates!$E$3,DataPack!E131,IF($B$6=Dates!$E$4,DataPack!O131,IF($B$6=Dates!$E$5,DataPack!Y131,IF($B$6=Dates!$E$6,DataPack!AI131,IF($B$6=Dates!$E$7,DataPack!X131)))))</f>
        <v>0</v>
      </c>
      <c r="H43" s="67" t="e">
        <f>IF($B$6=Dates!$E$3,DataPack!F131,IF($B$6=Dates!$E$4,DataPack!P131,IF($B$6=Dates!$E$5,DataPack!Z131,IF($B$6=Dates!$E$6,DataPack!AJ131,IF($B$6=Dates!$E$7,DataPack!Y131)))))</f>
        <v>#DIV/0!</v>
      </c>
      <c r="I43" s="67">
        <f>IF($B$6=Dates!$E$3,DataPack!G131,IF($B$6=Dates!$E$4,DataPack!Q131,IF($B$6=Dates!$E$5,DataPack!AA131,IF($B$6=Dates!$E$6,DataPack!AK131,IF($B$6=Dates!$E$7,DataPack!Z131)))))</f>
        <v>0</v>
      </c>
      <c r="J43" s="67" t="e">
        <f>IF($B$6=Dates!$E$3,DataPack!H131,IF($B$6=Dates!$E$4,DataPack!R131,IF($B$6=Dates!$E$5,DataPack!AB131,IF($B$6=Dates!$E$6,DataPack!AL131,IF($B$6=Dates!$E$7,DataPack!AA131)))))</f>
        <v>#DIV/0!</v>
      </c>
      <c r="K43" s="67">
        <f>IF($B$6=Dates!$E$3,DataPack!I131,IF($B$6=Dates!$E$4,DataPack!S131,IF($B$6=Dates!$E$5,DataPack!AC131,IF($B$6=Dates!$E$6,DataPack!AM131,IF($B$6=Dates!$E$7,DataPack!AB131)))))</f>
        <v>0</v>
      </c>
      <c r="L43" s="67" t="e">
        <f>IF($B$6=Dates!$E$3,DataPack!J131,IF($B$6=Dates!$E$4,DataPack!T131,IF($B$6=Dates!$E$5,DataPack!AD131,IF($B$6=Dates!$E$6,DataPack!AN131,IF($B$6=Dates!$E$7,DataPack!AC131)))))</f>
        <v>#DIV/0!</v>
      </c>
      <c r="M43" s="6"/>
    </row>
    <row r="44" spans="2:13" hidden="1">
      <c r="B44" s="276" t="s">
        <v>974</v>
      </c>
      <c r="C44" s="17"/>
      <c r="D44" s="67">
        <f>IF($B$6=Dates!$E$3,DataPack!B132,IF($B$6=Dates!$E$4,DataPack!L132,IF($B$6=Dates!$E$5,DataPack!V132,IF($B$6=Dates!$E$6,DataPack!AF132,IF($B$6=Dates!$E$7,DataPack!U132)))))</f>
        <v>0</v>
      </c>
      <c r="E44" s="67">
        <f>IF($B$6=Dates!$E$3,DataPack!C132,IF($B$6=Dates!$E$4,DataPack!M132,IF($B$6=Dates!$E$5,DataPack!W132,IF($B$6=Dates!$E$6,DataPack!AG132,IF($B$6=Dates!$E$7,DataPack!V132)))))</f>
        <v>0</v>
      </c>
      <c r="F44" s="67" t="e">
        <f>IF($B$6=Dates!$E$3,DataPack!D132,IF($B$6=Dates!$E$4,DataPack!N132,IF($B$6=Dates!$E$5,DataPack!X132,IF($B$6=Dates!$E$6,DataPack!AH132,IF($B$6=Dates!$E$7,DataPack!W132)))))</f>
        <v>#DIV/0!</v>
      </c>
      <c r="G44" s="67">
        <f>IF($B$6=Dates!$E$3,DataPack!E132,IF($B$6=Dates!$E$4,DataPack!O132,IF($B$6=Dates!$E$5,DataPack!Y132,IF($B$6=Dates!$E$6,DataPack!AI132,IF($B$6=Dates!$E$7,DataPack!X132)))))</f>
        <v>0</v>
      </c>
      <c r="H44" s="67" t="e">
        <f>IF($B$6=Dates!$E$3,DataPack!F132,IF($B$6=Dates!$E$4,DataPack!P132,IF($B$6=Dates!$E$5,DataPack!Z132,IF($B$6=Dates!$E$6,DataPack!AJ132,IF($B$6=Dates!$E$7,DataPack!Y132)))))</f>
        <v>#DIV/0!</v>
      </c>
      <c r="I44" s="67">
        <f>IF($B$6=Dates!$E$3,DataPack!G132,IF($B$6=Dates!$E$4,DataPack!Q132,IF($B$6=Dates!$E$5,DataPack!AA132,IF($B$6=Dates!$E$6,DataPack!AK132,IF($B$6=Dates!$E$7,DataPack!Z132)))))</f>
        <v>0</v>
      </c>
      <c r="J44" s="67" t="e">
        <f>IF($B$6=Dates!$E$3,DataPack!H132,IF($B$6=Dates!$E$4,DataPack!R132,IF($B$6=Dates!$E$5,DataPack!AB132,IF($B$6=Dates!$E$6,DataPack!AL132,IF($B$6=Dates!$E$7,DataPack!AA132)))))</f>
        <v>#DIV/0!</v>
      </c>
      <c r="K44" s="67">
        <f>IF($B$6=Dates!$E$3,DataPack!I132,IF($B$6=Dates!$E$4,DataPack!S132,IF($B$6=Dates!$E$5,DataPack!AC132,IF($B$6=Dates!$E$6,DataPack!AM132,IF($B$6=Dates!$E$7,DataPack!AB132)))))</f>
        <v>0</v>
      </c>
      <c r="L44" s="67" t="e">
        <f>IF($B$6=Dates!$E$3,DataPack!J132,IF($B$6=Dates!$E$4,DataPack!T132,IF($B$6=Dates!$E$5,DataPack!AD132,IF($B$6=Dates!$E$6,DataPack!AN132,IF($B$6=Dates!$E$7,DataPack!AC132)))))</f>
        <v>#DIV/0!</v>
      </c>
      <c r="M44" s="6"/>
    </row>
    <row r="45" spans="2:13" hidden="1">
      <c r="B45" s="266" t="s">
        <v>966</v>
      </c>
      <c r="C45" s="17"/>
      <c r="D45" s="67">
        <f>IF($B$6=Dates!$E$3,DataPack!B133,IF($B$6=Dates!$E$4,DataPack!L133,IF($B$6=Dates!$E$5,DataPack!V133,IF($B$6=Dates!$E$6,DataPack!AF133,IF($B$6=Dates!$E$7,DataPack!U133)))))</f>
        <v>0</v>
      </c>
      <c r="E45" s="67">
        <f>IF($B$6=Dates!$E$3,DataPack!C133,IF($B$6=Dates!$E$4,DataPack!M133,IF($B$6=Dates!$E$5,DataPack!W133,IF($B$6=Dates!$E$6,DataPack!AG133,IF($B$6=Dates!$E$7,DataPack!V133)))))</f>
        <v>0</v>
      </c>
      <c r="F45" s="67" t="e">
        <f>IF($B$6=Dates!$E$3,DataPack!D133,IF($B$6=Dates!$E$4,DataPack!N133,IF($B$6=Dates!$E$5,DataPack!X133,IF($B$6=Dates!$E$6,DataPack!AH133,IF($B$6=Dates!$E$7,DataPack!W133)))))</f>
        <v>#DIV/0!</v>
      </c>
      <c r="G45" s="67">
        <f>IF($B$6=Dates!$E$3,DataPack!E133,IF($B$6=Dates!$E$4,DataPack!O133,IF($B$6=Dates!$E$5,DataPack!Y133,IF($B$6=Dates!$E$6,DataPack!AI133,IF($B$6=Dates!$E$7,DataPack!X133)))))</f>
        <v>0</v>
      </c>
      <c r="H45" s="67" t="e">
        <f>IF($B$6=Dates!$E$3,DataPack!F133,IF($B$6=Dates!$E$4,DataPack!P133,IF($B$6=Dates!$E$5,DataPack!Z133,IF($B$6=Dates!$E$6,DataPack!AJ133,IF($B$6=Dates!$E$7,DataPack!Y133)))))</f>
        <v>#DIV/0!</v>
      </c>
      <c r="I45" s="67">
        <f>IF($B$6=Dates!$E$3,DataPack!G133,IF($B$6=Dates!$E$4,DataPack!Q133,IF($B$6=Dates!$E$5,DataPack!AA133,IF($B$6=Dates!$E$6,DataPack!AK133,IF($B$6=Dates!$E$7,DataPack!Z133)))))</f>
        <v>0</v>
      </c>
      <c r="J45" s="67" t="e">
        <f>IF($B$6=Dates!$E$3,DataPack!H133,IF($B$6=Dates!$E$4,DataPack!R133,IF($B$6=Dates!$E$5,DataPack!AB133,IF($B$6=Dates!$E$6,DataPack!AL133,IF($B$6=Dates!$E$7,DataPack!AA133)))))</f>
        <v>#DIV/0!</v>
      </c>
      <c r="K45" s="67">
        <f>IF($B$6=Dates!$E$3,DataPack!I133,IF($B$6=Dates!$E$4,DataPack!S133,IF($B$6=Dates!$E$5,DataPack!AC133,IF($B$6=Dates!$E$6,DataPack!AM133,IF($B$6=Dates!$E$7,DataPack!AB133)))))</f>
        <v>0</v>
      </c>
      <c r="L45" s="67" t="e">
        <f>IF($B$6=Dates!$E$3,DataPack!J133,IF($B$6=Dates!$E$4,DataPack!T133,IF($B$6=Dates!$E$5,DataPack!AD133,IF($B$6=Dates!$E$6,DataPack!AN133,IF($B$6=Dates!$E$7,DataPack!AC133)))))</f>
        <v>#DIV/0!</v>
      </c>
      <c r="M45" s="6"/>
    </row>
    <row r="46" spans="2:13" hidden="1">
      <c r="B46" s="266" t="s">
        <v>965</v>
      </c>
      <c r="C46" s="17"/>
      <c r="D46" s="67">
        <f>IF($B$6=Dates!$E$3,DataPack!B134,IF($B$6=Dates!$E$4,DataPack!L134,IF($B$6=Dates!$E$5,DataPack!V134,IF($B$6=Dates!$E$6,DataPack!AF134,IF($B$6=Dates!$E$7,DataPack!U134)))))</f>
        <v>0</v>
      </c>
      <c r="E46" s="67">
        <f>IF($B$6=Dates!$E$3,DataPack!C134,IF($B$6=Dates!$E$4,DataPack!M134,IF($B$6=Dates!$E$5,DataPack!W134,IF($B$6=Dates!$E$6,DataPack!AG134,IF($B$6=Dates!$E$7,DataPack!V134)))))</f>
        <v>0</v>
      </c>
      <c r="F46" s="67" t="e">
        <f>IF($B$6=Dates!$E$3,DataPack!D134,IF($B$6=Dates!$E$4,DataPack!N134,IF($B$6=Dates!$E$5,DataPack!X134,IF($B$6=Dates!$E$6,DataPack!AH134,IF($B$6=Dates!$E$7,DataPack!W134)))))</f>
        <v>#DIV/0!</v>
      </c>
      <c r="G46" s="67">
        <f>IF($B$6=Dates!$E$3,DataPack!E134,IF($B$6=Dates!$E$4,DataPack!O134,IF($B$6=Dates!$E$5,DataPack!Y134,IF($B$6=Dates!$E$6,DataPack!AI134,IF($B$6=Dates!$E$7,DataPack!X134)))))</f>
        <v>0</v>
      </c>
      <c r="H46" s="67" t="e">
        <f>IF($B$6=Dates!$E$3,DataPack!F134,IF($B$6=Dates!$E$4,DataPack!P134,IF($B$6=Dates!$E$5,DataPack!Z134,IF($B$6=Dates!$E$6,DataPack!AJ134,IF($B$6=Dates!$E$7,DataPack!Y134)))))</f>
        <v>#DIV/0!</v>
      </c>
      <c r="I46" s="67">
        <f>IF($B$6=Dates!$E$3,DataPack!G134,IF($B$6=Dates!$E$4,DataPack!Q134,IF($B$6=Dates!$E$5,DataPack!AA134,IF($B$6=Dates!$E$6,DataPack!AK134,IF($B$6=Dates!$E$7,DataPack!Z134)))))</f>
        <v>0</v>
      </c>
      <c r="J46" s="67" t="e">
        <f>IF($B$6=Dates!$E$3,DataPack!H134,IF($B$6=Dates!$E$4,DataPack!R134,IF($B$6=Dates!$E$5,DataPack!AB134,IF($B$6=Dates!$E$6,DataPack!AL134,IF($B$6=Dates!$E$7,DataPack!AA134)))))</f>
        <v>#DIV/0!</v>
      </c>
      <c r="K46" s="67">
        <f>IF($B$6=Dates!$E$3,DataPack!I134,IF($B$6=Dates!$E$4,DataPack!S134,IF($B$6=Dates!$E$5,DataPack!AC134,IF($B$6=Dates!$E$6,DataPack!AM134,IF($B$6=Dates!$E$7,DataPack!AB134)))))</f>
        <v>0</v>
      </c>
      <c r="L46" s="67" t="e">
        <f>IF($B$6=Dates!$E$3,DataPack!J134,IF($B$6=Dates!$E$4,DataPack!T134,IF($B$6=Dates!$E$5,DataPack!AD134,IF($B$6=Dates!$E$6,DataPack!AN134,IF($B$6=Dates!$E$7,DataPack!AC134)))))</f>
        <v>#DIV/0!</v>
      </c>
      <c r="M46" s="6"/>
    </row>
    <row r="47" spans="2:13" hidden="1">
      <c r="B47" s="266" t="s">
        <v>967</v>
      </c>
      <c r="C47" s="17"/>
      <c r="D47" s="67">
        <f>IF($B$6=Dates!$E$3,DataPack!B135,IF($B$6=Dates!$E$4,DataPack!L135,IF($B$6=Dates!$E$5,DataPack!V135,IF($B$6=Dates!$E$6,DataPack!AF135,IF($B$6=Dates!$E$7,DataPack!U135)))))</f>
        <v>0</v>
      </c>
      <c r="E47" s="67">
        <f>IF($B$6=Dates!$E$3,DataPack!C135,IF($B$6=Dates!$E$4,DataPack!M135,IF($B$6=Dates!$E$5,DataPack!W135,IF($B$6=Dates!$E$6,DataPack!AG135,IF($B$6=Dates!$E$7,DataPack!V135)))))</f>
        <v>0</v>
      </c>
      <c r="F47" s="67" t="e">
        <f>IF($B$6=Dates!$E$3,DataPack!D135,IF($B$6=Dates!$E$4,DataPack!N135,IF($B$6=Dates!$E$5,DataPack!X135,IF($B$6=Dates!$E$6,DataPack!AH135,IF($B$6=Dates!$E$7,DataPack!W135)))))</f>
        <v>#DIV/0!</v>
      </c>
      <c r="G47" s="67">
        <f>IF($B$6=Dates!$E$3,DataPack!E135,IF($B$6=Dates!$E$4,DataPack!O135,IF($B$6=Dates!$E$5,DataPack!Y135,IF($B$6=Dates!$E$6,DataPack!AI135,IF($B$6=Dates!$E$7,DataPack!X135)))))</f>
        <v>0</v>
      </c>
      <c r="H47" s="67" t="e">
        <f>IF($B$6=Dates!$E$3,DataPack!F135,IF($B$6=Dates!$E$4,DataPack!P135,IF($B$6=Dates!$E$5,DataPack!Z135,IF($B$6=Dates!$E$6,DataPack!AJ135,IF($B$6=Dates!$E$7,DataPack!Y135)))))</f>
        <v>#DIV/0!</v>
      </c>
      <c r="I47" s="67">
        <f>IF($B$6=Dates!$E$3,DataPack!G135,IF($B$6=Dates!$E$4,DataPack!Q135,IF($B$6=Dates!$E$5,DataPack!AA135,IF($B$6=Dates!$E$6,DataPack!AK135,IF($B$6=Dates!$E$7,DataPack!Z135)))))</f>
        <v>0</v>
      </c>
      <c r="J47" s="67" t="e">
        <f>IF($B$6=Dates!$E$3,DataPack!H135,IF($B$6=Dates!$E$4,DataPack!R135,IF($B$6=Dates!$E$5,DataPack!AB135,IF($B$6=Dates!$E$6,DataPack!AL135,IF($B$6=Dates!$E$7,DataPack!AA135)))))</f>
        <v>#DIV/0!</v>
      </c>
      <c r="K47" s="67">
        <f>IF($B$6=Dates!$E$3,DataPack!I135,IF($B$6=Dates!$E$4,DataPack!S135,IF($B$6=Dates!$E$5,DataPack!AC135,IF($B$6=Dates!$E$6,DataPack!AM135,IF($B$6=Dates!$E$7,DataPack!AB135)))))</f>
        <v>0</v>
      </c>
      <c r="L47" s="67" t="e">
        <f>IF($B$6=Dates!$E$3,DataPack!J135,IF($B$6=Dates!$E$4,DataPack!T135,IF($B$6=Dates!$E$5,DataPack!AD135,IF($B$6=Dates!$E$6,DataPack!AN135,IF($B$6=Dates!$E$7,DataPack!AC135)))))</f>
        <v>#DIV/0!</v>
      </c>
      <c r="M47" s="6"/>
    </row>
    <row r="48" spans="2:13" hidden="1">
      <c r="B48" s="266" t="s">
        <v>968</v>
      </c>
      <c r="C48" s="17"/>
      <c r="D48" s="67">
        <f>IF($B$6=Dates!$E$3,DataPack!B136,IF($B$6=Dates!$E$4,DataPack!L136,IF($B$6=Dates!$E$5,DataPack!V136,IF($B$6=Dates!$E$6,DataPack!AF136,IF($B$6=Dates!$E$7,DataPack!U136)))))</f>
        <v>0</v>
      </c>
      <c r="E48" s="67">
        <f>IF($B$6=Dates!$E$3,DataPack!C136,IF($B$6=Dates!$E$4,DataPack!M136,IF($B$6=Dates!$E$5,DataPack!W136,IF($B$6=Dates!$E$6,DataPack!AG136,IF($B$6=Dates!$E$7,DataPack!V136)))))</f>
        <v>0</v>
      </c>
      <c r="F48" s="67" t="e">
        <f>IF($B$6=Dates!$E$3,DataPack!D136,IF($B$6=Dates!$E$4,DataPack!N136,IF($B$6=Dates!$E$5,DataPack!X136,IF($B$6=Dates!$E$6,DataPack!AH136,IF($B$6=Dates!$E$7,DataPack!W136)))))</f>
        <v>#DIV/0!</v>
      </c>
      <c r="G48" s="67">
        <f>IF($B$6=Dates!$E$3,DataPack!E136,IF($B$6=Dates!$E$4,DataPack!O136,IF($B$6=Dates!$E$5,DataPack!Y136,IF($B$6=Dates!$E$6,DataPack!AI136,IF($B$6=Dates!$E$7,DataPack!X136)))))</f>
        <v>0</v>
      </c>
      <c r="H48" s="67" t="e">
        <f>IF($B$6=Dates!$E$3,DataPack!F136,IF($B$6=Dates!$E$4,DataPack!P136,IF($B$6=Dates!$E$5,DataPack!Z136,IF($B$6=Dates!$E$6,DataPack!AJ136,IF($B$6=Dates!$E$7,DataPack!Y136)))))</f>
        <v>#DIV/0!</v>
      </c>
      <c r="I48" s="67">
        <f>IF($B$6=Dates!$E$3,DataPack!G136,IF($B$6=Dates!$E$4,DataPack!Q136,IF($B$6=Dates!$E$5,DataPack!AA136,IF($B$6=Dates!$E$6,DataPack!AK136,IF($B$6=Dates!$E$7,DataPack!Z136)))))</f>
        <v>0</v>
      </c>
      <c r="J48" s="67" t="e">
        <f>IF($B$6=Dates!$E$3,DataPack!H136,IF($B$6=Dates!$E$4,DataPack!R136,IF($B$6=Dates!$E$5,DataPack!AB136,IF($B$6=Dates!$E$6,DataPack!AL136,IF($B$6=Dates!$E$7,DataPack!AA136)))))</f>
        <v>#DIV/0!</v>
      </c>
      <c r="K48" s="67">
        <f>IF($B$6=Dates!$E$3,DataPack!I136,IF($B$6=Dates!$E$4,DataPack!S136,IF($B$6=Dates!$E$5,DataPack!AC136,IF($B$6=Dates!$E$6,DataPack!AM136,IF($B$6=Dates!$E$7,DataPack!AB136)))))</f>
        <v>0</v>
      </c>
      <c r="L48" s="67" t="e">
        <f>IF($B$6=Dates!$E$3,DataPack!J136,IF($B$6=Dates!$E$4,DataPack!T136,IF($B$6=Dates!$E$5,DataPack!AD136,IF($B$6=Dates!$E$6,DataPack!AN136,IF($B$6=Dates!$E$7,DataPack!AC136)))))</f>
        <v>#DIV/0!</v>
      </c>
      <c r="M48" s="6"/>
    </row>
    <row r="49" spans="2:13">
      <c r="B49" s="277"/>
      <c r="C49" s="59"/>
      <c r="D49" s="288"/>
      <c r="E49" s="288"/>
      <c r="F49" s="288"/>
      <c r="G49" s="288"/>
      <c r="H49" s="288"/>
      <c r="I49" s="288"/>
      <c r="J49" s="288"/>
      <c r="K49" s="288"/>
      <c r="L49" s="289" t="s">
        <v>30</v>
      </c>
      <c r="M49" s="6"/>
    </row>
    <row r="50" spans="2:13">
      <c r="B50" s="259" t="s">
        <v>803</v>
      </c>
      <c r="C50" s="17"/>
      <c r="D50" s="14"/>
      <c r="E50" s="14"/>
      <c r="F50" s="14"/>
      <c r="G50" s="14"/>
      <c r="H50" s="14"/>
      <c r="I50" s="14"/>
      <c r="J50" s="14"/>
      <c r="K50" s="60"/>
      <c r="L50" s="30"/>
      <c r="M50" s="6"/>
    </row>
    <row r="51" spans="2:13">
      <c r="B51" s="259" t="s">
        <v>384</v>
      </c>
      <c r="C51" s="17"/>
      <c r="D51" s="14"/>
      <c r="E51" s="14"/>
      <c r="F51" s="14"/>
      <c r="G51" s="14"/>
      <c r="H51" s="14"/>
      <c r="I51" s="14"/>
      <c r="J51" s="14"/>
      <c r="K51" s="60"/>
      <c r="L51" s="30"/>
      <c r="M51" s="6"/>
    </row>
    <row r="52" spans="2:13">
      <c r="B52" s="259" t="s">
        <v>806</v>
      </c>
      <c r="C52" s="17"/>
      <c r="D52" s="14"/>
      <c r="E52" s="14"/>
      <c r="F52" s="14"/>
      <c r="G52" s="14"/>
      <c r="H52" s="14"/>
      <c r="I52" s="14"/>
      <c r="J52" s="14"/>
      <c r="K52" s="60"/>
      <c r="L52" s="30"/>
      <c r="M52" s="6"/>
    </row>
    <row r="53" spans="2:13">
      <c r="B53" s="259"/>
      <c r="C53" s="17"/>
      <c r="D53" s="14"/>
      <c r="E53" s="14"/>
      <c r="F53" s="14"/>
      <c r="G53" s="14"/>
      <c r="H53" s="14"/>
      <c r="I53" s="14"/>
      <c r="J53" s="14"/>
      <c r="K53" s="60"/>
      <c r="L53" s="30"/>
      <c r="M53" s="6"/>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78" fitToHeight="2"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14">
    <tabColor indexed="42"/>
  </sheetPr>
  <dimension ref="B1:M53"/>
  <sheetViews>
    <sheetView showRowColHeaders="0" zoomScaleNormal="100" workbookViewId="0">
      <selection activeCell="B6" sqref="B6"/>
    </sheetView>
  </sheetViews>
  <sheetFormatPr defaultRowHeight="12.75"/>
  <cols>
    <col min="1" max="1" width="2.7109375" style="101" customWidth="1"/>
    <col min="2" max="2" width="59.140625" style="101" customWidth="1"/>
    <col min="3" max="3" width="1.5703125" style="105" customWidth="1"/>
    <col min="4" max="4" width="14.5703125" style="101" customWidth="1"/>
    <col min="5" max="10" width="12" style="101" customWidth="1"/>
    <col min="11" max="11" width="12" style="103" customWidth="1"/>
    <col min="12" max="12" width="12" style="104" customWidth="1"/>
    <col min="13" max="16384" width="9.140625" style="101"/>
  </cols>
  <sheetData>
    <row r="1" spans="2:13" s="248" customFormat="1">
      <c r="B1" s="246"/>
      <c r="C1" s="247"/>
      <c r="K1" s="249"/>
      <c r="L1" s="250"/>
    </row>
    <row r="2" spans="2:13" s="248" customFormat="1" ht="14.25" customHeight="1">
      <c r="B2" s="251" t="str">
        <f>"Table 2c: Inspection outcomes of secondary schools inspected " &amp; IF('Table 2c'!B6=Dates!$E$3, "between " &amp; Dates!$E$3, IF('Table 2c'!B6 = Dates!E4, "in " &amp; Dates!E4, IF('Table 2c'!B6=Dates!E5, "in " &amp; Dates!E5, IF('Table 2c'!B6=Dates!E6, "in " &amp; Dates!E6, IF('Table 2c'!B6=Dates!E7, "in " &amp; Dates!E7)))))  &amp; " (provisional) " &amp; CHAR(185) &amp; " " &amp; CHAR(178)</f>
        <v>Table 2c: Inspection outcomes of secondary schools inspected between 1 October 2011 and 31 December 2011 (provisional) ¹ ²</v>
      </c>
      <c r="C2" s="252"/>
      <c r="D2" s="252"/>
      <c r="E2" s="252"/>
      <c r="F2" s="252"/>
      <c r="G2" s="252"/>
      <c r="H2" s="252"/>
      <c r="I2" s="252"/>
      <c r="J2" s="252"/>
      <c r="K2" s="252"/>
      <c r="L2" s="252"/>
      <c r="M2" s="253"/>
    </row>
    <row r="3" spans="2:13" s="248" customFormat="1" ht="14.25" customHeight="1">
      <c r="B3" s="46"/>
      <c r="C3" s="252"/>
      <c r="D3" s="252"/>
      <c r="E3" s="252"/>
      <c r="F3" s="252"/>
      <c r="G3" s="252"/>
      <c r="H3" s="252"/>
      <c r="I3" s="252"/>
      <c r="J3" s="252"/>
      <c r="K3" s="252"/>
      <c r="L3" s="252"/>
      <c r="M3" s="253"/>
    </row>
    <row r="4" spans="2:13" s="248" customFormat="1" ht="12.75" customHeight="1">
      <c r="B4" s="254" t="s">
        <v>57</v>
      </c>
      <c r="C4" s="256"/>
      <c r="D4" s="256"/>
      <c r="E4" s="256"/>
      <c r="F4" s="256"/>
      <c r="G4" s="256"/>
      <c r="H4" s="256"/>
      <c r="I4" s="256"/>
      <c r="J4" s="256"/>
      <c r="K4" s="257"/>
      <c r="L4" s="258"/>
      <c r="M4" s="253"/>
    </row>
    <row r="5" spans="2:13" s="248" customFormat="1" ht="4.5" customHeight="1">
      <c r="B5" s="259"/>
      <c r="C5" s="256"/>
      <c r="D5" s="256"/>
      <c r="E5" s="256"/>
      <c r="F5" s="256"/>
      <c r="G5" s="257"/>
      <c r="H5" s="258"/>
      <c r="I5" s="253"/>
      <c r="J5" s="253"/>
      <c r="K5" s="253"/>
      <c r="L5" s="253"/>
      <c r="M5" s="253"/>
    </row>
    <row r="6" spans="2:13" s="248" customFormat="1" ht="15" customHeight="1">
      <c r="B6" s="260" t="s">
        <v>827</v>
      </c>
      <c r="C6" s="255"/>
      <c r="D6" s="381" t="s">
        <v>819</v>
      </c>
      <c r="E6" s="383" t="s">
        <v>64</v>
      </c>
      <c r="F6" s="383"/>
      <c r="G6" s="383" t="s">
        <v>65</v>
      </c>
      <c r="H6" s="383"/>
      <c r="I6" s="383" t="s">
        <v>66</v>
      </c>
      <c r="J6" s="383"/>
      <c r="K6" s="383" t="s">
        <v>67</v>
      </c>
      <c r="L6" s="383"/>
      <c r="M6" s="253"/>
    </row>
    <row r="7" spans="2:13" s="248" customFormat="1" ht="14.25" customHeight="1">
      <c r="B7" s="261"/>
      <c r="C7" s="261"/>
      <c r="D7" s="382"/>
      <c r="E7" s="262" t="s">
        <v>131</v>
      </c>
      <c r="F7" s="262" t="s">
        <v>199</v>
      </c>
      <c r="G7" s="262" t="s">
        <v>131</v>
      </c>
      <c r="H7" s="262" t="s">
        <v>199</v>
      </c>
      <c r="I7" s="262" t="s">
        <v>131</v>
      </c>
      <c r="J7" s="262" t="s">
        <v>199</v>
      </c>
      <c r="K7" s="263" t="s">
        <v>131</v>
      </c>
      <c r="L7" s="264" t="s">
        <v>199</v>
      </c>
      <c r="M7" s="253"/>
    </row>
    <row r="8" spans="2:13" s="248" customFormat="1" ht="4.5" customHeight="1">
      <c r="B8" s="255"/>
      <c r="C8" s="255"/>
      <c r="D8" s="258"/>
      <c r="E8" s="265"/>
      <c r="F8" s="265"/>
      <c r="G8" s="265"/>
      <c r="H8" s="265"/>
      <c r="I8" s="265"/>
      <c r="J8" s="265"/>
      <c r="K8" s="255"/>
      <c r="L8" s="257"/>
      <c r="M8" s="253"/>
    </row>
    <row r="9" spans="2:13" s="248" customFormat="1" ht="30" customHeight="1">
      <c r="B9" s="266" t="s">
        <v>248</v>
      </c>
      <c r="C9" s="267"/>
      <c r="D9" s="286">
        <f>IF($B$6=Dates!$E$3,DataPack!B139,IF($B$6=Dates!$E$4,DataPack!L139,IF($B$6=Dates!$E$5,DataPack!V139,IF($B$6=Dates!$E$6,DataPack!AF139,IF($B$6=Dates!$E$7,DataPack!U139)))))</f>
        <v>237</v>
      </c>
      <c r="E9" s="287">
        <f>IF($B$6=Dates!$E$3,DataPack!C139,IF($B$6=Dates!$E$4,DataPack!M139,IF($B$6=Dates!$E$5,DataPack!W139,IF($B$6=Dates!$E$6,DataPack!AG139,IF($B$6=Dates!$E$7,DataPack!V139)))))</f>
        <v>49</v>
      </c>
      <c r="F9" s="287">
        <f>IF($B$6=Dates!$E$3,DataPack!D139,IF($B$6=Dates!$E$4,DataPack!N139,IF($B$6=Dates!$E$5,DataPack!X139,IF($B$6=Dates!$E$6,DataPack!AH139,IF($B$6=Dates!$E$7,DataPack!W139)))))</f>
        <v>21</v>
      </c>
      <c r="G9" s="287">
        <f>IF($B$6=Dates!$E$3,DataPack!E139,IF($B$6=Dates!$E$4,DataPack!O139,IF($B$6=Dates!$E$5,DataPack!Y139,IF($B$6=Dates!$E$6,DataPack!AI139,IF($B$6=Dates!$E$7,DataPack!X139)))))</f>
        <v>87</v>
      </c>
      <c r="H9" s="287">
        <f>IF($B$6=Dates!$E$3,DataPack!F139,IF($B$6=Dates!$E$4,DataPack!P139,IF($B$6=Dates!$E$5,DataPack!Z139,IF($B$6=Dates!$E$6,DataPack!AJ139,IF($B$6=Dates!$E$7,DataPack!Y139)))))</f>
        <v>37</v>
      </c>
      <c r="I9" s="287">
        <f>IF($B$6=Dates!$E$3,DataPack!G139,IF($B$6=Dates!$E$4,DataPack!Q139,IF($B$6=Dates!$E$5,DataPack!AA139,IF($B$6=Dates!$E$6,DataPack!AK139,IF($B$6=Dates!$E$7,DataPack!Z139)))))</f>
        <v>83</v>
      </c>
      <c r="J9" s="287">
        <f>IF($B$6=Dates!$E$3,DataPack!H139,IF($B$6=Dates!$E$4,DataPack!R139,IF($B$6=Dates!$E$5,DataPack!AB139,IF($B$6=Dates!$E$6,DataPack!AL139,IF($B$6=Dates!$E$7,DataPack!AA139)))))</f>
        <v>35</v>
      </c>
      <c r="K9" s="287">
        <f>IF($B$6=Dates!$E$3,DataPack!I139,IF($B$6=Dates!$E$4,DataPack!S139,IF($B$6=Dates!$E$5,DataPack!AC139,IF($B$6=Dates!$E$6,DataPack!AM139,IF($B$6=Dates!$E$7,DataPack!AB139)))))</f>
        <v>18</v>
      </c>
      <c r="L9" s="287">
        <f>IF($B$6=Dates!$E$3,DataPack!J139,IF($B$6=Dates!$E$4,DataPack!T139,IF($B$6=Dates!$E$5,DataPack!AD139,IF($B$6=Dates!$E$6,DataPack!AN139,IF($B$6=Dates!$E$7,DataPack!AC139)))))</f>
        <v>8</v>
      </c>
      <c r="M9" s="253"/>
    </row>
    <row r="10" spans="2:13" s="248" customFormat="1" ht="30" customHeight="1">
      <c r="B10" s="266" t="s">
        <v>349</v>
      </c>
      <c r="C10" s="267"/>
      <c r="D10" s="286">
        <f>IF($B$6=Dates!$E$3,DataPack!B140,IF($B$6=Dates!$E$4,DataPack!L140,IF($B$6=Dates!$E$5,DataPack!V140,IF($B$6=Dates!$E$6,DataPack!AF140,IF($B$6=Dates!$E$7,DataPack!U140)))))</f>
        <v>237</v>
      </c>
      <c r="E10" s="287">
        <f>IF($B$6=Dates!$E$3,DataPack!C140,IF($B$6=Dates!$E$4,DataPack!M140,IF($B$6=Dates!$E$5,DataPack!W140,IF($B$6=Dates!$E$6,DataPack!AG140,IF($B$6=Dates!$E$7,DataPack!V140)))))</f>
        <v>46</v>
      </c>
      <c r="F10" s="287">
        <f>IF($B$6=Dates!$E$3,DataPack!D140,IF($B$6=Dates!$E$4,DataPack!N140,IF($B$6=Dates!$E$5,DataPack!X140,IF($B$6=Dates!$E$6,DataPack!AH140,IF($B$6=Dates!$E$7,DataPack!W140)))))</f>
        <v>19</v>
      </c>
      <c r="G10" s="287">
        <f>IF($B$6=Dates!$E$3,DataPack!E140,IF($B$6=Dates!$E$4,DataPack!O140,IF($B$6=Dates!$E$5,DataPack!Y140,IF($B$6=Dates!$E$6,DataPack!AI140,IF($B$6=Dates!$E$7,DataPack!X140)))))</f>
        <v>90</v>
      </c>
      <c r="H10" s="287">
        <f>IF($B$6=Dates!$E$3,DataPack!F140,IF($B$6=Dates!$E$4,DataPack!P140,IF($B$6=Dates!$E$5,DataPack!Z140,IF($B$6=Dates!$E$6,DataPack!AJ140,IF($B$6=Dates!$E$7,DataPack!Y140)))))</f>
        <v>38</v>
      </c>
      <c r="I10" s="287">
        <f>IF($B$6=Dates!$E$3,DataPack!G140,IF($B$6=Dates!$E$4,DataPack!Q140,IF($B$6=Dates!$E$5,DataPack!AA140,IF($B$6=Dates!$E$6,DataPack!AK140,IF($B$6=Dates!$E$7,DataPack!Z140)))))</f>
        <v>83</v>
      </c>
      <c r="J10" s="287">
        <f>IF($B$6=Dates!$E$3,DataPack!H140,IF($B$6=Dates!$E$4,DataPack!R140,IF($B$6=Dates!$E$5,DataPack!AB140,IF($B$6=Dates!$E$6,DataPack!AL140,IF($B$6=Dates!$E$7,DataPack!AA140)))))</f>
        <v>35</v>
      </c>
      <c r="K10" s="287">
        <f>IF($B$6=Dates!$E$3,DataPack!I140,IF($B$6=Dates!$E$4,DataPack!S140,IF($B$6=Dates!$E$5,DataPack!AC140,IF($B$6=Dates!$E$6,DataPack!AM140,IF($B$6=Dates!$E$7,DataPack!AB140)))))</f>
        <v>18</v>
      </c>
      <c r="L10" s="287">
        <f>IF($B$6=Dates!$E$3,DataPack!J140,IF($B$6=Dates!$E$4,DataPack!T140,IF($B$6=Dates!$E$5,DataPack!AD140,IF($B$6=Dates!$E$6,DataPack!AN140,IF($B$6=Dates!$E$7,DataPack!AC140)))))</f>
        <v>8</v>
      </c>
      <c r="M10" s="253"/>
    </row>
    <row r="11" spans="2:13" s="248" customFormat="1" ht="30" customHeight="1">
      <c r="B11" s="266" t="s">
        <v>350</v>
      </c>
      <c r="C11" s="267"/>
      <c r="D11" s="286">
        <f>IF($B$6=Dates!$E$3,DataPack!B141,IF($B$6=Dates!$E$4,DataPack!L141,IF($B$6=Dates!$E$5,DataPack!V141,IF($B$6=Dates!$E$6,DataPack!AF141,IF($B$6=Dates!$E$7,DataPack!U141)))))</f>
        <v>237</v>
      </c>
      <c r="E11" s="287">
        <f>IF($B$6=Dates!$E$3,DataPack!C141,IF($B$6=Dates!$E$4,DataPack!M141,IF($B$6=Dates!$E$5,DataPack!W141,IF($B$6=Dates!$E$6,DataPack!AG141,IF($B$6=Dates!$E$7,DataPack!V141)))))</f>
        <v>51</v>
      </c>
      <c r="F11" s="287">
        <f>IF($B$6=Dates!$E$3,DataPack!D141,IF($B$6=Dates!$E$4,DataPack!N141,IF($B$6=Dates!$E$5,DataPack!X141,IF($B$6=Dates!$E$6,DataPack!AH141,IF($B$6=Dates!$E$7,DataPack!W141)))))</f>
        <v>22</v>
      </c>
      <c r="G11" s="287">
        <f>IF($B$6=Dates!$E$3,DataPack!E141,IF($B$6=Dates!$E$4,DataPack!O141,IF($B$6=Dates!$E$5,DataPack!Y141,IF($B$6=Dates!$E$6,DataPack!AI141,IF($B$6=Dates!$E$7,DataPack!X141)))))</f>
        <v>122</v>
      </c>
      <c r="H11" s="287">
        <f>IF($B$6=Dates!$E$3,DataPack!F141,IF($B$6=Dates!$E$4,DataPack!P141,IF($B$6=Dates!$E$5,DataPack!Z141,IF($B$6=Dates!$E$6,DataPack!AJ141,IF($B$6=Dates!$E$7,DataPack!Y141)))))</f>
        <v>51</v>
      </c>
      <c r="I11" s="287">
        <f>IF($B$6=Dates!$E$3,DataPack!G141,IF($B$6=Dates!$E$4,DataPack!Q141,IF($B$6=Dates!$E$5,DataPack!AA141,IF($B$6=Dates!$E$6,DataPack!AK141,IF($B$6=Dates!$E$7,DataPack!Z141)))))</f>
        <v>56</v>
      </c>
      <c r="J11" s="287">
        <f>IF($B$6=Dates!$E$3,DataPack!H141,IF($B$6=Dates!$E$4,DataPack!R141,IF($B$6=Dates!$E$5,DataPack!AB141,IF($B$6=Dates!$E$6,DataPack!AL141,IF($B$6=Dates!$E$7,DataPack!AA141)))))</f>
        <v>24</v>
      </c>
      <c r="K11" s="287">
        <f>IF($B$6=Dates!$E$3,DataPack!I141,IF($B$6=Dates!$E$4,DataPack!S141,IF($B$6=Dates!$E$5,DataPack!AC141,IF($B$6=Dates!$E$6,DataPack!AM141,IF($B$6=Dates!$E$7,DataPack!AB141)))))</f>
        <v>8</v>
      </c>
      <c r="L11" s="287">
        <f>IF($B$6=Dates!$E$3,DataPack!J141,IF($B$6=Dates!$E$4,DataPack!T141,IF($B$6=Dates!$E$5,DataPack!AD141,IF($B$6=Dates!$E$6,DataPack!AN141,IF($B$6=Dates!$E$7,DataPack!AC141)))))</f>
        <v>3</v>
      </c>
      <c r="M11" s="253"/>
    </row>
    <row r="12" spans="2:13" s="248" customFormat="1" ht="30" customHeight="1">
      <c r="B12" s="266" t="s">
        <v>42</v>
      </c>
      <c r="C12" s="267"/>
      <c r="D12" s="286">
        <f>IF($B$6=Dates!$E$3,DataPack!B142,IF($B$6=Dates!$E$4,DataPack!L142,IF($B$6=Dates!$E$5,DataPack!V142,IF($B$6=Dates!$E$6,DataPack!AF142,IF($B$6=Dates!$E$7,DataPack!U142)))))</f>
        <v>237</v>
      </c>
      <c r="E12" s="287">
        <f>IF($B$6=Dates!$E$3,DataPack!C142,IF($B$6=Dates!$E$4,DataPack!M142,IF($B$6=Dates!$E$5,DataPack!W142,IF($B$6=Dates!$E$6,DataPack!AG142,IF($B$6=Dates!$E$7,DataPack!V142)))))</f>
        <v>44</v>
      </c>
      <c r="F12" s="287">
        <f>IF($B$6=Dates!$E$3,DataPack!D142,IF($B$6=Dates!$E$4,DataPack!N142,IF($B$6=Dates!$E$5,DataPack!X142,IF($B$6=Dates!$E$6,DataPack!AH142,IF($B$6=Dates!$E$7,DataPack!W142)))))</f>
        <v>19</v>
      </c>
      <c r="G12" s="287">
        <f>IF($B$6=Dates!$E$3,DataPack!E142,IF($B$6=Dates!$E$4,DataPack!O142,IF($B$6=Dates!$E$5,DataPack!Y142,IF($B$6=Dates!$E$6,DataPack!AI142,IF($B$6=Dates!$E$7,DataPack!X142)))))</f>
        <v>92</v>
      </c>
      <c r="H12" s="287">
        <f>IF($B$6=Dates!$E$3,DataPack!F142,IF($B$6=Dates!$E$4,DataPack!P142,IF($B$6=Dates!$E$5,DataPack!Z142,IF($B$6=Dates!$E$6,DataPack!AJ142,IF($B$6=Dates!$E$7,DataPack!Y142)))))</f>
        <v>39</v>
      </c>
      <c r="I12" s="287">
        <f>IF($B$6=Dates!$E$3,DataPack!G142,IF($B$6=Dates!$E$4,DataPack!Q142,IF($B$6=Dates!$E$5,DataPack!AA142,IF($B$6=Dates!$E$6,DataPack!AK142,IF($B$6=Dates!$E$7,DataPack!Z142)))))</f>
        <v>83</v>
      </c>
      <c r="J12" s="287">
        <f>IF($B$6=Dates!$E$3,DataPack!H142,IF($B$6=Dates!$E$4,DataPack!R142,IF($B$6=Dates!$E$5,DataPack!AB142,IF($B$6=Dates!$E$6,DataPack!AL142,IF($B$6=Dates!$E$7,DataPack!AA142)))))</f>
        <v>35</v>
      </c>
      <c r="K12" s="287">
        <f>IF($B$6=Dates!$E$3,DataPack!I142,IF($B$6=Dates!$E$4,DataPack!S142,IF($B$6=Dates!$E$5,DataPack!AC142,IF($B$6=Dates!$E$6,DataPack!AM142,IF($B$6=Dates!$E$7,DataPack!AB142)))))</f>
        <v>18</v>
      </c>
      <c r="L12" s="287">
        <f>IF($B$6=Dates!$E$3,DataPack!J142,IF($B$6=Dates!$E$4,DataPack!T142,IF($B$6=Dates!$E$5,DataPack!AD142,IF($B$6=Dates!$E$6,DataPack!AN142,IF($B$6=Dates!$E$7,DataPack!AC142)))))</f>
        <v>8</v>
      </c>
      <c r="M12" s="253"/>
    </row>
    <row r="13" spans="2:13" s="248" customFormat="1" ht="30" customHeight="1">
      <c r="B13" s="275" t="s">
        <v>804</v>
      </c>
      <c r="C13" s="267"/>
      <c r="D13" s="286">
        <f>IF($B$6=Dates!$E$3,DataPack!B143,IF($B$6=Dates!$E$4,DataPack!L143,IF($B$6=Dates!$E$5,DataPack!V143,IF($B$6=Dates!$E$6,DataPack!AF143,IF($B$6=Dates!$E$7,DataPack!U143)))))</f>
        <v>237</v>
      </c>
      <c r="E13" s="287">
        <f>IF($B$6=Dates!$E$3,DataPack!C143,IF($B$6=Dates!$E$4,DataPack!M143,IF($B$6=Dates!$E$5,DataPack!W143,IF($B$6=Dates!$E$6,DataPack!AG143,IF($B$6=Dates!$E$7,DataPack!V143)))))</f>
        <v>40</v>
      </c>
      <c r="F13" s="287">
        <f>IF($B$6=Dates!$E$3,DataPack!D143,IF($B$6=Dates!$E$4,DataPack!N143,IF($B$6=Dates!$E$5,DataPack!X143,IF($B$6=Dates!$E$6,DataPack!AH143,IF($B$6=Dates!$E$7,DataPack!W143)))))</f>
        <v>17</v>
      </c>
      <c r="G13" s="287">
        <f>IF($B$6=Dates!$E$3,DataPack!E143,IF($B$6=Dates!$E$4,DataPack!O143,IF($B$6=Dates!$E$5,DataPack!Y143,IF($B$6=Dates!$E$6,DataPack!AI143,IF($B$6=Dates!$E$7,DataPack!X143)))))</f>
        <v>60</v>
      </c>
      <c r="H13" s="287">
        <f>IF($B$6=Dates!$E$3,DataPack!F143,IF($B$6=Dates!$E$4,DataPack!P143,IF($B$6=Dates!$E$5,DataPack!Z143,IF($B$6=Dates!$E$6,DataPack!AJ143,IF($B$6=Dates!$E$7,DataPack!Y143)))))</f>
        <v>25</v>
      </c>
      <c r="I13" s="287">
        <f>IF($B$6=Dates!$E$3,DataPack!G143,IF($B$6=Dates!$E$4,DataPack!Q143,IF($B$6=Dates!$E$5,DataPack!AA143,IF($B$6=Dates!$E$6,DataPack!AK143,IF($B$6=Dates!$E$7,DataPack!Z143)))))</f>
        <v>91</v>
      </c>
      <c r="J13" s="287">
        <f>IF($B$6=Dates!$E$3,DataPack!H143,IF($B$6=Dates!$E$4,DataPack!R143,IF($B$6=Dates!$E$5,DataPack!AB143,IF($B$6=Dates!$E$6,DataPack!AL143,IF($B$6=Dates!$E$7,DataPack!AA143)))))</f>
        <v>38</v>
      </c>
      <c r="K13" s="287">
        <f>IF($B$6=Dates!$E$3,DataPack!I143,IF($B$6=Dates!$E$4,DataPack!S143,IF($B$6=Dates!$E$5,DataPack!AC143,IF($B$6=Dates!$E$6,DataPack!AM143,IF($B$6=Dates!$E$7,DataPack!AB143)))))</f>
        <v>46</v>
      </c>
      <c r="L13" s="287">
        <f>IF($B$6=Dates!$E$3,DataPack!J143,IF($B$6=Dates!$E$4,DataPack!T143,IF($B$6=Dates!$E$5,DataPack!AD143,IF($B$6=Dates!$E$6,DataPack!AN143,IF($B$6=Dates!$E$7,DataPack!AC143)))))</f>
        <v>19</v>
      </c>
      <c r="M13" s="253"/>
    </row>
    <row r="14" spans="2:13" s="248" customFormat="1" ht="30" customHeight="1">
      <c r="B14" s="266" t="s">
        <v>352</v>
      </c>
      <c r="C14" s="267"/>
      <c r="D14" s="286">
        <f>IF($B$6=Dates!$E$3,DataPack!B144,IF($B$6=Dates!$E$4,DataPack!L144,IF($B$6=Dates!$E$5,DataPack!V144,IF($B$6=Dates!$E$6,DataPack!AF144,IF($B$6=Dates!$E$7,DataPack!U144)))))</f>
        <v>237</v>
      </c>
      <c r="E14" s="287">
        <f>IF($B$6=Dates!$E$3,DataPack!C144,IF($B$6=Dates!$E$4,DataPack!M144,IF($B$6=Dates!$E$5,DataPack!W144,IF($B$6=Dates!$E$6,DataPack!AG144,IF($B$6=Dates!$E$7,DataPack!V144)))))</f>
        <v>31</v>
      </c>
      <c r="F14" s="287">
        <f>IF($B$6=Dates!$E$3,DataPack!D144,IF($B$6=Dates!$E$4,DataPack!N144,IF($B$6=Dates!$E$5,DataPack!X144,IF($B$6=Dates!$E$6,DataPack!AH144,IF($B$6=Dates!$E$7,DataPack!W144)))))</f>
        <v>13</v>
      </c>
      <c r="G14" s="287">
        <f>IF($B$6=Dates!$E$3,DataPack!E144,IF($B$6=Dates!$E$4,DataPack!O144,IF($B$6=Dates!$E$5,DataPack!Y144,IF($B$6=Dates!$E$6,DataPack!AI144,IF($B$6=Dates!$E$7,DataPack!X144)))))</f>
        <v>108</v>
      </c>
      <c r="H14" s="287">
        <f>IF($B$6=Dates!$E$3,DataPack!F144,IF($B$6=Dates!$E$4,DataPack!P144,IF($B$6=Dates!$E$5,DataPack!Z144,IF($B$6=Dates!$E$6,DataPack!AJ144,IF($B$6=Dates!$E$7,DataPack!Y144)))))</f>
        <v>46</v>
      </c>
      <c r="I14" s="287">
        <f>IF($B$6=Dates!$E$3,DataPack!G144,IF($B$6=Dates!$E$4,DataPack!Q144,IF($B$6=Dates!$E$5,DataPack!AA144,IF($B$6=Dates!$E$6,DataPack!AK144,IF($B$6=Dates!$E$7,DataPack!Z144)))))</f>
        <v>81</v>
      </c>
      <c r="J14" s="287">
        <f>IF($B$6=Dates!$E$3,DataPack!H144,IF($B$6=Dates!$E$4,DataPack!R144,IF($B$6=Dates!$E$5,DataPack!AB144,IF($B$6=Dates!$E$6,DataPack!AL144,IF($B$6=Dates!$E$7,DataPack!AA144)))))</f>
        <v>34</v>
      </c>
      <c r="K14" s="287">
        <f>IF($B$6=Dates!$E$3,DataPack!I144,IF($B$6=Dates!$E$4,DataPack!S144,IF($B$6=Dates!$E$5,DataPack!AC144,IF($B$6=Dates!$E$6,DataPack!AM144,IF($B$6=Dates!$E$7,DataPack!AB144)))))</f>
        <v>17</v>
      </c>
      <c r="L14" s="287">
        <f>IF($B$6=Dates!$E$3,DataPack!J144,IF($B$6=Dates!$E$4,DataPack!T144,IF($B$6=Dates!$E$5,DataPack!AD144,IF($B$6=Dates!$E$6,DataPack!AN144,IF($B$6=Dates!$E$7,DataPack!AC144)))))</f>
        <v>7</v>
      </c>
      <c r="M14" s="253"/>
    </row>
    <row r="15" spans="2:13" s="248" customFormat="1" ht="30" customHeight="1">
      <c r="B15" s="266" t="s">
        <v>353</v>
      </c>
      <c r="C15" s="267"/>
      <c r="D15" s="286">
        <f>IF($B$6=Dates!$E$3,DataPack!B145,IF($B$6=Dates!$E$4,DataPack!L145,IF($B$6=Dates!$E$5,DataPack!V145,IF($B$6=Dates!$E$6,DataPack!AF145,IF($B$6=Dates!$E$7,DataPack!U145)))))</f>
        <v>237</v>
      </c>
      <c r="E15" s="287">
        <f>IF($B$6=Dates!$E$3,DataPack!C145,IF($B$6=Dates!$E$4,DataPack!M145,IF($B$6=Dates!$E$5,DataPack!W145,IF($B$6=Dates!$E$6,DataPack!AG145,IF($B$6=Dates!$E$7,DataPack!V145)))))</f>
        <v>38</v>
      </c>
      <c r="F15" s="287">
        <f>IF($B$6=Dates!$E$3,DataPack!D145,IF($B$6=Dates!$E$4,DataPack!N145,IF($B$6=Dates!$E$5,DataPack!X145,IF($B$6=Dates!$E$6,DataPack!AH145,IF($B$6=Dates!$E$7,DataPack!W145)))))</f>
        <v>16</v>
      </c>
      <c r="G15" s="287">
        <f>IF($B$6=Dates!$E$3,DataPack!E145,IF($B$6=Dates!$E$4,DataPack!O145,IF($B$6=Dates!$E$5,DataPack!Y145,IF($B$6=Dates!$E$6,DataPack!AI145,IF($B$6=Dates!$E$7,DataPack!X145)))))</f>
        <v>106</v>
      </c>
      <c r="H15" s="287">
        <f>IF($B$6=Dates!$E$3,DataPack!F145,IF($B$6=Dates!$E$4,DataPack!P145,IF($B$6=Dates!$E$5,DataPack!Z145,IF($B$6=Dates!$E$6,DataPack!AJ145,IF($B$6=Dates!$E$7,DataPack!Y145)))))</f>
        <v>45</v>
      </c>
      <c r="I15" s="287">
        <f>IF($B$6=Dates!$E$3,DataPack!G145,IF($B$6=Dates!$E$4,DataPack!Q145,IF($B$6=Dates!$E$5,DataPack!AA145,IF($B$6=Dates!$E$6,DataPack!AK145,IF($B$6=Dates!$E$7,DataPack!Z145)))))</f>
        <v>79</v>
      </c>
      <c r="J15" s="287">
        <f>IF($B$6=Dates!$E$3,DataPack!H145,IF($B$6=Dates!$E$4,DataPack!R145,IF($B$6=Dates!$E$5,DataPack!AB145,IF($B$6=Dates!$E$6,DataPack!AL145,IF($B$6=Dates!$E$7,DataPack!AA145)))))</f>
        <v>33</v>
      </c>
      <c r="K15" s="287">
        <f>IF($B$6=Dates!$E$3,DataPack!I145,IF($B$6=Dates!$E$4,DataPack!S145,IF($B$6=Dates!$E$5,DataPack!AC145,IF($B$6=Dates!$E$6,DataPack!AM145,IF($B$6=Dates!$E$7,DataPack!AB145)))))</f>
        <v>14</v>
      </c>
      <c r="L15" s="287">
        <f>IF($B$6=Dates!$E$3,DataPack!J145,IF($B$6=Dates!$E$4,DataPack!T145,IF($B$6=Dates!$E$5,DataPack!AD145,IF($B$6=Dates!$E$6,DataPack!AN145,IF($B$6=Dates!$E$7,DataPack!AC145)))))</f>
        <v>6</v>
      </c>
      <c r="M15" s="253"/>
    </row>
    <row r="16" spans="2:13" s="248" customFormat="1" ht="30" customHeight="1">
      <c r="B16" s="266" t="s">
        <v>354</v>
      </c>
      <c r="C16" s="267"/>
      <c r="D16" s="286">
        <f>IF($B$6=Dates!$E$3,DataPack!B146,IF($B$6=Dates!$E$4,DataPack!L146,IF($B$6=Dates!$E$5,DataPack!V146,IF($B$6=Dates!$E$6,DataPack!AF146,IF($B$6=Dates!$E$7,DataPack!U146)))))</f>
        <v>237</v>
      </c>
      <c r="E16" s="287">
        <f>IF($B$6=Dates!$E$3,DataPack!C146,IF($B$6=Dates!$E$4,DataPack!M146,IF($B$6=Dates!$E$5,DataPack!W146,IF($B$6=Dates!$E$6,DataPack!AG146,IF($B$6=Dates!$E$7,DataPack!V146)))))</f>
        <v>98</v>
      </c>
      <c r="F16" s="287">
        <f>IF($B$6=Dates!$E$3,DataPack!D146,IF($B$6=Dates!$E$4,DataPack!N146,IF($B$6=Dates!$E$5,DataPack!X146,IF($B$6=Dates!$E$6,DataPack!AH146,IF($B$6=Dates!$E$7,DataPack!W146)))))</f>
        <v>41</v>
      </c>
      <c r="G16" s="287">
        <f>IF($B$6=Dates!$E$3,DataPack!E146,IF($B$6=Dates!$E$4,DataPack!O146,IF($B$6=Dates!$E$5,DataPack!Y146,IF($B$6=Dates!$E$6,DataPack!AI146,IF($B$6=Dates!$E$7,DataPack!X146)))))</f>
        <v>124</v>
      </c>
      <c r="H16" s="287">
        <f>IF($B$6=Dates!$E$3,DataPack!F146,IF($B$6=Dates!$E$4,DataPack!P146,IF($B$6=Dates!$E$5,DataPack!Z146,IF($B$6=Dates!$E$6,DataPack!AJ146,IF($B$6=Dates!$E$7,DataPack!Y146)))))</f>
        <v>52</v>
      </c>
      <c r="I16" s="287">
        <f>IF($B$6=Dates!$E$3,DataPack!G146,IF($B$6=Dates!$E$4,DataPack!Q146,IF($B$6=Dates!$E$5,DataPack!AA146,IF($B$6=Dates!$E$6,DataPack!AK146,IF($B$6=Dates!$E$7,DataPack!Z146)))))</f>
        <v>15</v>
      </c>
      <c r="J16" s="287">
        <f>IF($B$6=Dates!$E$3,DataPack!H146,IF($B$6=Dates!$E$4,DataPack!R146,IF($B$6=Dates!$E$5,DataPack!AB146,IF($B$6=Dates!$E$6,DataPack!AL146,IF($B$6=Dates!$E$7,DataPack!AA146)))))</f>
        <v>6</v>
      </c>
      <c r="K16" s="287">
        <f>IF($B$6=Dates!$E$3,DataPack!I146,IF($B$6=Dates!$E$4,DataPack!S146,IF($B$6=Dates!$E$5,DataPack!AC146,IF($B$6=Dates!$E$6,DataPack!AM146,IF($B$6=Dates!$E$7,DataPack!AB146)))))</f>
        <v>0</v>
      </c>
      <c r="L16" s="287">
        <f>IF($B$6=Dates!$E$3,DataPack!J146,IF($B$6=Dates!$E$4,DataPack!T146,IF($B$6=Dates!$E$5,DataPack!AD146,IF($B$6=Dates!$E$6,DataPack!AN146,IF($B$6=Dates!$E$7,DataPack!AC146)))))</f>
        <v>0</v>
      </c>
      <c r="M16" s="253"/>
    </row>
    <row r="17" spans="2:13" s="248" customFormat="1" ht="30" customHeight="1">
      <c r="B17" s="266" t="s">
        <v>355</v>
      </c>
      <c r="C17" s="267"/>
      <c r="D17" s="286">
        <f>IF($B$6=Dates!$E$3,DataPack!B147,IF($B$6=Dates!$E$4,DataPack!L147,IF($B$6=Dates!$E$5,DataPack!V147,IF($B$6=Dates!$E$6,DataPack!AF147,IF($B$6=Dates!$E$7,DataPack!U147)))))</f>
        <v>237</v>
      </c>
      <c r="E17" s="287">
        <f>IF($B$6=Dates!$E$3,DataPack!C147,IF($B$6=Dates!$E$4,DataPack!M147,IF($B$6=Dates!$E$5,DataPack!W147,IF($B$6=Dates!$E$6,DataPack!AG147,IF($B$6=Dates!$E$7,DataPack!V147)))))</f>
        <v>36</v>
      </c>
      <c r="F17" s="287">
        <f>IF($B$6=Dates!$E$3,DataPack!D147,IF($B$6=Dates!$E$4,DataPack!N147,IF($B$6=Dates!$E$5,DataPack!X147,IF($B$6=Dates!$E$6,DataPack!AH147,IF($B$6=Dates!$E$7,DataPack!W147)))))</f>
        <v>15</v>
      </c>
      <c r="G17" s="287">
        <f>IF($B$6=Dates!$E$3,DataPack!E147,IF($B$6=Dates!$E$4,DataPack!O147,IF($B$6=Dates!$E$5,DataPack!Y147,IF($B$6=Dates!$E$6,DataPack!AI147,IF($B$6=Dates!$E$7,DataPack!X147)))))</f>
        <v>155</v>
      </c>
      <c r="H17" s="287">
        <f>IF($B$6=Dates!$E$3,DataPack!F147,IF($B$6=Dates!$E$4,DataPack!P147,IF($B$6=Dates!$E$5,DataPack!Z147,IF($B$6=Dates!$E$6,DataPack!AJ147,IF($B$6=Dates!$E$7,DataPack!Y147)))))</f>
        <v>65</v>
      </c>
      <c r="I17" s="287">
        <f>IF($B$6=Dates!$E$3,DataPack!G147,IF($B$6=Dates!$E$4,DataPack!Q147,IF($B$6=Dates!$E$5,DataPack!AA147,IF($B$6=Dates!$E$6,DataPack!AK147,IF($B$6=Dates!$E$7,DataPack!Z147)))))</f>
        <v>42</v>
      </c>
      <c r="J17" s="287">
        <f>IF($B$6=Dates!$E$3,DataPack!H147,IF($B$6=Dates!$E$4,DataPack!R147,IF($B$6=Dates!$E$5,DataPack!AB147,IF($B$6=Dates!$E$6,DataPack!AL147,IF($B$6=Dates!$E$7,DataPack!AA147)))))</f>
        <v>18</v>
      </c>
      <c r="K17" s="287">
        <f>IF($B$6=Dates!$E$3,DataPack!I147,IF($B$6=Dates!$E$4,DataPack!S147,IF($B$6=Dates!$E$5,DataPack!AC147,IF($B$6=Dates!$E$6,DataPack!AM147,IF($B$6=Dates!$E$7,DataPack!AB147)))))</f>
        <v>4</v>
      </c>
      <c r="L17" s="287">
        <f>IF($B$6=Dates!$E$3,DataPack!J147,IF($B$6=Dates!$E$4,DataPack!T147,IF($B$6=Dates!$E$5,DataPack!AD147,IF($B$6=Dates!$E$6,DataPack!AN147,IF($B$6=Dates!$E$7,DataPack!AC147)))))</f>
        <v>2</v>
      </c>
      <c r="M17" s="253"/>
    </row>
    <row r="18" spans="2:13" s="248" customFormat="1" ht="30" customHeight="1">
      <c r="B18" s="266" t="s">
        <v>356</v>
      </c>
      <c r="C18" s="267"/>
      <c r="D18" s="286">
        <f>IF($B$6=Dates!$E$3,DataPack!B148,IF($B$6=Dates!$E$4,DataPack!L148,IF($B$6=Dates!$E$5,DataPack!V148,IF($B$6=Dates!$E$6,DataPack!AF148,IF($B$6=Dates!$E$7,DataPack!U148)))))</f>
        <v>237</v>
      </c>
      <c r="E18" s="287">
        <f>IF($B$6=Dates!$E$3,DataPack!C148,IF($B$6=Dates!$E$4,DataPack!M148,IF($B$6=Dates!$E$5,DataPack!W148,IF($B$6=Dates!$E$6,DataPack!AG148,IF($B$6=Dates!$E$7,DataPack!V148)))))</f>
        <v>45</v>
      </c>
      <c r="F18" s="287">
        <f>IF($B$6=Dates!$E$3,DataPack!D148,IF($B$6=Dates!$E$4,DataPack!N148,IF($B$6=Dates!$E$5,DataPack!X148,IF($B$6=Dates!$E$6,DataPack!AH148,IF($B$6=Dates!$E$7,DataPack!W148)))))</f>
        <v>19</v>
      </c>
      <c r="G18" s="287">
        <f>IF($B$6=Dates!$E$3,DataPack!E148,IF($B$6=Dates!$E$4,DataPack!O148,IF($B$6=Dates!$E$5,DataPack!Y148,IF($B$6=Dates!$E$6,DataPack!AI148,IF($B$6=Dates!$E$7,DataPack!X148)))))</f>
        <v>150</v>
      </c>
      <c r="H18" s="287">
        <f>IF($B$6=Dates!$E$3,DataPack!F148,IF($B$6=Dates!$E$4,DataPack!P148,IF($B$6=Dates!$E$5,DataPack!Z148,IF($B$6=Dates!$E$6,DataPack!AJ148,IF($B$6=Dates!$E$7,DataPack!Y148)))))</f>
        <v>63</v>
      </c>
      <c r="I18" s="287">
        <f>IF($B$6=Dates!$E$3,DataPack!G148,IF($B$6=Dates!$E$4,DataPack!Q148,IF($B$6=Dates!$E$5,DataPack!AA148,IF($B$6=Dates!$E$6,DataPack!AK148,IF($B$6=Dates!$E$7,DataPack!Z148)))))</f>
        <v>42</v>
      </c>
      <c r="J18" s="287">
        <f>IF($B$6=Dates!$E$3,DataPack!H148,IF($B$6=Dates!$E$4,DataPack!R148,IF($B$6=Dates!$E$5,DataPack!AB148,IF($B$6=Dates!$E$6,DataPack!AL148,IF($B$6=Dates!$E$7,DataPack!AA148)))))</f>
        <v>18</v>
      </c>
      <c r="K18" s="287">
        <f>IF($B$6=Dates!$E$3,DataPack!I148,IF($B$6=Dates!$E$4,DataPack!S148,IF($B$6=Dates!$E$5,DataPack!AC148,IF($B$6=Dates!$E$6,DataPack!AM148,IF($B$6=Dates!$E$7,DataPack!AB148)))))</f>
        <v>0</v>
      </c>
      <c r="L18" s="287">
        <f>IF($B$6=Dates!$E$3,DataPack!J148,IF($B$6=Dates!$E$4,DataPack!T148,IF($B$6=Dates!$E$5,DataPack!AD148,IF($B$6=Dates!$E$6,DataPack!AN148,IF($B$6=Dates!$E$7,DataPack!AC148)))))</f>
        <v>0</v>
      </c>
      <c r="M18" s="253"/>
    </row>
    <row r="19" spans="2:13" s="248" customFormat="1" ht="30" customHeight="1">
      <c r="B19" s="266" t="s">
        <v>357</v>
      </c>
      <c r="C19" s="267"/>
      <c r="D19" s="286">
        <f>IF($B$6=Dates!$E$3,DataPack!B149,IF($B$6=Dates!$E$4,DataPack!L149,IF($B$6=Dates!$E$5,DataPack!V149,IF($B$6=Dates!$E$6,DataPack!AF149,IF($B$6=Dates!$E$7,DataPack!U149)))))</f>
        <v>237</v>
      </c>
      <c r="E19" s="287">
        <f>IF($B$6=Dates!$E$3,DataPack!C149,IF($B$6=Dates!$E$4,DataPack!M149,IF($B$6=Dates!$E$5,DataPack!W149,IF($B$6=Dates!$E$6,DataPack!AG149,IF($B$6=Dates!$E$7,DataPack!V149)))))</f>
        <v>86</v>
      </c>
      <c r="F19" s="287">
        <f>IF($B$6=Dates!$E$3,DataPack!D149,IF($B$6=Dates!$E$4,DataPack!N149,IF($B$6=Dates!$E$5,DataPack!X149,IF($B$6=Dates!$E$6,DataPack!AH149,IF($B$6=Dates!$E$7,DataPack!W149)))))</f>
        <v>36</v>
      </c>
      <c r="G19" s="287">
        <f>IF($B$6=Dates!$E$3,DataPack!E149,IF($B$6=Dates!$E$4,DataPack!O149,IF($B$6=Dates!$E$5,DataPack!Y149,IF($B$6=Dates!$E$6,DataPack!AI149,IF($B$6=Dates!$E$7,DataPack!X149)))))</f>
        <v>126</v>
      </c>
      <c r="H19" s="287">
        <f>IF($B$6=Dates!$E$3,DataPack!F149,IF($B$6=Dates!$E$4,DataPack!P149,IF($B$6=Dates!$E$5,DataPack!Z149,IF($B$6=Dates!$E$6,DataPack!AJ149,IF($B$6=Dates!$E$7,DataPack!Y149)))))</f>
        <v>53</v>
      </c>
      <c r="I19" s="287">
        <f>IF($B$6=Dates!$E$3,DataPack!G149,IF($B$6=Dates!$E$4,DataPack!Q149,IF($B$6=Dates!$E$5,DataPack!AA149,IF($B$6=Dates!$E$6,DataPack!AK149,IF($B$6=Dates!$E$7,DataPack!Z149)))))</f>
        <v>24</v>
      </c>
      <c r="J19" s="287">
        <f>IF($B$6=Dates!$E$3,DataPack!H149,IF($B$6=Dates!$E$4,DataPack!R149,IF($B$6=Dates!$E$5,DataPack!AB149,IF($B$6=Dates!$E$6,DataPack!AL149,IF($B$6=Dates!$E$7,DataPack!AA149)))))</f>
        <v>10</v>
      </c>
      <c r="K19" s="287">
        <f>IF($B$6=Dates!$E$3,DataPack!I149,IF($B$6=Dates!$E$4,DataPack!S149,IF($B$6=Dates!$E$5,DataPack!AC149,IF($B$6=Dates!$E$6,DataPack!AM149,IF($B$6=Dates!$E$7,DataPack!AB149)))))</f>
        <v>1</v>
      </c>
      <c r="L19" s="287">
        <f>IF($B$6=Dates!$E$3,DataPack!J149,IF($B$6=Dates!$E$4,DataPack!T149,IF($B$6=Dates!$E$5,DataPack!AD149,IF($B$6=Dates!$E$6,DataPack!AN149,IF($B$6=Dates!$E$7,DataPack!AC149)))))</f>
        <v>0</v>
      </c>
      <c r="M19" s="253"/>
    </row>
    <row r="20" spans="2:13" s="248" customFormat="1" ht="30" customHeight="1">
      <c r="B20" s="266" t="s">
        <v>358</v>
      </c>
      <c r="C20" s="267"/>
      <c r="D20" s="286">
        <f>IF($B$6=Dates!$E$3,DataPack!B150,IF($B$6=Dates!$E$4,DataPack!L150,IF($B$6=Dates!$E$5,DataPack!V150,IF($B$6=Dates!$E$6,DataPack!AF150,IF($B$6=Dates!$E$7,DataPack!U150)))))</f>
        <v>237</v>
      </c>
      <c r="E20" s="287">
        <f>IF($B$6=Dates!$E$3,DataPack!C150,IF($B$6=Dates!$E$4,DataPack!M150,IF($B$6=Dates!$E$5,DataPack!W150,IF($B$6=Dates!$E$6,DataPack!AG150,IF($B$6=Dates!$E$7,DataPack!V150)))))</f>
        <v>49</v>
      </c>
      <c r="F20" s="287">
        <f>IF($B$6=Dates!$E$3,DataPack!D150,IF($B$6=Dates!$E$4,DataPack!N150,IF($B$6=Dates!$E$5,DataPack!X150,IF($B$6=Dates!$E$6,DataPack!AH150,IF($B$6=Dates!$E$7,DataPack!W150)))))</f>
        <v>21</v>
      </c>
      <c r="G20" s="287">
        <f>IF($B$6=Dates!$E$3,DataPack!E150,IF($B$6=Dates!$E$4,DataPack!O150,IF($B$6=Dates!$E$5,DataPack!Y150,IF($B$6=Dates!$E$6,DataPack!AI150,IF($B$6=Dates!$E$7,DataPack!X150)))))</f>
        <v>105</v>
      </c>
      <c r="H20" s="287">
        <f>IF($B$6=Dates!$E$3,DataPack!F150,IF($B$6=Dates!$E$4,DataPack!P150,IF($B$6=Dates!$E$5,DataPack!Z150,IF($B$6=Dates!$E$6,DataPack!AJ150,IF($B$6=Dates!$E$7,DataPack!Y150)))))</f>
        <v>44</v>
      </c>
      <c r="I20" s="287">
        <f>IF($B$6=Dates!$E$3,DataPack!G150,IF($B$6=Dates!$E$4,DataPack!Q150,IF($B$6=Dates!$E$5,DataPack!AA150,IF($B$6=Dates!$E$6,DataPack!AK150,IF($B$6=Dates!$E$7,DataPack!Z150)))))</f>
        <v>72</v>
      </c>
      <c r="J20" s="287">
        <f>IF($B$6=Dates!$E$3,DataPack!H150,IF($B$6=Dates!$E$4,DataPack!R150,IF($B$6=Dates!$E$5,DataPack!AB150,IF($B$6=Dates!$E$6,DataPack!AL150,IF($B$6=Dates!$E$7,DataPack!AA150)))))</f>
        <v>30</v>
      </c>
      <c r="K20" s="287">
        <f>IF($B$6=Dates!$E$3,DataPack!I150,IF($B$6=Dates!$E$4,DataPack!S150,IF($B$6=Dates!$E$5,DataPack!AC150,IF($B$6=Dates!$E$6,DataPack!AM150,IF($B$6=Dates!$E$7,DataPack!AB150)))))</f>
        <v>11</v>
      </c>
      <c r="L20" s="287">
        <f>IF($B$6=Dates!$E$3,DataPack!J150,IF($B$6=Dates!$E$4,DataPack!T150,IF($B$6=Dates!$E$5,DataPack!AD150,IF($B$6=Dates!$E$6,DataPack!AN150,IF($B$6=Dates!$E$7,DataPack!AC150)))))</f>
        <v>5</v>
      </c>
      <c r="M20" s="253"/>
    </row>
    <row r="21" spans="2:13" s="248" customFormat="1" ht="30" customHeight="1">
      <c r="B21" s="266" t="s">
        <v>805</v>
      </c>
      <c r="C21" s="267"/>
      <c r="D21" s="286">
        <f>IF($B$6=Dates!$E$3,DataPack!B151,IF($B$6=Dates!$E$4,DataPack!L151,IF($B$6=Dates!$E$5,DataPack!V151,IF($B$6=Dates!$E$6,DataPack!AF151,IF($B$6=Dates!$E$7,DataPack!U151)))))</f>
        <v>237</v>
      </c>
      <c r="E21" s="287">
        <f>IF($B$6=Dates!$E$3,DataPack!C151,IF($B$6=Dates!$E$4,DataPack!M151,IF($B$6=Dates!$E$5,DataPack!W151,IF($B$6=Dates!$E$6,DataPack!AG151,IF($B$6=Dates!$E$7,DataPack!V151)))))</f>
        <v>85</v>
      </c>
      <c r="F21" s="287">
        <f>IF($B$6=Dates!$E$3,DataPack!D151,IF($B$6=Dates!$E$4,DataPack!N151,IF($B$6=Dates!$E$5,DataPack!X151,IF($B$6=Dates!$E$6,DataPack!AH151,IF($B$6=Dates!$E$7,DataPack!W151)))))</f>
        <v>36</v>
      </c>
      <c r="G21" s="287">
        <f>IF($B$6=Dates!$E$3,DataPack!E151,IF($B$6=Dates!$E$4,DataPack!O151,IF($B$6=Dates!$E$5,DataPack!Y151,IF($B$6=Dates!$E$6,DataPack!AI151,IF($B$6=Dates!$E$7,DataPack!X151)))))</f>
        <v>78</v>
      </c>
      <c r="H21" s="287">
        <f>IF($B$6=Dates!$E$3,DataPack!F151,IF($B$6=Dates!$E$4,DataPack!P151,IF($B$6=Dates!$E$5,DataPack!Z151,IF($B$6=Dates!$E$6,DataPack!AJ151,IF($B$6=Dates!$E$7,DataPack!Y151)))))</f>
        <v>33</v>
      </c>
      <c r="I21" s="287">
        <f>IF($B$6=Dates!$E$3,DataPack!G151,IF($B$6=Dates!$E$4,DataPack!Q151,IF($B$6=Dates!$E$5,DataPack!AA151,IF($B$6=Dates!$E$6,DataPack!AK151,IF($B$6=Dates!$E$7,DataPack!Z151)))))</f>
        <v>63</v>
      </c>
      <c r="J21" s="287">
        <f>IF($B$6=Dates!$E$3,DataPack!H151,IF($B$6=Dates!$E$4,DataPack!R151,IF($B$6=Dates!$E$5,DataPack!AB151,IF($B$6=Dates!$E$6,DataPack!AL151,IF($B$6=Dates!$E$7,DataPack!AA151)))))</f>
        <v>27</v>
      </c>
      <c r="K21" s="287">
        <f>IF($B$6=Dates!$E$3,DataPack!I151,IF($B$6=Dates!$E$4,DataPack!S151,IF($B$6=Dates!$E$5,DataPack!AC151,IF($B$6=Dates!$E$6,DataPack!AM151,IF($B$6=Dates!$E$7,DataPack!AB151)))))</f>
        <v>11</v>
      </c>
      <c r="L21" s="287">
        <f>IF($B$6=Dates!$E$3,DataPack!J151,IF($B$6=Dates!$E$4,DataPack!T151,IF($B$6=Dates!$E$5,DataPack!AD151,IF($B$6=Dates!$E$6,DataPack!AN151,IF($B$6=Dates!$E$7,DataPack!AC151)))))</f>
        <v>5</v>
      </c>
      <c r="M21" s="253"/>
    </row>
    <row r="22" spans="2:13" s="248" customFormat="1" ht="30" customHeight="1">
      <c r="B22" s="266" t="s">
        <v>360</v>
      </c>
      <c r="C22" s="267"/>
      <c r="D22" s="286">
        <f>IF($B$6=Dates!$E$3,DataPack!B152,IF($B$6=Dates!$E$4,DataPack!L152,IF($B$6=Dates!$E$5,DataPack!V152,IF($B$6=Dates!$E$6,DataPack!AF152,IF($B$6=Dates!$E$7,DataPack!U152)))))</f>
        <v>237</v>
      </c>
      <c r="E22" s="287">
        <f>IF($B$6=Dates!$E$3,DataPack!C152,IF($B$6=Dates!$E$4,DataPack!M152,IF($B$6=Dates!$E$5,DataPack!W152,IF($B$6=Dates!$E$6,DataPack!AG152,IF($B$6=Dates!$E$7,DataPack!V152)))))</f>
        <v>73</v>
      </c>
      <c r="F22" s="287">
        <f>IF($B$6=Dates!$E$3,DataPack!D152,IF($B$6=Dates!$E$4,DataPack!N152,IF($B$6=Dates!$E$5,DataPack!X152,IF($B$6=Dates!$E$6,DataPack!AH152,IF($B$6=Dates!$E$7,DataPack!W152)))))</f>
        <v>31</v>
      </c>
      <c r="G22" s="287">
        <f>IF($B$6=Dates!$E$3,DataPack!E152,IF($B$6=Dates!$E$4,DataPack!O152,IF($B$6=Dates!$E$5,DataPack!Y152,IF($B$6=Dates!$E$6,DataPack!AI152,IF($B$6=Dates!$E$7,DataPack!X152)))))</f>
        <v>122</v>
      </c>
      <c r="H22" s="287">
        <f>IF($B$6=Dates!$E$3,DataPack!F152,IF($B$6=Dates!$E$4,DataPack!P152,IF($B$6=Dates!$E$5,DataPack!Z152,IF($B$6=Dates!$E$6,DataPack!AJ152,IF($B$6=Dates!$E$7,DataPack!Y152)))))</f>
        <v>51</v>
      </c>
      <c r="I22" s="287">
        <f>IF($B$6=Dates!$E$3,DataPack!G152,IF($B$6=Dates!$E$4,DataPack!Q152,IF($B$6=Dates!$E$5,DataPack!AA152,IF($B$6=Dates!$E$6,DataPack!AK152,IF($B$6=Dates!$E$7,DataPack!Z152)))))</f>
        <v>42</v>
      </c>
      <c r="J22" s="287">
        <f>IF($B$6=Dates!$E$3,DataPack!H152,IF($B$6=Dates!$E$4,DataPack!R152,IF($B$6=Dates!$E$5,DataPack!AB152,IF($B$6=Dates!$E$6,DataPack!AL152,IF($B$6=Dates!$E$7,DataPack!AA152)))))</f>
        <v>18</v>
      </c>
      <c r="K22" s="287">
        <f>IF($B$6=Dates!$E$3,DataPack!I152,IF($B$6=Dates!$E$4,DataPack!S152,IF($B$6=Dates!$E$5,DataPack!AC152,IF($B$6=Dates!$E$6,DataPack!AM152,IF($B$6=Dates!$E$7,DataPack!AB152)))))</f>
        <v>0</v>
      </c>
      <c r="L22" s="287">
        <f>IF($B$6=Dates!$E$3,DataPack!J152,IF($B$6=Dates!$E$4,DataPack!T152,IF($B$6=Dates!$E$5,DataPack!AD152,IF($B$6=Dates!$E$6,DataPack!AN152,IF($B$6=Dates!$E$7,DataPack!AC152)))))</f>
        <v>0</v>
      </c>
      <c r="M22" s="253"/>
    </row>
    <row r="23" spans="2:13" s="248" customFormat="1" ht="30" customHeight="1">
      <c r="B23" s="266" t="s">
        <v>361</v>
      </c>
      <c r="C23" s="267"/>
      <c r="D23" s="286">
        <f>IF($B$6=Dates!$E$3,DataPack!B153,IF($B$6=Dates!$E$4,DataPack!L153,IF($B$6=Dates!$E$5,DataPack!V153,IF($B$6=Dates!$E$6,DataPack!AF153,IF($B$6=Dates!$E$7,DataPack!U153)))))</f>
        <v>237</v>
      </c>
      <c r="E23" s="287">
        <f>IF($B$6=Dates!$E$3,DataPack!C153,IF($B$6=Dates!$E$4,DataPack!M153,IF($B$6=Dates!$E$5,DataPack!W153,IF($B$6=Dates!$E$6,DataPack!AG153,IF($B$6=Dates!$E$7,DataPack!V153)))))</f>
        <v>20</v>
      </c>
      <c r="F23" s="287">
        <f>IF($B$6=Dates!$E$3,DataPack!D153,IF($B$6=Dates!$E$4,DataPack!N153,IF($B$6=Dates!$E$5,DataPack!X153,IF($B$6=Dates!$E$6,DataPack!AH153,IF($B$6=Dates!$E$7,DataPack!W153)))))</f>
        <v>8</v>
      </c>
      <c r="G23" s="287">
        <f>IF($B$6=Dates!$E$3,DataPack!E153,IF($B$6=Dates!$E$4,DataPack!O153,IF($B$6=Dates!$E$5,DataPack!Y153,IF($B$6=Dates!$E$6,DataPack!AI153,IF($B$6=Dates!$E$7,DataPack!X153)))))</f>
        <v>128</v>
      </c>
      <c r="H23" s="287">
        <f>IF($B$6=Dates!$E$3,DataPack!F153,IF($B$6=Dates!$E$4,DataPack!P153,IF($B$6=Dates!$E$5,DataPack!Z153,IF($B$6=Dates!$E$6,DataPack!AJ153,IF($B$6=Dates!$E$7,DataPack!Y153)))))</f>
        <v>54</v>
      </c>
      <c r="I23" s="287">
        <f>IF($B$6=Dates!$E$3,DataPack!G153,IF($B$6=Dates!$E$4,DataPack!Q153,IF($B$6=Dates!$E$5,DataPack!AA153,IF($B$6=Dates!$E$6,DataPack!AK153,IF($B$6=Dates!$E$7,DataPack!Z153)))))</f>
        <v>78</v>
      </c>
      <c r="J23" s="287">
        <f>IF($B$6=Dates!$E$3,DataPack!H153,IF($B$6=Dates!$E$4,DataPack!R153,IF($B$6=Dates!$E$5,DataPack!AB153,IF($B$6=Dates!$E$6,DataPack!AL153,IF($B$6=Dates!$E$7,DataPack!AA153)))))</f>
        <v>33</v>
      </c>
      <c r="K23" s="287">
        <f>IF($B$6=Dates!$E$3,DataPack!I153,IF($B$6=Dates!$E$4,DataPack!S153,IF($B$6=Dates!$E$5,DataPack!AC153,IF($B$6=Dates!$E$6,DataPack!AM153,IF($B$6=Dates!$E$7,DataPack!AB153)))))</f>
        <v>11</v>
      </c>
      <c r="L23" s="287">
        <f>IF($B$6=Dates!$E$3,DataPack!J153,IF($B$6=Dates!$E$4,DataPack!T153,IF($B$6=Dates!$E$5,DataPack!AD153,IF($B$6=Dates!$E$6,DataPack!AN153,IF($B$6=Dates!$E$7,DataPack!AC153)))))</f>
        <v>5</v>
      </c>
      <c r="M23" s="253"/>
    </row>
    <row r="24" spans="2:13" s="248" customFormat="1" ht="30" customHeight="1">
      <c r="B24" s="266" t="s">
        <v>362</v>
      </c>
      <c r="C24" s="267"/>
      <c r="D24" s="286">
        <f>IF($B$6=Dates!$E$3,DataPack!B154,IF($B$6=Dates!$E$4,DataPack!L154,IF($B$6=Dates!$E$5,DataPack!V154,IF($B$6=Dates!$E$6,DataPack!AF154,IF($B$6=Dates!$E$7,DataPack!U154)))))</f>
        <v>237</v>
      </c>
      <c r="E24" s="287">
        <f>IF($B$6=Dates!$E$3,DataPack!C154,IF($B$6=Dates!$E$4,DataPack!M154,IF($B$6=Dates!$E$5,DataPack!W154,IF($B$6=Dates!$E$6,DataPack!AG154,IF($B$6=Dates!$E$7,DataPack!V154)))))</f>
        <v>19</v>
      </c>
      <c r="F24" s="287">
        <f>IF($B$6=Dates!$E$3,DataPack!D154,IF($B$6=Dates!$E$4,DataPack!N154,IF($B$6=Dates!$E$5,DataPack!X154,IF($B$6=Dates!$E$6,DataPack!AH154,IF($B$6=Dates!$E$7,DataPack!W154)))))</f>
        <v>8</v>
      </c>
      <c r="G24" s="287">
        <f>IF($B$6=Dates!$E$3,DataPack!E154,IF($B$6=Dates!$E$4,DataPack!O154,IF($B$6=Dates!$E$5,DataPack!Y154,IF($B$6=Dates!$E$6,DataPack!AI154,IF($B$6=Dates!$E$7,DataPack!X154)))))</f>
        <v>100</v>
      </c>
      <c r="H24" s="287">
        <f>IF($B$6=Dates!$E$3,DataPack!F154,IF($B$6=Dates!$E$4,DataPack!P154,IF($B$6=Dates!$E$5,DataPack!Z154,IF($B$6=Dates!$E$6,DataPack!AJ154,IF($B$6=Dates!$E$7,DataPack!Y154)))))</f>
        <v>42</v>
      </c>
      <c r="I24" s="287">
        <f>IF($B$6=Dates!$E$3,DataPack!G154,IF($B$6=Dates!$E$4,DataPack!Q154,IF($B$6=Dates!$E$5,DataPack!AA154,IF($B$6=Dates!$E$6,DataPack!AK154,IF($B$6=Dates!$E$7,DataPack!Z154)))))</f>
        <v>107</v>
      </c>
      <c r="J24" s="287">
        <f>IF($B$6=Dates!$E$3,DataPack!H154,IF($B$6=Dates!$E$4,DataPack!R154,IF($B$6=Dates!$E$5,DataPack!AB154,IF($B$6=Dates!$E$6,DataPack!AL154,IF($B$6=Dates!$E$7,DataPack!AA154)))))</f>
        <v>45</v>
      </c>
      <c r="K24" s="287">
        <f>IF($B$6=Dates!$E$3,DataPack!I154,IF($B$6=Dates!$E$4,DataPack!S154,IF($B$6=Dates!$E$5,DataPack!AC154,IF($B$6=Dates!$E$6,DataPack!AM154,IF($B$6=Dates!$E$7,DataPack!AB154)))))</f>
        <v>11</v>
      </c>
      <c r="L24" s="287">
        <f>IF($B$6=Dates!$E$3,DataPack!J154,IF($B$6=Dates!$E$4,DataPack!T154,IF($B$6=Dates!$E$5,DataPack!AD154,IF($B$6=Dates!$E$6,DataPack!AN154,IF($B$6=Dates!$E$7,DataPack!AC154)))))</f>
        <v>5</v>
      </c>
      <c r="M24" s="253"/>
    </row>
    <row r="25" spans="2:13" s="248" customFormat="1" ht="30" customHeight="1">
      <c r="B25" s="266" t="s">
        <v>363</v>
      </c>
      <c r="C25" s="267"/>
      <c r="D25" s="286">
        <f>IF($B$6=Dates!$E$3,DataPack!B155,IF($B$6=Dates!$E$4,DataPack!L155,IF($B$6=Dates!$E$5,DataPack!V155,IF($B$6=Dates!$E$6,DataPack!AF155,IF($B$6=Dates!$E$7,DataPack!U155)))))</f>
        <v>237</v>
      </c>
      <c r="E25" s="287">
        <f>IF($B$6=Dates!$E$3,DataPack!C155,IF($B$6=Dates!$E$4,DataPack!M155,IF($B$6=Dates!$E$5,DataPack!W155,IF($B$6=Dates!$E$6,DataPack!AG155,IF($B$6=Dates!$E$7,DataPack!V155)))))</f>
        <v>56</v>
      </c>
      <c r="F25" s="287">
        <f>IF($B$6=Dates!$E$3,DataPack!D155,IF($B$6=Dates!$E$4,DataPack!N155,IF($B$6=Dates!$E$5,DataPack!X155,IF($B$6=Dates!$E$6,DataPack!AH155,IF($B$6=Dates!$E$7,DataPack!W155)))))</f>
        <v>24</v>
      </c>
      <c r="G25" s="287">
        <f>IF($B$6=Dates!$E$3,DataPack!E155,IF($B$6=Dates!$E$4,DataPack!O155,IF($B$6=Dates!$E$5,DataPack!Y155,IF($B$6=Dates!$E$6,DataPack!AI155,IF($B$6=Dates!$E$7,DataPack!X155)))))</f>
        <v>133</v>
      </c>
      <c r="H25" s="287">
        <f>IF($B$6=Dates!$E$3,DataPack!F155,IF($B$6=Dates!$E$4,DataPack!P155,IF($B$6=Dates!$E$5,DataPack!Z155,IF($B$6=Dates!$E$6,DataPack!AJ155,IF($B$6=Dates!$E$7,DataPack!Y155)))))</f>
        <v>56</v>
      </c>
      <c r="I25" s="287">
        <f>IF($B$6=Dates!$E$3,DataPack!G155,IF($B$6=Dates!$E$4,DataPack!Q155,IF($B$6=Dates!$E$5,DataPack!AA155,IF($B$6=Dates!$E$6,DataPack!AK155,IF($B$6=Dates!$E$7,DataPack!Z155)))))</f>
        <v>44</v>
      </c>
      <c r="J25" s="287">
        <f>IF($B$6=Dates!$E$3,DataPack!H155,IF($B$6=Dates!$E$4,DataPack!R155,IF($B$6=Dates!$E$5,DataPack!AB155,IF($B$6=Dates!$E$6,DataPack!AL155,IF($B$6=Dates!$E$7,DataPack!AA155)))))</f>
        <v>19</v>
      </c>
      <c r="K25" s="287">
        <f>IF($B$6=Dates!$E$3,DataPack!I155,IF($B$6=Dates!$E$4,DataPack!S155,IF($B$6=Dates!$E$5,DataPack!AC155,IF($B$6=Dates!$E$6,DataPack!AM155,IF($B$6=Dates!$E$7,DataPack!AB155)))))</f>
        <v>4</v>
      </c>
      <c r="L25" s="287">
        <f>IF($B$6=Dates!$E$3,DataPack!J155,IF($B$6=Dates!$E$4,DataPack!T155,IF($B$6=Dates!$E$5,DataPack!AD155,IF($B$6=Dates!$E$6,DataPack!AN155,IF($B$6=Dates!$E$7,DataPack!AC155)))))</f>
        <v>2</v>
      </c>
      <c r="M25" s="253"/>
    </row>
    <row r="26" spans="2:13" s="248" customFormat="1" ht="30" customHeight="1">
      <c r="B26" s="266" t="s">
        <v>364</v>
      </c>
      <c r="C26" s="267"/>
      <c r="D26" s="286">
        <f>IF($B$6=Dates!$E$3,DataPack!B156,IF($B$6=Dates!$E$4,DataPack!L156,IF($B$6=Dates!$E$5,DataPack!V156,IF($B$6=Dates!$E$6,DataPack!AF156,IF($B$6=Dates!$E$7,DataPack!U156)))))</f>
        <v>237</v>
      </c>
      <c r="E26" s="287">
        <f>IF($B$6=Dates!$E$3,DataPack!C156,IF($B$6=Dates!$E$4,DataPack!M156,IF($B$6=Dates!$E$5,DataPack!W156,IF($B$6=Dates!$E$6,DataPack!AG156,IF($B$6=Dates!$E$7,DataPack!V156)))))</f>
        <v>105</v>
      </c>
      <c r="F26" s="287">
        <f>IF($B$6=Dates!$E$3,DataPack!D156,IF($B$6=Dates!$E$4,DataPack!N156,IF($B$6=Dates!$E$5,DataPack!X156,IF($B$6=Dates!$E$6,DataPack!AH156,IF($B$6=Dates!$E$7,DataPack!W156)))))</f>
        <v>44</v>
      </c>
      <c r="G26" s="287">
        <f>IF($B$6=Dates!$E$3,DataPack!E156,IF($B$6=Dates!$E$4,DataPack!O156,IF($B$6=Dates!$E$5,DataPack!Y156,IF($B$6=Dates!$E$6,DataPack!AI156,IF($B$6=Dates!$E$7,DataPack!X156)))))</f>
        <v>107</v>
      </c>
      <c r="H26" s="287">
        <f>IF($B$6=Dates!$E$3,DataPack!F156,IF($B$6=Dates!$E$4,DataPack!P156,IF($B$6=Dates!$E$5,DataPack!Z156,IF($B$6=Dates!$E$6,DataPack!AJ156,IF($B$6=Dates!$E$7,DataPack!Y156)))))</f>
        <v>45</v>
      </c>
      <c r="I26" s="287">
        <f>IF($B$6=Dates!$E$3,DataPack!G156,IF($B$6=Dates!$E$4,DataPack!Q156,IF($B$6=Dates!$E$5,DataPack!AA156,IF($B$6=Dates!$E$6,DataPack!AK156,IF($B$6=Dates!$E$7,DataPack!Z156)))))</f>
        <v>23</v>
      </c>
      <c r="J26" s="287">
        <f>IF($B$6=Dates!$E$3,DataPack!H156,IF($B$6=Dates!$E$4,DataPack!R156,IF($B$6=Dates!$E$5,DataPack!AB156,IF($B$6=Dates!$E$6,DataPack!AL156,IF($B$6=Dates!$E$7,DataPack!AA156)))))</f>
        <v>10</v>
      </c>
      <c r="K26" s="287">
        <f>IF($B$6=Dates!$E$3,DataPack!I156,IF($B$6=Dates!$E$4,DataPack!S156,IF($B$6=Dates!$E$5,DataPack!AC156,IF($B$6=Dates!$E$6,DataPack!AM156,IF($B$6=Dates!$E$7,DataPack!AB156)))))</f>
        <v>2</v>
      </c>
      <c r="L26" s="287">
        <f>IF($B$6=Dates!$E$3,DataPack!J156,IF($B$6=Dates!$E$4,DataPack!T156,IF($B$6=Dates!$E$5,DataPack!AD156,IF($B$6=Dates!$E$6,DataPack!AN156,IF($B$6=Dates!$E$7,DataPack!AC156)))))</f>
        <v>1</v>
      </c>
      <c r="M26" s="253"/>
    </row>
    <row r="27" spans="2:13" s="248" customFormat="1" ht="30" customHeight="1">
      <c r="B27" s="266" t="s">
        <v>8</v>
      </c>
      <c r="C27" s="267"/>
      <c r="D27" s="286">
        <f>IF($B$6=Dates!$E$3,DataPack!B157,IF($B$6=Dates!$E$4,DataPack!L157,IF($B$6=Dates!$E$5,DataPack!V157,IF($B$6=Dates!$E$6,DataPack!AF157,IF($B$6=Dates!$E$7,DataPack!U157)))))</f>
        <v>237</v>
      </c>
      <c r="E27" s="287">
        <f>IF($B$6=Dates!$E$3,DataPack!C157,IF($B$6=Dates!$E$4,DataPack!M157,IF($B$6=Dates!$E$5,DataPack!W157,IF($B$6=Dates!$E$6,DataPack!AG157,IF($B$6=Dates!$E$7,DataPack!V157)))))</f>
        <v>62</v>
      </c>
      <c r="F27" s="287">
        <f>IF($B$6=Dates!$E$3,DataPack!D157,IF($B$6=Dates!$E$4,DataPack!N157,IF($B$6=Dates!$E$5,DataPack!X157,IF($B$6=Dates!$E$6,DataPack!AH157,IF($B$6=Dates!$E$7,DataPack!W157)))))</f>
        <v>26</v>
      </c>
      <c r="G27" s="287">
        <f>IF($B$6=Dates!$E$3,DataPack!E157,IF($B$6=Dates!$E$4,DataPack!O157,IF($B$6=Dates!$E$5,DataPack!Y157,IF($B$6=Dates!$E$6,DataPack!AI157,IF($B$6=Dates!$E$7,DataPack!X157)))))</f>
        <v>110</v>
      </c>
      <c r="H27" s="287">
        <f>IF($B$6=Dates!$E$3,DataPack!F157,IF($B$6=Dates!$E$4,DataPack!P157,IF($B$6=Dates!$E$5,DataPack!Z157,IF($B$6=Dates!$E$6,DataPack!AJ157,IF($B$6=Dates!$E$7,DataPack!Y157)))))</f>
        <v>46</v>
      </c>
      <c r="I27" s="287">
        <f>IF($B$6=Dates!$E$3,DataPack!G157,IF($B$6=Dates!$E$4,DataPack!Q157,IF($B$6=Dates!$E$5,DataPack!AA157,IF($B$6=Dates!$E$6,DataPack!AK157,IF($B$6=Dates!$E$7,DataPack!Z157)))))</f>
        <v>56</v>
      </c>
      <c r="J27" s="287">
        <f>IF($B$6=Dates!$E$3,DataPack!H157,IF($B$6=Dates!$E$4,DataPack!R157,IF($B$6=Dates!$E$5,DataPack!AB157,IF($B$6=Dates!$E$6,DataPack!AL157,IF($B$6=Dates!$E$7,DataPack!AA157)))))</f>
        <v>24</v>
      </c>
      <c r="K27" s="287">
        <f>IF($B$6=Dates!$E$3,DataPack!I157,IF($B$6=Dates!$E$4,DataPack!S157,IF($B$6=Dates!$E$5,DataPack!AC157,IF($B$6=Dates!$E$6,DataPack!AM157,IF($B$6=Dates!$E$7,DataPack!AB157)))))</f>
        <v>9</v>
      </c>
      <c r="L27" s="287">
        <f>IF($B$6=Dates!$E$3,DataPack!J157,IF($B$6=Dates!$E$4,DataPack!T157,IF($B$6=Dates!$E$5,DataPack!AD157,IF($B$6=Dates!$E$6,DataPack!AN157,IF($B$6=Dates!$E$7,DataPack!AC157)))))</f>
        <v>4</v>
      </c>
      <c r="M27" s="253"/>
    </row>
    <row r="28" spans="2:13" s="270" customFormat="1" ht="30" customHeight="1">
      <c r="B28" s="266" t="s">
        <v>365</v>
      </c>
      <c r="C28" s="267"/>
      <c r="D28" s="286">
        <f>IF($B$6=Dates!$E$3,DataPack!B158,IF($B$6=Dates!$E$4,DataPack!L158,IF($B$6=Dates!$E$5,DataPack!V158,IF($B$6=Dates!$E$6,DataPack!AF158,IF($B$6=Dates!$E$7,DataPack!U158)))))</f>
        <v>237</v>
      </c>
      <c r="E28" s="287">
        <f>IF($B$6=Dates!$E$3,DataPack!C158,IF($B$6=Dates!$E$4,DataPack!M158,IF($B$6=Dates!$E$5,DataPack!W158,IF($B$6=Dates!$E$6,DataPack!AG158,IF($B$6=Dates!$E$7,DataPack!V158)))))</f>
        <v>43</v>
      </c>
      <c r="F28" s="287">
        <f>IF($B$6=Dates!$E$3,DataPack!D158,IF($B$6=Dates!$E$4,DataPack!N158,IF($B$6=Dates!$E$5,DataPack!X158,IF($B$6=Dates!$E$6,DataPack!AH158,IF($B$6=Dates!$E$7,DataPack!W158)))))</f>
        <v>18</v>
      </c>
      <c r="G28" s="287">
        <f>IF($B$6=Dates!$E$3,DataPack!E158,IF($B$6=Dates!$E$4,DataPack!O158,IF($B$6=Dates!$E$5,DataPack!Y158,IF($B$6=Dates!$E$6,DataPack!AI158,IF($B$6=Dates!$E$7,DataPack!X158)))))</f>
        <v>117</v>
      </c>
      <c r="H28" s="287">
        <f>IF($B$6=Dates!$E$3,DataPack!F158,IF($B$6=Dates!$E$4,DataPack!P158,IF($B$6=Dates!$E$5,DataPack!Z158,IF($B$6=Dates!$E$6,DataPack!AJ158,IF($B$6=Dates!$E$7,DataPack!Y158)))))</f>
        <v>49</v>
      </c>
      <c r="I28" s="287">
        <f>IF($B$6=Dates!$E$3,DataPack!G158,IF($B$6=Dates!$E$4,DataPack!Q158,IF($B$6=Dates!$E$5,DataPack!AA158,IF($B$6=Dates!$E$6,DataPack!AK158,IF($B$6=Dates!$E$7,DataPack!Z158)))))</f>
        <v>68</v>
      </c>
      <c r="J28" s="287">
        <f>IF($B$6=Dates!$E$3,DataPack!H158,IF($B$6=Dates!$E$4,DataPack!R158,IF($B$6=Dates!$E$5,DataPack!AB158,IF($B$6=Dates!$E$6,DataPack!AL158,IF($B$6=Dates!$E$7,DataPack!AA158)))))</f>
        <v>29</v>
      </c>
      <c r="K28" s="287">
        <f>IF($B$6=Dates!$E$3,DataPack!I158,IF($B$6=Dates!$E$4,DataPack!S158,IF($B$6=Dates!$E$5,DataPack!AC158,IF($B$6=Dates!$E$6,DataPack!AM158,IF($B$6=Dates!$E$7,DataPack!AB158)))))</f>
        <v>9</v>
      </c>
      <c r="L28" s="287">
        <f>IF($B$6=Dates!$E$3,DataPack!J158,IF($B$6=Dates!$E$4,DataPack!T158,IF($B$6=Dates!$E$5,DataPack!AD158,IF($B$6=Dates!$E$6,DataPack!AN158,IF($B$6=Dates!$E$7,DataPack!AC158)))))</f>
        <v>4</v>
      </c>
      <c r="M28" s="269"/>
    </row>
    <row r="29" spans="2:13" s="248" customFormat="1" ht="30" customHeight="1">
      <c r="B29" s="266" t="s">
        <v>366</v>
      </c>
      <c r="C29" s="267"/>
      <c r="D29" s="286">
        <f>IF($B$6=Dates!$E$3,DataPack!B159,IF($B$6=Dates!$E$4,DataPack!L159,IF($B$6=Dates!$E$5,DataPack!V159,IF($B$6=Dates!$E$6,DataPack!AF159,IF($B$6=Dates!$E$7,DataPack!U159)))))</f>
        <v>237</v>
      </c>
      <c r="E29" s="287">
        <f>IF($B$6=Dates!$E$3,DataPack!C159,IF($B$6=Dates!$E$4,DataPack!M159,IF($B$6=Dates!$E$5,DataPack!W159,IF($B$6=Dates!$E$6,DataPack!AG159,IF($B$6=Dates!$E$7,DataPack!V159)))))</f>
        <v>46</v>
      </c>
      <c r="F29" s="287">
        <f>IF($B$6=Dates!$E$3,DataPack!D159,IF($B$6=Dates!$E$4,DataPack!N159,IF($B$6=Dates!$E$5,DataPack!X159,IF($B$6=Dates!$E$6,DataPack!AH159,IF($B$6=Dates!$E$7,DataPack!W159)))))</f>
        <v>19</v>
      </c>
      <c r="G29" s="287">
        <f>IF($B$6=Dates!$E$3,DataPack!E159,IF($B$6=Dates!$E$4,DataPack!O159,IF($B$6=Dates!$E$5,DataPack!Y159,IF($B$6=Dates!$E$6,DataPack!AI159,IF($B$6=Dates!$E$7,DataPack!X159)))))</f>
        <v>118</v>
      </c>
      <c r="H29" s="287">
        <f>IF($B$6=Dates!$E$3,DataPack!F159,IF($B$6=Dates!$E$4,DataPack!P159,IF($B$6=Dates!$E$5,DataPack!Z159,IF($B$6=Dates!$E$6,DataPack!AJ159,IF($B$6=Dates!$E$7,DataPack!Y159)))))</f>
        <v>50</v>
      </c>
      <c r="I29" s="287">
        <f>IF($B$6=Dates!$E$3,DataPack!G159,IF($B$6=Dates!$E$4,DataPack!Q159,IF($B$6=Dates!$E$5,DataPack!AA159,IF($B$6=Dates!$E$6,DataPack!AK159,IF($B$6=Dates!$E$7,DataPack!Z159)))))</f>
        <v>67</v>
      </c>
      <c r="J29" s="287">
        <f>IF($B$6=Dates!$E$3,DataPack!H159,IF($B$6=Dates!$E$4,DataPack!R159,IF($B$6=Dates!$E$5,DataPack!AB159,IF($B$6=Dates!$E$6,DataPack!AL159,IF($B$6=Dates!$E$7,DataPack!AA159)))))</f>
        <v>28</v>
      </c>
      <c r="K29" s="287">
        <f>IF($B$6=Dates!$E$3,DataPack!I159,IF($B$6=Dates!$E$4,DataPack!S159,IF($B$6=Dates!$E$5,DataPack!AC159,IF($B$6=Dates!$E$6,DataPack!AM159,IF($B$6=Dates!$E$7,DataPack!AB159)))))</f>
        <v>6</v>
      </c>
      <c r="L29" s="287">
        <f>IF($B$6=Dates!$E$3,DataPack!J159,IF($B$6=Dates!$E$4,DataPack!T159,IF($B$6=Dates!$E$5,DataPack!AD159,IF($B$6=Dates!$E$6,DataPack!AN159,IF($B$6=Dates!$E$7,DataPack!AC159)))))</f>
        <v>3</v>
      </c>
      <c r="M29" s="253"/>
    </row>
    <row r="30" spans="2:13" s="248" customFormat="1" ht="30" customHeight="1">
      <c r="B30" s="266" t="s">
        <v>367</v>
      </c>
      <c r="C30" s="272"/>
      <c r="D30" s="286">
        <f>IF($B$6=Dates!$E$3,DataPack!B160,IF($B$6=Dates!$E$4,DataPack!L160,IF($B$6=Dates!$E$5,DataPack!V160,IF($B$6=Dates!$E$6,DataPack!AF160,IF($B$6=Dates!$E$7,DataPack!U160)))))</f>
        <v>237</v>
      </c>
      <c r="E30" s="287">
        <f>IF($B$6=Dates!$E$3,DataPack!C160,IF($B$6=Dates!$E$4,DataPack!M160,IF($B$6=Dates!$E$5,DataPack!W160,IF($B$6=Dates!$E$6,DataPack!AG160,IF($B$6=Dates!$E$7,DataPack!V160)))))</f>
        <v>44</v>
      </c>
      <c r="F30" s="287">
        <f>IF($B$6=Dates!$E$3,DataPack!D160,IF($B$6=Dates!$E$4,DataPack!N160,IF($B$6=Dates!$E$5,DataPack!X160,IF($B$6=Dates!$E$6,DataPack!AH160,IF($B$6=Dates!$E$7,DataPack!W160)))))</f>
        <v>19</v>
      </c>
      <c r="G30" s="287">
        <f>IF($B$6=Dates!$E$3,DataPack!E160,IF($B$6=Dates!$E$4,DataPack!O160,IF($B$6=Dates!$E$5,DataPack!Y160,IF($B$6=Dates!$E$6,DataPack!AI160,IF($B$6=Dates!$E$7,DataPack!X160)))))</f>
        <v>138</v>
      </c>
      <c r="H30" s="287">
        <f>IF($B$6=Dates!$E$3,DataPack!F160,IF($B$6=Dates!$E$4,DataPack!P160,IF($B$6=Dates!$E$5,DataPack!Z160,IF($B$6=Dates!$E$6,DataPack!AJ160,IF($B$6=Dates!$E$7,DataPack!Y160)))))</f>
        <v>58</v>
      </c>
      <c r="I30" s="287">
        <f>IF($B$6=Dates!$E$3,DataPack!G160,IF($B$6=Dates!$E$4,DataPack!Q160,IF($B$6=Dates!$E$5,DataPack!AA160,IF($B$6=Dates!$E$6,DataPack!AK160,IF($B$6=Dates!$E$7,DataPack!Z160)))))</f>
        <v>55</v>
      </c>
      <c r="J30" s="287">
        <f>IF($B$6=Dates!$E$3,DataPack!H160,IF($B$6=Dates!$E$4,DataPack!R160,IF($B$6=Dates!$E$5,DataPack!AB160,IF($B$6=Dates!$E$6,DataPack!AL160,IF($B$6=Dates!$E$7,DataPack!AA160)))))</f>
        <v>23</v>
      </c>
      <c r="K30" s="287">
        <f>IF($B$6=Dates!$E$3,DataPack!I160,IF($B$6=Dates!$E$4,DataPack!S160,IF($B$6=Dates!$E$5,DataPack!AC160,IF($B$6=Dates!$E$6,DataPack!AM160,IF($B$6=Dates!$E$7,DataPack!AB160)))))</f>
        <v>0</v>
      </c>
      <c r="L30" s="287">
        <f>IF($B$6=Dates!$E$3,DataPack!J160,IF($B$6=Dates!$E$4,DataPack!T160,IF($B$6=Dates!$E$5,DataPack!AD160,IF($B$6=Dates!$E$6,DataPack!AN160,IF($B$6=Dates!$E$7,DataPack!AC160)))))</f>
        <v>0</v>
      </c>
      <c r="M30" s="253"/>
    </row>
    <row r="31" spans="2:13" s="248" customFormat="1" ht="30" customHeight="1">
      <c r="B31" s="266" t="s">
        <v>368</v>
      </c>
      <c r="C31" s="273"/>
      <c r="D31" s="286">
        <f>IF($B$6=Dates!$E$3,DataPack!B161,IF($B$6=Dates!$E$4,DataPack!L161,IF($B$6=Dates!$E$5,DataPack!V161,IF($B$6=Dates!$E$6,DataPack!AF161,IF($B$6=Dates!$E$7,DataPack!U161)))))</f>
        <v>237</v>
      </c>
      <c r="E31" s="287">
        <f>IF($B$6=Dates!$E$3,DataPack!C161,IF($B$6=Dates!$E$4,DataPack!M161,IF($B$6=Dates!$E$5,DataPack!W161,IF($B$6=Dates!$E$6,DataPack!AG161,IF($B$6=Dates!$E$7,DataPack!V161)))))</f>
        <v>91</v>
      </c>
      <c r="F31" s="287">
        <f>IF($B$6=Dates!$E$3,DataPack!D161,IF($B$6=Dates!$E$4,DataPack!N161,IF($B$6=Dates!$E$5,DataPack!X161,IF($B$6=Dates!$E$6,DataPack!AH161,IF($B$6=Dates!$E$7,DataPack!W161)))))</f>
        <v>38</v>
      </c>
      <c r="G31" s="287">
        <f>IF($B$6=Dates!$E$3,DataPack!E161,IF($B$6=Dates!$E$4,DataPack!O161,IF($B$6=Dates!$E$5,DataPack!Y161,IF($B$6=Dates!$E$6,DataPack!AI161,IF($B$6=Dates!$E$7,DataPack!X161)))))</f>
        <v>119</v>
      </c>
      <c r="H31" s="287">
        <f>IF($B$6=Dates!$E$3,DataPack!F161,IF($B$6=Dates!$E$4,DataPack!P161,IF($B$6=Dates!$E$5,DataPack!Z161,IF($B$6=Dates!$E$6,DataPack!AJ161,IF($B$6=Dates!$E$7,DataPack!Y161)))))</f>
        <v>50</v>
      </c>
      <c r="I31" s="287">
        <f>IF($B$6=Dates!$E$3,DataPack!G161,IF($B$6=Dates!$E$4,DataPack!Q161,IF($B$6=Dates!$E$5,DataPack!AA161,IF($B$6=Dates!$E$6,DataPack!AK161,IF($B$6=Dates!$E$7,DataPack!Z161)))))</f>
        <v>23</v>
      </c>
      <c r="J31" s="287">
        <f>IF($B$6=Dates!$E$3,DataPack!H161,IF($B$6=Dates!$E$4,DataPack!R161,IF($B$6=Dates!$E$5,DataPack!AB161,IF($B$6=Dates!$E$6,DataPack!AL161,IF($B$6=Dates!$E$7,DataPack!AA161)))))</f>
        <v>10</v>
      </c>
      <c r="K31" s="287">
        <f>IF($B$6=Dates!$E$3,DataPack!I161,IF($B$6=Dates!$E$4,DataPack!S161,IF($B$6=Dates!$E$5,DataPack!AC161,IF($B$6=Dates!$E$6,DataPack!AM161,IF($B$6=Dates!$E$7,DataPack!AB161)))))</f>
        <v>4</v>
      </c>
      <c r="L31" s="287">
        <f>IF($B$6=Dates!$E$3,DataPack!J161,IF($B$6=Dates!$E$4,DataPack!T161,IF($B$6=Dates!$E$5,DataPack!AD161,IF($B$6=Dates!$E$6,DataPack!AN161,IF($B$6=Dates!$E$7,DataPack!AC161)))))</f>
        <v>2</v>
      </c>
      <c r="M31" s="253"/>
    </row>
    <row r="32" spans="2:13" s="248" customFormat="1" ht="30" customHeight="1">
      <c r="B32" s="266" t="s">
        <v>369</v>
      </c>
      <c r="C32" s="273"/>
      <c r="D32" s="286">
        <f>IF($B$6=Dates!$E$3,DataPack!B162,IF($B$6=Dates!$E$4,DataPack!L162,IF($B$6=Dates!$E$5,DataPack!V162,IF($B$6=Dates!$E$6,DataPack!AF162,IF($B$6=Dates!$E$7,DataPack!U162)))))</f>
        <v>237</v>
      </c>
      <c r="E32" s="287">
        <f>IF($B$6=Dates!$E$3,DataPack!C162,IF($B$6=Dates!$E$4,DataPack!M162,IF($B$6=Dates!$E$5,DataPack!W162,IF($B$6=Dates!$E$6,DataPack!AG162,IF($B$6=Dates!$E$7,DataPack!V162)))))</f>
        <v>53</v>
      </c>
      <c r="F32" s="287">
        <f>IF($B$6=Dates!$E$3,DataPack!D162,IF($B$6=Dates!$E$4,DataPack!N162,IF($B$6=Dates!$E$5,DataPack!X162,IF($B$6=Dates!$E$6,DataPack!AH162,IF($B$6=Dates!$E$7,DataPack!W162)))))</f>
        <v>22</v>
      </c>
      <c r="G32" s="287">
        <f>IF($B$6=Dates!$E$3,DataPack!E162,IF($B$6=Dates!$E$4,DataPack!O162,IF($B$6=Dates!$E$5,DataPack!Y162,IF($B$6=Dates!$E$6,DataPack!AI162,IF($B$6=Dates!$E$7,DataPack!X162)))))</f>
        <v>113</v>
      </c>
      <c r="H32" s="287">
        <f>IF($B$6=Dates!$E$3,DataPack!F162,IF($B$6=Dates!$E$4,DataPack!P162,IF($B$6=Dates!$E$5,DataPack!Z162,IF($B$6=Dates!$E$6,DataPack!AJ162,IF($B$6=Dates!$E$7,DataPack!Y162)))))</f>
        <v>48</v>
      </c>
      <c r="I32" s="287">
        <f>IF($B$6=Dates!$E$3,DataPack!G162,IF($B$6=Dates!$E$4,DataPack!Q162,IF($B$6=Dates!$E$5,DataPack!AA162,IF($B$6=Dates!$E$6,DataPack!AK162,IF($B$6=Dates!$E$7,DataPack!Z162)))))</f>
        <v>63</v>
      </c>
      <c r="J32" s="287">
        <f>IF($B$6=Dates!$E$3,DataPack!H162,IF($B$6=Dates!$E$4,DataPack!R162,IF($B$6=Dates!$E$5,DataPack!AB162,IF($B$6=Dates!$E$6,DataPack!AL162,IF($B$6=Dates!$E$7,DataPack!AA162)))))</f>
        <v>27</v>
      </c>
      <c r="K32" s="287">
        <f>IF($B$6=Dates!$E$3,DataPack!I162,IF($B$6=Dates!$E$4,DataPack!S162,IF($B$6=Dates!$E$5,DataPack!AC162,IF($B$6=Dates!$E$6,DataPack!AM162,IF($B$6=Dates!$E$7,DataPack!AB162)))))</f>
        <v>8</v>
      </c>
      <c r="L32" s="287">
        <f>IF($B$6=Dates!$E$3,DataPack!J162,IF($B$6=Dates!$E$4,DataPack!T162,IF($B$6=Dates!$E$5,DataPack!AD162,IF($B$6=Dates!$E$6,DataPack!AN162,IF($B$6=Dates!$E$7,DataPack!AC162)))))</f>
        <v>3</v>
      </c>
      <c r="M32" s="253"/>
    </row>
    <row r="33" spans="2:13" s="248" customFormat="1" ht="30" customHeight="1">
      <c r="B33" s="266" t="s">
        <v>370</v>
      </c>
      <c r="C33" s="273"/>
      <c r="D33" s="286">
        <f>IF($B$6=Dates!$E$3,DataPack!B163,IF($B$6=Dates!$E$4,DataPack!L163,IF($B$6=Dates!$E$5,DataPack!V163,IF($B$6=Dates!$E$6,DataPack!AF163,IF($B$6=Dates!$E$7,DataPack!U163)))))</f>
        <v>237</v>
      </c>
      <c r="E33" s="287">
        <f>IF($B$6=Dates!$E$3,DataPack!C163,IF($B$6=Dates!$E$4,DataPack!M163,IF($B$6=Dates!$E$5,DataPack!W163,IF($B$6=Dates!$E$6,DataPack!AG163,IF($B$6=Dates!$E$7,DataPack!V163)))))</f>
        <v>55</v>
      </c>
      <c r="F33" s="287">
        <f>IF($B$6=Dates!$E$3,DataPack!D163,IF($B$6=Dates!$E$4,DataPack!N163,IF($B$6=Dates!$E$5,DataPack!X163,IF($B$6=Dates!$E$6,DataPack!AH163,IF($B$6=Dates!$E$7,DataPack!W163)))))</f>
        <v>23</v>
      </c>
      <c r="G33" s="287">
        <f>IF($B$6=Dates!$E$3,DataPack!E163,IF($B$6=Dates!$E$4,DataPack!O163,IF($B$6=Dates!$E$5,DataPack!Y163,IF($B$6=Dates!$E$6,DataPack!AI163,IF($B$6=Dates!$E$7,DataPack!X163)))))</f>
        <v>138</v>
      </c>
      <c r="H33" s="287">
        <f>IF($B$6=Dates!$E$3,DataPack!F163,IF($B$6=Dates!$E$4,DataPack!P163,IF($B$6=Dates!$E$5,DataPack!Z163,IF($B$6=Dates!$E$6,DataPack!AJ163,IF($B$6=Dates!$E$7,DataPack!Y163)))))</f>
        <v>58</v>
      </c>
      <c r="I33" s="287">
        <f>IF($B$6=Dates!$E$3,DataPack!G163,IF($B$6=Dates!$E$4,DataPack!Q163,IF($B$6=Dates!$E$5,DataPack!AA163,IF($B$6=Dates!$E$6,DataPack!AK163,IF($B$6=Dates!$E$7,DataPack!Z163)))))</f>
        <v>43</v>
      </c>
      <c r="J33" s="287">
        <f>IF($B$6=Dates!$E$3,DataPack!H163,IF($B$6=Dates!$E$4,DataPack!R163,IF($B$6=Dates!$E$5,DataPack!AB163,IF($B$6=Dates!$E$6,DataPack!AL163,IF($B$6=Dates!$E$7,DataPack!AA163)))))</f>
        <v>18</v>
      </c>
      <c r="K33" s="287">
        <f>IF($B$6=Dates!$E$3,DataPack!I163,IF($B$6=Dates!$E$4,DataPack!S163,IF($B$6=Dates!$E$5,DataPack!AC163,IF($B$6=Dates!$E$6,DataPack!AM163,IF($B$6=Dates!$E$7,DataPack!AB163)))))</f>
        <v>1</v>
      </c>
      <c r="L33" s="287">
        <f>IF($B$6=Dates!$E$3,DataPack!J163,IF($B$6=Dates!$E$4,DataPack!T163,IF($B$6=Dates!$E$5,DataPack!AD163,IF($B$6=Dates!$E$6,DataPack!AN163,IF($B$6=Dates!$E$7,DataPack!AC163)))))</f>
        <v>0</v>
      </c>
      <c r="M33" s="253"/>
    </row>
    <row r="34" spans="2:13" s="248" customFormat="1" ht="30" customHeight="1">
      <c r="B34" s="266" t="s">
        <v>371</v>
      </c>
      <c r="C34" s="273"/>
      <c r="D34" s="286">
        <f>IF($B$6=Dates!$E$3,DataPack!B164,IF($B$6=Dates!$E$4,DataPack!L164,IF($B$6=Dates!$E$5,DataPack!V164,IF($B$6=Dates!$E$6,DataPack!AF164,IF($B$6=Dates!$E$7,DataPack!U164)))))</f>
        <v>237</v>
      </c>
      <c r="E34" s="287">
        <f>IF($B$6=Dates!$E$3,DataPack!C164,IF($B$6=Dates!$E$4,DataPack!M164,IF($B$6=Dates!$E$5,DataPack!W164,IF($B$6=Dates!$E$6,DataPack!AG164,IF($B$6=Dates!$E$7,DataPack!V164)))))</f>
        <v>49</v>
      </c>
      <c r="F34" s="287">
        <f>IF($B$6=Dates!$E$3,DataPack!D164,IF($B$6=Dates!$E$4,DataPack!N164,IF($B$6=Dates!$E$5,DataPack!X164,IF($B$6=Dates!$E$6,DataPack!AH164,IF($B$6=Dates!$E$7,DataPack!W164)))))</f>
        <v>21</v>
      </c>
      <c r="G34" s="287">
        <f>IF($B$6=Dates!$E$3,DataPack!E164,IF($B$6=Dates!$E$4,DataPack!O164,IF($B$6=Dates!$E$5,DataPack!Y164,IF($B$6=Dates!$E$6,DataPack!AI164,IF($B$6=Dates!$E$7,DataPack!X164)))))</f>
        <v>117</v>
      </c>
      <c r="H34" s="287">
        <f>IF($B$6=Dates!$E$3,DataPack!F164,IF($B$6=Dates!$E$4,DataPack!P164,IF($B$6=Dates!$E$5,DataPack!Z164,IF($B$6=Dates!$E$6,DataPack!AJ164,IF($B$6=Dates!$E$7,DataPack!Y164)))))</f>
        <v>49</v>
      </c>
      <c r="I34" s="287">
        <f>IF($B$6=Dates!$E$3,DataPack!G164,IF($B$6=Dates!$E$4,DataPack!Q164,IF($B$6=Dates!$E$5,DataPack!AA164,IF($B$6=Dates!$E$6,DataPack!AK164,IF($B$6=Dates!$E$7,DataPack!Z164)))))</f>
        <v>69</v>
      </c>
      <c r="J34" s="287">
        <f>IF($B$6=Dates!$E$3,DataPack!H164,IF($B$6=Dates!$E$4,DataPack!R164,IF($B$6=Dates!$E$5,DataPack!AB164,IF($B$6=Dates!$E$6,DataPack!AL164,IF($B$6=Dates!$E$7,DataPack!AA164)))))</f>
        <v>29</v>
      </c>
      <c r="K34" s="287">
        <f>IF($B$6=Dates!$E$3,DataPack!I164,IF($B$6=Dates!$E$4,DataPack!S164,IF($B$6=Dates!$E$5,DataPack!AC164,IF($B$6=Dates!$E$6,DataPack!AM164,IF($B$6=Dates!$E$7,DataPack!AB164)))))</f>
        <v>2</v>
      </c>
      <c r="L34" s="287">
        <f>IF($B$6=Dates!$E$3,DataPack!J164,IF($B$6=Dates!$E$4,DataPack!T164,IF($B$6=Dates!$E$5,DataPack!AD164,IF($B$6=Dates!$E$6,DataPack!AN164,IF($B$6=Dates!$E$7,DataPack!AC164)))))</f>
        <v>1</v>
      </c>
      <c r="M34" s="253"/>
    </row>
    <row r="35" spans="2:13" s="248" customFormat="1" ht="30" customHeight="1">
      <c r="B35" s="266" t="s">
        <v>372</v>
      </c>
      <c r="C35" s="273"/>
      <c r="D35" s="286">
        <f>IF($B$6=Dates!$E$3,DataPack!B165,IF($B$6=Dates!$E$4,DataPack!L165,IF($B$6=Dates!$E$5,DataPack!V165,IF($B$6=Dates!$E$6,DataPack!AF165,IF($B$6=Dates!$E$7,DataPack!U165)))))</f>
        <v>237</v>
      </c>
      <c r="E35" s="287">
        <f>IF($B$6=Dates!$E$3,DataPack!C165,IF($B$6=Dates!$E$4,DataPack!M165,IF($B$6=Dates!$E$5,DataPack!W165,IF($B$6=Dates!$E$6,DataPack!AG165,IF($B$6=Dates!$E$7,DataPack!V165)))))</f>
        <v>46</v>
      </c>
      <c r="F35" s="287">
        <f>IF($B$6=Dates!$E$3,DataPack!D165,IF($B$6=Dates!$E$4,DataPack!N165,IF($B$6=Dates!$E$5,DataPack!X165,IF($B$6=Dates!$E$6,DataPack!AH165,IF($B$6=Dates!$E$7,DataPack!W165)))))</f>
        <v>19</v>
      </c>
      <c r="G35" s="287">
        <f>IF($B$6=Dates!$E$3,DataPack!E165,IF($B$6=Dates!$E$4,DataPack!O165,IF($B$6=Dates!$E$5,DataPack!Y165,IF($B$6=Dates!$E$6,DataPack!AI165,IF($B$6=Dates!$E$7,DataPack!X165)))))</f>
        <v>89</v>
      </c>
      <c r="H35" s="287">
        <f>IF($B$6=Dates!$E$3,DataPack!F165,IF($B$6=Dates!$E$4,DataPack!P165,IF($B$6=Dates!$E$5,DataPack!Z165,IF($B$6=Dates!$E$6,DataPack!AJ165,IF($B$6=Dates!$E$7,DataPack!Y165)))))</f>
        <v>38</v>
      </c>
      <c r="I35" s="287">
        <f>IF($B$6=Dates!$E$3,DataPack!G165,IF($B$6=Dates!$E$4,DataPack!Q165,IF($B$6=Dates!$E$5,DataPack!AA165,IF($B$6=Dates!$E$6,DataPack!AK165,IF($B$6=Dates!$E$7,DataPack!Z165)))))</f>
        <v>84</v>
      </c>
      <c r="J35" s="287">
        <f>IF($B$6=Dates!$E$3,DataPack!H165,IF($B$6=Dates!$E$4,DataPack!R165,IF($B$6=Dates!$E$5,DataPack!AB165,IF($B$6=Dates!$E$6,DataPack!AL165,IF($B$6=Dates!$E$7,DataPack!AA165)))))</f>
        <v>35</v>
      </c>
      <c r="K35" s="287">
        <f>IF($B$6=Dates!$E$3,DataPack!I165,IF($B$6=Dates!$E$4,DataPack!S165,IF($B$6=Dates!$E$5,DataPack!AC165,IF($B$6=Dates!$E$6,DataPack!AM165,IF($B$6=Dates!$E$7,DataPack!AB165)))))</f>
        <v>18</v>
      </c>
      <c r="L35" s="287">
        <f>IF($B$6=Dates!$E$3,DataPack!J165,IF($B$6=Dates!$E$4,DataPack!T165,IF($B$6=Dates!$E$5,DataPack!AD165,IF($B$6=Dates!$E$6,DataPack!AN165,IF($B$6=Dates!$E$7,DataPack!AC165)))))</f>
        <v>8</v>
      </c>
      <c r="M35" s="253"/>
    </row>
    <row r="36" spans="2:13" s="248" customFormat="1" ht="30" customHeight="1">
      <c r="B36" s="266" t="s">
        <v>250</v>
      </c>
      <c r="C36" s="273"/>
      <c r="D36" s="286">
        <f>IF($B$6=Dates!$E$3,DataPack!B166,IF($B$6=Dates!$E$4,DataPack!L166,IF($B$6=Dates!$E$5,DataPack!V166,IF($B$6=Dates!$E$6,DataPack!AF166,IF($B$6=Dates!$E$7,DataPack!U166)))))</f>
        <v>3</v>
      </c>
      <c r="E36" s="287">
        <f>IF($B$6=Dates!$E$3,DataPack!C166,IF($B$6=Dates!$E$4,DataPack!M166,IF($B$6=Dates!$E$5,DataPack!W166,IF($B$6=Dates!$E$6,DataPack!AG166,IF($B$6=Dates!$E$7,DataPack!V166)))))</f>
        <v>1</v>
      </c>
      <c r="F36" s="287">
        <f>IF($B$6=Dates!$E$3,DataPack!D166,IF($B$6=Dates!$E$4,DataPack!N166,IF($B$6=Dates!$E$5,DataPack!X166,IF($B$6=Dates!$E$6,DataPack!AH166,IF($B$6=Dates!$E$7,DataPack!W166)))))</f>
        <v>33</v>
      </c>
      <c r="G36" s="287">
        <f>IF($B$6=Dates!$E$3,DataPack!E166,IF($B$6=Dates!$E$4,DataPack!O166,IF($B$6=Dates!$E$5,DataPack!Y166,IF($B$6=Dates!$E$6,DataPack!AI166,IF($B$6=Dates!$E$7,DataPack!X166)))))</f>
        <v>2</v>
      </c>
      <c r="H36" s="287">
        <f>IF($B$6=Dates!$E$3,DataPack!F166,IF($B$6=Dates!$E$4,DataPack!P166,IF($B$6=Dates!$E$5,DataPack!Z166,IF($B$6=Dates!$E$6,DataPack!AJ166,IF($B$6=Dates!$E$7,DataPack!Y166)))))</f>
        <v>67</v>
      </c>
      <c r="I36" s="287">
        <f>IF($B$6=Dates!$E$3,DataPack!G166,IF($B$6=Dates!$E$4,DataPack!Q166,IF($B$6=Dates!$E$5,DataPack!AA166,IF($B$6=Dates!$E$6,DataPack!AK166,IF($B$6=Dates!$E$7,DataPack!Z166)))))</f>
        <v>0</v>
      </c>
      <c r="J36" s="287">
        <f>IF($B$6=Dates!$E$3,DataPack!H166,IF($B$6=Dates!$E$4,DataPack!R166,IF($B$6=Dates!$E$5,DataPack!AB166,IF($B$6=Dates!$E$6,DataPack!AL166,IF($B$6=Dates!$E$7,DataPack!AA166)))))</f>
        <v>0</v>
      </c>
      <c r="K36" s="287">
        <f>IF($B$6=Dates!$E$3,DataPack!I166,IF($B$6=Dates!$E$4,DataPack!S166,IF($B$6=Dates!$E$5,DataPack!AC166,IF($B$6=Dates!$E$6,DataPack!AM166,IF($B$6=Dates!$E$7,DataPack!AB166)))))</f>
        <v>0</v>
      </c>
      <c r="L36" s="287">
        <f>IF($B$6=Dates!$E$3,DataPack!J166,IF($B$6=Dates!$E$4,DataPack!T166,IF($B$6=Dates!$E$5,DataPack!AD166,IF($B$6=Dates!$E$6,DataPack!AN166,IF($B$6=Dates!$E$7,DataPack!AC166)))))</f>
        <v>0</v>
      </c>
      <c r="M36" s="253"/>
    </row>
    <row r="37" spans="2:13" s="248" customFormat="1" ht="30" customHeight="1">
      <c r="B37" s="266" t="s">
        <v>373</v>
      </c>
      <c r="C37" s="273"/>
      <c r="D37" s="286">
        <f>IF($B$6=Dates!$E$3,DataPack!B167,IF($B$6=Dates!$E$4,DataPack!L167,IF($B$6=Dates!$E$5,DataPack!V167,IF($B$6=Dates!$E$6,DataPack!AF167,IF($B$6=Dates!$E$7,DataPack!U167)))))</f>
        <v>3</v>
      </c>
      <c r="E37" s="287">
        <f>IF($B$6=Dates!$E$3,DataPack!C167,IF($B$6=Dates!$E$4,DataPack!M167,IF($B$6=Dates!$E$5,DataPack!W167,IF($B$6=Dates!$E$6,DataPack!AG167,IF($B$6=Dates!$E$7,DataPack!V167)))))</f>
        <v>1</v>
      </c>
      <c r="F37" s="287">
        <f>IF($B$6=Dates!$E$3,DataPack!D167,IF($B$6=Dates!$E$4,DataPack!N167,IF($B$6=Dates!$E$5,DataPack!X167,IF($B$6=Dates!$E$6,DataPack!AH167,IF($B$6=Dates!$E$7,DataPack!W167)))))</f>
        <v>33</v>
      </c>
      <c r="G37" s="287">
        <f>IF($B$6=Dates!$E$3,DataPack!E167,IF($B$6=Dates!$E$4,DataPack!O167,IF($B$6=Dates!$E$5,DataPack!Y167,IF($B$6=Dates!$E$6,DataPack!AI167,IF($B$6=Dates!$E$7,DataPack!X167)))))</f>
        <v>2</v>
      </c>
      <c r="H37" s="287">
        <f>IF($B$6=Dates!$E$3,DataPack!F167,IF($B$6=Dates!$E$4,DataPack!P167,IF($B$6=Dates!$E$5,DataPack!Z167,IF($B$6=Dates!$E$6,DataPack!AJ167,IF($B$6=Dates!$E$7,DataPack!Y167)))))</f>
        <v>67</v>
      </c>
      <c r="I37" s="287">
        <f>IF($B$6=Dates!$E$3,DataPack!G167,IF($B$6=Dates!$E$4,DataPack!Q167,IF($B$6=Dates!$E$5,DataPack!AA167,IF($B$6=Dates!$E$6,DataPack!AK167,IF($B$6=Dates!$E$7,DataPack!Z167)))))</f>
        <v>0</v>
      </c>
      <c r="J37" s="287">
        <f>IF($B$6=Dates!$E$3,DataPack!H167,IF($B$6=Dates!$E$4,DataPack!R167,IF($B$6=Dates!$E$5,DataPack!AB167,IF($B$6=Dates!$E$6,DataPack!AL167,IF($B$6=Dates!$E$7,DataPack!AA167)))))</f>
        <v>0</v>
      </c>
      <c r="K37" s="287">
        <f>IF($B$6=Dates!$E$3,DataPack!I167,IF($B$6=Dates!$E$4,DataPack!S167,IF($B$6=Dates!$E$5,DataPack!AC167,IF($B$6=Dates!$E$6,DataPack!AM167,IF($B$6=Dates!$E$7,DataPack!AB167)))))</f>
        <v>0</v>
      </c>
      <c r="L37" s="287">
        <f>IF($B$6=Dates!$E$3,DataPack!J167,IF($B$6=Dates!$E$4,DataPack!T167,IF($B$6=Dates!$E$5,DataPack!AD167,IF($B$6=Dates!$E$6,DataPack!AN167,IF($B$6=Dates!$E$7,DataPack!AC167)))))</f>
        <v>0</v>
      </c>
      <c r="M37" s="253"/>
    </row>
    <row r="38" spans="2:13" s="248" customFormat="1" ht="30" customHeight="1">
      <c r="B38" s="266" t="s">
        <v>374</v>
      </c>
      <c r="C38" s="273"/>
      <c r="D38" s="286">
        <f>IF($B$6=Dates!$E$3,DataPack!B168,IF($B$6=Dates!$E$4,DataPack!L168,IF($B$6=Dates!$E$5,DataPack!V168,IF($B$6=Dates!$E$6,DataPack!AF168,IF($B$6=Dates!$E$7,DataPack!U168)))))</f>
        <v>3</v>
      </c>
      <c r="E38" s="287">
        <f>IF($B$6=Dates!$E$3,DataPack!C168,IF($B$6=Dates!$E$4,DataPack!M168,IF($B$6=Dates!$E$5,DataPack!W168,IF($B$6=Dates!$E$6,DataPack!AG168,IF($B$6=Dates!$E$7,DataPack!V168)))))</f>
        <v>1</v>
      </c>
      <c r="F38" s="287">
        <f>IF($B$6=Dates!$E$3,DataPack!D168,IF($B$6=Dates!$E$4,DataPack!N168,IF($B$6=Dates!$E$5,DataPack!X168,IF($B$6=Dates!$E$6,DataPack!AH168,IF($B$6=Dates!$E$7,DataPack!W168)))))</f>
        <v>33</v>
      </c>
      <c r="G38" s="287">
        <f>IF($B$6=Dates!$E$3,DataPack!E168,IF($B$6=Dates!$E$4,DataPack!O168,IF($B$6=Dates!$E$5,DataPack!Y168,IF($B$6=Dates!$E$6,DataPack!AI168,IF($B$6=Dates!$E$7,DataPack!X168)))))</f>
        <v>2</v>
      </c>
      <c r="H38" s="287">
        <f>IF($B$6=Dates!$E$3,DataPack!F168,IF($B$6=Dates!$E$4,DataPack!P168,IF($B$6=Dates!$E$5,DataPack!Z168,IF($B$6=Dates!$E$6,DataPack!AJ168,IF($B$6=Dates!$E$7,DataPack!Y168)))))</f>
        <v>67</v>
      </c>
      <c r="I38" s="287">
        <f>IF($B$6=Dates!$E$3,DataPack!G168,IF($B$6=Dates!$E$4,DataPack!Q168,IF($B$6=Dates!$E$5,DataPack!AA168,IF($B$6=Dates!$E$6,DataPack!AK168,IF($B$6=Dates!$E$7,DataPack!Z168)))))</f>
        <v>0</v>
      </c>
      <c r="J38" s="287">
        <f>IF($B$6=Dates!$E$3,DataPack!H168,IF($B$6=Dates!$E$4,DataPack!R168,IF($B$6=Dates!$E$5,DataPack!AB168,IF($B$6=Dates!$E$6,DataPack!AL168,IF($B$6=Dates!$E$7,DataPack!AA168)))))</f>
        <v>0</v>
      </c>
      <c r="K38" s="287">
        <f>IF($B$6=Dates!$E$3,DataPack!I168,IF($B$6=Dates!$E$4,DataPack!S168,IF($B$6=Dates!$E$5,DataPack!AC168,IF($B$6=Dates!$E$6,DataPack!AM168,IF($B$6=Dates!$E$7,DataPack!AB168)))))</f>
        <v>0</v>
      </c>
      <c r="L38" s="287">
        <f>IF($B$6=Dates!$E$3,DataPack!J168,IF($B$6=Dates!$E$4,DataPack!T168,IF($B$6=Dates!$E$5,DataPack!AD168,IF($B$6=Dates!$E$6,DataPack!AN168,IF($B$6=Dates!$E$7,DataPack!AC168)))))</f>
        <v>0</v>
      </c>
      <c r="M38" s="253"/>
    </row>
    <row r="39" spans="2:13" s="248" customFormat="1" ht="30" customHeight="1">
      <c r="B39" s="274" t="s">
        <v>375</v>
      </c>
      <c r="C39" s="273"/>
      <c r="D39" s="286">
        <f>IF($B$6=Dates!$E$3,DataPack!B169,IF($B$6=Dates!$E$4,DataPack!L169,IF($B$6=Dates!$E$5,DataPack!V169,IF($B$6=Dates!$E$6,DataPack!AF169,IF($B$6=Dates!$E$7,DataPack!U169)))))</f>
        <v>3</v>
      </c>
      <c r="E39" s="287">
        <f>IF($B$6=Dates!$E$3,DataPack!C169,IF($B$6=Dates!$E$4,DataPack!M169,IF($B$6=Dates!$E$5,DataPack!W169,IF($B$6=Dates!$E$6,DataPack!AG169,IF($B$6=Dates!$E$7,DataPack!V169)))))</f>
        <v>1</v>
      </c>
      <c r="F39" s="287">
        <f>IF($B$6=Dates!$E$3,DataPack!D169,IF($B$6=Dates!$E$4,DataPack!N169,IF($B$6=Dates!$E$5,DataPack!X169,IF($B$6=Dates!$E$6,DataPack!AH169,IF($B$6=Dates!$E$7,DataPack!W169)))))</f>
        <v>33</v>
      </c>
      <c r="G39" s="287">
        <f>IF($B$6=Dates!$E$3,DataPack!E169,IF($B$6=Dates!$E$4,DataPack!O169,IF($B$6=Dates!$E$5,DataPack!Y169,IF($B$6=Dates!$E$6,DataPack!AI169,IF($B$6=Dates!$E$7,DataPack!X169)))))</f>
        <v>2</v>
      </c>
      <c r="H39" s="287">
        <f>IF($B$6=Dates!$E$3,DataPack!F169,IF($B$6=Dates!$E$4,DataPack!P169,IF($B$6=Dates!$E$5,DataPack!Z169,IF($B$6=Dates!$E$6,DataPack!AJ169,IF($B$6=Dates!$E$7,DataPack!Y169)))))</f>
        <v>67</v>
      </c>
      <c r="I39" s="287">
        <f>IF($B$6=Dates!$E$3,DataPack!G169,IF($B$6=Dates!$E$4,DataPack!Q169,IF($B$6=Dates!$E$5,DataPack!AA169,IF($B$6=Dates!$E$6,DataPack!AK169,IF($B$6=Dates!$E$7,DataPack!Z169)))))</f>
        <v>0</v>
      </c>
      <c r="J39" s="287">
        <f>IF($B$6=Dates!$E$3,DataPack!H169,IF($B$6=Dates!$E$4,DataPack!R169,IF($B$6=Dates!$E$5,DataPack!AB169,IF($B$6=Dates!$E$6,DataPack!AL169,IF($B$6=Dates!$E$7,DataPack!AA169)))))</f>
        <v>0</v>
      </c>
      <c r="K39" s="287">
        <f>IF($B$6=Dates!$E$3,DataPack!I169,IF($B$6=Dates!$E$4,DataPack!S169,IF($B$6=Dates!$E$5,DataPack!AC169,IF($B$6=Dates!$E$6,DataPack!AM169,IF($B$6=Dates!$E$7,DataPack!AB169)))))</f>
        <v>0</v>
      </c>
      <c r="L39" s="287">
        <f>IF($B$6=Dates!$E$3,DataPack!J169,IF($B$6=Dates!$E$4,DataPack!T169,IF($B$6=Dates!$E$5,DataPack!AD169,IF($B$6=Dates!$E$6,DataPack!AN169,IF($B$6=Dates!$E$7,DataPack!AC169)))))</f>
        <v>0</v>
      </c>
      <c r="M39" s="253"/>
    </row>
    <row r="40" spans="2:13" s="248" customFormat="1" ht="30" customHeight="1">
      <c r="B40" s="266" t="s">
        <v>249</v>
      </c>
      <c r="C40" s="273"/>
      <c r="D40" s="286">
        <f>IF($B$6=Dates!$E$3,DataPack!B170,IF($B$6=Dates!$E$4,DataPack!L170,IF($B$6=Dates!$E$5,DataPack!V170,IF($B$6=Dates!$E$6,DataPack!AF170,IF($B$6=Dates!$E$7,DataPack!U170)))))</f>
        <v>159</v>
      </c>
      <c r="E40" s="287">
        <f>IF($B$6=Dates!$E$3,DataPack!C170,IF($B$6=Dates!$E$4,DataPack!M170,IF($B$6=Dates!$E$5,DataPack!W170,IF($B$6=Dates!$E$6,DataPack!AG170,IF($B$6=Dates!$E$7,DataPack!V170)))))</f>
        <v>19</v>
      </c>
      <c r="F40" s="287">
        <f>IF($B$6=Dates!$E$3,DataPack!D170,IF($B$6=Dates!$E$4,DataPack!N170,IF($B$6=Dates!$E$5,DataPack!X170,IF($B$6=Dates!$E$6,DataPack!AH170,IF($B$6=Dates!$E$7,DataPack!W170)))))</f>
        <v>12</v>
      </c>
      <c r="G40" s="287">
        <f>IF($B$6=Dates!$E$3,DataPack!E170,IF($B$6=Dates!$E$4,DataPack!O170,IF($B$6=Dates!$E$5,DataPack!Y170,IF($B$6=Dates!$E$6,DataPack!AI170,IF($B$6=Dates!$E$7,DataPack!X170)))))</f>
        <v>69</v>
      </c>
      <c r="H40" s="287">
        <f>IF($B$6=Dates!$E$3,DataPack!F170,IF($B$6=Dates!$E$4,DataPack!P170,IF($B$6=Dates!$E$5,DataPack!Z170,IF($B$6=Dates!$E$6,DataPack!AJ170,IF($B$6=Dates!$E$7,DataPack!Y170)))))</f>
        <v>43</v>
      </c>
      <c r="I40" s="287">
        <f>IF($B$6=Dates!$E$3,DataPack!G170,IF($B$6=Dates!$E$4,DataPack!Q170,IF($B$6=Dates!$E$5,DataPack!AA170,IF($B$6=Dates!$E$6,DataPack!AK170,IF($B$6=Dates!$E$7,DataPack!Z170)))))</f>
        <v>67</v>
      </c>
      <c r="J40" s="287">
        <f>IF($B$6=Dates!$E$3,DataPack!H170,IF($B$6=Dates!$E$4,DataPack!R170,IF($B$6=Dates!$E$5,DataPack!AB170,IF($B$6=Dates!$E$6,DataPack!AL170,IF($B$6=Dates!$E$7,DataPack!AA170)))))</f>
        <v>42</v>
      </c>
      <c r="K40" s="287">
        <f>IF($B$6=Dates!$E$3,DataPack!I170,IF($B$6=Dates!$E$4,DataPack!S170,IF($B$6=Dates!$E$5,DataPack!AC170,IF($B$6=Dates!$E$6,DataPack!AM170,IF($B$6=Dates!$E$7,DataPack!AB170)))))</f>
        <v>4</v>
      </c>
      <c r="L40" s="287">
        <f>IF($B$6=Dates!$E$3,DataPack!J170,IF($B$6=Dates!$E$4,DataPack!T170,IF($B$6=Dates!$E$5,DataPack!AD170,IF($B$6=Dates!$E$6,DataPack!AN170,IF($B$6=Dates!$E$7,DataPack!AC170)))))</f>
        <v>3</v>
      </c>
      <c r="M40" s="253"/>
    </row>
    <row r="41" spans="2:13" s="248" customFormat="1" ht="30" customHeight="1">
      <c r="B41" s="266" t="s">
        <v>376</v>
      </c>
      <c r="C41" s="273"/>
      <c r="D41" s="286">
        <f>IF($B$6=Dates!$E$3,DataPack!B171,IF($B$6=Dates!$E$4,DataPack!L171,IF($B$6=Dates!$E$5,DataPack!V171,IF($B$6=Dates!$E$6,DataPack!AF171,IF($B$6=Dates!$E$7,DataPack!U171)))))</f>
        <v>159</v>
      </c>
      <c r="E41" s="287">
        <f>IF($B$6=Dates!$E$3,DataPack!C171,IF($B$6=Dates!$E$4,DataPack!M171,IF($B$6=Dates!$E$5,DataPack!W171,IF($B$6=Dates!$E$6,DataPack!AG171,IF($B$6=Dates!$E$7,DataPack!V171)))))</f>
        <v>19</v>
      </c>
      <c r="F41" s="287">
        <f>IF($B$6=Dates!$E$3,DataPack!D171,IF($B$6=Dates!$E$4,DataPack!N171,IF($B$6=Dates!$E$5,DataPack!X171,IF($B$6=Dates!$E$6,DataPack!AH171,IF($B$6=Dates!$E$7,DataPack!W171)))))</f>
        <v>12</v>
      </c>
      <c r="G41" s="287">
        <f>IF($B$6=Dates!$E$3,DataPack!E171,IF($B$6=Dates!$E$4,DataPack!O171,IF($B$6=Dates!$E$5,DataPack!Y171,IF($B$6=Dates!$E$6,DataPack!AI171,IF($B$6=Dates!$E$7,DataPack!X171)))))</f>
        <v>68</v>
      </c>
      <c r="H41" s="287">
        <f>IF($B$6=Dates!$E$3,DataPack!F171,IF($B$6=Dates!$E$4,DataPack!P171,IF($B$6=Dates!$E$5,DataPack!Z171,IF($B$6=Dates!$E$6,DataPack!AJ171,IF($B$6=Dates!$E$7,DataPack!Y171)))))</f>
        <v>43</v>
      </c>
      <c r="I41" s="287">
        <f>IF($B$6=Dates!$E$3,DataPack!G171,IF($B$6=Dates!$E$4,DataPack!Q171,IF($B$6=Dates!$E$5,DataPack!AA171,IF($B$6=Dates!$E$6,DataPack!AK171,IF($B$6=Dates!$E$7,DataPack!Z171)))))</f>
        <v>68</v>
      </c>
      <c r="J41" s="287">
        <f>IF($B$6=Dates!$E$3,DataPack!H171,IF($B$6=Dates!$E$4,DataPack!R171,IF($B$6=Dates!$E$5,DataPack!AB171,IF($B$6=Dates!$E$6,DataPack!AL171,IF($B$6=Dates!$E$7,DataPack!AA171)))))</f>
        <v>43</v>
      </c>
      <c r="K41" s="287">
        <f>IF($B$6=Dates!$E$3,DataPack!I171,IF($B$6=Dates!$E$4,DataPack!S171,IF($B$6=Dates!$E$5,DataPack!AC171,IF($B$6=Dates!$E$6,DataPack!AM171,IF($B$6=Dates!$E$7,DataPack!AB171)))))</f>
        <v>4</v>
      </c>
      <c r="L41" s="287">
        <f>IF($B$6=Dates!$E$3,DataPack!J171,IF($B$6=Dates!$E$4,DataPack!T171,IF($B$6=Dates!$E$5,DataPack!AD171,IF($B$6=Dates!$E$6,DataPack!AN171,IF($B$6=Dates!$E$7,DataPack!AC171)))))</f>
        <v>3</v>
      </c>
      <c r="M41" s="253"/>
    </row>
    <row r="42" spans="2:13" s="248" customFormat="1" ht="30" customHeight="1">
      <c r="B42" s="266" t="s">
        <v>377</v>
      </c>
      <c r="C42" s="273"/>
      <c r="D42" s="286">
        <f>IF($B$6=Dates!$E$3,DataPack!B172,IF($B$6=Dates!$E$4,DataPack!L172,IF($B$6=Dates!$E$5,DataPack!V172,IF($B$6=Dates!$E$6,DataPack!AF172,IF($B$6=Dates!$E$7,DataPack!U172)))))</f>
        <v>159</v>
      </c>
      <c r="E42" s="287">
        <f>IF($B$6=Dates!$E$3,DataPack!C172,IF($B$6=Dates!$E$4,DataPack!M172,IF($B$6=Dates!$E$5,DataPack!W172,IF($B$6=Dates!$E$6,DataPack!AG172,IF($B$6=Dates!$E$7,DataPack!V172)))))</f>
        <v>21</v>
      </c>
      <c r="F42" s="287">
        <f>IF($B$6=Dates!$E$3,DataPack!D172,IF($B$6=Dates!$E$4,DataPack!N172,IF($B$6=Dates!$E$5,DataPack!X172,IF($B$6=Dates!$E$6,DataPack!AH172,IF($B$6=Dates!$E$7,DataPack!W172)))))</f>
        <v>13</v>
      </c>
      <c r="G42" s="287">
        <f>IF($B$6=Dates!$E$3,DataPack!E172,IF($B$6=Dates!$E$4,DataPack!O172,IF($B$6=Dates!$E$5,DataPack!Y172,IF($B$6=Dates!$E$6,DataPack!AI172,IF($B$6=Dates!$E$7,DataPack!X172)))))</f>
        <v>78</v>
      </c>
      <c r="H42" s="287">
        <f>IF($B$6=Dates!$E$3,DataPack!F172,IF($B$6=Dates!$E$4,DataPack!P172,IF($B$6=Dates!$E$5,DataPack!Z172,IF($B$6=Dates!$E$6,DataPack!AJ172,IF($B$6=Dates!$E$7,DataPack!Y172)))))</f>
        <v>49</v>
      </c>
      <c r="I42" s="287">
        <f>IF($B$6=Dates!$E$3,DataPack!G172,IF($B$6=Dates!$E$4,DataPack!Q172,IF($B$6=Dates!$E$5,DataPack!AA172,IF($B$6=Dates!$E$6,DataPack!AK172,IF($B$6=Dates!$E$7,DataPack!Z172)))))</f>
        <v>56</v>
      </c>
      <c r="J42" s="287">
        <f>IF($B$6=Dates!$E$3,DataPack!H172,IF($B$6=Dates!$E$4,DataPack!R172,IF($B$6=Dates!$E$5,DataPack!AB172,IF($B$6=Dates!$E$6,DataPack!AL172,IF($B$6=Dates!$E$7,DataPack!AA172)))))</f>
        <v>35</v>
      </c>
      <c r="K42" s="287">
        <f>IF($B$6=Dates!$E$3,DataPack!I172,IF($B$6=Dates!$E$4,DataPack!S172,IF($B$6=Dates!$E$5,DataPack!AC172,IF($B$6=Dates!$E$6,DataPack!AM172,IF($B$6=Dates!$E$7,DataPack!AB172)))))</f>
        <v>4</v>
      </c>
      <c r="L42" s="287">
        <f>IF($B$6=Dates!$E$3,DataPack!J172,IF($B$6=Dates!$E$4,DataPack!T172,IF($B$6=Dates!$E$5,DataPack!AD172,IF($B$6=Dates!$E$6,DataPack!AN172,IF($B$6=Dates!$E$7,DataPack!AC172)))))</f>
        <v>3</v>
      </c>
      <c r="M42" s="253"/>
    </row>
    <row r="43" spans="2:13" s="248" customFormat="1" ht="30" customHeight="1">
      <c r="B43" s="266" t="s">
        <v>378</v>
      </c>
      <c r="C43" s="273"/>
      <c r="D43" s="286">
        <f>IF($B$6=Dates!$E$3,DataPack!B173,IF($B$6=Dates!$E$4,DataPack!L173,IF($B$6=Dates!$E$5,DataPack!V173,IF($B$6=Dates!$E$6,DataPack!AF173,IF($B$6=Dates!$E$7,DataPack!U173)))))</f>
        <v>159</v>
      </c>
      <c r="E43" s="287">
        <f>IF($B$6=Dates!$E$3,DataPack!C173,IF($B$6=Dates!$E$4,DataPack!M173,IF($B$6=Dates!$E$5,DataPack!W173,IF($B$6=Dates!$E$6,DataPack!AG173,IF($B$6=Dates!$E$7,DataPack!V173)))))</f>
        <v>28</v>
      </c>
      <c r="F43" s="287">
        <f>IF($B$6=Dates!$E$3,DataPack!D173,IF($B$6=Dates!$E$4,DataPack!N173,IF($B$6=Dates!$E$5,DataPack!X173,IF($B$6=Dates!$E$6,DataPack!AH173,IF($B$6=Dates!$E$7,DataPack!W173)))))</f>
        <v>18</v>
      </c>
      <c r="G43" s="287">
        <f>IF($B$6=Dates!$E$3,DataPack!E173,IF($B$6=Dates!$E$4,DataPack!O173,IF($B$6=Dates!$E$5,DataPack!Y173,IF($B$6=Dates!$E$6,DataPack!AI173,IF($B$6=Dates!$E$7,DataPack!X173)))))</f>
        <v>77</v>
      </c>
      <c r="H43" s="287">
        <f>IF($B$6=Dates!$E$3,DataPack!F173,IF($B$6=Dates!$E$4,DataPack!P173,IF($B$6=Dates!$E$5,DataPack!Z173,IF($B$6=Dates!$E$6,DataPack!AJ173,IF($B$6=Dates!$E$7,DataPack!Y173)))))</f>
        <v>48</v>
      </c>
      <c r="I43" s="287">
        <f>IF($B$6=Dates!$E$3,DataPack!G173,IF($B$6=Dates!$E$4,DataPack!Q173,IF($B$6=Dates!$E$5,DataPack!AA173,IF($B$6=Dates!$E$6,DataPack!AK173,IF($B$6=Dates!$E$7,DataPack!Z173)))))</f>
        <v>51</v>
      </c>
      <c r="J43" s="287">
        <f>IF($B$6=Dates!$E$3,DataPack!H173,IF($B$6=Dates!$E$4,DataPack!R173,IF($B$6=Dates!$E$5,DataPack!AB173,IF($B$6=Dates!$E$6,DataPack!AL173,IF($B$6=Dates!$E$7,DataPack!AA173)))))</f>
        <v>32</v>
      </c>
      <c r="K43" s="287">
        <f>IF($B$6=Dates!$E$3,DataPack!I173,IF($B$6=Dates!$E$4,DataPack!S173,IF($B$6=Dates!$E$5,DataPack!AC173,IF($B$6=Dates!$E$6,DataPack!AM173,IF($B$6=Dates!$E$7,DataPack!AB173)))))</f>
        <v>3</v>
      </c>
      <c r="L43" s="287">
        <f>IF($B$6=Dates!$E$3,DataPack!J173,IF($B$6=Dates!$E$4,DataPack!T173,IF($B$6=Dates!$E$5,DataPack!AD173,IF($B$6=Dates!$E$6,DataPack!AN173,IF($B$6=Dates!$E$7,DataPack!AC173)))))</f>
        <v>2</v>
      </c>
      <c r="M43" s="253"/>
    </row>
    <row r="44" spans="2:13" s="248" customFormat="1" hidden="1">
      <c r="B44" s="276" t="s">
        <v>974</v>
      </c>
      <c r="C44" s="273"/>
      <c r="D44" s="287">
        <f>IF($B$6=Dates!$E$3,DataPack!B174,IF($B$6=Dates!$E$4,DataPack!L174,IF($B$6=Dates!$E$5,DataPack!V174,IF($B$6=Dates!$E$6,DataPack!AF174,IF($B$6=Dates!$E$7,DataPack!U174)))))</f>
        <v>0</v>
      </c>
      <c r="E44" s="287">
        <f>IF($B$6=Dates!$E$3,DataPack!C174,IF($B$6=Dates!$E$4,DataPack!M174,IF($B$6=Dates!$E$5,DataPack!W174,IF($B$6=Dates!$E$6,DataPack!AG174,IF($B$6=Dates!$E$7,DataPack!V174)))))</f>
        <v>0</v>
      </c>
      <c r="F44" s="287" t="e">
        <f>IF($B$6=Dates!$E$3,DataPack!D174,IF($B$6=Dates!$E$4,DataPack!N174,IF($B$6=Dates!$E$5,DataPack!X174,IF($B$6=Dates!$E$6,DataPack!AH174,IF($B$6=Dates!$E$7,DataPack!W174)))))</f>
        <v>#DIV/0!</v>
      </c>
      <c r="G44" s="287">
        <f>IF($B$6=Dates!$E$3,DataPack!E174,IF($B$6=Dates!$E$4,DataPack!O174,IF($B$6=Dates!$E$5,DataPack!Y174,IF($B$6=Dates!$E$6,DataPack!AI174,IF($B$6=Dates!$E$7,DataPack!X174)))))</f>
        <v>0</v>
      </c>
      <c r="H44" s="287" t="e">
        <f>IF($B$6=Dates!$E$3,DataPack!F174,IF($B$6=Dates!$E$4,DataPack!P174,IF($B$6=Dates!$E$5,DataPack!Z174,IF($B$6=Dates!$E$6,DataPack!AJ174,IF($B$6=Dates!$E$7,DataPack!Y174)))))</f>
        <v>#DIV/0!</v>
      </c>
      <c r="I44" s="287">
        <f>IF($B$6=Dates!$E$3,DataPack!G174,IF($B$6=Dates!$E$4,DataPack!Q174,IF($B$6=Dates!$E$5,DataPack!AA174,IF($B$6=Dates!$E$6,DataPack!AK174,IF($B$6=Dates!$E$7,DataPack!Z174)))))</f>
        <v>0</v>
      </c>
      <c r="J44" s="287" t="e">
        <f>IF($B$6=Dates!$E$3,DataPack!H174,IF($B$6=Dates!$E$4,DataPack!R174,IF($B$6=Dates!$E$5,DataPack!AB174,IF($B$6=Dates!$E$6,DataPack!AL174,IF($B$6=Dates!$E$7,DataPack!AA174)))))</f>
        <v>#DIV/0!</v>
      </c>
      <c r="K44" s="287">
        <f>IF($B$6=Dates!$E$3,DataPack!I174,IF($B$6=Dates!$E$4,DataPack!S174,IF($B$6=Dates!$E$5,DataPack!AC174,IF($B$6=Dates!$E$6,DataPack!AM174,IF($B$6=Dates!$E$7,DataPack!AB174)))))</f>
        <v>0</v>
      </c>
      <c r="L44" s="287" t="e">
        <f>IF($B$6=Dates!$E$3,DataPack!J174,IF($B$6=Dates!$E$4,DataPack!T174,IF($B$6=Dates!$E$5,DataPack!AD174,IF($B$6=Dates!$E$6,DataPack!AN174,IF($B$6=Dates!$E$7,DataPack!AC174)))))</f>
        <v>#DIV/0!</v>
      </c>
      <c r="M44" s="253"/>
    </row>
    <row r="45" spans="2:13" s="248" customFormat="1" hidden="1">
      <c r="B45" s="276" t="s">
        <v>966</v>
      </c>
      <c r="C45" s="273"/>
      <c r="D45" s="287">
        <f>IF($B$6=Dates!$E$3,DataPack!B175,IF($B$6=Dates!$E$4,DataPack!L175,IF($B$6=Dates!$E$5,DataPack!V175,IF($B$6=Dates!$E$6,DataPack!AF175,IF($B$6=Dates!$E$7,DataPack!U175)))))</f>
        <v>0</v>
      </c>
      <c r="E45" s="287">
        <f>IF($B$6=Dates!$E$3,DataPack!C175,IF($B$6=Dates!$E$4,DataPack!M175,IF($B$6=Dates!$E$5,DataPack!W175,IF($B$6=Dates!$E$6,DataPack!AG175,IF($B$6=Dates!$E$7,DataPack!V175)))))</f>
        <v>0</v>
      </c>
      <c r="F45" s="287" t="e">
        <f>IF($B$6=Dates!$E$3,DataPack!D175,IF($B$6=Dates!$E$4,DataPack!N175,IF($B$6=Dates!$E$5,DataPack!X175,IF($B$6=Dates!$E$6,DataPack!AH175,IF($B$6=Dates!$E$7,DataPack!W175)))))</f>
        <v>#DIV/0!</v>
      </c>
      <c r="G45" s="287">
        <f>IF($B$6=Dates!$E$3,DataPack!E175,IF($B$6=Dates!$E$4,DataPack!O175,IF($B$6=Dates!$E$5,DataPack!Y175,IF($B$6=Dates!$E$6,DataPack!AI175,IF($B$6=Dates!$E$7,DataPack!X175)))))</f>
        <v>0</v>
      </c>
      <c r="H45" s="287" t="e">
        <f>IF($B$6=Dates!$E$3,DataPack!F175,IF($B$6=Dates!$E$4,DataPack!P175,IF($B$6=Dates!$E$5,DataPack!Z175,IF($B$6=Dates!$E$6,DataPack!AJ175,IF($B$6=Dates!$E$7,DataPack!Y175)))))</f>
        <v>#DIV/0!</v>
      </c>
      <c r="I45" s="287">
        <f>IF($B$6=Dates!$E$3,DataPack!G175,IF($B$6=Dates!$E$4,DataPack!Q175,IF($B$6=Dates!$E$5,DataPack!AA175,IF($B$6=Dates!$E$6,DataPack!AK175,IF($B$6=Dates!$E$7,DataPack!Z175)))))</f>
        <v>0</v>
      </c>
      <c r="J45" s="287" t="e">
        <f>IF($B$6=Dates!$E$3,DataPack!H175,IF($B$6=Dates!$E$4,DataPack!R175,IF($B$6=Dates!$E$5,DataPack!AB175,IF($B$6=Dates!$E$6,DataPack!AL175,IF($B$6=Dates!$E$7,DataPack!AA175)))))</f>
        <v>#DIV/0!</v>
      </c>
      <c r="K45" s="287">
        <f>IF($B$6=Dates!$E$3,DataPack!I175,IF($B$6=Dates!$E$4,DataPack!S175,IF($B$6=Dates!$E$5,DataPack!AC175,IF($B$6=Dates!$E$6,DataPack!AM175,IF($B$6=Dates!$E$7,DataPack!AB175)))))</f>
        <v>0</v>
      </c>
      <c r="L45" s="287" t="e">
        <f>IF($B$6=Dates!$E$3,DataPack!J175,IF($B$6=Dates!$E$4,DataPack!T175,IF($B$6=Dates!$E$5,DataPack!AD175,IF($B$6=Dates!$E$6,DataPack!AN175,IF($B$6=Dates!$E$7,DataPack!AC175)))))</f>
        <v>#DIV/0!</v>
      </c>
      <c r="M45" s="253"/>
    </row>
    <row r="46" spans="2:13" s="248" customFormat="1" hidden="1">
      <c r="B46" s="271" t="s">
        <v>965</v>
      </c>
      <c r="C46" s="273"/>
      <c r="D46" s="287">
        <f>IF($B$6=Dates!$E$3,DataPack!B176,IF($B$6=Dates!$E$4,DataPack!L176,IF($B$6=Dates!$E$5,DataPack!V176,IF($B$6=Dates!$E$6,DataPack!AF176,IF($B$6=Dates!$E$7,DataPack!U176)))))</f>
        <v>0</v>
      </c>
      <c r="E46" s="287">
        <f>IF($B$6=Dates!$E$3,DataPack!C176,IF($B$6=Dates!$E$4,DataPack!M176,IF($B$6=Dates!$E$5,DataPack!W176,IF($B$6=Dates!$E$6,DataPack!AG176,IF($B$6=Dates!$E$7,DataPack!V176)))))</f>
        <v>0</v>
      </c>
      <c r="F46" s="287" t="e">
        <f>IF($B$6=Dates!$E$3,DataPack!D176,IF($B$6=Dates!$E$4,DataPack!N176,IF($B$6=Dates!$E$5,DataPack!X176,IF($B$6=Dates!$E$6,DataPack!AH176,IF($B$6=Dates!$E$7,DataPack!W176)))))</f>
        <v>#DIV/0!</v>
      </c>
      <c r="G46" s="287">
        <f>IF($B$6=Dates!$E$3,DataPack!E176,IF($B$6=Dates!$E$4,DataPack!O176,IF($B$6=Dates!$E$5,DataPack!Y176,IF($B$6=Dates!$E$6,DataPack!AI176,IF($B$6=Dates!$E$7,DataPack!X176)))))</f>
        <v>0</v>
      </c>
      <c r="H46" s="287" t="e">
        <f>IF($B$6=Dates!$E$3,DataPack!F176,IF($B$6=Dates!$E$4,DataPack!P176,IF($B$6=Dates!$E$5,DataPack!Z176,IF($B$6=Dates!$E$6,DataPack!AJ176,IF($B$6=Dates!$E$7,DataPack!Y176)))))</f>
        <v>#DIV/0!</v>
      </c>
      <c r="I46" s="287">
        <f>IF($B$6=Dates!$E$3,DataPack!G176,IF($B$6=Dates!$E$4,DataPack!Q176,IF($B$6=Dates!$E$5,DataPack!AA176,IF($B$6=Dates!$E$6,DataPack!AK176,IF($B$6=Dates!$E$7,DataPack!Z176)))))</f>
        <v>0</v>
      </c>
      <c r="J46" s="287" t="e">
        <f>IF($B$6=Dates!$E$3,DataPack!H176,IF($B$6=Dates!$E$4,DataPack!R176,IF($B$6=Dates!$E$5,DataPack!AB176,IF($B$6=Dates!$E$6,DataPack!AL176,IF($B$6=Dates!$E$7,DataPack!AA176)))))</f>
        <v>#DIV/0!</v>
      </c>
      <c r="K46" s="287">
        <f>IF($B$6=Dates!$E$3,DataPack!I176,IF($B$6=Dates!$E$4,DataPack!S176,IF($B$6=Dates!$E$5,DataPack!AC176,IF($B$6=Dates!$E$6,DataPack!AM176,IF($B$6=Dates!$E$7,DataPack!AB176)))))</f>
        <v>0</v>
      </c>
      <c r="L46" s="287" t="e">
        <f>IF($B$6=Dates!$E$3,DataPack!J176,IF($B$6=Dates!$E$4,DataPack!T176,IF($B$6=Dates!$E$5,DataPack!AD176,IF($B$6=Dates!$E$6,DataPack!AN176,IF($B$6=Dates!$E$7,DataPack!AC176)))))</f>
        <v>#DIV/0!</v>
      </c>
      <c r="M46" s="253"/>
    </row>
    <row r="47" spans="2:13" s="248" customFormat="1" hidden="1">
      <c r="B47" s="271" t="s">
        <v>967</v>
      </c>
      <c r="C47" s="273"/>
      <c r="D47" s="287">
        <f>IF($B$6=Dates!$E$3,DataPack!B177,IF($B$6=Dates!$E$4,DataPack!L177,IF($B$6=Dates!$E$5,DataPack!V177,IF($B$6=Dates!$E$6,DataPack!AF177,IF($B$6=Dates!$E$7,DataPack!U177)))))</f>
        <v>0</v>
      </c>
      <c r="E47" s="287">
        <f>IF($B$6=Dates!$E$3,DataPack!C177,IF($B$6=Dates!$E$4,DataPack!M177,IF($B$6=Dates!$E$5,DataPack!W177,IF($B$6=Dates!$E$6,DataPack!AG177,IF($B$6=Dates!$E$7,DataPack!V177)))))</f>
        <v>0</v>
      </c>
      <c r="F47" s="287" t="e">
        <f>IF($B$6=Dates!$E$3,DataPack!D177,IF($B$6=Dates!$E$4,DataPack!N177,IF($B$6=Dates!$E$5,DataPack!X177,IF($B$6=Dates!$E$6,DataPack!AH177,IF($B$6=Dates!$E$7,DataPack!W177)))))</f>
        <v>#DIV/0!</v>
      </c>
      <c r="G47" s="287">
        <f>IF($B$6=Dates!$E$3,DataPack!E177,IF($B$6=Dates!$E$4,DataPack!O177,IF($B$6=Dates!$E$5,DataPack!Y177,IF($B$6=Dates!$E$6,DataPack!AI177,IF($B$6=Dates!$E$7,DataPack!X177)))))</f>
        <v>0</v>
      </c>
      <c r="H47" s="287" t="e">
        <f>IF($B$6=Dates!$E$3,DataPack!F177,IF($B$6=Dates!$E$4,DataPack!P177,IF($B$6=Dates!$E$5,DataPack!Z177,IF($B$6=Dates!$E$6,DataPack!AJ177,IF($B$6=Dates!$E$7,DataPack!Y177)))))</f>
        <v>#DIV/0!</v>
      </c>
      <c r="I47" s="287">
        <f>IF($B$6=Dates!$E$3,DataPack!G177,IF($B$6=Dates!$E$4,DataPack!Q177,IF($B$6=Dates!$E$5,DataPack!AA177,IF($B$6=Dates!$E$6,DataPack!AK177,IF($B$6=Dates!$E$7,DataPack!Z177)))))</f>
        <v>0</v>
      </c>
      <c r="J47" s="287" t="e">
        <f>IF($B$6=Dates!$E$3,DataPack!H177,IF($B$6=Dates!$E$4,DataPack!R177,IF($B$6=Dates!$E$5,DataPack!AB177,IF($B$6=Dates!$E$6,DataPack!AL177,IF($B$6=Dates!$E$7,DataPack!AA177)))))</f>
        <v>#DIV/0!</v>
      </c>
      <c r="K47" s="287">
        <f>IF($B$6=Dates!$E$3,DataPack!I177,IF($B$6=Dates!$E$4,DataPack!S177,IF($B$6=Dates!$E$5,DataPack!AC177,IF($B$6=Dates!$E$6,DataPack!AM177,IF($B$6=Dates!$E$7,DataPack!AB177)))))</f>
        <v>0</v>
      </c>
      <c r="L47" s="287" t="e">
        <f>IF($B$6=Dates!$E$3,DataPack!J177,IF($B$6=Dates!$E$4,DataPack!T177,IF($B$6=Dates!$E$5,DataPack!AD177,IF($B$6=Dates!$E$6,DataPack!AN177,IF($B$6=Dates!$E$7,DataPack!AC177)))))</f>
        <v>#DIV/0!</v>
      </c>
      <c r="M47" s="253"/>
    </row>
    <row r="48" spans="2:13" s="248" customFormat="1" hidden="1">
      <c r="B48" s="271" t="s">
        <v>968</v>
      </c>
      <c r="C48" s="273"/>
      <c r="D48" s="287">
        <f>IF($B$6=Dates!$E$3,DataPack!B178,IF($B$6=Dates!$E$4,DataPack!L178,IF($B$6=Dates!$E$5,DataPack!V178,IF($B$6=Dates!$E$6,DataPack!AF178,IF($B$6=Dates!$E$7,DataPack!U178)))))</f>
        <v>0</v>
      </c>
      <c r="E48" s="287">
        <f>IF($B$6=Dates!$E$3,DataPack!C178,IF($B$6=Dates!$E$4,DataPack!M178,IF($B$6=Dates!$E$5,DataPack!W178,IF($B$6=Dates!$E$6,DataPack!AG178,IF($B$6=Dates!$E$7,DataPack!V178)))))</f>
        <v>0</v>
      </c>
      <c r="F48" s="287" t="e">
        <f>IF($B$6=Dates!$E$3,DataPack!D178,IF($B$6=Dates!$E$4,DataPack!N178,IF($B$6=Dates!$E$5,DataPack!X178,IF($B$6=Dates!$E$6,DataPack!AH178,IF($B$6=Dates!$E$7,DataPack!W178)))))</f>
        <v>#DIV/0!</v>
      </c>
      <c r="G48" s="287">
        <f>IF($B$6=Dates!$E$3,DataPack!E178,IF($B$6=Dates!$E$4,DataPack!O178,IF($B$6=Dates!$E$5,DataPack!Y178,IF($B$6=Dates!$E$6,DataPack!AI178,IF($B$6=Dates!$E$7,DataPack!X178)))))</f>
        <v>0</v>
      </c>
      <c r="H48" s="287" t="e">
        <f>IF($B$6=Dates!$E$3,DataPack!F178,IF($B$6=Dates!$E$4,DataPack!P178,IF($B$6=Dates!$E$5,DataPack!Z178,IF($B$6=Dates!$E$6,DataPack!AJ178,IF($B$6=Dates!$E$7,DataPack!Y178)))))</f>
        <v>#DIV/0!</v>
      </c>
      <c r="I48" s="287">
        <f>IF($B$6=Dates!$E$3,DataPack!G178,IF($B$6=Dates!$E$4,DataPack!Q178,IF($B$6=Dates!$E$5,DataPack!AA178,IF($B$6=Dates!$E$6,DataPack!AK178,IF($B$6=Dates!$E$7,DataPack!Z178)))))</f>
        <v>0</v>
      </c>
      <c r="J48" s="287" t="e">
        <f>IF($B$6=Dates!$E$3,DataPack!H178,IF($B$6=Dates!$E$4,DataPack!R178,IF($B$6=Dates!$E$5,DataPack!AB178,IF($B$6=Dates!$E$6,DataPack!AL178,IF($B$6=Dates!$E$7,DataPack!AA178)))))</f>
        <v>#DIV/0!</v>
      </c>
      <c r="K48" s="287">
        <f>IF($B$6=Dates!$E$3,DataPack!I178,IF($B$6=Dates!$E$4,DataPack!S178,IF($B$6=Dates!$E$5,DataPack!AC178,IF($B$6=Dates!$E$6,DataPack!AM178,IF($B$6=Dates!$E$7,DataPack!AB178)))))</f>
        <v>0</v>
      </c>
      <c r="L48" s="287" t="e">
        <f>IF($B$6=Dates!$E$3,DataPack!J178,IF($B$6=Dates!$E$4,DataPack!T178,IF($B$6=Dates!$E$5,DataPack!AD178,IF($B$6=Dates!$E$6,DataPack!AN178,IF($B$6=Dates!$E$7,DataPack!AC178)))))</f>
        <v>#DIV/0!</v>
      </c>
      <c r="M48" s="253"/>
    </row>
    <row r="49" spans="2:13">
      <c r="B49" s="59"/>
      <c r="C49" s="59"/>
      <c r="D49" s="288"/>
      <c r="E49" s="288"/>
      <c r="F49" s="288"/>
      <c r="G49" s="288"/>
      <c r="H49" s="288"/>
      <c r="I49" s="288"/>
      <c r="J49" s="288"/>
      <c r="K49" s="288"/>
      <c r="L49" s="289" t="s">
        <v>30</v>
      </c>
      <c r="M49" s="6"/>
    </row>
    <row r="50" spans="2:13">
      <c r="B50" s="14" t="s">
        <v>1</v>
      </c>
      <c r="C50" s="17"/>
      <c r="D50" s="14"/>
      <c r="E50" s="14"/>
      <c r="F50" s="14"/>
      <c r="G50" s="14"/>
      <c r="H50" s="14"/>
      <c r="I50" s="14"/>
      <c r="J50" s="14"/>
      <c r="K50" s="60"/>
      <c r="L50" s="30"/>
      <c r="M50" s="6"/>
    </row>
    <row r="51" spans="2:13">
      <c r="B51" s="14" t="s">
        <v>384</v>
      </c>
      <c r="C51" s="17"/>
      <c r="D51" s="14"/>
      <c r="E51" s="14"/>
      <c r="F51" s="14"/>
      <c r="G51" s="14"/>
      <c r="H51" s="14"/>
      <c r="I51" s="14"/>
      <c r="J51" s="14"/>
      <c r="K51" s="60"/>
      <c r="L51" s="30"/>
      <c r="M51" s="6"/>
    </row>
    <row r="52" spans="2:13">
      <c r="B52" s="14" t="s">
        <v>806</v>
      </c>
      <c r="C52" s="12"/>
      <c r="D52" s="6"/>
      <c r="E52" s="6"/>
      <c r="F52" s="6"/>
      <c r="G52" s="6"/>
      <c r="H52" s="6"/>
      <c r="I52" s="6"/>
      <c r="J52" s="6"/>
      <c r="K52" s="33"/>
      <c r="L52" s="28"/>
      <c r="M52" s="6"/>
    </row>
    <row r="53" spans="2:13">
      <c r="B53" s="6"/>
      <c r="C53" s="12"/>
      <c r="D53" s="6"/>
      <c r="E53" s="6"/>
      <c r="F53" s="6"/>
      <c r="G53" s="6"/>
      <c r="H53" s="6"/>
      <c r="I53" s="6"/>
      <c r="J53" s="6"/>
      <c r="K53" s="33"/>
      <c r="L53" s="28"/>
      <c r="M53" s="6"/>
    </row>
  </sheetData>
  <sheetProtection sheet="1" selectLockedCells="1"/>
  <mergeCells count="5">
    <mergeCell ref="D6:D7"/>
    <mergeCell ref="E6:F6"/>
    <mergeCell ref="G6:H6"/>
    <mergeCell ref="I6:J6"/>
    <mergeCell ref="K6:L6"/>
  </mergeCells>
  <phoneticPr fontId="0" type="noConversion"/>
  <dataValidations count="1">
    <dataValidation type="list" allowBlank="1" showInputMessage="1" showErrorMessage="1" sqref="B6">
      <formula1>Date</formula1>
    </dataValidation>
  </dataValidations>
  <pageMargins left="0.74803149606299213" right="0.74803149606299213" top="0.98425196850393704" bottom="0.98425196850393704" header="0.51181102362204722" footer="0.51181102362204722"/>
  <pageSetup paperSize="8"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Language xmlns="http://schemas.microsoft.com/sharepoint/v3">English</Language>
    <_DCDateModified xmlns="http://schemas.microsoft.com/sharepoint/v3/fields" xsi:nil="true"/>
    <BCS_List xmlns="http://schemas.microsoft.com/sharepoint/v3">Gather and Disseminate Knowledge: Inspection and Regulation</BCS_List>
    <RetentionPolicy xmlns="8e5d50da-1286-43a8-878e-ce8f4fbfdde4">3</RetentionPolicy>
    <DatePublished xmlns="8e5d50da-1286-43a8-878e-ce8f4fbfdde4">2011-01-26T17:00:00+00:00</DatePublished>
    <RightsManagementText xmlns="8e5d50da-1286-43a8-878e-ce8f4fbfdde4">NOT PROTECTIVELY MARKED</RightsManagementText>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2ACEB84B31D9D84FA1B774D408813B76" ma:contentTypeVersion="" ma:contentTypeDescription="Select the most appropriate document type from the list, if none are relevant, use 'Ofsted Base Document' or ask your Site Administrator to add other options." ma:contentTypeScope="" ma:versionID="04892844b31da61587961f4dc91d25fa">
  <xsd:schema xmlns:xsd="http://www.w3.org/2001/XMLSchema" xmlns:p="http://schemas.microsoft.com/office/2006/metadata/properties" xmlns:ns1="http://schemas.microsoft.com/sharepoint/v3" xmlns:ns2="8e5d50da-1286-43a8-878e-ce8f4fbfdde4" xmlns:ns3="http://schemas.microsoft.com/sharepoint/v3/fields" targetNamespace="http://schemas.microsoft.com/office/2006/metadata/properties" ma:root="true" ma:fieldsID="569e437e0717fd5b93410ed0e27898b0" ns1:_="" ns2:_="" ns3:_="">
    <xsd:import namespace="http://schemas.microsoft.com/sharepoint/v3"/>
    <xsd:import namespace="8e5d50da-1286-43a8-878e-ce8f4fbfdde4"/>
    <xsd:import namespace="http://schemas.microsoft.com/sharepoint/v3/fields"/>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9173A73-7D1E-4995-B49F-BEA889D07B06}">
  <ds:schemaRefs>
    <ds:schemaRef ds:uri="http://schemas.microsoft.com/office/2006/metadata/longProperties"/>
  </ds:schemaRefs>
</ds:datastoreItem>
</file>

<file path=customXml/itemProps2.xml><?xml version="1.0" encoding="utf-8"?>
<ds:datastoreItem xmlns:ds="http://schemas.openxmlformats.org/officeDocument/2006/customXml" ds:itemID="{959F0D90-D4E5-4467-8F64-9CB7DB3AEA3C}">
  <ds:schemaRefs>
    <ds:schemaRef ds:uri="http://schemas.microsoft.com/office/2006/metadata/properties"/>
    <ds:schemaRef ds:uri="http://schemas.microsoft.com/sharepoint/v3"/>
    <ds:schemaRef ds:uri="http://schemas.microsoft.com/sharepoint/v3/fields"/>
    <ds:schemaRef ds:uri="8e5d50da-1286-43a8-878e-ce8f4fbfdde4"/>
  </ds:schemaRefs>
</ds:datastoreItem>
</file>

<file path=customXml/itemProps3.xml><?xml version="1.0" encoding="utf-8"?>
<ds:datastoreItem xmlns:ds="http://schemas.openxmlformats.org/officeDocument/2006/customXml" ds:itemID="{76C84CFF-FD27-4D6C-8C90-1F4CC469F474}">
  <ds:schemaRefs>
    <ds:schemaRef ds:uri="http://schemas.microsoft.com/sharepoint/v3/contenttype/forms"/>
  </ds:schemaRefs>
</ds:datastoreItem>
</file>

<file path=customXml/itemProps4.xml><?xml version="1.0" encoding="utf-8"?>
<ds:datastoreItem xmlns:ds="http://schemas.openxmlformats.org/officeDocument/2006/customXml" ds:itemID="{E1734A84-46EE-450C-81E1-55D606015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41</vt:i4>
      </vt:variant>
    </vt:vector>
  </HeadingPairs>
  <TitlesOfParts>
    <vt:vector size="65" baseType="lpstr">
      <vt:lpstr>Cover</vt:lpstr>
      <vt:lpstr>Contents</vt:lpstr>
      <vt:lpstr>DataPack</vt:lpstr>
      <vt:lpstr>Dates</vt:lpstr>
      <vt:lpstr>Table 1</vt:lpstr>
      <vt:lpstr>Table 2</vt:lpstr>
      <vt:lpstr>Table 2a</vt:lpstr>
      <vt:lpstr>Table 2b</vt:lpstr>
      <vt:lpstr>Table 2c</vt:lpstr>
      <vt:lpstr>Table 2d</vt:lpstr>
      <vt:lpstr>Table 2e</vt:lpstr>
      <vt:lpstr>Table 3</vt:lpstr>
      <vt:lpstr>Table 4</vt:lpstr>
      <vt:lpstr>Table 5</vt:lpstr>
      <vt:lpstr>Table 5a</vt:lpstr>
      <vt:lpstr>Table 5b</vt:lpstr>
      <vt:lpstr>Table 5c</vt:lpstr>
      <vt:lpstr>Table 5d</vt:lpstr>
      <vt:lpstr>Table 6</vt:lpstr>
      <vt:lpstr>Chart 1</vt:lpstr>
      <vt:lpstr>Chart 2</vt:lpstr>
      <vt:lpstr>Chart 3</vt:lpstr>
      <vt:lpstr>Chart 4</vt:lpstr>
      <vt:lpstr>Chart 5</vt:lpstr>
      <vt:lpstr>Chart1</vt:lpstr>
      <vt:lpstr>Chart1x</vt:lpstr>
      <vt:lpstr>Chart2</vt:lpstr>
      <vt:lpstr>'Chart 1'!Chart3</vt:lpstr>
      <vt:lpstr>Chart3</vt:lpstr>
      <vt:lpstr>'Chart 5'!Chart4</vt:lpstr>
      <vt:lpstr>'Chart 5'!Date</vt:lpstr>
      <vt:lpstr>Date</vt:lpstr>
      <vt:lpstr>'Chart 5'!enddates</vt:lpstr>
      <vt:lpstr>enddates</vt:lpstr>
      <vt:lpstr>'Chart 1'!Print_Area</vt:lpstr>
      <vt:lpstr>'Chart 2'!Print_Area</vt:lpstr>
      <vt:lpstr>'Chart 3'!Print_Area</vt:lpstr>
      <vt:lpstr>'Chart 4'!Print_Area</vt:lpstr>
      <vt:lpstr>'Chart 5'!Print_Area</vt:lpstr>
      <vt:lpstr>Cover!Print_Area</vt:lpstr>
      <vt:lpstr>'Table 2b'!Print_Area</vt:lpstr>
      <vt:lpstr>'Table 2c'!Print_Area</vt:lpstr>
      <vt:lpstr>'Table 3'!Print_Area</vt:lpstr>
      <vt:lpstr>'Table 4'!Print_Area</vt:lpstr>
      <vt:lpstr>'Table 5'!Print_Area</vt:lpstr>
      <vt:lpstr>'Table 5a'!Print_Area</vt:lpstr>
      <vt:lpstr>'Table 5b'!Print_Area</vt:lpstr>
      <vt:lpstr>'Table 5c'!Print_Area</vt:lpstr>
      <vt:lpstr>'Table 5d'!Print_Area</vt:lpstr>
      <vt:lpstr>'Table 6'!Print_Area</vt:lpstr>
      <vt:lpstr>Table1</vt:lpstr>
      <vt:lpstr>Table2</vt:lpstr>
      <vt:lpstr>Table2a</vt:lpstr>
      <vt:lpstr>Table2b</vt:lpstr>
      <vt:lpstr>Table2c</vt:lpstr>
      <vt:lpstr>Table2d</vt:lpstr>
      <vt:lpstr>Table2e</vt:lpstr>
      <vt:lpstr>Table3</vt:lpstr>
      <vt:lpstr>Table4</vt:lpstr>
      <vt:lpstr>Table5</vt:lpstr>
      <vt:lpstr>Table5a</vt:lpstr>
      <vt:lpstr>Table5b</vt:lpstr>
      <vt:lpstr>Table5c</vt:lpstr>
      <vt:lpstr>Table5d</vt:lpstr>
      <vt:lpstr>Table6</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First Release Template (Excel)</dc:title>
  <dc:creator>wwang</dc:creator>
  <cp:lastModifiedBy>ICS</cp:lastModifiedBy>
  <cp:lastPrinted>2012-02-23T15:13:45Z</cp:lastPrinted>
  <dcterms:created xsi:type="dcterms:W3CDTF">2010-12-22T12:01:50Z</dcterms:created>
  <dcterms:modified xsi:type="dcterms:W3CDTF">2012-05-23T13:02:27Z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stedESD">
    <vt:lpwstr/>
  </property>
  <property fmtid="{D5CDD505-2E9C-101B-9397-08002B2CF9AE}" pid="3" name="ContentType">
    <vt:lpwstr>Ofsted Base Document</vt:lpwstr>
  </property>
</Properties>
</file>