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2120" windowHeight="9120" tabRatio="396" activeTab="0"/>
  </bookViews>
  <sheets>
    <sheet name="FTS" sheetId="1" r:id="rId1"/>
    <sheet name="MED" sheetId="2" r:id="rId2"/>
    <sheet name="OUT" sheetId="3" r:id="rId3"/>
    <sheet name="PT" sheetId="4" r:id="rId4"/>
    <sheet name="FEE" sheetId="5" r:id="rId5"/>
    <sheet name="HEC" sheetId="6" r:id="rId6"/>
    <sheet name="CONS" sheetId="7" r:id="rId7"/>
    <sheet name="TAB7" sheetId="8" r:id="rId8"/>
  </sheets>
  <definedNames>
    <definedName name="appeals">#REF!</definedName>
    <definedName name="CODE" localSheetId="0">'FTS'!$A$4</definedName>
    <definedName name="Code">#REF!</definedName>
    <definedName name="COM1_print_area">#REF!</definedName>
    <definedName name="COM2_print_area">#REF!</definedName>
    <definedName name="consdatacols">'CONS'!#REF!</definedName>
    <definedName name="consort">#REF!</definedName>
    <definedName name="consrowtags">'CONS'!$I$17:$J$25</definedName>
    <definedName name="consrowvars">'CONS'!$I$16:$J$16</definedName>
    <definedName name="contact">'FTS'!$J$3</definedName>
    <definedName name="DATA">#REF!</definedName>
    <definedName name="DATA_PRINT_AREA">#REF!</definedName>
    <definedName name="Date">'FTS'!$J$6</definedName>
    <definedName name="Decimal_places">'OUT'!#REF!</definedName>
    <definedName name="ERR_print_area">#REF!</definedName>
    <definedName name="error">#REF!</definedName>
    <definedName name="error_print_area">#REF!</definedName>
    <definedName name="F06_Print_area">#REF!</definedName>
    <definedName name="f06datacols">#REF!</definedName>
    <definedName name="f06rowtags">#REF!</definedName>
    <definedName name="f06rowvars">#REF!</definedName>
    <definedName name="FCO">#REF!</definedName>
    <definedName name="FCOTAGS">#REF!</definedName>
    <definedName name="fdftscoltags1">#REF!</definedName>
    <definedName name="fdftscoltags2">#REF!</definedName>
    <definedName name="fdftscolvars">#REF!</definedName>
    <definedName name="fdftsdatacols">#REF!</definedName>
    <definedName name="FDP_Print_Area">#REF!</definedName>
    <definedName name="FDP2_Print_Area">#REF!</definedName>
    <definedName name="fdpdatacols">#REF!</definedName>
    <definedName name="fdprowtags">#REF!</definedName>
    <definedName name="fdprowvars">#REF!</definedName>
    <definedName name="fdptcoltags1">#REF!</definedName>
    <definedName name="fdptcoltags2">#REF!</definedName>
    <definedName name="fdptcolvars">#REF!</definedName>
    <definedName name="fdptdatacols">#REF!</definedName>
    <definedName name="fdrowtags">#REF!</definedName>
    <definedName name="fdrowvars">#REF!</definedName>
    <definedName name="FEE">#REF!</definedName>
    <definedName name="fee_data">#REF!</definedName>
    <definedName name="FEE_Print_area">#REF!</definedName>
    <definedName name="feecoltags1">'FEE'!#REF!</definedName>
    <definedName name="feecoltags2">'FEE'!#REF!</definedName>
    <definedName name="feecoltags3">'FEE'!#REF!</definedName>
    <definedName name="feecoltags4">'FEE'!#REF!</definedName>
    <definedName name="feecoltags5">'FEE'!#REF!</definedName>
    <definedName name="feecoltags6">'FEE'!#REF!</definedName>
    <definedName name="feecolvars">'FEE'!#REF!</definedName>
    <definedName name="feedatacols">'FEE'!#REF!</definedName>
    <definedName name="feerowtags">'FEE'!#REF!</definedName>
    <definedName name="feerowvars">'FEE'!#REF!</definedName>
    <definedName name="FEETAGS">#REF!</definedName>
    <definedName name="fracoltags1">'HEC'!#REF!</definedName>
    <definedName name="fracoltags2">'HEC'!#REF!</definedName>
    <definedName name="fracoltags3">'FTS'!#REF!</definedName>
    <definedName name="fracolvars">'HEC'!#REF!</definedName>
    <definedName name="fradatacols">'HEC'!#REF!</definedName>
    <definedName name="Fran1">'FTS'!#REF!</definedName>
    <definedName name="Fran1TAGS">'FTS'!#REF!</definedName>
    <definedName name="Fran2">'OUT'!#REF!</definedName>
    <definedName name="Fran2TAGS">'OUT'!#REF!</definedName>
    <definedName name="Fran3">'PT'!#REF!</definedName>
    <definedName name="Fran3TAGS">'PT'!#REF!</definedName>
    <definedName name="froutcoltags1">'OUT'!#REF!</definedName>
    <definedName name="froutcoltags2">'OUT'!#REF!</definedName>
    <definedName name="froutcoltags3">'OUT'!#REF!</definedName>
    <definedName name="froutdatacols">'OUT'!#REF!</definedName>
    <definedName name="frptcoltags1">'PT'!#REF!</definedName>
    <definedName name="frptcoltags2">'PT'!#REF!</definedName>
    <definedName name="frptcoltags3">'PT'!#REF!</definedName>
    <definedName name="frptdatacols">'PT'!#REF!</definedName>
    <definedName name="FTSCOL4">'FTS'!$P$20:$S$69,'MED'!$P$20:$S$23</definedName>
    <definedName name="FTSCOL4a">'FTS'!#REF!,'MED'!#REF!</definedName>
    <definedName name="ftscoltags1">'FTS'!#REF!</definedName>
    <definedName name="ftscoltags2">'FTS'!#REF!</definedName>
    <definedName name="ftscoltags3">'FTS'!#REF!</definedName>
    <definedName name="ftscoltags4">'FTS'!#REF!</definedName>
    <definedName name="ftscoltags4a">'FTS'!#REF!</definedName>
    <definedName name="ftscoltags5">'FTS'!#REF!</definedName>
    <definedName name="ftscoltags5a">'FTS'!#REF!</definedName>
    <definedName name="ftscolvars">'FTS'!#REF!</definedName>
    <definedName name="ftsdatacols">'FTS'!#REF!</definedName>
    <definedName name="ftsdatacols5a">'FTS'!#REF!</definedName>
    <definedName name="ftsrowtags">'FTS'!#REF!</definedName>
    <definedName name="ftsrowvars">'FTS'!#REF!</definedName>
    <definedName name="HBK_Print_Area">#REF!</definedName>
    <definedName name="HBK2_Print_Area">#REF!</definedName>
    <definedName name="HBKCOLTAG2">#REF!</definedName>
    <definedName name="HBKDATA">#REF!</definedName>
    <definedName name="hbkdatacols">#REF!</definedName>
    <definedName name="HBKLRTAG2">#REF!</definedName>
    <definedName name="HBKR1">#REF!</definedName>
    <definedName name="HBKR10">#REF!</definedName>
    <definedName name="HBKR11">#REF!</definedName>
    <definedName name="HBKR2">#REF!</definedName>
    <definedName name="HBKR3">#REF!</definedName>
    <definedName name="HBKR4">#REF!</definedName>
    <definedName name="HBKR5">#REF!</definedName>
    <definedName name="HBKR6">#REF!</definedName>
    <definedName name="HBKR7">#REF!</definedName>
    <definedName name="HBKR8">#REF!</definedName>
    <definedName name="HBKR9">#REF!</definedName>
    <definedName name="hbkrowtags1">#REF!</definedName>
    <definedName name="hbkrowtags10">#REF!</definedName>
    <definedName name="hbkrowtags11">#REF!</definedName>
    <definedName name="hbkrowtags12">#REF!</definedName>
    <definedName name="hbkrowtags2">#REF!</definedName>
    <definedName name="hbkrowtags3">#REF!</definedName>
    <definedName name="hbkrowtags4">#REF!</definedName>
    <definedName name="hbkrowtags5">#REF!</definedName>
    <definedName name="hbkrowtags6">#REF!</definedName>
    <definedName name="hbkrowtags7">#REF!</definedName>
    <definedName name="hbkrowtags8">#REF!</definedName>
    <definedName name="hbkrowtags9">#REF!</definedName>
    <definedName name="HBKROWVAR">#REF!</definedName>
    <definedName name="hbkrowvars">#REF!</definedName>
    <definedName name="HBKRTAG2">#REF!</definedName>
    <definedName name="hea">'FTS'!$P$3</definedName>
    <definedName name="heamail">'FTS'!$P$5</definedName>
    <definedName name="heaphone">'FTS'!$P$4</definedName>
    <definedName name="heccoltags">#REF!</definedName>
    <definedName name="heccoltags1">'HEC'!#REF!</definedName>
    <definedName name="heccoltags2">'HEC'!#REF!</definedName>
    <definedName name="heccoltags3">'HEC'!#REF!</definedName>
    <definedName name="heccoltags4">'HEC'!#REF!</definedName>
    <definedName name="heccolvars">'HEC'!#REF!</definedName>
    <definedName name="hecdatacols">'HEC'!#REF!</definedName>
    <definedName name="hecrowtags">'HEC'!#REF!</definedName>
    <definedName name="hecrowvars">'HEC'!#REF!</definedName>
    <definedName name="HOLDBACK">#REF!</definedName>
    <definedName name="HOLDBACK_Print_Area">#REF!</definedName>
    <definedName name="HOLDBACKTAGS">#REF!</definedName>
    <definedName name="INSTNAME" localSheetId="0">'FTS'!$A$3</definedName>
    <definedName name="INSTNAME" localSheetId="2">'OUT'!$A$3</definedName>
    <definedName name="instname">#REF!</definedName>
    <definedName name="LETTER_ADDRESS">#REF!</definedName>
    <definedName name="LETTER_DEAR">#REF!</definedName>
    <definedName name="LETTERA1">#REF!</definedName>
    <definedName name="LETTERA2">#REF!</definedName>
    <definedName name="LETTERA3">#REF!</definedName>
    <definedName name="LETTERA4">#REF!</definedName>
    <definedName name="LETTERDEAR">#REF!</definedName>
    <definedName name="LLN2_Print_area">#REF!</definedName>
    <definedName name="llncoltags">#REF!</definedName>
    <definedName name="llndatacols">#REF!</definedName>
    <definedName name="llnrowtags">#REF!</definedName>
    <definedName name="llnrowvars">#REF!</definedName>
    <definedName name="LMARGIN">#REF!</definedName>
    <definedName name="mail">'FTS'!$J$5</definedName>
    <definedName name="MASN_Print_Area">#REF!</definedName>
    <definedName name="MCO">#REF!</definedName>
    <definedName name="MCOTAGS">#REF!</definedName>
    <definedName name="medcoltags1">'MED'!#REF!</definedName>
    <definedName name="medcoltags2">'MED'!#REF!</definedName>
    <definedName name="medcoltags3">'MED'!#REF!</definedName>
    <definedName name="medcoltags4">'MED'!#REF!</definedName>
    <definedName name="medcoltags4a">'MED'!#REF!</definedName>
    <definedName name="medcoltags5">'MED'!#REF!</definedName>
    <definedName name="medcolvars">'MED'!#REF!</definedName>
    <definedName name="meddatacols">'MED'!#REF!</definedName>
    <definedName name="medrowtags">'MED'!#REF!</definedName>
    <definedName name="medrowvars">'MED'!#REF!</definedName>
    <definedName name="NULL">#REF!</definedName>
    <definedName name="OUTCOL4">'OUT'!$P$21:$S$22</definedName>
    <definedName name="OUTCOL4a">'OUT'!#REF!</definedName>
    <definedName name="outcoltags1">'OUT'!#REF!</definedName>
    <definedName name="outcoltags2">'OUT'!#REF!</definedName>
    <definedName name="outcoltags3">'OUT'!#REF!</definedName>
    <definedName name="outcoltags4">'OUT'!#REF!</definedName>
    <definedName name="outcoltags4a">'OUT'!#REF!</definedName>
    <definedName name="outcoltags5">'OUT'!#REF!</definedName>
    <definedName name="outcoltags5a">'OUT'!#REF!</definedName>
    <definedName name="outcolvars">'OUT'!#REF!</definedName>
    <definedName name="outdatacols">'OUT'!#REF!</definedName>
    <definedName name="outrowtags">'OUT'!#REF!</definedName>
    <definedName name="outrowvars">'OUT'!#REF!</definedName>
    <definedName name="phone">'FTS'!$J$4</definedName>
    <definedName name="_xlnm.Print_Area" localSheetId="6">'CONS'!$A$1:$G$32</definedName>
    <definedName name="_xlnm.Print_Area" localSheetId="4">'FEE'!$A$1:$O$43</definedName>
    <definedName name="_xlnm.Print_Area" localSheetId="0">'FTS'!$A$1:$V$79</definedName>
    <definedName name="_xlnm.Print_Area" localSheetId="5">'HEC'!$A$1:$Q$40</definedName>
    <definedName name="_xlnm.Print_Area" localSheetId="1">'MED'!$A$1:$S$24</definedName>
    <definedName name="_xlnm.Print_Area" localSheetId="2">'OUT'!$A$1:$V$23</definedName>
    <definedName name="_xlnm.Print_Area" localSheetId="3">'PT'!$A$1:$AD$78</definedName>
    <definedName name="_xlnm.Print_Titles" localSheetId="6">'CONS'!$10:$16</definedName>
    <definedName name="PTCOL4">'PT'!$P$20:$S$69</definedName>
    <definedName name="ptcoltags1">'PT'!#REF!</definedName>
    <definedName name="ptcoltags2">'PT'!#REF!</definedName>
    <definedName name="ptcoltags3">'PT'!#REF!</definedName>
    <definedName name="ptcoltags4">'PT'!#REF!</definedName>
    <definedName name="ptcoltags4a">'PT'!#REF!</definedName>
    <definedName name="ptcoltags5">'PT'!#REF!</definedName>
    <definedName name="ptcoltags5a">'PT'!#REF!</definedName>
    <definedName name="ptcolvars">'PT'!#REF!</definedName>
    <definedName name="ptdatacols">'PT'!#REF!</definedName>
    <definedName name="ptrowtags">'PT'!#REF!</definedName>
    <definedName name="ptrowvars">'PT'!#REF!</definedName>
    <definedName name="range1">#REF!</definedName>
    <definedName name="range2">#REF!</definedName>
    <definedName name="raw1datacols">#REF!</definedName>
    <definedName name="raw1rowtags">#REF!</definedName>
    <definedName name="raw1rowvars">#REF!</definedName>
    <definedName name="raw2datacols">#REF!</definedName>
    <definedName name="raw2rowtags">#REF!</definedName>
    <definedName name="raw2rowvars">#REF!</definedName>
    <definedName name="RMARGIN">#REF!</definedName>
    <definedName name="STD">#REF!</definedName>
    <definedName name="STD_Print_area">#REF!</definedName>
    <definedName name="STD2_Print_Area">#REF!</definedName>
    <definedName name="stddatacols">#REF!</definedName>
    <definedName name="stdrowtags">#REF!</definedName>
    <definedName name="stdrowvars">#REF!</definedName>
    <definedName name="STDTAGS">#REF!</definedName>
    <definedName name="subcoltags1">#REF!</definedName>
    <definedName name="subcoltags2">#REF!</definedName>
    <definedName name="subcoltags3">#REF!</definedName>
    <definedName name="subcoltags4">#REF!</definedName>
    <definedName name="subcoltags5">#REF!</definedName>
    <definedName name="subcoltags6">#REF!</definedName>
    <definedName name="subcolvars">#REF!</definedName>
    <definedName name="subdatacols">#REF!</definedName>
    <definedName name="subrowtags">#REF!</definedName>
    <definedName name="subrowvars">#REF!</definedName>
    <definedName name="SUMMARY">#REF!</definedName>
    <definedName name="SUMMARY_Print_area">#REF!</definedName>
    <definedName name="SUMMARYTAGS">#REF!</definedName>
    <definedName name="ta2datacols">#REF!</definedName>
    <definedName name="ta2rowtags">#REF!</definedName>
    <definedName name="ta2rowvars">#REF!</definedName>
    <definedName name="TABLE1a">'FTS'!$D$20:$V$69</definedName>
    <definedName name="Table1a_Print_Area">'FTS'!$A$1:$V$79</definedName>
    <definedName name="Table1aTAGS">'FTS'!#REF!</definedName>
    <definedName name="Table1b">'MED'!$D$20:$S$23</definedName>
    <definedName name="Table1b_Print_Area">'MED'!$A$1:$S$24</definedName>
    <definedName name="Table1bTAGS">'MED'!#REF!</definedName>
    <definedName name="Table2">'OUT'!$D$21:$V$22</definedName>
    <definedName name="Table2_Print_Area">'OUT'!$A$1:$V$23</definedName>
    <definedName name="Table2TAGS">'OUT'!#REF!</definedName>
    <definedName name="Table3">'PT'!$D$20:$AD$69</definedName>
    <definedName name="Table3_Print_Area">'PT'!$A$1:$AD$78</definedName>
    <definedName name="Table3TAGS">'PT'!#REF!</definedName>
    <definedName name="Table4">'FEE'!$D$19:$O$36</definedName>
    <definedName name="Table4_Print_Area">'FEE'!$A$1:$O$43</definedName>
    <definedName name="Table4TAGS">'FEE'!#REF!</definedName>
    <definedName name="Table5">#REF!</definedName>
    <definedName name="Table5_Print_area">#REF!</definedName>
    <definedName name="Table5TAGS">#REF!</definedName>
    <definedName name="Table6">#REF!</definedName>
    <definedName name="Table6_Print_Area">#REF!</definedName>
    <definedName name="Table6TAGS">#REF!</definedName>
    <definedName name="Table7">#REF!</definedName>
    <definedName name="Table7_Print_Area">#REF!</definedName>
    <definedName name="Table7TAGS">#REF!</definedName>
    <definedName name="tablea">#REF!</definedName>
    <definedName name="tableb">#REF!</definedName>
    <definedName name="tablec">#REF!</definedName>
    <definedName name="tabled">#REF!</definedName>
    <definedName name="tablee">#REF!</definedName>
    <definedName name="tablef">#REF!</definedName>
    <definedName name="tableg">#REF!</definedName>
    <definedName name="tableh">#REF!</definedName>
    <definedName name="tablei">#REF!</definedName>
    <definedName name="tadatacols">#REF!</definedName>
    <definedName name="tarowtags">#REF!</definedName>
    <definedName name="tarowvars">#REF!</definedName>
    <definedName name="tbdatacols">#REF!</definedName>
    <definedName name="tbrowtags">#REF!</definedName>
    <definedName name="tbrowvars">#REF!</definedName>
    <definedName name="tcdatacols">#REF!</definedName>
    <definedName name="tcrowtags">#REF!</definedName>
    <definedName name="tcrowvars">#REF!</definedName>
    <definedName name="tddatacols">#REF!</definedName>
    <definedName name="tdrowtags">#REF!</definedName>
    <definedName name="tdrowvars">#REF!</definedName>
    <definedName name="tedatacols">#REF!</definedName>
    <definedName name="terowtags">#REF!</definedName>
    <definedName name="terowvars">#REF!</definedName>
    <definedName name="tfdatacols">#REF!</definedName>
    <definedName name="tfrowtags">#REF!</definedName>
    <definedName name="tfrowvars">#REF!</definedName>
    <definedName name="tgdatacols">#REF!</definedName>
    <definedName name="tgrowtags">#REF!</definedName>
    <definedName name="tgrowvars">#REF!</definedName>
    <definedName name="thdatacols">#REF!</definedName>
    <definedName name="throwtags">#REF!</definedName>
    <definedName name="throwvars">#REF!</definedName>
    <definedName name="tidatacols">#REF!</definedName>
    <definedName name="tirowtags">#REF!</definedName>
    <definedName name="tirowvars">#REF!</definedName>
    <definedName name="tldatacols">#REF!</definedName>
    <definedName name="tlrowtags">#REF!</definedName>
    <definedName name="tlrowvars">#REF!</definedName>
    <definedName name="TMARGIN">#REF!</definedName>
    <definedName name="TSINDATA">'FTS'!#REF!</definedName>
    <definedName name="TSINROW">'FTS'!#REF!</definedName>
    <definedName name="UKPRN">'FTS'!$A$5</definedName>
  </definedNames>
  <calcPr fullCalcOnLoad="1"/>
</workbook>
</file>

<file path=xl/sharedStrings.xml><?xml version="1.0" encoding="utf-8"?>
<sst xmlns="http://schemas.openxmlformats.org/spreadsheetml/2006/main" count="792" uniqueCount="157">
  <si>
    <t>Institution:</t>
  </si>
  <si>
    <t>Contact:</t>
  </si>
  <si>
    <t>HEA:</t>
  </si>
  <si>
    <t>Date loaded:</t>
  </si>
  <si>
    <t>4a</t>
  </si>
  <si>
    <t>5a</t>
  </si>
  <si>
    <t>LLN model 2</t>
  </si>
  <si>
    <t>Years countable</t>
  </si>
  <si>
    <t>Forecast of years countable</t>
  </si>
  <si>
    <t>Forecast of</t>
  </si>
  <si>
    <t>years not completed</t>
  </si>
  <si>
    <t xml:space="preserve">(subset of </t>
  </si>
  <si>
    <t>(negative values)</t>
  </si>
  <si>
    <t>Columns 1+2+3</t>
  </si>
  <si>
    <t>Column 4)</t>
  </si>
  <si>
    <t>Home &amp; EC</t>
  </si>
  <si>
    <t>HEFCE-funded</t>
  </si>
  <si>
    <t>Ind.-funded</t>
  </si>
  <si>
    <t>Non-fundable</t>
  </si>
  <si>
    <t>Island o'seas</t>
  </si>
  <si>
    <t>[LEVEL]</t>
  </si>
  <si>
    <t>Price group</t>
  </si>
  <si>
    <t>Length</t>
  </si>
  <si>
    <t>Level</t>
  </si>
  <si>
    <t>(a)</t>
  </si>
  <si>
    <t>(b)</t>
  </si>
  <si>
    <t>(c)</t>
  </si>
  <si>
    <t>(d)</t>
  </si>
  <si>
    <t>col1</t>
  </si>
  <si>
    <t>col2</t>
  </si>
  <si>
    <t>Price group A</t>
  </si>
  <si>
    <t>FD</t>
  </si>
  <si>
    <t>(Clinical)</t>
  </si>
  <si>
    <t>UG (excl. FD)</t>
  </si>
  <si>
    <t>UGX</t>
  </si>
  <si>
    <t>PGT</t>
  </si>
  <si>
    <t>PGR</t>
  </si>
  <si>
    <t>Long</t>
  </si>
  <si>
    <t>Price group B</t>
  </si>
  <si>
    <t xml:space="preserve">(Laboratory-based </t>
  </si>
  <si>
    <t>science, engineering</t>
  </si>
  <si>
    <t>and technology)</t>
  </si>
  <si>
    <t>Price group C</t>
  </si>
  <si>
    <t>subjects with a</t>
  </si>
  <si>
    <t>studio, laboratory or</t>
  </si>
  <si>
    <t>fieldwork element)</t>
  </si>
  <si>
    <t>Price group D</t>
  </si>
  <si>
    <t>(All other subjects)</t>
  </si>
  <si>
    <t>Media studies</t>
  </si>
  <si>
    <t>ITT(QTS)</t>
  </si>
  <si>
    <t>INSET(QTS)</t>
  </si>
  <si>
    <t>All price groups</t>
  </si>
  <si>
    <t xml:space="preserve">Total </t>
  </si>
  <si>
    <t>Pre-clinical medicine</t>
  </si>
  <si>
    <t>UG</t>
  </si>
  <si>
    <t>Clinical medicine</t>
  </si>
  <si>
    <t>Pre-clinical dentistry</t>
  </si>
  <si>
    <t>Clinical dentistry</t>
  </si>
  <si>
    <t>Total</t>
  </si>
  <si>
    <t>Mode: Sandwich year-out</t>
  </si>
  <si>
    <t>Mode: Part-time</t>
  </si>
  <si>
    <t>included in Column 4</t>
  </si>
  <si>
    <t>Column 4a)</t>
  </si>
  <si>
    <t>(Laboratory-based</t>
  </si>
  <si>
    <t>Mode: All</t>
  </si>
  <si>
    <t xml:space="preserve">Years for home and EC countable  </t>
  </si>
  <si>
    <t>Forecast of years for home and EC countable</t>
  </si>
  <si>
    <t>(b) Sandwich year-out</t>
  </si>
  <si>
    <t>(c) Part-time</t>
  </si>
  <si>
    <t>HEFCE-fundable</t>
  </si>
  <si>
    <t>Price group(s)</t>
  </si>
  <si>
    <t>Fee level</t>
  </si>
  <si>
    <t>(i)</t>
  </si>
  <si>
    <t>(ii)</t>
  </si>
  <si>
    <t>Regulated full fee</t>
  </si>
  <si>
    <t>Regulated half fee</t>
  </si>
  <si>
    <t xml:space="preserve">A, B, C, D, </t>
  </si>
  <si>
    <t>Regulated £0</t>
  </si>
  <si>
    <t>Media studies,</t>
  </si>
  <si>
    <t>NHS bursaried courses</t>
  </si>
  <si>
    <t>Foundation degree bridging courses</t>
  </si>
  <si>
    <t>Non-regulated</t>
  </si>
  <si>
    <t xml:space="preserve">All price groups </t>
  </si>
  <si>
    <t>HEFCE-fundable = HEFCE-funded + independently-funded</t>
  </si>
  <si>
    <t>SWOUT</t>
  </si>
  <si>
    <t>PT</t>
  </si>
  <si>
    <t>Validation pass check cell</t>
  </si>
  <si>
    <t xml:space="preserve">New entrants included in </t>
  </si>
  <si>
    <t>Column 1 of this table</t>
  </si>
  <si>
    <t>included in Column 1 of this table</t>
  </si>
  <si>
    <t>forecast of years countable between</t>
  </si>
  <si>
    <t xml:space="preserve">inclusive </t>
  </si>
  <si>
    <t xml:space="preserve">(a) Full-time and </t>
  </si>
  <si>
    <t>(b) Part-time</t>
  </si>
  <si>
    <t>sandwich year-out</t>
  </si>
  <si>
    <t xml:space="preserve">sandwich year-out  </t>
  </si>
  <si>
    <t>Home</t>
  </si>
  <si>
    <t>Other</t>
  </si>
  <si>
    <t>HEI</t>
  </si>
  <si>
    <t>FEC</t>
  </si>
  <si>
    <t>Fundability</t>
  </si>
  <si>
    <t>(iii)</t>
  </si>
  <si>
    <t>HND</t>
  </si>
  <si>
    <t>Sub-degree (excl. HND)</t>
  </si>
  <si>
    <t>Other UG degree</t>
  </si>
  <si>
    <t>All levels</t>
  </si>
  <si>
    <t>years countable</t>
  </si>
  <si>
    <t>Institution name</t>
  </si>
  <si>
    <t>Institution code</t>
  </si>
  <si>
    <t>Mem_id</t>
  </si>
  <si>
    <t>Validation 3 - cells greater than 0</t>
  </si>
  <si>
    <t>All institutions</t>
  </si>
  <si>
    <t>Mode</t>
  </si>
  <si>
    <t>Standard</t>
  </si>
  <si>
    <t>UKPRN:</t>
  </si>
  <si>
    <t>Code:</t>
  </si>
  <si>
    <t>Higher Education Students Early Statistics 2007-08</t>
  </si>
  <si>
    <t>Validation: OK</t>
  </si>
  <si>
    <t>between 1 August 2007 and</t>
  </si>
  <si>
    <t>between 2 December 2007 and</t>
  </si>
  <si>
    <t>included in column 4</t>
  </si>
  <si>
    <t>1 December 2007 inclusive</t>
  </si>
  <si>
    <t>31 July 2008 inclusive</t>
  </si>
  <si>
    <t>FT</t>
  </si>
  <si>
    <t>Mode: Full-time</t>
  </si>
  <si>
    <t>Table 1a: Counts of years of instance</t>
  </si>
  <si>
    <t>E-mail:</t>
  </si>
  <si>
    <t>HEA Phone: 0117 931</t>
  </si>
  <si>
    <t>HEA E-mail:</t>
  </si>
  <si>
    <t>Table 1b: Medical and dental counts of years of instance (included in Table 1a)</t>
  </si>
  <si>
    <t>Table 2: Counts of years of instance</t>
  </si>
  <si>
    <t>Table 4: Home and EC fees (for years of instance included in Columns 1 and 2 of Tables 1a, 2 and 3)</t>
  </si>
  <si>
    <t xml:space="preserve">Table 5: Counts of years of instance split between home and others entitled to pay home and EC fees </t>
  </si>
  <si>
    <t>Table 6: HEFCE-recognised funding consortia 2007-08</t>
  </si>
  <si>
    <t>Phone:</t>
  </si>
  <si>
    <t>Mode: Full-time, sandwich year-out, part-time</t>
  </si>
  <si>
    <t>Table 7 (optional): Counts of years of instance and FTE using HESES06 treatment of non-standard years of instance</t>
  </si>
  <si>
    <t>Table 3: Counts of years of instance and FTE</t>
  </si>
  <si>
    <t xml:space="preserve">students between 1 August 2007 and </t>
  </si>
  <si>
    <t>students between 2 December 2007 and</t>
  </si>
  <si>
    <t>Years countable between 1 August 2007</t>
  </si>
  <si>
    <t xml:space="preserve">and 1 December 2007 inclusive plus  </t>
  </si>
  <si>
    <t>2 December 2007 and 31 July 2008</t>
  </si>
  <si>
    <t>students delivered</t>
  </si>
  <si>
    <t>FTE delivered</t>
  </si>
  <si>
    <t>Estimated FTE for countable years</t>
  </si>
  <si>
    <t>Estimated countable years</t>
  </si>
  <si>
    <t>academic year 2007-08</t>
  </si>
  <si>
    <r>
      <t xml:space="preserve">Note that this table does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include years of instance for Island and overseas students.</t>
    </r>
  </si>
  <si>
    <t>(a) Full-time</t>
  </si>
  <si>
    <t xml:space="preserve">Counts of years of instance franchised out </t>
  </si>
  <si>
    <t>HEFCE-fundable years countable</t>
  </si>
  <si>
    <t>Forecast of HEFCE-fundable</t>
  </si>
  <si>
    <t>(a) Full-time and sandwich year-out</t>
  </si>
  <si>
    <t>(Other high-cost</t>
  </si>
  <si>
    <t>Other inst.</t>
  </si>
  <si>
    <t>First stage credibility: OK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</si>
</sst>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#,##0.0"/>
    <numFmt numFmtId="166" formatCode="m/d/yy"/>
    <numFmt numFmtId="167" formatCode="m/d/yy\ h:mm"/>
    <numFmt numFmtId="168" formatCode="_-&quot;£&quot;* #,##0_-;\-&quot;£&quot;* #,##0_-;_-&quot;£&quot;* &quot;-&quot;??_-;_-@_-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.0"/>
    <numFmt numFmtId="178" formatCode="#,##0.0;[Red]\-#,##0.0"/>
    <numFmt numFmtId="179" formatCode="General___)"/>
    <numFmt numFmtId="180" formatCode="0.0%"/>
    <numFmt numFmtId="181" formatCode="#,##0_ ;[Red]\-#,##0\ "/>
    <numFmt numFmtId="182" formatCode="#,##0.00_ ;[Red]\-#,##0.00\ "/>
    <numFmt numFmtId="183" formatCode="#,##0.0_ ;[Red]\-#,##0.0\ "/>
    <numFmt numFmtId="184" formatCode="0_)"/>
    <numFmt numFmtId="185" formatCode="mmmm\-yy"/>
    <numFmt numFmtId="186" formatCode="0.000"/>
    <numFmt numFmtId="187" formatCode="#,##0_ ;\-#,##0\ "/>
    <numFmt numFmtId="188" formatCode="&quot;£&quot;#,##0"/>
    <numFmt numFmtId="189" formatCode="0.000%"/>
    <numFmt numFmtId="190" formatCode="_-* #,##0_-;\-* #,##0_-;_-* &quot;-&quot;??_-;_-@_-"/>
    <numFmt numFmtId="191" formatCode="_-* #,##0.0_-;\-* #,##0.0_-;_-* &quot;-&quot;??_-;_-@_-"/>
    <numFmt numFmtId="192" formatCode="_-* #,##0.0_-;\-* #,##0.0_-;_-* &quot;-&quot;?_-;_-@_-"/>
    <numFmt numFmtId="193" formatCode="0.0000"/>
    <numFmt numFmtId="194" formatCode="&quot;£&quot;#,##0;[Red]&quot;£&quot;#,##0"/>
    <numFmt numFmtId="195" formatCode="&quot;£&quot;#,##0.00;[Red]&quot;£&quot;#,##0.00"/>
    <numFmt numFmtId="196" formatCode="&quot;£&quot;#,##0.0;[Red]&quot;£&quot;#,##0.0"/>
    <numFmt numFmtId="197" formatCode="#,##0.000"/>
    <numFmt numFmtId="198" formatCode="#,##0.0000"/>
    <numFmt numFmtId="199" formatCode="&quot;£&quot;#,##0.0"/>
    <numFmt numFmtId="200" formatCode="[$-809]dd\ mmmm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5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etica"/>
      <family val="0"/>
    </font>
    <font>
      <sz val="10"/>
      <name val="MS Sans Serif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0"/>
      <name val="Helvetica"/>
      <family val="2"/>
    </font>
    <font>
      <sz val="8"/>
      <name val="Arial"/>
      <family val="2"/>
    </font>
    <font>
      <sz val="10"/>
      <color indexed="2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4"/>
      <name val="Arial"/>
      <family val="2"/>
    </font>
    <font>
      <b/>
      <sz val="12"/>
      <name val="Helvetica"/>
      <family val="0"/>
    </font>
    <font>
      <b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tted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30">
    <xf numFmtId="0" fontId="0" fillId="0" borderId="0" xfId="0" applyAlignment="1">
      <alignment/>
    </xf>
    <xf numFmtId="3" fontId="5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6" fillId="0" borderId="0" xfId="57" applyNumberFormat="1" applyFont="1" applyBorder="1" applyAlignment="1" quotePrefix="1">
      <alignment horizontal="right"/>
      <protection/>
    </xf>
    <xf numFmtId="165" fontId="6" fillId="0" borderId="0" xfId="57" applyNumberFormat="1" applyFont="1" applyBorder="1" applyAlignment="1" quotePrefix="1">
      <alignment horizontal="right"/>
      <protection/>
    </xf>
    <xf numFmtId="0" fontId="0" fillId="0" borderId="0" xfId="0" applyFont="1" applyBorder="1" applyAlignment="1" quotePrefix="1">
      <alignment/>
    </xf>
    <xf numFmtId="3" fontId="0" fillId="0" borderId="0" xfId="0" applyNumberFormat="1" applyFill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3" fontId="8" fillId="0" borderId="0" xfId="59" applyNumberFormat="1" applyFont="1" applyBorder="1" applyProtection="1" quotePrefix="1">
      <alignment/>
      <protection/>
    </xf>
    <xf numFmtId="3" fontId="9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167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3" fontId="8" fillId="0" borderId="0" xfId="59" applyNumberFormat="1" applyFont="1" applyBorder="1" quotePrefix="1">
      <alignment/>
      <protection/>
    </xf>
    <xf numFmtId="3" fontId="10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3" fontId="0" fillId="0" borderId="11" xfId="0" applyNumberFormat="1" applyBorder="1" applyAlignment="1" applyProtection="1">
      <alignment/>
      <protection/>
    </xf>
    <xf numFmtId="3" fontId="11" fillId="0" borderId="12" xfId="0" applyNumberFormat="1" applyFont="1" applyBorder="1" applyAlignment="1" applyProtection="1">
      <alignment horizontal="left"/>
      <protection/>
    </xf>
    <xf numFmtId="3" fontId="3" fillId="0" borderId="11" xfId="0" applyNumberFormat="1" applyFont="1" applyBorder="1" applyAlignment="1" applyProtection="1">
      <alignment/>
      <protection/>
    </xf>
    <xf numFmtId="3" fontId="3" fillId="0" borderId="11" xfId="0" applyNumberFormat="1" applyFont="1" applyBorder="1" applyAlignment="1" applyProtection="1" quotePrefix="1">
      <alignment horizontal="center"/>
      <protection/>
    </xf>
    <xf numFmtId="3" fontId="11" fillId="0" borderId="13" xfId="0" applyNumberFormat="1" applyFont="1" applyFill="1" applyBorder="1" applyAlignment="1" applyProtection="1">
      <alignment horizontal="left"/>
      <protection/>
    </xf>
    <xf numFmtId="3" fontId="3" fillId="0" borderId="14" xfId="0" applyNumberFormat="1" applyFont="1" applyBorder="1" applyAlignment="1" applyProtection="1">
      <alignment/>
      <protection/>
    </xf>
    <xf numFmtId="3" fontId="0" fillId="0" borderId="15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3" fillId="0" borderId="16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 applyProtection="1" quotePrefix="1">
      <alignment horizontal="center"/>
      <protection/>
    </xf>
    <xf numFmtId="3" fontId="3" fillId="0" borderId="17" xfId="0" applyNumberFormat="1" applyFont="1" applyFill="1" applyBorder="1" applyAlignment="1" applyProtection="1">
      <alignment/>
      <protection/>
    </xf>
    <xf numFmtId="3" fontId="3" fillId="0" borderId="18" xfId="0" applyNumberFormat="1" applyFont="1" applyBorder="1" applyAlignment="1" applyProtection="1">
      <alignment/>
      <protection/>
    </xf>
    <xf numFmtId="3" fontId="3" fillId="0" borderId="16" xfId="0" applyNumberFormat="1" applyFont="1" applyBorder="1" applyAlignment="1" applyProtection="1">
      <alignment horizontal="left"/>
      <protection/>
    </xf>
    <xf numFmtId="3" fontId="3" fillId="0" borderId="0" xfId="0" applyNumberFormat="1" applyFont="1" applyBorder="1" applyAlignment="1" applyProtection="1">
      <alignment/>
      <protection/>
    </xf>
    <xf numFmtId="3" fontId="3" fillId="0" borderId="16" xfId="0" applyNumberFormat="1" applyFont="1" applyBorder="1" applyAlignment="1" applyProtection="1">
      <alignment horizontal="left"/>
      <protection/>
    </xf>
    <xf numFmtId="3" fontId="3" fillId="0" borderId="19" xfId="0" applyNumberFormat="1" applyFont="1" applyBorder="1" applyAlignment="1" applyProtection="1">
      <alignment/>
      <protection/>
    </xf>
    <xf numFmtId="3" fontId="3" fillId="0" borderId="20" xfId="0" applyNumberFormat="1" applyFont="1" applyBorder="1" applyAlignment="1" applyProtection="1">
      <alignment/>
      <protection/>
    </xf>
    <xf numFmtId="3" fontId="3" fillId="0" borderId="19" xfId="0" applyNumberFormat="1" applyFont="1" applyBorder="1" applyAlignment="1" applyProtection="1">
      <alignment horizontal="left"/>
      <protection/>
    </xf>
    <xf numFmtId="3" fontId="3" fillId="0" borderId="20" xfId="0" applyNumberFormat="1" applyFont="1" applyBorder="1" applyAlignment="1" applyProtection="1">
      <alignment/>
      <protection/>
    </xf>
    <xf numFmtId="3" fontId="3" fillId="0" borderId="20" xfId="0" applyNumberFormat="1" applyFont="1" applyBorder="1" applyAlignment="1" applyProtection="1" quotePrefix="1">
      <alignment horizontal="center"/>
      <protection/>
    </xf>
    <xf numFmtId="3" fontId="3" fillId="0" borderId="19" xfId="0" applyNumberFormat="1" applyFont="1" applyBorder="1" applyAlignment="1" applyProtection="1">
      <alignment horizontal="left"/>
      <protection/>
    </xf>
    <xf numFmtId="3" fontId="3" fillId="0" borderId="21" xfId="0" applyNumberFormat="1" applyFont="1" applyFill="1" applyBorder="1" applyAlignment="1" applyProtection="1">
      <alignment/>
      <protection/>
    </xf>
    <xf numFmtId="3" fontId="0" fillId="0" borderId="15" xfId="0" applyNumberFormat="1" applyBorder="1" applyAlignment="1" applyProtection="1">
      <alignment wrapText="1"/>
      <protection/>
    </xf>
    <xf numFmtId="3" fontId="0" fillId="0" borderId="0" xfId="0" applyNumberFormat="1" applyBorder="1" applyAlignment="1" applyProtection="1">
      <alignment wrapText="1"/>
      <protection/>
    </xf>
    <xf numFmtId="3" fontId="3" fillId="0" borderId="22" xfId="0" applyNumberFormat="1" applyFont="1" applyBorder="1" applyAlignment="1" applyProtection="1">
      <alignment horizontal="left"/>
      <protection/>
    </xf>
    <xf numFmtId="3" fontId="3" fillId="0" borderId="23" xfId="0" applyNumberFormat="1" applyFont="1" applyBorder="1" applyAlignment="1" applyProtection="1">
      <alignment horizontal="left" wrapText="1"/>
      <protection/>
    </xf>
    <xf numFmtId="3" fontId="0" fillId="0" borderId="0" xfId="0" applyNumberFormat="1" applyAlignment="1" applyProtection="1">
      <alignment wrapText="1"/>
      <protection/>
    </xf>
    <xf numFmtId="3" fontId="3" fillId="0" borderId="23" xfId="0" applyNumberFormat="1" applyFont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3" fillId="0" borderId="24" xfId="0" applyNumberFormat="1" applyFont="1" applyBorder="1" applyAlignment="1" applyProtection="1">
      <alignment horizontal="left"/>
      <protection/>
    </xf>
    <xf numFmtId="3" fontId="3" fillId="0" borderId="25" xfId="0" applyNumberFormat="1" applyFont="1" applyBorder="1" applyAlignment="1" applyProtection="1">
      <alignment horizontal="left" wrapText="1"/>
      <protection/>
    </xf>
    <xf numFmtId="3" fontId="3" fillId="0" borderId="0" xfId="0" applyNumberFormat="1" applyFont="1" applyBorder="1" applyAlignment="1" applyProtection="1">
      <alignment horizontal="right" wrapText="1"/>
      <protection/>
    </xf>
    <xf numFmtId="3" fontId="0" fillId="0" borderId="0" xfId="0" applyNumberFormat="1" applyAlignment="1" applyProtection="1">
      <alignment horizontal="left" wrapText="1"/>
      <protection/>
    </xf>
    <xf numFmtId="3" fontId="3" fillId="0" borderId="17" xfId="0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3" fontId="0" fillId="0" borderId="16" xfId="0" applyNumberFormat="1" applyBorder="1" applyAlignment="1" applyProtection="1">
      <alignment horizontal="right" wrapText="1"/>
      <protection/>
    </xf>
    <xf numFmtId="3" fontId="0" fillId="0" borderId="0" xfId="0" applyNumberFormat="1" applyBorder="1" applyAlignment="1" applyProtection="1">
      <alignment horizontal="right" wrapText="1"/>
      <protection/>
    </xf>
    <xf numFmtId="3" fontId="0" fillId="0" borderId="17" xfId="0" applyNumberFormat="1" applyFill="1" applyBorder="1" applyAlignment="1" applyProtection="1">
      <alignment horizontal="right" wrapText="1"/>
      <protection/>
    </xf>
    <xf numFmtId="3" fontId="3" fillId="0" borderId="0" xfId="0" applyNumberFormat="1" applyFont="1" applyBorder="1" applyAlignment="1" applyProtection="1">
      <alignment horizontal="right"/>
      <protection/>
    </xf>
    <xf numFmtId="3" fontId="0" fillId="0" borderId="26" xfId="0" applyNumberFormat="1" applyBorder="1" applyAlignment="1" applyProtection="1">
      <alignment/>
      <protection/>
    </xf>
    <xf numFmtId="3" fontId="0" fillId="0" borderId="20" xfId="0" applyNumberFormat="1" applyBorder="1" applyAlignment="1" applyProtection="1">
      <alignment/>
      <protection/>
    </xf>
    <xf numFmtId="3" fontId="0" fillId="0" borderId="20" xfId="0" applyNumberFormat="1" applyBorder="1" applyAlignment="1" applyProtection="1">
      <alignment horizontal="right"/>
      <protection/>
    </xf>
    <xf numFmtId="3" fontId="3" fillId="0" borderId="19" xfId="0" applyNumberFormat="1" applyFont="1" applyBorder="1" applyAlignment="1" applyProtection="1">
      <alignment horizontal="right"/>
      <protection/>
    </xf>
    <xf numFmtId="3" fontId="3" fillId="0" borderId="20" xfId="0" applyNumberFormat="1" applyFont="1" applyBorder="1" applyAlignment="1" applyProtection="1">
      <alignment horizontal="right"/>
      <protection/>
    </xf>
    <xf numFmtId="3" fontId="3" fillId="0" borderId="17" xfId="0" applyNumberFormat="1" applyFont="1" applyFill="1" applyBorder="1" applyAlignment="1" applyProtection="1">
      <alignment horizontal="right"/>
      <protection/>
    </xf>
    <xf numFmtId="3" fontId="3" fillId="0" borderId="27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" fontId="0" fillId="0" borderId="28" xfId="0" applyNumberFormat="1" applyBorder="1" applyAlignment="1" applyProtection="1">
      <alignment horizontal="right"/>
      <protection/>
    </xf>
    <xf numFmtId="4" fontId="0" fillId="33" borderId="16" xfId="0" applyNumberFormat="1" applyFont="1" applyFill="1" applyBorder="1" applyAlignment="1" applyProtection="1">
      <alignment/>
      <protection/>
    </xf>
    <xf numFmtId="4" fontId="0" fillId="33" borderId="28" xfId="0" applyNumberFormat="1" applyFont="1" applyFill="1" applyBorder="1" applyAlignment="1" applyProtection="1">
      <alignment/>
      <protection/>
    </xf>
    <xf numFmtId="4" fontId="0" fillId="33" borderId="0" xfId="0" applyNumberFormat="1" applyFont="1" applyFill="1" applyBorder="1" applyAlignment="1" applyProtection="1">
      <alignment/>
      <protection/>
    </xf>
    <xf numFmtId="4" fontId="0" fillId="33" borderId="16" xfId="0" applyNumberFormat="1" applyFont="1" applyFill="1" applyBorder="1" applyAlignment="1" applyProtection="1">
      <alignment/>
      <protection/>
    </xf>
    <xf numFmtId="4" fontId="0" fillId="33" borderId="16" xfId="0" applyNumberFormat="1" applyFill="1" applyBorder="1" applyAlignment="1" applyProtection="1">
      <alignment/>
      <protection/>
    </xf>
    <xf numFmtId="4" fontId="0" fillId="33" borderId="0" xfId="0" applyNumberFormat="1" applyFill="1" applyBorder="1" applyAlignment="1" applyProtection="1">
      <alignment/>
      <protection/>
    </xf>
    <xf numFmtId="4" fontId="0" fillId="33" borderId="29" xfId="0" applyNumberFormat="1" applyFill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" fontId="0" fillId="0" borderId="18" xfId="0" applyNumberFormat="1" applyBorder="1" applyAlignment="1" applyProtection="1">
      <alignment/>
      <protection/>
    </xf>
    <xf numFmtId="3" fontId="0" fillId="0" borderId="28" xfId="0" applyNumberFormat="1" applyBorder="1" applyAlignment="1" applyProtection="1">
      <alignment/>
      <protection/>
    </xf>
    <xf numFmtId="3" fontId="12" fillId="0" borderId="15" xfId="0" applyNumberFormat="1" applyFon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right"/>
      <protection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/>
    </xf>
    <xf numFmtId="3" fontId="0" fillId="0" borderId="16" xfId="0" applyNumberFormat="1" applyBorder="1" applyAlignment="1" applyProtection="1">
      <alignment/>
      <protection/>
    </xf>
    <xf numFmtId="3" fontId="0" fillId="0" borderId="30" xfId="0" applyNumberFormat="1" applyBorder="1" applyAlignment="1" applyProtection="1">
      <alignment/>
      <protection/>
    </xf>
    <xf numFmtId="4" fontId="0" fillId="33" borderId="17" xfId="0" applyNumberFormat="1" applyFill="1" applyBorder="1" applyAlignment="1" applyProtection="1">
      <alignment/>
      <protection/>
    </xf>
    <xf numFmtId="4" fontId="0" fillId="0" borderId="31" xfId="0" applyNumberFormat="1" applyBorder="1" applyAlignment="1" applyProtection="1">
      <alignment/>
      <protection/>
    </xf>
    <xf numFmtId="3" fontId="0" fillId="0" borderId="15" xfId="0" applyNumberFormat="1" applyBorder="1" applyAlignment="1" applyProtection="1">
      <alignment horizontal="right"/>
      <protection/>
    </xf>
    <xf numFmtId="0" fontId="0" fillId="0" borderId="32" xfId="0" applyBorder="1" applyAlignment="1" applyProtection="1">
      <alignment/>
      <protection/>
    </xf>
    <xf numFmtId="3" fontId="0" fillId="0" borderId="32" xfId="0" applyNumberFormat="1" applyBorder="1" applyAlignment="1" applyProtection="1">
      <alignment horizontal="right"/>
      <protection/>
    </xf>
    <xf numFmtId="4" fontId="0" fillId="33" borderId="33" xfId="0" applyNumberFormat="1" applyFont="1" applyFill="1" applyBorder="1" applyAlignment="1" applyProtection="1">
      <alignment/>
      <protection/>
    </xf>
    <xf numFmtId="4" fontId="0" fillId="33" borderId="32" xfId="0" applyNumberFormat="1" applyFont="1" applyFill="1" applyBorder="1" applyAlignment="1" applyProtection="1">
      <alignment/>
      <protection/>
    </xf>
    <xf numFmtId="4" fontId="0" fillId="33" borderId="33" xfId="0" applyNumberFormat="1" applyFill="1" applyBorder="1" applyAlignment="1" applyProtection="1">
      <alignment/>
      <protection/>
    </xf>
    <xf numFmtId="4" fontId="0" fillId="33" borderId="32" xfId="0" applyNumberFormat="1" applyFill="1" applyBorder="1" applyAlignment="1" applyProtection="1">
      <alignment/>
      <protection/>
    </xf>
    <xf numFmtId="4" fontId="0" fillId="33" borderId="34" xfId="0" applyNumberFormat="1" applyFill="1" applyBorder="1" applyAlignment="1" applyProtection="1">
      <alignment/>
      <protection/>
    </xf>
    <xf numFmtId="4" fontId="0" fillId="0" borderId="20" xfId="0" applyNumberFormat="1" applyBorder="1" applyAlignment="1" applyProtection="1">
      <alignment/>
      <protection/>
    </xf>
    <xf numFmtId="4" fontId="0" fillId="0" borderId="27" xfId="0" applyNumberFormat="1" applyBorder="1" applyAlignment="1" applyProtection="1">
      <alignment/>
      <protection/>
    </xf>
    <xf numFmtId="3" fontId="0" fillId="0" borderId="35" xfId="0" applyNumberFormat="1" applyBorder="1" applyAlignment="1" applyProtection="1">
      <alignment/>
      <protection/>
    </xf>
    <xf numFmtId="4" fontId="0" fillId="0" borderId="36" xfId="0" applyNumberFormat="1" applyFont="1" applyBorder="1" applyAlignment="1" applyProtection="1">
      <alignment/>
      <protection locked="0"/>
    </xf>
    <xf numFmtId="4" fontId="0" fillId="0" borderId="28" xfId="0" applyNumberFormat="1" applyFon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/>
    </xf>
    <xf numFmtId="4" fontId="0" fillId="0" borderId="28" xfId="0" applyNumberFormat="1" applyBorder="1" applyAlignment="1" applyProtection="1">
      <alignment/>
      <protection/>
    </xf>
    <xf numFmtId="3" fontId="12" fillId="0" borderId="15" xfId="0" applyNumberFormat="1" applyFont="1" applyBorder="1" applyAlignment="1" applyProtection="1">
      <alignment horizontal="left"/>
      <protection/>
    </xf>
    <xf numFmtId="3" fontId="0" fillId="0" borderId="0" xfId="0" applyNumberFormat="1" applyBorder="1" applyAlignment="1" applyProtection="1">
      <alignment horizontal="left"/>
      <protection/>
    </xf>
    <xf numFmtId="4" fontId="0" fillId="33" borderId="17" xfId="0" applyNumberFormat="1" applyFont="1" applyFill="1" applyBorder="1" applyAlignment="1" applyProtection="1">
      <alignment/>
      <protection/>
    </xf>
    <xf numFmtId="3" fontId="0" fillId="0" borderId="32" xfId="0" applyNumberFormat="1" applyBorder="1" applyAlignment="1" applyProtection="1">
      <alignment horizontal="left"/>
      <protection/>
    </xf>
    <xf numFmtId="4" fontId="0" fillId="0" borderId="33" xfId="0" applyNumberFormat="1" applyFont="1" applyBorder="1" applyAlignment="1" applyProtection="1">
      <alignment/>
      <protection locked="0"/>
    </xf>
    <xf numFmtId="4" fontId="0" fillId="0" borderId="32" xfId="0" applyNumberFormat="1" applyFon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/>
    </xf>
    <xf numFmtId="4" fontId="0" fillId="0" borderId="32" xfId="0" applyNumberFormat="1" applyBorder="1" applyAlignment="1" applyProtection="1">
      <alignment/>
      <protection/>
    </xf>
    <xf numFmtId="3" fontId="0" fillId="0" borderId="28" xfId="0" applyNumberFormat="1" applyBorder="1" applyAlignment="1" applyProtection="1">
      <alignment horizontal="left"/>
      <protection/>
    </xf>
    <xf numFmtId="4" fontId="0" fillId="0" borderId="16" xfId="0" applyNumberFormat="1" applyFill="1" applyBorder="1" applyAlignment="1" applyProtection="1">
      <alignment/>
      <protection locked="0"/>
    </xf>
    <xf numFmtId="4" fontId="0" fillId="33" borderId="37" xfId="0" applyNumberFormat="1" applyFill="1" applyBorder="1" applyAlignment="1" applyProtection="1">
      <alignment/>
      <protection/>
    </xf>
    <xf numFmtId="4" fontId="13" fillId="33" borderId="36" xfId="0" applyNumberFormat="1" applyFont="1" applyFill="1" applyBorder="1" applyAlignment="1" applyProtection="1">
      <alignment/>
      <protection/>
    </xf>
    <xf numFmtId="4" fontId="13" fillId="33" borderId="28" xfId="0" applyNumberFormat="1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4" fontId="13" fillId="33" borderId="16" xfId="0" applyNumberFormat="1" applyFont="1" applyFill="1" applyBorder="1" applyAlignment="1" applyProtection="1">
      <alignment/>
      <protection/>
    </xf>
    <xf numFmtId="4" fontId="13" fillId="33" borderId="0" xfId="0" applyNumberFormat="1" applyFont="1" applyFill="1" applyBorder="1" applyAlignment="1" applyProtection="1">
      <alignment/>
      <protection/>
    </xf>
    <xf numFmtId="4" fontId="0" fillId="33" borderId="16" xfId="0" applyNumberFormat="1" applyFont="1" applyFill="1" applyBorder="1" applyAlignment="1" applyProtection="1">
      <alignment/>
      <protection locked="0"/>
    </xf>
    <xf numFmtId="4" fontId="0" fillId="33" borderId="0" xfId="0" applyNumberFormat="1" applyFont="1" applyFill="1" applyBorder="1" applyAlignment="1" applyProtection="1">
      <alignment/>
      <protection locked="0"/>
    </xf>
    <xf numFmtId="4" fontId="0" fillId="33" borderId="16" xfId="0" applyNumberFormat="1" applyFill="1" applyBorder="1" applyAlignment="1" applyProtection="1">
      <alignment/>
      <protection locked="0"/>
    </xf>
    <xf numFmtId="4" fontId="0" fillId="33" borderId="0" xfId="0" applyNumberFormat="1" applyFill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/>
    </xf>
    <xf numFmtId="4" fontId="13" fillId="33" borderId="33" xfId="0" applyNumberFormat="1" applyFont="1" applyFill="1" applyBorder="1" applyAlignment="1" applyProtection="1">
      <alignment/>
      <protection/>
    </xf>
    <xf numFmtId="4" fontId="13" fillId="33" borderId="32" xfId="0" applyNumberFormat="1" applyFont="1" applyFill="1" applyBorder="1" applyAlignment="1" applyProtection="1">
      <alignment/>
      <protection/>
    </xf>
    <xf numFmtId="3" fontId="0" fillId="0" borderId="38" xfId="0" applyNumberFormat="1" applyBorder="1" applyAlignment="1" applyProtection="1">
      <alignment/>
      <protection/>
    </xf>
    <xf numFmtId="3" fontId="0" fillId="0" borderId="38" xfId="0" applyNumberFormat="1" applyBorder="1" applyAlignment="1" applyProtection="1">
      <alignment horizontal="right"/>
      <protection/>
    </xf>
    <xf numFmtId="4" fontId="13" fillId="33" borderId="19" xfId="0" applyNumberFormat="1" applyFont="1" applyFill="1" applyBorder="1" applyAlignment="1" applyProtection="1">
      <alignment/>
      <protection/>
    </xf>
    <xf numFmtId="4" fontId="13" fillId="33" borderId="20" xfId="0" applyNumberFormat="1" applyFont="1" applyFill="1" applyBorder="1" applyAlignment="1" applyProtection="1">
      <alignment/>
      <protection/>
    </xf>
    <xf numFmtId="4" fontId="0" fillId="0" borderId="20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13" fillId="33" borderId="39" xfId="0" applyNumberFormat="1" applyFont="1" applyFill="1" applyBorder="1" applyAlignment="1" applyProtection="1">
      <alignment/>
      <protection/>
    </xf>
    <xf numFmtId="4" fontId="13" fillId="33" borderId="38" xfId="0" applyNumberFormat="1" applyFont="1" applyFill="1" applyBorder="1" applyAlignment="1" applyProtection="1">
      <alignment/>
      <protection/>
    </xf>
    <xf numFmtId="4" fontId="0" fillId="0" borderId="38" xfId="0" applyNumberFormat="1" applyBorder="1" applyAlignment="1" applyProtection="1">
      <alignment/>
      <protection/>
    </xf>
    <xf numFmtId="3" fontId="10" fillId="0" borderId="1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>
      <alignment/>
      <protection/>
    </xf>
    <xf numFmtId="3" fontId="0" fillId="0" borderId="40" xfId="0" applyNumberFormat="1" applyBorder="1" applyAlignment="1" applyProtection="1">
      <alignment horizontal="right"/>
      <protection/>
    </xf>
    <xf numFmtId="4" fontId="0" fillId="0" borderId="11" xfId="0" applyNumberFormat="1" applyBorder="1" applyAlignment="1" applyProtection="1">
      <alignment/>
      <protection/>
    </xf>
    <xf numFmtId="4" fontId="0" fillId="0" borderId="4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4" fontId="0" fillId="0" borderId="16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3" fontId="0" fillId="0" borderId="28" xfId="0" applyNumberFormat="1" applyFont="1" applyBorder="1" applyAlignment="1" applyProtection="1">
      <alignment horizontal="left"/>
      <protection/>
    </xf>
    <xf numFmtId="3" fontId="10" fillId="0" borderId="15" xfId="0" applyNumberFormat="1" applyFont="1" applyBorder="1" applyAlignment="1" applyProtection="1">
      <alignment/>
      <protection/>
    </xf>
    <xf numFmtId="3" fontId="0" fillId="0" borderId="30" xfId="0" applyNumberFormat="1" applyBorder="1" applyAlignment="1" applyProtection="1">
      <alignment horizontal="right"/>
      <protection/>
    </xf>
    <xf numFmtId="4" fontId="0" fillId="0" borderId="30" xfId="0" applyNumberFormat="1" applyBorder="1" applyAlignment="1" applyProtection="1">
      <alignment/>
      <protection/>
    </xf>
    <xf numFmtId="4" fontId="0" fillId="33" borderId="31" xfId="0" applyNumberFormat="1" applyFill="1" applyBorder="1" applyAlignment="1" applyProtection="1">
      <alignment/>
      <protection/>
    </xf>
    <xf numFmtId="4" fontId="0" fillId="33" borderId="20" xfId="0" applyNumberFormat="1" applyFill="1" applyBorder="1" applyAlignment="1" applyProtection="1">
      <alignment/>
      <protection/>
    </xf>
    <xf numFmtId="3" fontId="0" fillId="0" borderId="41" xfId="0" applyNumberFormat="1" applyBorder="1" applyAlignment="1" applyProtection="1">
      <alignment/>
      <protection/>
    </xf>
    <xf numFmtId="3" fontId="0" fillId="0" borderId="42" xfId="0" applyNumberFormat="1" applyBorder="1" applyAlignment="1" applyProtection="1">
      <alignment horizontal="right"/>
      <protection/>
    </xf>
    <xf numFmtId="4" fontId="0" fillId="0" borderId="43" xfId="0" applyNumberFormat="1" applyBorder="1" applyAlignment="1" applyProtection="1">
      <alignment/>
      <protection/>
    </xf>
    <xf numFmtId="4" fontId="0" fillId="0" borderId="42" xfId="0" applyNumberFormat="1" applyBorder="1" applyAlignment="1" applyProtection="1">
      <alignment/>
      <protection/>
    </xf>
    <xf numFmtId="3" fontId="10" fillId="0" borderId="0" xfId="0" applyNumberFormat="1" applyFont="1" applyBorder="1" applyAlignment="1" applyProtection="1">
      <alignment/>
      <protection/>
    </xf>
    <xf numFmtId="3" fontId="6" fillId="0" borderId="0" xfId="57" applyNumberFormat="1" applyFont="1" applyBorder="1" applyAlignment="1" applyProtection="1" quotePrefix="1">
      <alignment horizontal="right"/>
      <protection/>
    </xf>
    <xf numFmtId="0" fontId="10" fillId="0" borderId="0" xfId="0" applyFont="1" applyAlignment="1" applyProtection="1">
      <alignment/>
      <protection/>
    </xf>
    <xf numFmtId="3" fontId="15" fillId="0" borderId="0" xfId="0" applyNumberFormat="1" applyFont="1" applyBorder="1" applyAlignment="1" applyProtection="1">
      <alignment/>
      <protection/>
    </xf>
    <xf numFmtId="3" fontId="15" fillId="0" borderId="0" xfId="0" applyNumberFormat="1" applyFont="1" applyBorder="1" applyAlignment="1" applyProtection="1">
      <alignment horizontal="right"/>
      <protection/>
    </xf>
    <xf numFmtId="0" fontId="15" fillId="0" borderId="0" xfId="0" applyFont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Border="1" applyAlignment="1" applyProtection="1">
      <alignment horizontal="right"/>
      <protection/>
    </xf>
    <xf numFmtId="3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3" fontId="0" fillId="0" borderId="0" xfId="57" applyNumberFormat="1" applyFont="1" applyBorder="1" applyAlignment="1" applyProtection="1" quotePrefix="1">
      <alignment horizontal="right"/>
      <protection/>
    </xf>
    <xf numFmtId="167" fontId="14" fillId="0" borderId="0" xfId="0" applyNumberFormat="1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3" fontId="9" fillId="0" borderId="0" xfId="0" applyNumberFormat="1" applyFont="1" applyAlignment="1" applyProtection="1">
      <alignment/>
      <protection hidden="1"/>
    </xf>
    <xf numFmtId="3" fontId="11" fillId="0" borderId="16" xfId="0" applyNumberFormat="1" applyFont="1" applyBorder="1" applyAlignment="1" applyProtection="1">
      <alignment horizontal="left"/>
      <protection/>
    </xf>
    <xf numFmtId="3" fontId="3" fillId="0" borderId="19" xfId="0" applyNumberFormat="1" applyFont="1" applyBorder="1" applyAlignment="1" applyProtection="1">
      <alignment/>
      <protection/>
    </xf>
    <xf numFmtId="3" fontId="0" fillId="0" borderId="18" xfId="0" applyNumberFormat="1" applyBorder="1" applyAlignment="1" applyProtection="1">
      <alignment/>
      <protection/>
    </xf>
    <xf numFmtId="3" fontId="3" fillId="0" borderId="44" xfId="0" applyNumberFormat="1" applyFont="1" applyBorder="1" applyAlignment="1" applyProtection="1">
      <alignment horizontal="left"/>
      <protection/>
    </xf>
    <xf numFmtId="3" fontId="3" fillId="0" borderId="18" xfId="0" applyNumberFormat="1" applyFont="1" applyBorder="1" applyAlignment="1" applyProtection="1">
      <alignment horizontal="right"/>
      <protection/>
    </xf>
    <xf numFmtId="3" fontId="3" fillId="0" borderId="18" xfId="0" applyNumberFormat="1" applyFont="1" applyBorder="1" applyAlignment="1" applyProtection="1">
      <alignment horizontal="right" wrapText="1"/>
      <protection/>
    </xf>
    <xf numFmtId="3" fontId="0" fillId="0" borderId="26" xfId="0" applyNumberFormat="1" applyBorder="1" applyAlignment="1" applyProtection="1">
      <alignment wrapText="1"/>
      <protection/>
    </xf>
    <xf numFmtId="3" fontId="0" fillId="0" borderId="45" xfId="0" applyNumberFormat="1" applyBorder="1" applyAlignment="1" applyProtection="1">
      <alignment horizontal="right" wrapText="1"/>
      <protection/>
    </xf>
    <xf numFmtId="3" fontId="3" fillId="0" borderId="27" xfId="0" applyNumberFormat="1" applyFont="1" applyBorder="1" applyAlignment="1" applyProtection="1">
      <alignment horizontal="right"/>
      <protection/>
    </xf>
    <xf numFmtId="3" fontId="0" fillId="0" borderId="46" xfId="0" applyNumberFormat="1" applyBorder="1" applyAlignment="1" applyProtection="1">
      <alignment/>
      <protection/>
    </xf>
    <xf numFmtId="3" fontId="0" fillId="0" borderId="42" xfId="0" applyNumberFormat="1" applyBorder="1" applyAlignment="1" applyProtection="1">
      <alignment/>
      <protection/>
    </xf>
    <xf numFmtId="4" fontId="0" fillId="0" borderId="47" xfId="0" applyNumberFormat="1" applyBorder="1" applyAlignment="1" applyProtection="1">
      <alignment/>
      <protection/>
    </xf>
    <xf numFmtId="3" fontId="10" fillId="0" borderId="0" xfId="0" applyNumberFormat="1" applyFont="1" applyAlignment="1" applyProtection="1">
      <alignment/>
      <protection hidden="1"/>
    </xf>
    <xf numFmtId="3" fontId="0" fillId="0" borderId="36" xfId="0" applyNumberFormat="1" applyFont="1" applyBorder="1" applyAlignment="1" applyProtection="1">
      <alignment horizontal="left"/>
      <protection/>
    </xf>
    <xf numFmtId="3" fontId="0" fillId="0" borderId="16" xfId="0" applyNumberFormat="1" applyFont="1" applyBorder="1" applyAlignment="1" applyProtection="1">
      <alignment horizontal="left"/>
      <protection/>
    </xf>
    <xf numFmtId="3" fontId="0" fillId="0" borderId="30" xfId="0" applyNumberFormat="1" applyFont="1" applyBorder="1" applyAlignment="1" applyProtection="1">
      <alignment horizontal="left"/>
      <protection/>
    </xf>
    <xf numFmtId="3" fontId="3" fillId="0" borderId="0" xfId="0" applyNumberFormat="1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/>
    </xf>
    <xf numFmtId="3" fontId="8" fillId="0" borderId="0" xfId="59" applyNumberFormat="1" applyFont="1" applyFill="1" applyBorder="1" applyProtection="1" quotePrefix="1">
      <alignment/>
      <protection/>
    </xf>
    <xf numFmtId="3" fontId="11" fillId="0" borderId="11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" fontId="3" fillId="0" borderId="48" xfId="0" applyNumberFormat="1" applyFont="1" applyBorder="1" applyAlignment="1" applyProtection="1">
      <alignment horizontal="left"/>
      <protection/>
    </xf>
    <xf numFmtId="3" fontId="3" fillId="0" borderId="25" xfId="0" applyNumberFormat="1" applyFont="1" applyBorder="1" applyAlignment="1" applyProtection="1">
      <alignment horizontal="left"/>
      <protection/>
    </xf>
    <xf numFmtId="0" fontId="0" fillId="0" borderId="15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right"/>
      <protection/>
    </xf>
    <xf numFmtId="2" fontId="3" fillId="0" borderId="16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3" fillId="0" borderId="36" xfId="0" applyNumberFormat="1" applyFont="1" applyBorder="1" applyAlignment="1" applyProtection="1">
      <alignment horizontal="right"/>
      <protection/>
    </xf>
    <xf numFmtId="2" fontId="3" fillId="0" borderId="28" xfId="0" applyNumberFormat="1" applyFont="1" applyBorder="1" applyAlignment="1" applyProtection="1">
      <alignment horizontal="right"/>
      <protection/>
    </xf>
    <xf numFmtId="2" fontId="0" fillId="0" borderId="16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Font="1" applyFill="1" applyBorder="1" applyAlignment="1" quotePrefix="1">
      <alignment/>
    </xf>
    <xf numFmtId="3" fontId="12" fillId="0" borderId="0" xfId="59" applyNumberFormat="1" applyFont="1" applyBorder="1" quotePrefix="1">
      <alignment/>
      <protection/>
    </xf>
    <xf numFmtId="3" fontId="11" fillId="0" borderId="49" xfId="0" applyNumberFormat="1" applyFont="1" applyFill="1" applyBorder="1" applyAlignment="1" applyProtection="1">
      <alignment horizontal="left"/>
      <protection/>
    </xf>
    <xf numFmtId="3" fontId="11" fillId="0" borderId="14" xfId="0" applyNumberFormat="1" applyFont="1" applyFill="1" applyBorder="1" applyAlignment="1" applyProtection="1">
      <alignment horizontal="left"/>
      <protection/>
    </xf>
    <xf numFmtId="3" fontId="3" fillId="0" borderId="50" xfId="0" applyNumberFormat="1" applyFont="1" applyFill="1" applyBorder="1" applyAlignment="1" applyProtection="1">
      <alignment/>
      <protection/>
    </xf>
    <xf numFmtId="3" fontId="3" fillId="0" borderId="18" xfId="0" applyNumberFormat="1" applyFont="1" applyFill="1" applyBorder="1" applyAlignment="1" applyProtection="1">
      <alignment/>
      <protection/>
    </xf>
    <xf numFmtId="3" fontId="3" fillId="0" borderId="51" xfId="0" applyNumberFormat="1" applyFont="1" applyFill="1" applyBorder="1" applyAlignment="1" applyProtection="1">
      <alignment/>
      <protection/>
    </xf>
    <xf numFmtId="3" fontId="3" fillId="0" borderId="27" xfId="0" applyNumberFormat="1" applyFont="1" applyFill="1" applyBorder="1" applyAlignment="1" applyProtection="1">
      <alignment/>
      <protection/>
    </xf>
    <xf numFmtId="3" fontId="3" fillId="0" borderId="52" xfId="0" applyNumberFormat="1" applyFont="1" applyBorder="1" applyAlignment="1" applyProtection="1">
      <alignment horizontal="left"/>
      <protection/>
    </xf>
    <xf numFmtId="3" fontId="3" fillId="0" borderId="53" xfId="0" applyNumberFormat="1" applyFont="1" applyBorder="1" applyAlignment="1" applyProtection="1">
      <alignment horizontal="left"/>
      <protection/>
    </xf>
    <xf numFmtId="3" fontId="3" fillId="0" borderId="50" xfId="0" applyNumberFormat="1" applyFont="1" applyFill="1" applyBorder="1" applyAlignment="1" applyProtection="1">
      <alignment horizontal="right" wrapText="1"/>
      <protection/>
    </xf>
    <xf numFmtId="3" fontId="3" fillId="0" borderId="18" xfId="0" applyNumberFormat="1" applyFont="1" applyFill="1" applyBorder="1" applyAlignment="1" applyProtection="1">
      <alignment horizontal="right" wrapText="1"/>
      <protection/>
    </xf>
    <xf numFmtId="3" fontId="0" fillId="0" borderId="50" xfId="0" applyNumberFormat="1" applyFill="1" applyBorder="1" applyAlignment="1" applyProtection="1">
      <alignment horizontal="right" wrapText="1"/>
      <protection/>
    </xf>
    <xf numFmtId="3" fontId="0" fillId="0" borderId="18" xfId="0" applyNumberFormat="1" applyFill="1" applyBorder="1" applyAlignment="1" applyProtection="1">
      <alignment horizontal="right" wrapText="1"/>
      <protection/>
    </xf>
    <xf numFmtId="3" fontId="3" fillId="0" borderId="50" xfId="0" applyNumberFormat="1" applyFont="1" applyFill="1" applyBorder="1" applyAlignment="1" applyProtection="1">
      <alignment horizontal="right"/>
      <protection/>
    </xf>
    <xf numFmtId="3" fontId="3" fillId="0" borderId="18" xfId="0" applyNumberFormat="1" applyFont="1" applyFill="1" applyBorder="1" applyAlignment="1" applyProtection="1">
      <alignment horizontal="right"/>
      <protection/>
    </xf>
    <xf numFmtId="4" fontId="0" fillId="33" borderId="36" xfId="0" applyNumberFormat="1" applyFill="1" applyBorder="1" applyAlignment="1" applyProtection="1">
      <alignment/>
      <protection/>
    </xf>
    <xf numFmtId="4" fontId="0" fillId="33" borderId="54" xfId="0" applyNumberFormat="1" applyFill="1" applyBorder="1" applyAlignment="1" applyProtection="1">
      <alignment/>
      <protection/>
    </xf>
    <xf numFmtId="4" fontId="0" fillId="33" borderId="50" xfId="0" applyNumberFormat="1" applyFill="1" applyBorder="1" applyAlignment="1" applyProtection="1">
      <alignment/>
      <protection/>
    </xf>
    <xf numFmtId="4" fontId="0" fillId="33" borderId="55" xfId="0" applyNumberFormat="1" applyFill="1" applyBorder="1" applyAlignment="1" applyProtection="1">
      <alignment/>
      <protection/>
    </xf>
    <xf numFmtId="4" fontId="0" fillId="33" borderId="50" xfId="0" applyNumberFormat="1" applyFont="1" applyFill="1" applyBorder="1" applyAlignment="1" applyProtection="1">
      <alignment/>
      <protection/>
    </xf>
    <xf numFmtId="4" fontId="0" fillId="33" borderId="21" xfId="0" applyNumberFormat="1" applyFont="1" applyFill="1" applyBorder="1" applyAlignment="1" applyProtection="1">
      <alignment/>
      <protection/>
    </xf>
    <xf numFmtId="4" fontId="0" fillId="33" borderId="18" xfId="0" applyNumberFormat="1" applyFont="1" applyFill="1" applyBorder="1" applyAlignment="1" applyProtection="1">
      <alignment/>
      <protection/>
    </xf>
    <xf numFmtId="4" fontId="0" fillId="33" borderId="56" xfId="0" applyNumberFormat="1" applyFill="1" applyBorder="1" applyAlignment="1" applyProtection="1">
      <alignment/>
      <protection/>
    </xf>
    <xf numFmtId="4" fontId="0" fillId="33" borderId="57" xfId="0" applyNumberFormat="1" applyFill="1" applyBorder="1" applyAlignment="1" applyProtection="1">
      <alignment/>
      <protection/>
    </xf>
    <xf numFmtId="4" fontId="0" fillId="33" borderId="18" xfId="0" applyNumberFormat="1" applyFill="1" applyBorder="1" applyAlignment="1" applyProtection="1">
      <alignment/>
      <protection/>
    </xf>
    <xf numFmtId="4" fontId="13" fillId="33" borderId="54" xfId="0" applyNumberFormat="1" applyFont="1" applyFill="1" applyBorder="1" applyAlignment="1" applyProtection="1">
      <alignment/>
      <protection/>
    </xf>
    <xf numFmtId="4" fontId="13" fillId="33" borderId="58" xfId="0" applyNumberFormat="1" applyFont="1" applyFill="1" applyBorder="1" applyAlignment="1" applyProtection="1">
      <alignment/>
      <protection/>
    </xf>
    <xf numFmtId="4" fontId="13" fillId="33" borderId="50" xfId="0" applyNumberFormat="1" applyFont="1" applyFill="1" applyBorder="1" applyAlignment="1" applyProtection="1">
      <alignment/>
      <protection/>
    </xf>
    <xf numFmtId="4" fontId="13" fillId="33" borderId="18" xfId="0" applyNumberFormat="1" applyFont="1" applyFill="1" applyBorder="1" applyAlignment="1" applyProtection="1">
      <alignment/>
      <protection/>
    </xf>
    <xf numFmtId="4" fontId="13" fillId="33" borderId="55" xfId="0" applyNumberFormat="1" applyFont="1" applyFill="1" applyBorder="1" applyAlignment="1" applyProtection="1">
      <alignment/>
      <protection/>
    </xf>
    <xf numFmtId="4" fontId="13" fillId="33" borderId="59" xfId="0" applyNumberFormat="1" applyFont="1" applyFill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4" fontId="0" fillId="0" borderId="60" xfId="0" applyNumberFormat="1" applyBorder="1" applyAlignment="1" applyProtection="1">
      <alignment/>
      <protection/>
    </xf>
    <xf numFmtId="4" fontId="0" fillId="0" borderId="61" xfId="0" applyNumberFormat="1" applyBorder="1" applyAlignment="1" applyProtection="1">
      <alignment/>
      <protection/>
    </xf>
    <xf numFmtId="4" fontId="0" fillId="0" borderId="62" xfId="0" applyNumberFormat="1" applyFill="1" applyBorder="1" applyAlignment="1" applyProtection="1">
      <alignment/>
      <protection/>
    </xf>
    <xf numFmtId="4" fontId="0" fillId="0" borderId="47" xfId="0" applyNumberFormat="1" applyFill="1" applyBorder="1" applyAlignment="1" applyProtection="1">
      <alignment/>
      <protection/>
    </xf>
    <xf numFmtId="3" fontId="0" fillId="0" borderId="0" xfId="0" applyNumberFormat="1" applyFont="1" applyBorder="1" applyAlignment="1" quotePrefix="1">
      <alignment/>
    </xf>
    <xf numFmtId="3" fontId="9" fillId="0" borderId="0" xfId="0" applyNumberFormat="1" applyFont="1" applyAlignment="1" applyProtection="1">
      <alignment/>
      <protection/>
    </xf>
    <xf numFmtId="0" fontId="12" fillId="0" borderId="0" xfId="59" applyFont="1" applyProtection="1">
      <alignment/>
      <protection/>
    </xf>
    <xf numFmtId="3" fontId="16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>
      <alignment/>
    </xf>
    <xf numFmtId="0" fontId="17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0" fillId="0" borderId="12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40" xfId="0" applyBorder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30" xfId="0" applyBorder="1" applyAlignment="1" applyProtection="1">
      <alignment horizontal="right" wrapText="1"/>
      <protection/>
    </xf>
    <xf numFmtId="0" fontId="0" fillId="0" borderId="0" xfId="0" applyBorder="1" applyAlignment="1" applyProtection="1">
      <alignment horizontal="right" wrapText="1"/>
      <protection/>
    </xf>
    <xf numFmtId="0" fontId="0" fillId="0" borderId="18" xfId="0" applyBorder="1" applyAlignment="1" applyProtection="1">
      <alignment horizontal="right" wrapText="1"/>
      <protection/>
    </xf>
    <xf numFmtId="0" fontId="0" fillId="0" borderId="26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19" xfId="0" applyBorder="1" applyAlignment="1" applyProtection="1">
      <alignment horizontal="right" wrapText="1"/>
      <protection/>
    </xf>
    <xf numFmtId="0" fontId="0" fillId="0" borderId="45" xfId="0" applyBorder="1" applyAlignment="1" applyProtection="1">
      <alignment horizontal="right" wrapText="1"/>
      <protection/>
    </xf>
    <xf numFmtId="0" fontId="0" fillId="0" borderId="20" xfId="0" applyBorder="1" applyAlignment="1" applyProtection="1">
      <alignment horizontal="right" wrapText="1"/>
      <protection/>
    </xf>
    <xf numFmtId="0" fontId="0" fillId="0" borderId="20" xfId="0" applyBorder="1" applyAlignment="1" applyProtection="1">
      <alignment horizontal="right"/>
      <protection/>
    </xf>
    <xf numFmtId="0" fontId="0" fillId="0" borderId="19" xfId="0" applyBorder="1" applyAlignment="1" applyProtection="1">
      <alignment horizontal="right"/>
      <protection/>
    </xf>
    <xf numFmtId="0" fontId="0" fillId="0" borderId="45" xfId="0" applyBorder="1" applyAlignment="1" applyProtection="1">
      <alignment horizontal="right"/>
      <protection/>
    </xf>
    <xf numFmtId="0" fontId="0" fillId="0" borderId="27" xfId="0" applyBorder="1" applyAlignment="1" applyProtection="1">
      <alignment horizontal="right"/>
      <protection/>
    </xf>
    <xf numFmtId="0" fontId="0" fillId="0" borderId="63" xfId="0" applyBorder="1" applyAlignment="1" applyProtection="1">
      <alignment horizontal="left"/>
      <protection/>
    </xf>
    <xf numFmtId="168" fontId="0" fillId="0" borderId="30" xfId="44" applyNumberFormat="1" applyFont="1" applyBorder="1" applyAlignment="1" applyProtection="1" quotePrefix="1">
      <alignment horizontal="left"/>
      <protection/>
    </xf>
    <xf numFmtId="0" fontId="0" fillId="0" borderId="16" xfId="0" applyBorder="1" applyAlignment="1" applyProtection="1">
      <alignment/>
      <protection/>
    </xf>
    <xf numFmtId="0" fontId="0" fillId="0" borderId="30" xfId="0" applyBorder="1" applyAlignment="1" applyProtection="1">
      <alignment horizontal="left"/>
      <protection/>
    </xf>
    <xf numFmtId="168" fontId="0" fillId="0" borderId="30" xfId="44" applyNumberFormat="1" applyFont="1" applyBorder="1" applyAlignment="1" applyProtection="1">
      <alignment horizontal="left"/>
      <protection/>
    </xf>
    <xf numFmtId="0" fontId="0" fillId="0" borderId="60" xfId="0" applyBorder="1" applyAlignment="1" applyProtection="1">
      <alignment horizontal="left"/>
      <protection/>
    </xf>
    <xf numFmtId="168" fontId="0" fillId="0" borderId="60" xfId="44" applyNumberFormat="1" applyFont="1" applyBorder="1" applyAlignment="1" applyProtection="1">
      <alignment horizontal="left"/>
      <protection/>
    </xf>
    <xf numFmtId="0" fontId="0" fillId="0" borderId="64" xfId="0" applyBorder="1" applyAlignment="1" applyProtection="1">
      <alignment horizontal="left"/>
      <protection/>
    </xf>
    <xf numFmtId="168" fontId="0" fillId="0" borderId="64" xfId="44" applyNumberFormat="1" applyFont="1" applyBorder="1" applyAlignment="1" applyProtection="1" quotePrefix="1">
      <alignment horizontal="left"/>
      <protection/>
    </xf>
    <xf numFmtId="0" fontId="0" fillId="0" borderId="65" xfId="0" applyBorder="1" applyAlignment="1" applyProtection="1">
      <alignment horizontal="left"/>
      <protection/>
    </xf>
    <xf numFmtId="0" fontId="3" fillId="0" borderId="10" xfId="0" applyFont="1" applyBorder="1" applyAlignment="1" applyProtection="1">
      <alignment/>
      <protection/>
    </xf>
    <xf numFmtId="168" fontId="0" fillId="0" borderId="40" xfId="44" applyNumberFormat="1" applyFont="1" applyBorder="1" applyAlignment="1" applyProtection="1">
      <alignment/>
      <protection/>
    </xf>
    <xf numFmtId="168" fontId="0" fillId="0" borderId="30" xfId="44" applyNumberFormat="1" applyFont="1" applyBorder="1" applyAlignment="1" applyProtection="1">
      <alignment/>
      <protection/>
    </xf>
    <xf numFmtId="0" fontId="0" fillId="0" borderId="41" xfId="0" applyBorder="1" applyAlignment="1" applyProtection="1">
      <alignment horizontal="right"/>
      <protection/>
    </xf>
    <xf numFmtId="0" fontId="0" fillId="0" borderId="42" xfId="0" applyBorder="1" applyAlignment="1" applyProtection="1">
      <alignment horizontal="left"/>
      <protection/>
    </xf>
    <xf numFmtId="0" fontId="0" fillId="0" borderId="66" xfId="0" applyBorder="1" applyAlignment="1" applyProtection="1">
      <alignment horizontal="left"/>
      <protection/>
    </xf>
    <xf numFmtId="3" fontId="0" fillId="0" borderId="0" xfId="42" applyNumberFormat="1" applyBorder="1" applyAlignment="1" applyProtection="1">
      <alignment horizontal="right" wrapText="1"/>
      <protection/>
    </xf>
    <xf numFmtId="4" fontId="18" fillId="0" borderId="0" xfId="0" applyNumberFormat="1" applyFont="1" applyBorder="1" applyAlignment="1" applyProtection="1" quotePrefix="1">
      <alignment horizontal="right" wrapText="1"/>
      <protection/>
    </xf>
    <xf numFmtId="3" fontId="0" fillId="0" borderId="10" xfId="0" applyNumberFormat="1" applyFont="1" applyBorder="1" applyAlignment="1" applyProtection="1">
      <alignment/>
      <protection/>
    </xf>
    <xf numFmtId="3" fontId="0" fillId="0" borderId="11" xfId="0" applyNumberFormat="1" applyFont="1" applyBorder="1" applyAlignment="1" applyProtection="1">
      <alignment/>
      <protection/>
    </xf>
    <xf numFmtId="3" fontId="10" fillId="0" borderId="12" xfId="0" applyNumberFormat="1" applyFont="1" applyBorder="1" applyAlignment="1" applyProtection="1">
      <alignment horizontal="left"/>
      <protection/>
    </xf>
    <xf numFmtId="3" fontId="0" fillId="0" borderId="11" xfId="0" applyNumberFormat="1" applyFont="1" applyBorder="1" applyAlignment="1" applyProtection="1">
      <alignment horizontal="left"/>
      <protection/>
    </xf>
    <xf numFmtId="3" fontId="0" fillId="0" borderId="40" xfId="0" applyNumberFormat="1" applyFont="1" applyBorder="1" applyAlignment="1" applyProtection="1">
      <alignment/>
      <protection/>
    </xf>
    <xf numFmtId="3" fontId="0" fillId="0" borderId="14" xfId="0" applyNumberFormat="1" applyFont="1" applyBorder="1" applyAlignment="1" applyProtection="1">
      <alignment/>
      <protection/>
    </xf>
    <xf numFmtId="3" fontId="0" fillId="0" borderId="15" xfId="0" applyNumberFormat="1" applyFont="1" applyBorder="1" applyAlignment="1" applyProtection="1">
      <alignment/>
      <protection/>
    </xf>
    <xf numFmtId="3" fontId="0" fillId="0" borderId="30" xfId="0" applyNumberFormat="1" applyFont="1" applyBorder="1" applyAlignment="1" applyProtection="1">
      <alignment/>
      <protection/>
    </xf>
    <xf numFmtId="3" fontId="0" fillId="0" borderId="18" xfId="0" applyNumberFormat="1" applyFont="1" applyBorder="1" applyAlignment="1" applyProtection="1">
      <alignment/>
      <protection/>
    </xf>
    <xf numFmtId="3" fontId="0" fillId="0" borderId="36" xfId="0" applyNumberFormat="1" applyFont="1" applyBorder="1" applyAlignment="1" applyProtection="1">
      <alignment/>
      <protection/>
    </xf>
    <xf numFmtId="3" fontId="0" fillId="0" borderId="28" xfId="0" applyNumberFormat="1" applyFont="1" applyBorder="1" applyAlignment="1" applyProtection="1">
      <alignment/>
      <protection/>
    </xf>
    <xf numFmtId="3" fontId="0" fillId="0" borderId="63" xfId="0" applyNumberFormat="1" applyFont="1" applyBorder="1" applyAlignment="1" applyProtection="1">
      <alignment/>
      <protection/>
    </xf>
    <xf numFmtId="3" fontId="0" fillId="0" borderId="58" xfId="0" applyNumberFormat="1" applyFont="1" applyBorder="1" applyAlignment="1" applyProtection="1">
      <alignment horizontal="left"/>
      <protection/>
    </xf>
    <xf numFmtId="3" fontId="0" fillId="0" borderId="16" xfId="0" applyNumberFormat="1" applyFont="1" applyBorder="1" applyAlignment="1" applyProtection="1">
      <alignment/>
      <protection/>
    </xf>
    <xf numFmtId="3" fontId="0" fillId="0" borderId="18" xfId="0" applyNumberFormat="1" applyFont="1" applyBorder="1" applyAlignment="1" applyProtection="1">
      <alignment horizontal="left"/>
      <protection/>
    </xf>
    <xf numFmtId="0" fontId="0" fillId="0" borderId="16" xfId="0" applyBorder="1" applyAlignment="1">
      <alignment/>
    </xf>
    <xf numFmtId="3" fontId="0" fillId="0" borderId="33" xfId="0" applyNumberFormat="1" applyFont="1" applyBorder="1" applyAlignment="1" applyProtection="1">
      <alignment horizontal="right"/>
      <protection/>
    </xf>
    <xf numFmtId="3" fontId="0" fillId="0" borderId="61" xfId="0" applyNumberFormat="1" applyFont="1" applyBorder="1" applyAlignment="1" applyProtection="1">
      <alignment horizontal="right"/>
      <protection/>
    </xf>
    <xf numFmtId="3" fontId="0" fillId="0" borderId="32" xfId="0" applyNumberFormat="1" applyFont="1" applyBorder="1" applyAlignment="1" applyProtection="1">
      <alignment horizontal="right"/>
      <protection/>
    </xf>
    <xf numFmtId="3" fontId="0" fillId="0" borderId="59" xfId="0" applyNumberFormat="1" applyFont="1" applyBorder="1" applyAlignment="1" applyProtection="1">
      <alignment horizontal="right"/>
      <protection/>
    </xf>
    <xf numFmtId="3" fontId="0" fillId="0" borderId="26" xfId="0" applyNumberFormat="1" applyFont="1" applyBorder="1" applyAlignment="1" applyProtection="1">
      <alignment wrapText="1"/>
      <protection/>
    </xf>
    <xf numFmtId="3" fontId="0" fillId="0" borderId="20" xfId="0" applyNumberFormat="1" applyFont="1" applyBorder="1" applyAlignment="1" applyProtection="1">
      <alignment horizontal="right"/>
      <protection/>
    </xf>
    <xf numFmtId="3" fontId="0" fillId="0" borderId="19" xfId="0" applyNumberFormat="1" applyFont="1" applyBorder="1" applyAlignment="1" applyProtection="1">
      <alignment horizontal="right" wrapText="1"/>
      <protection/>
    </xf>
    <xf numFmtId="3" fontId="0" fillId="0" borderId="45" xfId="0" applyNumberFormat="1" applyFont="1" applyBorder="1" applyAlignment="1" applyProtection="1">
      <alignment horizontal="right" wrapText="1"/>
      <protection/>
    </xf>
    <xf numFmtId="3" fontId="0" fillId="0" borderId="20" xfId="0" applyNumberFormat="1" applyFont="1" applyBorder="1" applyAlignment="1" applyProtection="1">
      <alignment horizontal="right" wrapText="1"/>
      <protection/>
    </xf>
    <xf numFmtId="3" fontId="0" fillId="0" borderId="27" xfId="0" applyNumberFormat="1" applyFont="1" applyBorder="1" applyAlignment="1" applyProtection="1">
      <alignment horizontal="right" wrapText="1"/>
      <protection/>
    </xf>
    <xf numFmtId="3" fontId="0" fillId="0" borderId="15" xfId="0" applyNumberFormat="1" applyFont="1" applyBorder="1" applyAlignment="1" applyProtection="1">
      <alignment wrapText="1"/>
      <protection/>
    </xf>
    <xf numFmtId="3" fontId="0" fillId="0" borderId="0" xfId="0" applyNumberFormat="1" applyFont="1" applyBorder="1" applyAlignment="1" applyProtection="1">
      <alignment horizontal="right"/>
      <protection/>
    </xf>
    <xf numFmtId="3" fontId="0" fillId="0" borderId="67" xfId="0" applyNumberFormat="1" applyFont="1" applyBorder="1" applyAlignment="1" applyProtection="1">
      <alignment wrapText="1"/>
      <protection/>
    </xf>
    <xf numFmtId="3" fontId="0" fillId="0" borderId="31" xfId="0" applyNumberFormat="1" applyFont="1" applyBorder="1" applyAlignment="1" applyProtection="1">
      <alignment horizontal="right"/>
      <protection/>
    </xf>
    <xf numFmtId="3" fontId="0" fillId="0" borderId="68" xfId="0" applyNumberFormat="1" applyFont="1" applyBorder="1" applyAlignment="1" applyProtection="1">
      <alignment/>
      <protection/>
    </xf>
    <xf numFmtId="3" fontId="0" fillId="0" borderId="67" xfId="0" applyNumberFormat="1" applyFont="1" applyBorder="1" applyAlignment="1" applyProtection="1">
      <alignment/>
      <protection/>
    </xf>
    <xf numFmtId="3" fontId="12" fillId="0" borderId="67" xfId="0" applyNumberFormat="1" applyFont="1" applyBorder="1" applyAlignment="1" applyProtection="1">
      <alignment/>
      <protection/>
    </xf>
    <xf numFmtId="3" fontId="12" fillId="0" borderId="26" xfId="0" applyNumberFormat="1" applyFont="1" applyBorder="1" applyAlignment="1" applyProtection="1">
      <alignment/>
      <protection/>
    </xf>
    <xf numFmtId="3" fontId="0" fillId="0" borderId="45" xfId="0" applyNumberFormat="1" applyFont="1" applyBorder="1" applyAlignment="1" applyProtection="1">
      <alignment horizontal="right"/>
      <protection/>
    </xf>
    <xf numFmtId="3" fontId="12" fillId="0" borderId="35" xfId="0" applyNumberFormat="1" applyFont="1" applyBorder="1" applyAlignment="1" applyProtection="1">
      <alignment/>
      <protection/>
    </xf>
    <xf numFmtId="3" fontId="0" fillId="0" borderId="28" xfId="0" applyNumberFormat="1" applyFont="1" applyBorder="1" applyAlignment="1" applyProtection="1">
      <alignment horizontal="right"/>
      <protection/>
    </xf>
    <xf numFmtId="3" fontId="0" fillId="0" borderId="63" xfId="0" applyNumberFormat="1" applyFont="1" applyBorder="1" applyAlignment="1" applyProtection="1">
      <alignment horizontal="right"/>
      <protection/>
    </xf>
    <xf numFmtId="3" fontId="0" fillId="0" borderId="41" xfId="0" applyNumberFormat="1" applyFont="1" applyBorder="1" applyAlignment="1" applyProtection="1">
      <alignment/>
      <protection/>
    </xf>
    <xf numFmtId="3" fontId="0" fillId="0" borderId="42" xfId="0" applyNumberFormat="1" applyFont="1" applyFill="1" applyBorder="1" applyAlignment="1" applyProtection="1">
      <alignment horizontal="right"/>
      <protection/>
    </xf>
    <xf numFmtId="3" fontId="10" fillId="0" borderId="66" xfId="0" applyNumberFormat="1" applyFont="1" applyFill="1" applyBorder="1" applyAlignment="1" applyProtection="1">
      <alignment horizontal="right"/>
      <protection/>
    </xf>
    <xf numFmtId="0" fontId="10" fillId="0" borderId="0" xfId="0" applyFont="1" applyAlignment="1">
      <alignment/>
    </xf>
    <xf numFmtId="0" fontId="0" fillId="0" borderId="36" xfId="0" applyBorder="1" applyAlignment="1">
      <alignment/>
    </xf>
    <xf numFmtId="0" fontId="0" fillId="0" borderId="63" xfId="0" applyBorder="1" applyAlignment="1">
      <alignment/>
    </xf>
    <xf numFmtId="0" fontId="0" fillId="0" borderId="69" xfId="0" applyBorder="1" applyAlignment="1">
      <alignment/>
    </xf>
    <xf numFmtId="0" fontId="0" fillId="0" borderId="0" xfId="0" applyAlignment="1">
      <alignment horizontal="right"/>
    </xf>
    <xf numFmtId="3" fontId="0" fillId="0" borderId="30" xfId="0" applyNumberFormat="1" applyFont="1" applyBorder="1" applyAlignment="1" applyProtection="1">
      <alignment horizontal="right"/>
      <protection/>
    </xf>
    <xf numFmtId="0" fontId="0" fillId="0" borderId="30" xfId="0" applyBorder="1" applyAlignment="1">
      <alignment/>
    </xf>
    <xf numFmtId="3" fontId="5" fillId="0" borderId="0" xfId="58" applyNumberFormat="1" applyFont="1" applyProtection="1">
      <alignment/>
      <protection/>
    </xf>
    <xf numFmtId="3" fontId="9" fillId="0" borderId="0" xfId="0" applyNumberFormat="1" applyFont="1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3" fontId="0" fillId="0" borderId="14" xfId="0" applyNumberFormat="1" applyFont="1" applyBorder="1" applyAlignment="1" applyProtection="1">
      <alignment horizontal="left"/>
      <protection/>
    </xf>
    <xf numFmtId="3" fontId="0" fillId="0" borderId="20" xfId="0" applyNumberFormat="1" applyFont="1" applyBorder="1" applyAlignment="1" applyProtection="1">
      <alignment horizontal="left" wrapText="1"/>
      <protection/>
    </xf>
    <xf numFmtId="3" fontId="0" fillId="34" borderId="0" xfId="0" applyNumberFormat="1" applyFont="1" applyFill="1" applyBorder="1" applyAlignment="1" applyProtection="1">
      <alignment horizontal="center" wrapText="1"/>
      <protection/>
    </xf>
    <xf numFmtId="0" fontId="0" fillId="34" borderId="0" xfId="0" applyFill="1" applyAlignment="1">
      <alignment/>
    </xf>
    <xf numFmtId="3" fontId="0" fillId="0" borderId="35" xfId="0" applyNumberFormat="1" applyFont="1" applyBorder="1" applyAlignment="1" applyProtection="1">
      <alignment/>
      <protection/>
    </xf>
    <xf numFmtId="4" fontId="0" fillId="0" borderId="36" xfId="0" applyNumberFormat="1" applyFont="1" applyBorder="1" applyAlignment="1" applyProtection="1">
      <alignment/>
      <protection locked="0"/>
    </xf>
    <xf numFmtId="4" fontId="0" fillId="0" borderId="29" xfId="0" applyNumberFormat="1" applyFont="1" applyBorder="1" applyAlignment="1" applyProtection="1">
      <alignment/>
      <protection locked="0"/>
    </xf>
    <xf numFmtId="3" fontId="0" fillId="34" borderId="0" xfId="0" applyNumberFormat="1" applyFill="1" applyAlignment="1">
      <alignment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3" fontId="0" fillId="0" borderId="31" xfId="0" applyNumberFormat="1" applyFont="1" applyBorder="1" applyAlignment="1" applyProtection="1">
      <alignment/>
      <protection/>
    </xf>
    <xf numFmtId="3" fontId="0" fillId="0" borderId="60" xfId="0" applyNumberFormat="1" applyFont="1" applyBorder="1" applyAlignment="1" applyProtection="1">
      <alignment horizontal="right"/>
      <protection/>
    </xf>
    <xf numFmtId="4" fontId="0" fillId="0" borderId="37" xfId="0" applyNumberFormat="1" applyFont="1" applyBorder="1" applyAlignment="1" applyProtection="1">
      <alignment/>
      <protection locked="0"/>
    </xf>
    <xf numFmtId="4" fontId="0" fillId="0" borderId="70" xfId="0" applyNumberFormat="1" applyFont="1" applyBorder="1" applyAlignment="1" applyProtection="1">
      <alignment/>
      <protection locked="0"/>
    </xf>
    <xf numFmtId="0" fontId="0" fillId="0" borderId="37" xfId="0" applyBorder="1" applyAlignment="1">
      <alignment/>
    </xf>
    <xf numFmtId="0" fontId="0" fillId="0" borderId="60" xfId="0" applyBorder="1" applyAlignment="1">
      <alignment/>
    </xf>
    <xf numFmtId="3" fontId="0" fillId="0" borderId="32" xfId="0" applyNumberFormat="1" applyFont="1" applyBorder="1" applyAlignment="1" applyProtection="1">
      <alignment/>
      <protection/>
    </xf>
    <xf numFmtId="4" fontId="0" fillId="0" borderId="33" xfId="0" applyNumberFormat="1" applyFont="1" applyBorder="1" applyAlignment="1" applyProtection="1">
      <alignment/>
      <protection locked="0"/>
    </xf>
    <xf numFmtId="4" fontId="0" fillId="0" borderId="34" xfId="0" applyNumberFormat="1" applyFont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61" xfId="0" applyBorder="1" applyAlignment="1">
      <alignment/>
    </xf>
    <xf numFmtId="3" fontId="10" fillId="0" borderId="28" xfId="0" applyNumberFormat="1" applyFont="1" applyBorder="1" applyAlignment="1" applyProtection="1">
      <alignment/>
      <protection/>
    </xf>
    <xf numFmtId="4" fontId="0" fillId="0" borderId="36" xfId="0" applyNumberFormat="1" applyFont="1" applyBorder="1" applyAlignment="1" applyProtection="1">
      <alignment/>
      <protection/>
    </xf>
    <xf numFmtId="4" fontId="0" fillId="0" borderId="16" xfId="0" applyNumberFormat="1" applyFont="1" applyBorder="1" applyAlignment="1" applyProtection="1">
      <alignment/>
      <protection/>
    </xf>
    <xf numFmtId="0" fontId="0" fillId="0" borderId="51" xfId="0" applyBorder="1" applyAlignment="1">
      <alignment/>
    </xf>
    <xf numFmtId="4" fontId="0" fillId="0" borderId="19" xfId="0" applyNumberFormat="1" applyFont="1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3" fontId="0" fillId="0" borderId="66" xfId="0" applyNumberFormat="1" applyFont="1" applyFill="1" applyBorder="1" applyAlignment="1" applyProtection="1">
      <alignment horizontal="right"/>
      <protection/>
    </xf>
    <xf numFmtId="4" fontId="0" fillId="0" borderId="62" xfId="0" applyNumberFormat="1" applyFont="1" applyBorder="1" applyAlignment="1" applyProtection="1">
      <alignment/>
      <protection/>
    </xf>
    <xf numFmtId="4" fontId="0" fillId="0" borderId="71" xfId="0" applyNumberFormat="1" applyFont="1" applyBorder="1" applyAlignment="1" applyProtection="1">
      <alignment/>
      <protection/>
    </xf>
    <xf numFmtId="3" fontId="0" fillId="0" borderId="16" xfId="0" applyNumberFormat="1" applyBorder="1" applyAlignment="1" applyProtection="1">
      <alignment horizontal="right" wrapText="1"/>
      <protection locked="0"/>
    </xf>
    <xf numFmtId="3" fontId="0" fillId="0" borderId="0" xfId="0" applyNumberFormat="1" applyBorder="1" applyAlignment="1" applyProtection="1">
      <alignment horizontal="right" wrapText="1"/>
      <protection locked="0"/>
    </xf>
    <xf numFmtId="3" fontId="13" fillId="33" borderId="16" xfId="0" applyNumberFormat="1" applyFont="1" applyFill="1" applyBorder="1" applyAlignment="1" applyProtection="1">
      <alignment horizontal="right" wrapText="1"/>
      <protection/>
    </xf>
    <xf numFmtId="3" fontId="13" fillId="33" borderId="0" xfId="0" applyNumberFormat="1" applyFont="1" applyFill="1" applyBorder="1" applyAlignment="1" applyProtection="1">
      <alignment horizontal="right" wrapText="1"/>
      <protection/>
    </xf>
    <xf numFmtId="3" fontId="0" fillId="0" borderId="16" xfId="0" applyNumberFormat="1" applyFill="1" applyBorder="1" applyAlignment="1" applyProtection="1">
      <alignment horizontal="right" wrapText="1"/>
      <protection locked="0"/>
    </xf>
    <xf numFmtId="3" fontId="0" fillId="0" borderId="30" xfId="0" applyNumberFormat="1" applyFill="1" applyBorder="1" applyAlignment="1" applyProtection="1">
      <alignment horizontal="right" wrapText="1"/>
      <protection locked="0"/>
    </xf>
    <xf numFmtId="3" fontId="0" fillId="0" borderId="18" xfId="0" applyNumberFormat="1" applyFill="1" applyBorder="1" applyAlignment="1" applyProtection="1">
      <alignment horizontal="right" wrapText="1"/>
      <protection locked="0"/>
    </xf>
    <xf numFmtId="3" fontId="13" fillId="33" borderId="30" xfId="0" applyNumberFormat="1" applyFont="1" applyFill="1" applyBorder="1" applyAlignment="1" applyProtection="1">
      <alignment horizontal="right" wrapText="1"/>
      <protection/>
    </xf>
    <xf numFmtId="3" fontId="13" fillId="33" borderId="18" xfId="0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Fill="1" applyBorder="1" applyAlignment="1" applyProtection="1">
      <alignment horizontal="right" wrapText="1"/>
      <protection locked="0"/>
    </xf>
    <xf numFmtId="3" fontId="0" fillId="0" borderId="37" xfId="0" applyNumberFormat="1" applyBorder="1" applyAlignment="1" applyProtection="1">
      <alignment horizontal="right" wrapText="1"/>
      <protection locked="0"/>
    </xf>
    <xf numFmtId="3" fontId="0" fillId="0" borderId="31" xfId="0" applyNumberFormat="1" applyBorder="1" applyAlignment="1" applyProtection="1">
      <alignment horizontal="right" wrapText="1"/>
      <protection locked="0"/>
    </xf>
    <xf numFmtId="3" fontId="0" fillId="0" borderId="60" xfId="0" applyNumberFormat="1" applyBorder="1" applyAlignment="1" applyProtection="1">
      <alignment horizontal="right" wrapText="1"/>
      <protection locked="0"/>
    </xf>
    <xf numFmtId="3" fontId="0" fillId="0" borderId="57" xfId="0" applyNumberFormat="1" applyBorder="1" applyAlignment="1" applyProtection="1">
      <alignment horizontal="right" wrapText="1"/>
      <protection locked="0"/>
    </xf>
    <xf numFmtId="3" fontId="0" fillId="0" borderId="30" xfId="0" applyNumberFormat="1" applyBorder="1" applyAlignment="1" applyProtection="1">
      <alignment horizontal="right" wrapText="1"/>
      <protection locked="0"/>
    </xf>
    <xf numFmtId="3" fontId="0" fillId="0" borderId="18" xfId="0" applyNumberFormat="1" applyBorder="1" applyAlignment="1" applyProtection="1">
      <alignment horizontal="right" wrapText="1"/>
      <protection locked="0"/>
    </xf>
    <xf numFmtId="3" fontId="0" fillId="0" borderId="16" xfId="0" applyNumberFormat="1" applyFont="1" applyFill="1" applyBorder="1" applyAlignment="1" applyProtection="1">
      <alignment horizontal="right" wrapText="1"/>
      <protection locked="0"/>
    </xf>
    <xf numFmtId="3" fontId="0" fillId="0" borderId="0" xfId="0" applyNumberFormat="1" applyFont="1" applyFill="1" applyBorder="1" applyAlignment="1" applyProtection="1">
      <alignment horizontal="right" wrapText="1"/>
      <protection locked="0"/>
    </xf>
    <xf numFmtId="3" fontId="0" fillId="0" borderId="30" xfId="0" applyNumberFormat="1" applyFont="1" applyFill="1" applyBorder="1" applyAlignment="1" applyProtection="1">
      <alignment horizontal="right" wrapText="1"/>
      <protection locked="0"/>
    </xf>
    <xf numFmtId="3" fontId="0" fillId="0" borderId="18" xfId="0" applyNumberFormat="1" applyFont="1" applyFill="1" applyBorder="1" applyAlignment="1" applyProtection="1">
      <alignment horizontal="right" wrapText="1"/>
      <protection locked="0"/>
    </xf>
    <xf numFmtId="3" fontId="13" fillId="33" borderId="72" xfId="0" applyNumberFormat="1" applyFont="1" applyFill="1" applyBorder="1" applyAlignment="1" applyProtection="1">
      <alignment horizontal="right" wrapText="1"/>
      <protection/>
    </xf>
    <xf numFmtId="3" fontId="0" fillId="0" borderId="73" xfId="0" applyNumberFormat="1" applyFont="1" applyFill="1" applyBorder="1" applyAlignment="1" applyProtection="1">
      <alignment horizontal="right" wrapText="1"/>
      <protection/>
    </xf>
    <xf numFmtId="3" fontId="13" fillId="33" borderId="73" xfId="0" applyNumberFormat="1" applyFont="1" applyFill="1" applyBorder="1" applyAlignment="1" applyProtection="1">
      <alignment horizontal="right" wrapText="1"/>
      <protection/>
    </xf>
    <xf numFmtId="3" fontId="0" fillId="0" borderId="64" xfId="0" applyNumberFormat="1" applyFont="1" applyFill="1" applyBorder="1" applyAlignment="1" applyProtection="1">
      <alignment horizontal="right" wrapText="1"/>
      <protection/>
    </xf>
    <xf numFmtId="3" fontId="0" fillId="0" borderId="74" xfId="0" applyNumberFormat="1" applyFont="1" applyFill="1" applyBorder="1" applyAlignment="1" applyProtection="1">
      <alignment horizontal="right" wrapText="1"/>
      <protection/>
    </xf>
    <xf numFmtId="3" fontId="13" fillId="33" borderId="37" xfId="0" applyNumberFormat="1" applyFont="1" applyFill="1" applyBorder="1" applyAlignment="1" applyProtection="1">
      <alignment horizontal="right" wrapText="1"/>
      <protection/>
    </xf>
    <xf numFmtId="3" fontId="0" fillId="0" borderId="31" xfId="0" applyNumberFormat="1" applyFont="1" applyFill="1" applyBorder="1" applyAlignment="1" applyProtection="1">
      <alignment horizontal="right" wrapText="1"/>
      <protection locked="0"/>
    </xf>
    <xf numFmtId="3" fontId="13" fillId="33" borderId="31" xfId="0" applyNumberFormat="1" applyFont="1" applyFill="1" applyBorder="1" applyAlignment="1" applyProtection="1">
      <alignment horizontal="right" wrapText="1"/>
      <protection/>
    </xf>
    <xf numFmtId="3" fontId="0" fillId="0" borderId="60" xfId="0" applyNumberFormat="1" applyFont="1" applyFill="1" applyBorder="1" applyAlignment="1" applyProtection="1">
      <alignment horizontal="right" wrapText="1"/>
      <protection locked="0"/>
    </xf>
    <xf numFmtId="3" fontId="0" fillId="0" borderId="57" xfId="0" applyNumberFormat="1" applyFont="1" applyFill="1" applyBorder="1" applyAlignment="1" applyProtection="1">
      <alignment horizontal="right" wrapText="1"/>
      <protection locked="0"/>
    </xf>
    <xf numFmtId="3" fontId="13" fillId="33" borderId="39" xfId="0" applyNumberFormat="1" applyFont="1" applyFill="1" applyBorder="1" applyAlignment="1" applyProtection="1">
      <alignment horizontal="right" wrapText="1"/>
      <protection/>
    </xf>
    <xf numFmtId="3" fontId="0" fillId="0" borderId="38" xfId="0" applyNumberFormat="1" applyBorder="1" applyAlignment="1" applyProtection="1">
      <alignment horizontal="right" wrapText="1"/>
      <protection locked="0"/>
    </xf>
    <xf numFmtId="3" fontId="13" fillId="33" borderId="39" xfId="0" applyNumberFormat="1" applyFont="1" applyFill="1" applyBorder="1" applyAlignment="1" applyProtection="1">
      <alignment/>
      <protection/>
    </xf>
    <xf numFmtId="3" fontId="13" fillId="33" borderId="38" xfId="0" applyNumberFormat="1" applyFont="1" applyFill="1" applyBorder="1" applyAlignment="1" applyProtection="1">
      <alignment/>
      <protection/>
    </xf>
    <xf numFmtId="3" fontId="0" fillId="0" borderId="65" xfId="0" applyNumberFormat="1" applyBorder="1" applyAlignment="1" applyProtection="1">
      <alignment/>
      <protection locked="0"/>
    </xf>
    <xf numFmtId="3" fontId="13" fillId="33" borderId="38" xfId="0" applyNumberFormat="1" applyFont="1" applyFill="1" applyBorder="1" applyAlignment="1" applyProtection="1">
      <alignment horizontal="right" wrapText="1"/>
      <protection/>
    </xf>
    <xf numFmtId="3" fontId="0" fillId="0" borderId="75" xfId="0" applyNumberFormat="1" applyBorder="1" applyAlignment="1" applyProtection="1">
      <alignment/>
      <protection locked="0"/>
    </xf>
    <xf numFmtId="3" fontId="0" fillId="0" borderId="12" xfId="42" applyNumberFormat="1" applyBorder="1" applyAlignment="1" applyProtection="1">
      <alignment horizontal="right" wrapText="1"/>
      <protection/>
    </xf>
    <xf numFmtId="3" fontId="0" fillId="0" borderId="11" xfId="42" applyNumberFormat="1" applyBorder="1" applyAlignment="1" applyProtection="1">
      <alignment horizontal="right" wrapText="1"/>
      <protection/>
    </xf>
    <xf numFmtId="3" fontId="0" fillId="0" borderId="40" xfId="42" applyNumberFormat="1" applyBorder="1" applyAlignment="1" applyProtection="1">
      <alignment horizontal="right" wrapText="1"/>
      <protection/>
    </xf>
    <xf numFmtId="3" fontId="0" fillId="0" borderId="14" xfId="42" applyNumberFormat="1" applyBorder="1" applyAlignment="1" applyProtection="1">
      <alignment horizontal="right" wrapText="1"/>
      <protection/>
    </xf>
    <xf numFmtId="3" fontId="0" fillId="0" borderId="16" xfId="42" applyNumberFormat="1" applyBorder="1" applyAlignment="1" applyProtection="1">
      <alignment horizontal="right" wrapText="1"/>
      <protection/>
    </xf>
    <xf numFmtId="3" fontId="0" fillId="0" borderId="30" xfId="42" applyNumberFormat="1" applyBorder="1" applyAlignment="1" applyProtection="1">
      <alignment horizontal="right" wrapText="1"/>
      <protection/>
    </xf>
    <xf numFmtId="3" fontId="0" fillId="0" borderId="18" xfId="42" applyNumberFormat="1" applyBorder="1" applyAlignment="1" applyProtection="1">
      <alignment horizontal="right" wrapText="1"/>
      <protection/>
    </xf>
    <xf numFmtId="3" fontId="0" fillId="33" borderId="16" xfId="42" applyNumberFormat="1" applyFill="1" applyBorder="1" applyAlignment="1" applyProtection="1">
      <alignment horizontal="right" wrapText="1"/>
      <protection/>
    </xf>
    <xf numFmtId="3" fontId="0" fillId="33" borderId="0" xfId="42" applyNumberFormat="1" applyFill="1" applyBorder="1" applyAlignment="1" applyProtection="1">
      <alignment horizontal="right" wrapText="1"/>
      <protection/>
    </xf>
    <xf numFmtId="3" fontId="0" fillId="33" borderId="30" xfId="42" applyNumberFormat="1" applyFill="1" applyBorder="1" applyAlignment="1" applyProtection="1">
      <alignment horizontal="right" wrapText="1"/>
      <protection/>
    </xf>
    <xf numFmtId="3" fontId="0" fillId="0" borderId="43" xfId="42" applyNumberFormat="1" applyBorder="1" applyAlignment="1" applyProtection="1">
      <alignment horizontal="right" wrapText="1"/>
      <protection/>
    </xf>
    <xf numFmtId="3" fontId="0" fillId="0" borderId="42" xfId="42" applyNumberFormat="1" applyBorder="1" applyAlignment="1" applyProtection="1">
      <alignment horizontal="right" wrapText="1"/>
      <protection/>
    </xf>
    <xf numFmtId="3" fontId="0" fillId="0" borderId="66" xfId="42" applyNumberFormat="1" applyBorder="1" applyAlignment="1" applyProtection="1">
      <alignment horizontal="right" wrapText="1"/>
      <protection/>
    </xf>
    <xf numFmtId="3" fontId="0" fillId="0" borderId="47" xfId="42" applyNumberFormat="1" applyBorder="1" applyAlignment="1" applyProtection="1">
      <alignment horizontal="right" wrapText="1"/>
      <protection/>
    </xf>
    <xf numFmtId="3" fontId="0" fillId="0" borderId="36" xfId="0" applyNumberFormat="1" applyFont="1" applyFill="1" applyBorder="1" applyAlignment="1" applyProtection="1">
      <alignment/>
      <protection locked="0"/>
    </xf>
    <xf numFmtId="3" fontId="0" fillId="0" borderId="63" xfId="0" applyNumberFormat="1" applyFont="1" applyFill="1" applyBorder="1" applyAlignment="1" applyProtection="1">
      <alignment/>
      <protection locked="0"/>
    </xf>
    <xf numFmtId="3" fontId="0" fillId="0" borderId="33" xfId="0" applyNumberFormat="1" applyFont="1" applyFill="1" applyBorder="1" applyAlignment="1" applyProtection="1">
      <alignment/>
      <protection locked="0"/>
    </xf>
    <xf numFmtId="3" fontId="0" fillId="0" borderId="32" xfId="0" applyNumberFormat="1" applyFont="1" applyFill="1" applyBorder="1" applyAlignment="1" applyProtection="1">
      <alignment/>
      <protection locked="0"/>
    </xf>
    <xf numFmtId="3" fontId="0" fillId="0" borderId="58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 locked="0"/>
    </xf>
    <xf numFmtId="3" fontId="0" fillId="0" borderId="30" xfId="0" applyNumberFormat="1" applyFont="1" applyFill="1" applyBorder="1" applyAlignment="1" applyProtection="1">
      <alignment/>
      <protection locked="0"/>
    </xf>
    <xf numFmtId="3" fontId="0" fillId="0" borderId="37" xfId="0" applyNumberFormat="1" applyFont="1" applyFill="1" applyBorder="1" applyAlignment="1" applyProtection="1">
      <alignment/>
      <protection locked="0"/>
    </xf>
    <xf numFmtId="3" fontId="0" fillId="0" borderId="31" xfId="0" applyNumberFormat="1" applyFont="1" applyFill="1" applyBorder="1" applyAlignment="1" applyProtection="1">
      <alignment/>
      <protection locked="0"/>
    </xf>
    <xf numFmtId="3" fontId="0" fillId="0" borderId="57" xfId="0" applyNumberFormat="1" applyFont="1" applyFill="1" applyBorder="1" applyAlignment="1" applyProtection="1">
      <alignment/>
      <protection locked="0"/>
    </xf>
    <xf numFmtId="3" fontId="0" fillId="0" borderId="61" xfId="0" applyNumberFormat="1" applyFont="1" applyFill="1" applyBorder="1" applyAlignment="1" applyProtection="1">
      <alignment/>
      <protection locked="0"/>
    </xf>
    <xf numFmtId="3" fontId="0" fillId="0" borderId="59" xfId="0" applyNumberFormat="1" applyFont="1" applyFill="1" applyBorder="1" applyAlignment="1" applyProtection="1">
      <alignment/>
      <protection locked="0"/>
    </xf>
    <xf numFmtId="3" fontId="0" fillId="0" borderId="6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18" xfId="0" applyNumberFormat="1" applyFont="1" applyFill="1" applyBorder="1" applyAlignment="1" applyProtection="1">
      <alignment/>
      <protection locked="0"/>
    </xf>
    <xf numFmtId="3" fontId="13" fillId="33" borderId="33" xfId="0" applyNumberFormat="1" applyFont="1" applyFill="1" applyBorder="1" applyAlignment="1" applyProtection="1">
      <alignment/>
      <protection/>
    </xf>
    <xf numFmtId="3" fontId="13" fillId="33" borderId="61" xfId="0" applyNumberFormat="1" applyFont="1" applyFill="1" applyBorder="1" applyAlignment="1" applyProtection="1">
      <alignment/>
      <protection/>
    </xf>
    <xf numFmtId="3" fontId="13" fillId="33" borderId="16" xfId="0" applyNumberFormat="1" applyFont="1" applyFill="1" applyBorder="1" applyAlignment="1" applyProtection="1">
      <alignment/>
      <protection/>
    </xf>
    <xf numFmtId="3" fontId="13" fillId="33" borderId="0" xfId="0" applyNumberFormat="1" applyFont="1" applyFill="1" applyBorder="1" applyAlignment="1" applyProtection="1">
      <alignment/>
      <protection/>
    </xf>
    <xf numFmtId="3" fontId="13" fillId="33" borderId="30" xfId="0" applyNumberFormat="1" applyFont="1" applyFill="1" applyBorder="1" applyAlignment="1" applyProtection="1">
      <alignment/>
      <protection/>
    </xf>
    <xf numFmtId="3" fontId="13" fillId="33" borderId="18" xfId="0" applyNumberFormat="1" applyFont="1" applyFill="1" applyBorder="1" applyAlignment="1" applyProtection="1">
      <alignment/>
      <protection/>
    </xf>
    <xf numFmtId="3" fontId="0" fillId="0" borderId="36" xfId="0" applyNumberFormat="1" applyFont="1" applyFill="1" applyBorder="1" applyAlignment="1" applyProtection="1">
      <alignment/>
      <protection/>
    </xf>
    <xf numFmtId="3" fontId="0" fillId="0" borderId="63" xfId="0" applyNumberFormat="1" applyFont="1" applyFill="1" applyBorder="1" applyAlignment="1" applyProtection="1">
      <alignment/>
      <protection/>
    </xf>
    <xf numFmtId="3" fontId="0" fillId="0" borderId="28" xfId="0" applyNumberFormat="1" applyFont="1" applyFill="1" applyBorder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/>
    </xf>
    <xf numFmtId="3" fontId="0" fillId="0" borderId="45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27" xfId="0" applyNumberFormat="1" applyFont="1" applyFill="1" applyBorder="1" applyAlignment="1" applyProtection="1">
      <alignment/>
      <protection/>
    </xf>
    <xf numFmtId="3" fontId="0" fillId="0" borderId="43" xfId="0" applyNumberFormat="1" applyFont="1" applyFill="1" applyBorder="1" applyAlignment="1" applyProtection="1">
      <alignment/>
      <protection/>
    </xf>
    <xf numFmtId="3" fontId="0" fillId="0" borderId="66" xfId="0" applyNumberFormat="1" applyFont="1" applyFill="1" applyBorder="1" applyAlignment="1" applyProtection="1">
      <alignment/>
      <protection/>
    </xf>
    <xf numFmtId="3" fontId="0" fillId="0" borderId="42" xfId="0" applyNumberFormat="1" applyFont="1" applyFill="1" applyBorder="1" applyAlignment="1" applyProtection="1">
      <alignment/>
      <protection/>
    </xf>
    <xf numFmtId="3" fontId="0" fillId="0" borderId="47" xfId="0" applyNumberFormat="1" applyFont="1" applyFill="1" applyBorder="1" applyAlignment="1" applyProtection="1">
      <alignment/>
      <protection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29" xfId="0" applyNumberFormat="1" applyFont="1" applyBorder="1" applyAlignment="1" applyProtection="1">
      <alignment/>
      <protection locked="0"/>
    </xf>
    <xf numFmtId="4" fontId="0" fillId="0" borderId="34" xfId="0" applyNumberFormat="1" applyFont="1" applyBorder="1" applyAlignment="1" applyProtection="1">
      <alignment/>
      <protection locked="0"/>
    </xf>
    <xf numFmtId="4" fontId="0" fillId="0" borderId="71" xfId="0" applyNumberFormat="1" applyFont="1" applyBorder="1" applyAlignment="1" applyProtection="1">
      <alignment/>
      <protection/>
    </xf>
    <xf numFmtId="4" fontId="0" fillId="0" borderId="50" xfId="0" applyNumberFormat="1" applyFont="1" applyBorder="1" applyAlignment="1" applyProtection="1">
      <alignment/>
      <protection locked="0"/>
    </xf>
    <xf numFmtId="4" fontId="0" fillId="0" borderId="54" xfId="0" applyNumberFormat="1" applyFont="1" applyBorder="1" applyAlignment="1" applyProtection="1">
      <alignment/>
      <protection locked="0"/>
    </xf>
    <xf numFmtId="4" fontId="0" fillId="0" borderId="55" xfId="0" applyNumberFormat="1" applyFont="1" applyBorder="1" applyAlignment="1" applyProtection="1">
      <alignment/>
      <protection locked="0"/>
    </xf>
    <xf numFmtId="4" fontId="0" fillId="0" borderId="58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4" fontId="0" fillId="0" borderId="59" xfId="0" applyNumberFormat="1" applyFon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/>
    </xf>
    <xf numFmtId="4" fontId="0" fillId="0" borderId="17" xfId="0" applyNumberFormat="1" applyBorder="1" applyAlignment="1" applyProtection="1">
      <alignment/>
      <protection/>
    </xf>
    <xf numFmtId="4" fontId="0" fillId="33" borderId="51" xfId="0" applyNumberFormat="1" applyFill="1" applyBorder="1" applyAlignment="1" applyProtection="1">
      <alignment/>
      <protection/>
    </xf>
    <xf numFmtId="4" fontId="0" fillId="0" borderId="50" xfId="0" applyNumberFormat="1" applyBorder="1" applyAlignment="1" applyProtection="1">
      <alignment/>
      <protection/>
    </xf>
    <xf numFmtId="4" fontId="13" fillId="33" borderId="75" xfId="0" applyNumberFormat="1" applyFont="1" applyFill="1" applyBorder="1" applyAlignment="1" applyProtection="1">
      <alignment/>
      <protection/>
    </xf>
    <xf numFmtId="3" fontId="3" fillId="0" borderId="21" xfId="0" applyNumberFormat="1" applyFont="1" applyFill="1" applyBorder="1" applyAlignment="1" applyProtection="1">
      <alignment horizontal="right"/>
      <protection/>
    </xf>
    <xf numFmtId="2" fontId="3" fillId="0" borderId="17" xfId="0" applyNumberFormat="1" applyFont="1" applyBorder="1" applyAlignment="1" applyProtection="1">
      <alignment horizontal="right"/>
      <protection locked="0"/>
    </xf>
    <xf numFmtId="3" fontId="0" fillId="0" borderId="69" xfId="0" applyNumberFormat="1" applyFont="1" applyBorder="1" applyAlignment="1" applyProtection="1">
      <alignment horizontal="left" vertical="center" wrapText="1"/>
      <protection/>
    </xf>
    <xf numFmtId="0" fontId="0" fillId="0" borderId="69" xfId="0" applyBorder="1" applyAlignment="1" applyProtection="1">
      <alignment horizontal="left" vertical="center" wrapText="1"/>
      <protection/>
    </xf>
    <xf numFmtId="4" fontId="13" fillId="33" borderId="76" xfId="0" applyNumberFormat="1" applyFont="1" applyFill="1" applyBorder="1" applyAlignment="1" applyProtection="1">
      <alignment/>
      <protection/>
    </xf>
    <xf numFmtId="4" fontId="13" fillId="33" borderId="29" xfId="0" applyNumberFormat="1" applyFont="1" applyFill="1" applyBorder="1" applyAlignment="1" applyProtection="1">
      <alignment/>
      <protection/>
    </xf>
    <xf numFmtId="4" fontId="13" fillId="33" borderId="17" xfId="0" applyNumberFormat="1" applyFont="1" applyFill="1" applyBorder="1" applyAlignment="1" applyProtection="1">
      <alignment/>
      <protection/>
    </xf>
    <xf numFmtId="4" fontId="13" fillId="33" borderId="34" xfId="0" applyNumberFormat="1" applyFont="1" applyFill="1" applyBorder="1" applyAlignment="1" applyProtection="1">
      <alignment/>
      <protection/>
    </xf>
    <xf numFmtId="4" fontId="13" fillId="33" borderId="70" xfId="0" applyNumberFormat="1" applyFont="1" applyFill="1" applyBorder="1" applyAlignment="1" applyProtection="1">
      <alignment/>
      <protection/>
    </xf>
    <xf numFmtId="4" fontId="13" fillId="33" borderId="21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57" applyNumberFormat="1" applyFont="1" applyFill="1" applyBorder="1" applyAlignment="1" quotePrefix="1">
      <alignment horizontal="right"/>
      <protection/>
    </xf>
    <xf numFmtId="165" fontId="0" fillId="0" borderId="0" xfId="57" applyNumberFormat="1" applyFont="1" applyFill="1" applyBorder="1" applyAlignment="1" quotePrefix="1">
      <alignment horizontal="right"/>
      <protection/>
    </xf>
    <xf numFmtId="3" fontId="3" fillId="0" borderId="40" xfId="0" applyNumberFormat="1" applyFont="1" applyBorder="1" applyAlignment="1" applyProtection="1">
      <alignment/>
      <protection/>
    </xf>
    <xf numFmtId="3" fontId="11" fillId="0" borderId="11" xfId="0" applyNumberFormat="1" applyFont="1" applyBorder="1" applyAlignment="1" applyProtection="1">
      <alignment/>
      <protection/>
    </xf>
    <xf numFmtId="3" fontId="3" fillId="0" borderId="30" xfId="0" applyNumberFormat="1" applyFont="1" applyBorder="1" applyAlignment="1" applyProtection="1">
      <alignment/>
      <protection/>
    </xf>
    <xf numFmtId="3" fontId="3" fillId="0" borderId="45" xfId="0" applyNumberFormat="1" applyFont="1" applyBorder="1" applyAlignment="1" applyProtection="1">
      <alignment/>
      <protection/>
    </xf>
    <xf numFmtId="3" fontId="0" fillId="0" borderId="30" xfId="0" applyNumberFormat="1" applyBorder="1" applyAlignment="1" applyProtection="1">
      <alignment horizontal="right" wrapText="1"/>
      <protection/>
    </xf>
    <xf numFmtId="4" fontId="0" fillId="0" borderId="49" xfId="0" applyNumberFormat="1" applyBorder="1" applyAlignment="1" applyProtection="1">
      <alignment/>
      <protection/>
    </xf>
    <xf numFmtId="4" fontId="0" fillId="0" borderId="14" xfId="0" applyNumberFormat="1" applyBorder="1" applyAlignment="1" applyProtection="1">
      <alignment/>
      <protection/>
    </xf>
    <xf numFmtId="4" fontId="0" fillId="0" borderId="30" xfId="0" applyNumberFormat="1" applyFont="1" applyBorder="1" applyAlignment="1" applyProtection="1">
      <alignment/>
      <protection/>
    </xf>
    <xf numFmtId="3" fontId="10" fillId="0" borderId="20" xfId="0" applyNumberFormat="1" applyFont="1" applyBorder="1" applyAlignment="1" applyProtection="1">
      <alignment/>
      <protection/>
    </xf>
    <xf numFmtId="3" fontId="0" fillId="0" borderId="45" xfId="0" applyNumberFormat="1" applyBorder="1" applyAlignment="1" applyProtection="1">
      <alignment horizontal="right"/>
      <protection/>
    </xf>
    <xf numFmtId="4" fontId="0" fillId="0" borderId="45" xfId="0" applyNumberFormat="1" applyBorder="1" applyAlignment="1" applyProtection="1">
      <alignment/>
      <protection/>
    </xf>
    <xf numFmtId="4" fontId="0" fillId="0" borderId="51" xfId="0" applyNumberFormat="1" applyBorder="1" applyAlignment="1" applyProtection="1">
      <alignment/>
      <protection/>
    </xf>
    <xf numFmtId="4" fontId="0" fillId="0" borderId="19" xfId="0" applyNumberFormat="1" applyBorder="1" applyAlignment="1" applyProtection="1">
      <alignment/>
      <protection/>
    </xf>
    <xf numFmtId="4" fontId="0" fillId="0" borderId="66" xfId="0" applyNumberFormat="1" applyBorder="1" applyAlignment="1" applyProtection="1">
      <alignment/>
      <protection/>
    </xf>
    <xf numFmtId="4" fontId="0" fillId="0" borderId="62" xfId="0" applyNumberFormat="1" applyFont="1" applyBorder="1" applyAlignment="1" applyProtection="1">
      <alignment/>
      <protection/>
    </xf>
    <xf numFmtId="4" fontId="0" fillId="0" borderId="47" xfId="0" applyNumberFormat="1" applyFont="1" applyBorder="1" applyAlignment="1" applyProtection="1">
      <alignment/>
      <protection/>
    </xf>
    <xf numFmtId="3" fontId="3" fillId="0" borderId="36" xfId="0" applyNumberFormat="1" applyFont="1" applyBorder="1" applyAlignment="1" applyProtection="1">
      <alignment horizontal="left"/>
      <protection/>
    </xf>
    <xf numFmtId="4" fontId="0" fillId="0" borderId="21" xfId="0" applyNumberFormat="1" applyFont="1" applyBorder="1" applyAlignment="1" applyProtection="1">
      <alignment/>
      <protection locked="0"/>
    </xf>
    <xf numFmtId="0" fontId="0" fillId="0" borderId="35" xfId="0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3" fontId="0" fillId="0" borderId="77" xfId="0" applyNumberFormat="1" applyFont="1" applyBorder="1" applyAlignment="1" applyProtection="1">
      <alignment horizontal="left" vertical="center" wrapText="1"/>
      <protection/>
    </xf>
    <xf numFmtId="2" fontId="3" fillId="0" borderId="0" xfId="0" applyNumberFormat="1" applyFont="1" applyBorder="1" applyAlignment="1" applyProtection="1">
      <alignment horizontal="right"/>
      <protection/>
    </xf>
    <xf numFmtId="3" fontId="11" fillId="0" borderId="11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2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Fill="1" applyBorder="1" applyAlignment="1" applyProtection="1">
      <alignment horizontal="right" wrapText="1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4" fontId="0" fillId="0" borderId="42" xfId="0" applyNumberFormat="1" applyFill="1" applyBorder="1" applyAlignment="1" applyProtection="1">
      <alignment/>
      <protection/>
    </xf>
    <xf numFmtId="4" fontId="0" fillId="0" borderId="17" xfId="0" applyNumberFormat="1" applyFont="1" applyBorder="1" applyAlignment="1" applyProtection="1">
      <alignment/>
      <protection/>
    </xf>
    <xf numFmtId="4" fontId="0" fillId="0" borderId="70" xfId="0" applyNumberFormat="1" applyFont="1" applyBorder="1" applyAlignment="1" applyProtection="1">
      <alignment/>
      <protection/>
    </xf>
    <xf numFmtId="4" fontId="0" fillId="0" borderId="42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9" xfId="0" applyBorder="1" applyAlignment="1" applyProtection="1">
      <alignment horizontal="left" vertical="top" wrapText="1"/>
      <protection/>
    </xf>
    <xf numFmtId="0" fontId="0" fillId="0" borderId="78" xfId="0" applyBorder="1" applyAlignment="1">
      <alignment vertical="top" wrapText="1"/>
    </xf>
    <xf numFmtId="0" fontId="0" fillId="0" borderId="79" xfId="0" applyBorder="1" applyAlignment="1">
      <alignment vertical="top" wrapText="1"/>
    </xf>
    <xf numFmtId="3" fontId="10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wtab" xfId="57"/>
    <cellStyle name="Normal_Table 5" xfId="58"/>
    <cellStyle name="Normal_tresult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32">
    <dxf>
      <font>
        <color indexed="10"/>
      </font>
    </dxf>
    <dxf>
      <font>
        <color indexed="55"/>
      </font>
    </dxf>
    <dxf>
      <font>
        <color indexed="55"/>
      </font>
    </dxf>
    <dxf>
      <font>
        <color indexed="10"/>
      </font>
    </dxf>
    <dxf/>
    <dxf>
      <font>
        <color indexed="55"/>
      </font>
    </dxf>
    <dxf>
      <font>
        <b/>
        <i val="0"/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55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22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22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22"/>
      </font>
    </dxf>
    <dxf>
      <font>
        <color indexed="55"/>
      </font>
    </dxf>
    <dxf>
      <font>
        <color indexed="55"/>
      </font>
    </dxf>
    <dxf>
      <font>
        <b val="0"/>
        <i val="0"/>
        <color indexed="10"/>
      </font>
    </dxf>
    <dxf>
      <font>
        <color indexed="55"/>
      </font>
    </dxf>
    <dxf>
      <font>
        <b val="0"/>
        <i val="0"/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b val="0"/>
        <i val="0"/>
        <color indexed="10"/>
      </font>
    </dxf>
    <dxf>
      <font>
        <color indexed="10"/>
      </font>
    </dxf>
    <dxf>
      <font>
        <color indexed="55"/>
      </font>
    </dxf>
    <dxf>
      <font>
        <b val="0"/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55"/>
      </font>
    </dxf>
    <dxf>
      <font>
        <b val="0"/>
        <i val="0"/>
        <color indexed="10"/>
      </font>
    </dxf>
    <dxf>
      <font>
        <color indexed="10"/>
      </font>
    </dxf>
    <dxf>
      <font>
        <color indexed="55"/>
      </font>
    </dxf>
    <dxf>
      <font>
        <b val="0"/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55"/>
      </font>
    </dxf>
    <dxf>
      <font>
        <color indexed="55"/>
      </font>
    </dxf>
    <dxf>
      <font>
        <color indexed="10"/>
      </font>
    </dxf>
    <dxf>
      <font>
        <color indexed="55"/>
      </font>
    </dxf>
    <dxf>
      <font>
        <b/>
        <i val="0"/>
        <color indexed="10"/>
      </font>
    </dxf>
    <dxf>
      <font>
        <color indexed="22"/>
      </font>
    </dxf>
    <dxf>
      <font>
        <color indexed="10"/>
      </font>
    </dxf>
    <dxf>
      <font>
        <color indexed="55"/>
      </font>
    </dxf>
    <dxf>
      <font>
        <color indexed="22"/>
      </font>
    </dxf>
    <dxf>
      <font>
        <b/>
        <i val="0"/>
        <color indexed="10"/>
      </font>
    </dxf>
    <dxf/>
    <dxf>
      <font>
        <color indexed="55"/>
      </font>
    </dxf>
    <dxf>
      <font>
        <b/>
        <i val="0"/>
        <color indexed="10"/>
      </font>
    </dxf>
    <dxf>
      <font>
        <color indexed="55"/>
      </font>
    </dxf>
    <dxf>
      <font>
        <b val="0"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5.8515625" style="2" customWidth="1"/>
    <col min="2" max="2" width="8.8515625" style="2" customWidth="1"/>
    <col min="3" max="3" width="5.57421875" style="2" customWidth="1"/>
    <col min="4" max="19" width="8.7109375" style="2" customWidth="1"/>
    <col min="20" max="21" width="8.7109375" style="2" hidden="1" customWidth="1"/>
    <col min="22" max="22" width="16.7109375" style="6" bestFit="1" customWidth="1"/>
    <col min="23" max="16384" width="9.140625" style="2" customWidth="1"/>
  </cols>
  <sheetData>
    <row r="1" spans="1:16" ht="18">
      <c r="A1" s="1" t="s">
        <v>116</v>
      </c>
      <c r="L1" s="3"/>
      <c r="M1" s="209"/>
      <c r="N1" s="4"/>
      <c r="P1" s="5"/>
    </row>
    <row r="2" spans="1:14" ht="12.75">
      <c r="A2" s="7"/>
      <c r="N2" s="8"/>
    </row>
    <row r="3" spans="1:16" ht="15.75">
      <c r="A3" s="9" t="s">
        <v>0</v>
      </c>
      <c r="J3" s="10" t="s">
        <v>1</v>
      </c>
      <c r="N3" s="8"/>
      <c r="P3" s="10" t="s">
        <v>2</v>
      </c>
    </row>
    <row r="4" spans="1:16" ht="15.75">
      <c r="A4" s="9" t="s">
        <v>115</v>
      </c>
      <c r="J4" s="10" t="s">
        <v>134</v>
      </c>
      <c r="M4" s="4"/>
      <c r="N4" s="8"/>
      <c r="P4" s="10" t="s">
        <v>127</v>
      </c>
    </row>
    <row r="5" spans="1:16" ht="15.75" customHeight="1">
      <c r="A5" s="9" t="s">
        <v>114</v>
      </c>
      <c r="D5" s="15"/>
      <c r="J5" s="2" t="s">
        <v>126</v>
      </c>
      <c r="M5" s="4"/>
      <c r="N5" s="8"/>
      <c r="P5" s="2" t="s">
        <v>128</v>
      </c>
    </row>
    <row r="6" spans="1:14" ht="15.75">
      <c r="A6" s="9" t="s">
        <v>124</v>
      </c>
      <c r="J6" s="10" t="s">
        <v>3</v>
      </c>
      <c r="N6" s="8"/>
    </row>
    <row r="7" spans="1:16" ht="15.75">
      <c r="A7" s="9" t="s">
        <v>125</v>
      </c>
      <c r="J7" s="8"/>
      <c r="K7" s="11"/>
      <c r="L7" s="13"/>
      <c r="N7" s="8"/>
      <c r="P7" s="13"/>
    </row>
    <row r="8" spans="1:16" ht="15.75">
      <c r="A8" s="9"/>
      <c r="K8" s="11"/>
      <c r="L8" s="12"/>
      <c r="P8" s="14"/>
    </row>
    <row r="9" spans="4:22" ht="12.75">
      <c r="D9" s="15" t="s">
        <v>117</v>
      </c>
      <c r="H9" s="15" t="s">
        <v>117</v>
      </c>
      <c r="L9" s="15" t="s">
        <v>117</v>
      </c>
      <c r="P9" s="15" t="s">
        <v>117</v>
      </c>
      <c r="V9" s="15" t="s">
        <v>117</v>
      </c>
    </row>
    <row r="10" spans="4:22" ht="13.5" thickBot="1">
      <c r="D10" s="334" t="s">
        <v>156</v>
      </c>
      <c r="H10" s="334" t="s">
        <v>156</v>
      </c>
      <c r="L10" s="334" t="s">
        <v>156</v>
      </c>
      <c r="P10" s="334" t="s">
        <v>156</v>
      </c>
      <c r="V10" s="334" t="s">
        <v>156</v>
      </c>
    </row>
    <row r="11" spans="1:22" ht="12.75">
      <c r="A11" s="16"/>
      <c r="B11" s="17"/>
      <c r="C11" s="17"/>
      <c r="D11" s="18">
        <v>1</v>
      </c>
      <c r="E11" s="19"/>
      <c r="F11" s="19"/>
      <c r="G11" s="19"/>
      <c r="H11" s="18">
        <v>2</v>
      </c>
      <c r="I11" s="19"/>
      <c r="J11" s="19"/>
      <c r="K11" s="19"/>
      <c r="L11" s="18">
        <v>3</v>
      </c>
      <c r="M11" s="19"/>
      <c r="N11" s="19"/>
      <c r="O11" s="19"/>
      <c r="P11" s="18">
        <v>4</v>
      </c>
      <c r="Q11" s="19"/>
      <c r="R11" s="19"/>
      <c r="S11" s="19"/>
      <c r="T11" s="19"/>
      <c r="U11" s="19"/>
      <c r="V11" s="21">
        <v>5</v>
      </c>
    </row>
    <row r="12" spans="1:22" ht="12.75">
      <c r="A12" s="23"/>
      <c r="B12" s="24"/>
      <c r="C12" s="24"/>
      <c r="D12" s="25"/>
      <c r="E12" s="26"/>
      <c r="F12" s="26"/>
      <c r="G12" s="26"/>
      <c r="H12" s="25"/>
      <c r="I12" s="26"/>
      <c r="J12" s="26"/>
      <c r="K12" s="26"/>
      <c r="L12" s="25"/>
      <c r="M12" s="26"/>
      <c r="N12" s="26"/>
      <c r="O12" s="26"/>
      <c r="P12" s="25"/>
      <c r="Q12" s="26"/>
      <c r="R12" s="26"/>
      <c r="S12" s="26"/>
      <c r="T12" s="26"/>
      <c r="U12" s="26"/>
      <c r="V12" s="28" t="s">
        <v>6</v>
      </c>
    </row>
    <row r="13" spans="1:22" ht="12.75">
      <c r="A13" s="23"/>
      <c r="B13" s="24"/>
      <c r="C13" s="24"/>
      <c r="D13" s="30" t="s">
        <v>7</v>
      </c>
      <c r="E13" s="31"/>
      <c r="F13" s="31"/>
      <c r="G13" s="31"/>
      <c r="H13" s="30" t="s">
        <v>8</v>
      </c>
      <c r="I13" s="31"/>
      <c r="J13" s="31"/>
      <c r="K13" s="31"/>
      <c r="L13" s="30" t="s">
        <v>9</v>
      </c>
      <c r="M13" s="26"/>
      <c r="N13" s="26"/>
      <c r="O13" s="26"/>
      <c r="P13" s="32" t="s">
        <v>146</v>
      </c>
      <c r="Q13" s="26"/>
      <c r="R13" s="26"/>
      <c r="S13" s="26"/>
      <c r="T13" s="26"/>
      <c r="U13" s="26"/>
      <c r="V13" s="28" t="s">
        <v>143</v>
      </c>
    </row>
    <row r="14" spans="1:22" ht="12.75">
      <c r="A14" s="23"/>
      <c r="B14" s="24"/>
      <c r="C14" s="24"/>
      <c r="D14" s="30" t="s">
        <v>118</v>
      </c>
      <c r="E14" s="31"/>
      <c r="F14" s="31"/>
      <c r="G14" s="31"/>
      <c r="H14" s="30" t="s">
        <v>119</v>
      </c>
      <c r="I14" s="31"/>
      <c r="J14" s="31"/>
      <c r="K14" s="31"/>
      <c r="L14" s="30" t="s">
        <v>10</v>
      </c>
      <c r="M14" s="26"/>
      <c r="N14" s="26"/>
      <c r="O14" s="26"/>
      <c r="P14" s="32" t="s">
        <v>147</v>
      </c>
      <c r="Q14" s="26"/>
      <c r="R14" s="26"/>
      <c r="S14" s="26"/>
      <c r="T14" s="26"/>
      <c r="U14" s="26"/>
      <c r="V14" s="28" t="s">
        <v>11</v>
      </c>
    </row>
    <row r="15" spans="1:22" ht="12.75">
      <c r="A15" s="23"/>
      <c r="B15" s="24"/>
      <c r="C15" s="24"/>
      <c r="D15" s="33" t="str">
        <f>"1 December 2007 inclusive"</f>
        <v>1 December 2007 inclusive</v>
      </c>
      <c r="E15" s="34"/>
      <c r="F15" s="34"/>
      <c r="G15" s="34"/>
      <c r="H15" s="35" t="s">
        <v>122</v>
      </c>
      <c r="I15" s="34"/>
      <c r="J15" s="34"/>
      <c r="K15" s="34"/>
      <c r="L15" s="35" t="s">
        <v>12</v>
      </c>
      <c r="M15" s="36"/>
      <c r="N15" s="36"/>
      <c r="O15" s="36"/>
      <c r="P15" s="38" t="s">
        <v>13</v>
      </c>
      <c r="Q15" s="36"/>
      <c r="R15" s="36"/>
      <c r="S15" s="36"/>
      <c r="T15" s="36"/>
      <c r="U15" s="36"/>
      <c r="V15" s="39" t="s">
        <v>14</v>
      </c>
    </row>
    <row r="16" spans="1:22" s="44" customFormat="1" ht="12.75" customHeight="1">
      <c r="A16" s="40"/>
      <c r="B16" s="41"/>
      <c r="C16" s="41"/>
      <c r="D16" s="504" t="s">
        <v>15</v>
      </c>
      <c r="E16" s="43"/>
      <c r="F16" s="43"/>
      <c r="H16" s="42" t="s">
        <v>15</v>
      </c>
      <c r="I16" s="45"/>
      <c r="J16" s="45"/>
      <c r="K16" s="46"/>
      <c r="L16" s="42" t="s">
        <v>15</v>
      </c>
      <c r="M16" s="45"/>
      <c r="N16" s="45"/>
      <c r="O16" s="46"/>
      <c r="P16" s="42" t="s">
        <v>15</v>
      </c>
      <c r="Q16" s="45"/>
      <c r="R16" s="45"/>
      <c r="S16" s="47"/>
      <c r="T16" s="47"/>
      <c r="U16" s="47"/>
      <c r="V16" s="48" t="s">
        <v>15</v>
      </c>
    </row>
    <row r="17" spans="1:22" s="44" customFormat="1" ht="12.75" customHeight="1">
      <c r="A17" s="40"/>
      <c r="B17" s="41"/>
      <c r="C17" s="41"/>
      <c r="D17" s="196" t="s">
        <v>69</v>
      </c>
      <c r="E17" s="49"/>
      <c r="G17" s="50"/>
      <c r="H17" s="196" t="s">
        <v>69</v>
      </c>
      <c r="I17" s="49"/>
      <c r="J17" s="51"/>
      <c r="K17" s="50"/>
      <c r="L17" s="196" t="s">
        <v>69</v>
      </c>
      <c r="M17" s="49"/>
      <c r="N17" s="51"/>
      <c r="O17" s="50"/>
      <c r="P17" s="196" t="s">
        <v>69</v>
      </c>
      <c r="Q17" s="49"/>
      <c r="R17" s="51"/>
      <c r="S17" s="50"/>
      <c r="T17" s="50"/>
      <c r="U17" s="50"/>
      <c r="V17" s="52"/>
    </row>
    <row r="18" spans="1:22" s="44" customFormat="1" ht="28.5" customHeight="1">
      <c r="A18" s="40"/>
      <c r="B18" s="41"/>
      <c r="C18" s="41"/>
      <c r="D18" s="55" t="s">
        <v>16</v>
      </c>
      <c r="E18" s="56" t="s">
        <v>17</v>
      </c>
      <c r="F18" s="56" t="s">
        <v>18</v>
      </c>
      <c r="G18" s="50" t="s">
        <v>19</v>
      </c>
      <c r="H18" s="55" t="s">
        <v>16</v>
      </c>
      <c r="I18" s="56" t="s">
        <v>17</v>
      </c>
      <c r="J18" s="56" t="s">
        <v>18</v>
      </c>
      <c r="K18" s="50" t="s">
        <v>19</v>
      </c>
      <c r="L18" s="55" t="s">
        <v>16</v>
      </c>
      <c r="M18" s="56" t="s">
        <v>17</v>
      </c>
      <c r="N18" s="56" t="s">
        <v>18</v>
      </c>
      <c r="O18" s="50" t="s">
        <v>19</v>
      </c>
      <c r="P18" s="55" t="s">
        <v>16</v>
      </c>
      <c r="Q18" s="56" t="s">
        <v>17</v>
      </c>
      <c r="R18" s="56" t="s">
        <v>18</v>
      </c>
      <c r="S18" s="50" t="s">
        <v>19</v>
      </c>
      <c r="T18" s="50"/>
      <c r="U18" s="50"/>
      <c r="V18" s="57" t="s">
        <v>18</v>
      </c>
    </row>
    <row r="19" spans="1:22" ht="12.75">
      <c r="A19" s="59" t="s">
        <v>21</v>
      </c>
      <c r="B19" s="60" t="s">
        <v>22</v>
      </c>
      <c r="C19" s="61" t="s">
        <v>23</v>
      </c>
      <c r="D19" s="62" t="s">
        <v>24</v>
      </c>
      <c r="E19" s="63" t="s">
        <v>25</v>
      </c>
      <c r="F19" s="63" t="s">
        <v>26</v>
      </c>
      <c r="G19" s="63" t="s">
        <v>27</v>
      </c>
      <c r="H19" s="62" t="s">
        <v>24</v>
      </c>
      <c r="I19" s="63" t="s">
        <v>25</v>
      </c>
      <c r="J19" s="63" t="s">
        <v>26</v>
      </c>
      <c r="K19" s="63" t="s">
        <v>27</v>
      </c>
      <c r="L19" s="62" t="s">
        <v>24</v>
      </c>
      <c r="M19" s="63" t="s">
        <v>25</v>
      </c>
      <c r="N19" s="63" t="s">
        <v>26</v>
      </c>
      <c r="O19" s="63" t="s">
        <v>27</v>
      </c>
      <c r="P19" s="62" t="s">
        <v>24</v>
      </c>
      <c r="Q19" s="63" t="s">
        <v>25</v>
      </c>
      <c r="R19" s="63" t="s">
        <v>26</v>
      </c>
      <c r="S19" s="63" t="s">
        <v>27</v>
      </c>
      <c r="T19" s="58"/>
      <c r="U19" s="58"/>
      <c r="V19" s="64"/>
    </row>
    <row r="20" spans="1:22" ht="12.75">
      <c r="A20" s="23" t="s">
        <v>30</v>
      </c>
      <c r="B20" s="24" t="s">
        <v>113</v>
      </c>
      <c r="C20" s="67" t="s">
        <v>31</v>
      </c>
      <c r="D20" s="68"/>
      <c r="E20" s="69"/>
      <c r="F20" s="69"/>
      <c r="G20" s="70"/>
      <c r="H20" s="71"/>
      <c r="I20" s="70"/>
      <c r="J20" s="70"/>
      <c r="K20" s="70"/>
      <c r="L20" s="72"/>
      <c r="M20" s="73"/>
      <c r="N20" s="73"/>
      <c r="O20" s="73"/>
      <c r="P20" s="72"/>
      <c r="Q20" s="73"/>
      <c r="R20" s="73"/>
      <c r="S20" s="73"/>
      <c r="T20" s="73"/>
      <c r="U20" s="73"/>
      <c r="V20" s="479"/>
    </row>
    <row r="21" spans="1:22" ht="12.75">
      <c r="A21" s="78" t="s">
        <v>32</v>
      </c>
      <c r="B21" s="24"/>
      <c r="C21" s="79" t="s">
        <v>33</v>
      </c>
      <c r="D21" s="80">
        <v>0</v>
      </c>
      <c r="E21" s="81">
        <v>0</v>
      </c>
      <c r="F21" s="81">
        <v>0</v>
      </c>
      <c r="G21" s="81">
        <v>0</v>
      </c>
      <c r="H21" s="80">
        <v>0</v>
      </c>
      <c r="I21" s="81">
        <v>0</v>
      </c>
      <c r="J21" s="81">
        <v>0</v>
      </c>
      <c r="K21" s="81">
        <v>0</v>
      </c>
      <c r="L21" s="82">
        <v>0</v>
      </c>
      <c r="M21" s="83">
        <v>0</v>
      </c>
      <c r="N21" s="83">
        <v>0</v>
      </c>
      <c r="O21" s="83">
        <v>0</v>
      </c>
      <c r="P21" s="84">
        <f aca="true" t="shared" si="0" ref="P21:R22">D21+H21+L21</f>
        <v>0</v>
      </c>
      <c r="Q21" s="75">
        <f t="shared" si="0"/>
        <v>0</v>
      </c>
      <c r="R21" s="75">
        <f t="shared" si="0"/>
        <v>0</v>
      </c>
      <c r="S21" s="75">
        <f>G21+K21+O21</f>
        <v>0</v>
      </c>
      <c r="T21" s="75"/>
      <c r="U21" s="75"/>
      <c r="V21" s="459">
        <v>0</v>
      </c>
    </row>
    <row r="22" spans="1:22" ht="12.75">
      <c r="A22" s="78"/>
      <c r="B22" s="24"/>
      <c r="C22" s="79" t="s">
        <v>35</v>
      </c>
      <c r="D22" s="80">
        <v>0</v>
      </c>
      <c r="E22" s="81">
        <v>0</v>
      </c>
      <c r="F22" s="81">
        <v>0</v>
      </c>
      <c r="G22" s="81">
        <v>0</v>
      </c>
      <c r="H22" s="80">
        <v>0</v>
      </c>
      <c r="I22" s="81">
        <v>0</v>
      </c>
      <c r="J22" s="81">
        <v>0</v>
      </c>
      <c r="K22" s="81">
        <v>0</v>
      </c>
      <c r="L22" s="82">
        <v>0</v>
      </c>
      <c r="M22" s="83">
        <v>0</v>
      </c>
      <c r="N22" s="83">
        <v>0</v>
      </c>
      <c r="O22" s="83">
        <v>0</v>
      </c>
      <c r="P22" s="84">
        <f t="shared" si="0"/>
        <v>0</v>
      </c>
      <c r="Q22" s="75">
        <f t="shared" si="0"/>
        <v>0</v>
      </c>
      <c r="R22" s="75">
        <f t="shared" si="0"/>
        <v>0</v>
      </c>
      <c r="S22" s="75">
        <f>G22+K22+O22</f>
        <v>0</v>
      </c>
      <c r="T22" s="75"/>
      <c r="U22" s="75"/>
      <c r="V22" s="459">
        <v>0</v>
      </c>
    </row>
    <row r="23" spans="1:22" ht="12.75">
      <c r="A23" s="23"/>
      <c r="B23" s="24"/>
      <c r="C23" s="79" t="s">
        <v>36</v>
      </c>
      <c r="D23" s="71"/>
      <c r="E23" s="70"/>
      <c r="F23" s="81">
        <v>0</v>
      </c>
      <c r="G23" s="81">
        <v>0</v>
      </c>
      <c r="H23" s="71"/>
      <c r="I23" s="70"/>
      <c r="J23" s="81">
        <v>0</v>
      </c>
      <c r="K23" s="81">
        <v>0</v>
      </c>
      <c r="L23" s="72"/>
      <c r="M23" s="73"/>
      <c r="N23" s="83">
        <v>0</v>
      </c>
      <c r="O23" s="83">
        <v>0</v>
      </c>
      <c r="P23" s="72"/>
      <c r="Q23" s="73"/>
      <c r="R23" s="75">
        <f>F23+J23+N23</f>
        <v>0</v>
      </c>
      <c r="S23" s="75">
        <f>G23+K23+O23</f>
        <v>0</v>
      </c>
      <c r="T23" s="75"/>
      <c r="U23" s="75"/>
      <c r="V23" s="480"/>
    </row>
    <row r="24" spans="1:22" ht="12.75">
      <c r="A24" s="89"/>
      <c r="B24" s="90" t="s">
        <v>37</v>
      </c>
      <c r="C24" s="91" t="s">
        <v>31</v>
      </c>
      <c r="D24" s="92"/>
      <c r="E24" s="93"/>
      <c r="F24" s="93"/>
      <c r="G24" s="93"/>
      <c r="H24" s="92"/>
      <c r="I24" s="93"/>
      <c r="J24" s="93"/>
      <c r="K24" s="93"/>
      <c r="L24" s="94"/>
      <c r="M24" s="95"/>
      <c r="N24" s="95"/>
      <c r="O24" s="95"/>
      <c r="P24" s="94"/>
      <c r="Q24" s="95"/>
      <c r="R24" s="95"/>
      <c r="S24" s="95"/>
      <c r="T24" s="95"/>
      <c r="U24" s="95"/>
      <c r="V24" s="481"/>
    </row>
    <row r="25" spans="1:22" ht="12.75">
      <c r="A25" s="89"/>
      <c r="B25" s="66"/>
      <c r="C25" s="79" t="s">
        <v>33</v>
      </c>
      <c r="D25" s="80">
        <v>0</v>
      </c>
      <c r="E25" s="81">
        <v>0</v>
      </c>
      <c r="F25" s="81">
        <v>0</v>
      </c>
      <c r="G25" s="81">
        <v>0</v>
      </c>
      <c r="H25" s="80">
        <v>0</v>
      </c>
      <c r="I25" s="81">
        <v>0</v>
      </c>
      <c r="J25" s="81">
        <v>0</v>
      </c>
      <c r="K25" s="81">
        <v>0</v>
      </c>
      <c r="L25" s="82">
        <v>0</v>
      </c>
      <c r="M25" s="83">
        <v>0</v>
      </c>
      <c r="N25" s="83">
        <v>0</v>
      </c>
      <c r="O25" s="83">
        <v>0</v>
      </c>
      <c r="P25" s="84">
        <f aca="true" t="shared" si="1" ref="P25:R26">D25+H25+L25</f>
        <v>0</v>
      </c>
      <c r="Q25" s="75">
        <f t="shared" si="1"/>
        <v>0</v>
      </c>
      <c r="R25" s="75">
        <f t="shared" si="1"/>
        <v>0</v>
      </c>
      <c r="S25" s="75">
        <f>G25+K25+O25</f>
        <v>0</v>
      </c>
      <c r="T25" s="75"/>
      <c r="U25" s="75"/>
      <c r="V25" s="459">
        <v>0</v>
      </c>
    </row>
    <row r="26" spans="1:22" ht="12.75">
      <c r="A26" s="23"/>
      <c r="B26" s="24"/>
      <c r="C26" s="79" t="s">
        <v>35</v>
      </c>
      <c r="D26" s="80">
        <v>0</v>
      </c>
      <c r="E26" s="81">
        <v>0</v>
      </c>
      <c r="F26" s="81">
        <v>0</v>
      </c>
      <c r="G26" s="81">
        <v>0</v>
      </c>
      <c r="H26" s="80">
        <v>0</v>
      </c>
      <c r="I26" s="81">
        <v>0</v>
      </c>
      <c r="J26" s="81">
        <v>0</v>
      </c>
      <c r="K26" s="81">
        <v>0</v>
      </c>
      <c r="L26" s="82">
        <v>0</v>
      </c>
      <c r="M26" s="83">
        <v>0</v>
      </c>
      <c r="N26" s="83">
        <v>0</v>
      </c>
      <c r="O26" s="83">
        <v>0</v>
      </c>
      <c r="P26" s="84">
        <f t="shared" si="1"/>
        <v>0</v>
      </c>
      <c r="Q26" s="75">
        <f t="shared" si="1"/>
        <v>0</v>
      </c>
      <c r="R26" s="75">
        <f t="shared" si="1"/>
        <v>0</v>
      </c>
      <c r="S26" s="75">
        <f>G26+K26+O26</f>
        <v>0</v>
      </c>
      <c r="T26" s="75"/>
      <c r="U26" s="75"/>
      <c r="V26" s="459">
        <v>0</v>
      </c>
    </row>
    <row r="27" spans="1:22" ht="12.75">
      <c r="A27" s="23"/>
      <c r="B27" s="24"/>
      <c r="C27" s="79" t="s">
        <v>36</v>
      </c>
      <c r="D27" s="71"/>
      <c r="E27" s="70"/>
      <c r="F27" s="81">
        <v>0</v>
      </c>
      <c r="G27" s="81">
        <v>0</v>
      </c>
      <c r="H27" s="71"/>
      <c r="I27" s="70"/>
      <c r="J27" s="81">
        <v>0</v>
      </c>
      <c r="K27" s="81">
        <v>0</v>
      </c>
      <c r="L27" s="72"/>
      <c r="M27" s="73"/>
      <c r="N27" s="83">
        <v>0</v>
      </c>
      <c r="O27" s="83">
        <v>0</v>
      </c>
      <c r="P27" s="72"/>
      <c r="Q27" s="73"/>
      <c r="R27" s="75">
        <f aca="true" t="shared" si="2" ref="R27:R69">F27+J27+N27</f>
        <v>0</v>
      </c>
      <c r="S27" s="75">
        <f aca="true" t="shared" si="3" ref="S27:S69">G27+K27+O27</f>
        <v>0</v>
      </c>
      <c r="T27" s="75"/>
      <c r="U27" s="75"/>
      <c r="V27" s="480"/>
    </row>
    <row r="28" spans="1:22" ht="12.75">
      <c r="A28" s="99" t="s">
        <v>38</v>
      </c>
      <c r="B28" s="77" t="s">
        <v>113</v>
      </c>
      <c r="C28" s="67" t="s">
        <v>31</v>
      </c>
      <c r="D28" s="100">
        <v>0</v>
      </c>
      <c r="E28" s="101">
        <v>0</v>
      </c>
      <c r="F28" s="101">
        <v>0</v>
      </c>
      <c r="G28" s="101">
        <v>0</v>
      </c>
      <c r="H28" s="100">
        <v>0</v>
      </c>
      <c r="I28" s="101">
        <v>0</v>
      </c>
      <c r="J28" s="101">
        <v>0</v>
      </c>
      <c r="K28" s="101">
        <v>0</v>
      </c>
      <c r="L28" s="102">
        <v>0</v>
      </c>
      <c r="M28" s="103">
        <v>0</v>
      </c>
      <c r="N28" s="103">
        <v>0</v>
      </c>
      <c r="O28" s="103">
        <v>0</v>
      </c>
      <c r="P28" s="104">
        <f aca="true" t="shared" si="4" ref="P28:Q30">D28+H28+L28</f>
        <v>0</v>
      </c>
      <c r="Q28" s="105">
        <f t="shared" si="4"/>
        <v>0</v>
      </c>
      <c r="R28" s="105">
        <f t="shared" si="2"/>
        <v>0</v>
      </c>
      <c r="S28" s="105">
        <f t="shared" si="3"/>
        <v>0</v>
      </c>
      <c r="T28" s="105"/>
      <c r="U28" s="105"/>
      <c r="V28" s="460">
        <v>0</v>
      </c>
    </row>
    <row r="29" spans="1:22" ht="12.75">
      <c r="A29" s="106" t="s">
        <v>39</v>
      </c>
      <c r="B29" s="24"/>
      <c r="C29" s="79" t="s">
        <v>33</v>
      </c>
      <c r="D29" s="80">
        <v>0</v>
      </c>
      <c r="E29" s="81">
        <v>0</v>
      </c>
      <c r="F29" s="81">
        <v>0</v>
      </c>
      <c r="G29" s="81">
        <v>0</v>
      </c>
      <c r="H29" s="80">
        <v>0</v>
      </c>
      <c r="I29" s="81">
        <v>0</v>
      </c>
      <c r="J29" s="81">
        <v>0</v>
      </c>
      <c r="K29" s="81">
        <v>0</v>
      </c>
      <c r="L29" s="82">
        <v>0</v>
      </c>
      <c r="M29" s="83">
        <v>0</v>
      </c>
      <c r="N29" s="83">
        <v>0</v>
      </c>
      <c r="O29" s="83">
        <v>0</v>
      </c>
      <c r="P29" s="84">
        <f t="shared" si="4"/>
        <v>0</v>
      </c>
      <c r="Q29" s="75">
        <f t="shared" si="4"/>
        <v>0</v>
      </c>
      <c r="R29" s="75">
        <f t="shared" si="2"/>
        <v>0</v>
      </c>
      <c r="S29" s="75">
        <f t="shared" si="3"/>
        <v>0</v>
      </c>
      <c r="T29" s="75"/>
      <c r="U29" s="75"/>
      <c r="V29" s="459">
        <v>0</v>
      </c>
    </row>
    <row r="30" spans="1:22" ht="12.75">
      <c r="A30" s="106" t="s">
        <v>40</v>
      </c>
      <c r="B30" s="24"/>
      <c r="C30" s="79" t="s">
        <v>35</v>
      </c>
      <c r="D30" s="80">
        <v>0</v>
      </c>
      <c r="E30" s="81">
        <v>0</v>
      </c>
      <c r="F30" s="81">
        <v>0</v>
      </c>
      <c r="G30" s="81">
        <v>0</v>
      </c>
      <c r="H30" s="80">
        <v>0</v>
      </c>
      <c r="I30" s="81">
        <v>0</v>
      </c>
      <c r="J30" s="81">
        <v>0</v>
      </c>
      <c r="K30" s="81">
        <v>0</v>
      </c>
      <c r="L30" s="82">
        <v>0</v>
      </c>
      <c r="M30" s="83">
        <v>0</v>
      </c>
      <c r="N30" s="83">
        <v>0</v>
      </c>
      <c r="O30" s="83">
        <v>0</v>
      </c>
      <c r="P30" s="84">
        <f t="shared" si="4"/>
        <v>0</v>
      </c>
      <c r="Q30" s="75">
        <f t="shared" si="4"/>
        <v>0</v>
      </c>
      <c r="R30" s="75">
        <f t="shared" si="2"/>
        <v>0</v>
      </c>
      <c r="S30" s="75">
        <f t="shared" si="3"/>
        <v>0</v>
      </c>
      <c r="T30" s="75"/>
      <c r="U30" s="75"/>
      <c r="V30" s="459">
        <v>0</v>
      </c>
    </row>
    <row r="31" spans="1:22" ht="12.75">
      <c r="A31" s="106" t="s">
        <v>41</v>
      </c>
      <c r="B31" s="107"/>
      <c r="C31" s="79" t="s">
        <v>36</v>
      </c>
      <c r="D31" s="71"/>
      <c r="E31" s="70"/>
      <c r="F31" s="81">
        <v>0</v>
      </c>
      <c r="G31" s="81">
        <v>0</v>
      </c>
      <c r="H31" s="71"/>
      <c r="I31" s="70"/>
      <c r="J31" s="81">
        <v>0</v>
      </c>
      <c r="K31" s="81">
        <v>0</v>
      </c>
      <c r="L31" s="72"/>
      <c r="M31" s="73"/>
      <c r="N31" s="83">
        <v>0</v>
      </c>
      <c r="O31" s="83">
        <v>0</v>
      </c>
      <c r="P31" s="72"/>
      <c r="Q31" s="73"/>
      <c r="R31" s="75">
        <f t="shared" si="2"/>
        <v>0</v>
      </c>
      <c r="S31" s="75">
        <f t="shared" si="3"/>
        <v>0</v>
      </c>
      <c r="T31" s="75"/>
      <c r="U31" s="75"/>
      <c r="V31" s="480"/>
    </row>
    <row r="32" spans="1:22" ht="12.75">
      <c r="A32" s="23"/>
      <c r="B32" s="109" t="s">
        <v>37</v>
      </c>
      <c r="C32" s="91" t="s">
        <v>31</v>
      </c>
      <c r="D32" s="110">
        <v>0</v>
      </c>
      <c r="E32" s="111">
        <v>0</v>
      </c>
      <c r="F32" s="111">
        <v>0</v>
      </c>
      <c r="G32" s="111">
        <v>0</v>
      </c>
      <c r="H32" s="110">
        <v>0</v>
      </c>
      <c r="I32" s="111">
        <v>0</v>
      </c>
      <c r="J32" s="111">
        <v>0</v>
      </c>
      <c r="K32" s="111">
        <v>0</v>
      </c>
      <c r="L32" s="112">
        <v>0</v>
      </c>
      <c r="M32" s="113">
        <v>0</v>
      </c>
      <c r="N32" s="113">
        <v>0</v>
      </c>
      <c r="O32" s="113">
        <v>0</v>
      </c>
      <c r="P32" s="114">
        <f aca="true" t="shared" si="5" ref="P32:Q34">D32+H32+L32</f>
        <v>0</v>
      </c>
      <c r="Q32" s="115">
        <f t="shared" si="5"/>
        <v>0</v>
      </c>
      <c r="R32" s="115">
        <f t="shared" si="2"/>
        <v>0</v>
      </c>
      <c r="S32" s="115">
        <f t="shared" si="3"/>
        <v>0</v>
      </c>
      <c r="T32" s="115"/>
      <c r="U32" s="115"/>
      <c r="V32" s="461">
        <v>0</v>
      </c>
    </row>
    <row r="33" spans="1:22" ht="12.75">
      <c r="A33" s="23"/>
      <c r="B33" s="107"/>
      <c r="C33" s="79" t="s">
        <v>33</v>
      </c>
      <c r="D33" s="80">
        <v>0</v>
      </c>
      <c r="E33" s="81">
        <v>0</v>
      </c>
      <c r="F33" s="81">
        <v>0</v>
      </c>
      <c r="G33" s="81">
        <v>0</v>
      </c>
      <c r="H33" s="80">
        <v>0</v>
      </c>
      <c r="I33" s="81">
        <v>0</v>
      </c>
      <c r="J33" s="81">
        <v>0</v>
      </c>
      <c r="K33" s="81">
        <v>0</v>
      </c>
      <c r="L33" s="82">
        <v>0</v>
      </c>
      <c r="M33" s="83">
        <v>0</v>
      </c>
      <c r="N33" s="83">
        <v>0</v>
      </c>
      <c r="O33" s="83">
        <v>0</v>
      </c>
      <c r="P33" s="84">
        <f t="shared" si="5"/>
        <v>0</v>
      </c>
      <c r="Q33" s="75">
        <f t="shared" si="5"/>
        <v>0</v>
      </c>
      <c r="R33" s="75">
        <f t="shared" si="2"/>
        <v>0</v>
      </c>
      <c r="S33" s="75">
        <f t="shared" si="3"/>
        <v>0</v>
      </c>
      <c r="T33" s="75"/>
      <c r="U33" s="75"/>
      <c r="V33" s="459">
        <v>0</v>
      </c>
    </row>
    <row r="34" spans="1:22" ht="12.75">
      <c r="A34" s="23"/>
      <c r="B34" s="107"/>
      <c r="C34" s="79" t="s">
        <v>35</v>
      </c>
      <c r="D34" s="80">
        <v>0</v>
      </c>
      <c r="E34" s="81">
        <v>0</v>
      </c>
      <c r="F34" s="81">
        <v>0</v>
      </c>
      <c r="G34" s="81">
        <v>0</v>
      </c>
      <c r="H34" s="80">
        <v>0</v>
      </c>
      <c r="I34" s="81">
        <v>0</v>
      </c>
      <c r="J34" s="81">
        <v>0</v>
      </c>
      <c r="K34" s="81">
        <v>0</v>
      </c>
      <c r="L34" s="82">
        <v>0</v>
      </c>
      <c r="M34" s="83">
        <v>0</v>
      </c>
      <c r="N34" s="83">
        <v>0</v>
      </c>
      <c r="O34" s="83">
        <v>0</v>
      </c>
      <c r="P34" s="84">
        <f t="shared" si="5"/>
        <v>0</v>
      </c>
      <c r="Q34" s="75">
        <f t="shared" si="5"/>
        <v>0</v>
      </c>
      <c r="R34" s="75">
        <f t="shared" si="2"/>
        <v>0</v>
      </c>
      <c r="S34" s="75">
        <f t="shared" si="3"/>
        <v>0</v>
      </c>
      <c r="T34" s="75"/>
      <c r="U34" s="75"/>
      <c r="V34" s="459">
        <v>0</v>
      </c>
    </row>
    <row r="35" spans="1:22" ht="12.75">
      <c r="A35" s="23"/>
      <c r="B35" s="107"/>
      <c r="C35" s="79" t="s">
        <v>36</v>
      </c>
      <c r="D35" s="71"/>
      <c r="E35" s="70"/>
      <c r="F35" s="81">
        <v>0</v>
      </c>
      <c r="G35" s="81">
        <v>0</v>
      </c>
      <c r="H35" s="71"/>
      <c r="I35" s="70"/>
      <c r="J35" s="81">
        <v>0</v>
      </c>
      <c r="K35" s="81">
        <v>0</v>
      </c>
      <c r="L35" s="72"/>
      <c r="M35" s="73"/>
      <c r="N35" s="83">
        <v>0</v>
      </c>
      <c r="O35" s="83">
        <v>0</v>
      </c>
      <c r="P35" s="72"/>
      <c r="Q35" s="73"/>
      <c r="R35" s="75">
        <f t="shared" si="2"/>
        <v>0</v>
      </c>
      <c r="S35" s="75">
        <f t="shared" si="3"/>
        <v>0</v>
      </c>
      <c r="T35" s="75"/>
      <c r="U35" s="75"/>
      <c r="V35" s="480"/>
    </row>
    <row r="36" spans="1:22" ht="12.75">
      <c r="A36" s="99" t="s">
        <v>42</v>
      </c>
      <c r="B36" s="116" t="s">
        <v>113</v>
      </c>
      <c r="C36" s="67" t="s">
        <v>31</v>
      </c>
      <c r="D36" s="100">
        <v>0</v>
      </c>
      <c r="E36" s="101">
        <v>0</v>
      </c>
      <c r="F36" s="101">
        <v>0</v>
      </c>
      <c r="G36" s="101">
        <v>0</v>
      </c>
      <c r="H36" s="100">
        <v>0</v>
      </c>
      <c r="I36" s="101">
        <v>0</v>
      </c>
      <c r="J36" s="101">
        <v>0</v>
      </c>
      <c r="K36" s="101">
        <v>0</v>
      </c>
      <c r="L36" s="102">
        <v>0</v>
      </c>
      <c r="M36" s="103">
        <v>0</v>
      </c>
      <c r="N36" s="103">
        <v>0</v>
      </c>
      <c r="O36" s="103">
        <v>0</v>
      </c>
      <c r="P36" s="104">
        <f aca="true" t="shared" si="6" ref="P36:Q38">D36+H36+L36</f>
        <v>0</v>
      </c>
      <c r="Q36" s="105">
        <f t="shared" si="6"/>
        <v>0</v>
      </c>
      <c r="R36" s="105">
        <f t="shared" si="2"/>
        <v>0</v>
      </c>
      <c r="S36" s="105">
        <f t="shared" si="3"/>
        <v>0</v>
      </c>
      <c r="T36" s="105"/>
      <c r="U36" s="105"/>
      <c r="V36" s="460">
        <v>0</v>
      </c>
    </row>
    <row r="37" spans="1:22" ht="12.75">
      <c r="A37" s="78" t="s">
        <v>154</v>
      </c>
      <c r="B37" s="24"/>
      <c r="C37" s="79" t="s">
        <v>33</v>
      </c>
      <c r="D37" s="80">
        <v>0</v>
      </c>
      <c r="E37" s="81">
        <v>0</v>
      </c>
      <c r="F37" s="81">
        <v>0</v>
      </c>
      <c r="G37" s="81">
        <v>0</v>
      </c>
      <c r="H37" s="80">
        <v>0</v>
      </c>
      <c r="I37" s="81">
        <v>0</v>
      </c>
      <c r="J37" s="81">
        <v>0</v>
      </c>
      <c r="K37" s="81">
        <v>0</v>
      </c>
      <c r="L37" s="82">
        <v>0</v>
      </c>
      <c r="M37" s="83">
        <v>0</v>
      </c>
      <c r="N37" s="83">
        <v>0</v>
      </c>
      <c r="O37" s="83">
        <v>0</v>
      </c>
      <c r="P37" s="84">
        <f t="shared" si="6"/>
        <v>0</v>
      </c>
      <c r="Q37" s="75">
        <f t="shared" si="6"/>
        <v>0</v>
      </c>
      <c r="R37" s="75">
        <f t="shared" si="2"/>
        <v>0</v>
      </c>
      <c r="S37" s="75">
        <f t="shared" si="3"/>
        <v>0</v>
      </c>
      <c r="T37" s="75"/>
      <c r="U37" s="75"/>
      <c r="V37" s="459">
        <v>0</v>
      </c>
    </row>
    <row r="38" spans="1:22" ht="12.75">
      <c r="A38" s="78" t="s">
        <v>43</v>
      </c>
      <c r="B38" s="107"/>
      <c r="C38" s="79" t="s">
        <v>35</v>
      </c>
      <c r="D38" s="80">
        <v>0</v>
      </c>
      <c r="E38" s="81">
        <v>0</v>
      </c>
      <c r="F38" s="81">
        <v>0</v>
      </c>
      <c r="G38" s="81">
        <v>0</v>
      </c>
      <c r="H38" s="80">
        <v>0</v>
      </c>
      <c r="I38" s="81">
        <v>0</v>
      </c>
      <c r="J38" s="81">
        <v>0</v>
      </c>
      <c r="K38" s="81">
        <v>0</v>
      </c>
      <c r="L38" s="82">
        <v>0</v>
      </c>
      <c r="M38" s="83">
        <v>0</v>
      </c>
      <c r="N38" s="83">
        <v>0</v>
      </c>
      <c r="O38" s="83">
        <v>0</v>
      </c>
      <c r="P38" s="84">
        <f t="shared" si="6"/>
        <v>0</v>
      </c>
      <c r="Q38" s="75">
        <f t="shared" si="6"/>
        <v>0</v>
      </c>
      <c r="R38" s="75">
        <f t="shared" si="2"/>
        <v>0</v>
      </c>
      <c r="S38" s="75">
        <f t="shared" si="3"/>
        <v>0</v>
      </c>
      <c r="T38" s="75"/>
      <c r="U38" s="75"/>
      <c r="V38" s="459">
        <v>0</v>
      </c>
    </row>
    <row r="39" spans="1:22" ht="12.75">
      <c r="A39" s="78" t="s">
        <v>44</v>
      </c>
      <c r="B39" s="107"/>
      <c r="C39" s="79" t="s">
        <v>36</v>
      </c>
      <c r="D39" s="71"/>
      <c r="E39" s="70"/>
      <c r="F39" s="81">
        <v>0</v>
      </c>
      <c r="G39" s="81">
        <v>0</v>
      </c>
      <c r="H39" s="71"/>
      <c r="I39" s="70"/>
      <c r="J39" s="81">
        <v>0</v>
      </c>
      <c r="K39" s="81">
        <v>0</v>
      </c>
      <c r="L39" s="72"/>
      <c r="M39" s="73"/>
      <c r="N39" s="83">
        <v>0</v>
      </c>
      <c r="O39" s="83">
        <v>0</v>
      </c>
      <c r="P39" s="72"/>
      <c r="Q39" s="73"/>
      <c r="R39" s="75">
        <f t="shared" si="2"/>
        <v>0</v>
      </c>
      <c r="S39" s="75">
        <f t="shared" si="3"/>
        <v>0</v>
      </c>
      <c r="T39" s="75"/>
      <c r="U39" s="75"/>
      <c r="V39" s="482"/>
    </row>
    <row r="40" spans="1:22" ht="12.75">
      <c r="A40" s="78" t="s">
        <v>45</v>
      </c>
      <c r="B40" s="109" t="s">
        <v>37</v>
      </c>
      <c r="C40" s="91" t="s">
        <v>31</v>
      </c>
      <c r="D40" s="110">
        <v>0</v>
      </c>
      <c r="E40" s="111">
        <v>0</v>
      </c>
      <c r="F40" s="111">
        <v>0</v>
      </c>
      <c r="G40" s="111">
        <v>0</v>
      </c>
      <c r="H40" s="110">
        <v>0</v>
      </c>
      <c r="I40" s="111">
        <v>0</v>
      </c>
      <c r="J40" s="111">
        <v>0</v>
      </c>
      <c r="K40" s="111">
        <v>0</v>
      </c>
      <c r="L40" s="112">
        <v>0</v>
      </c>
      <c r="M40" s="113">
        <v>0</v>
      </c>
      <c r="N40" s="113">
        <v>0</v>
      </c>
      <c r="O40" s="113">
        <v>0</v>
      </c>
      <c r="P40" s="114">
        <f aca="true" t="shared" si="7" ref="P40:Q42">D40+H40+L40</f>
        <v>0</v>
      </c>
      <c r="Q40" s="115">
        <f t="shared" si="7"/>
        <v>0</v>
      </c>
      <c r="R40" s="115">
        <f t="shared" si="2"/>
        <v>0</v>
      </c>
      <c r="S40" s="115">
        <f t="shared" si="3"/>
        <v>0</v>
      </c>
      <c r="T40" s="75"/>
      <c r="U40" s="75"/>
      <c r="V40" s="459">
        <v>0</v>
      </c>
    </row>
    <row r="41" spans="1:22" ht="12.75">
      <c r="A41" s="89"/>
      <c r="B41" s="24"/>
      <c r="C41" s="79" t="s">
        <v>33</v>
      </c>
      <c r="D41" s="80">
        <v>0</v>
      </c>
      <c r="E41" s="81">
        <v>0</v>
      </c>
      <c r="F41" s="81">
        <v>0</v>
      </c>
      <c r="G41" s="81">
        <v>0</v>
      </c>
      <c r="H41" s="80">
        <v>0</v>
      </c>
      <c r="I41" s="81">
        <v>0</v>
      </c>
      <c r="J41" s="81">
        <v>0</v>
      </c>
      <c r="K41" s="81">
        <v>0</v>
      </c>
      <c r="L41" s="82">
        <v>0</v>
      </c>
      <c r="M41" s="83">
        <v>0</v>
      </c>
      <c r="N41" s="83">
        <v>0</v>
      </c>
      <c r="O41" s="83">
        <v>0</v>
      </c>
      <c r="P41" s="84">
        <f t="shared" si="7"/>
        <v>0</v>
      </c>
      <c r="Q41" s="75">
        <f t="shared" si="7"/>
        <v>0</v>
      </c>
      <c r="R41" s="75">
        <f t="shared" si="2"/>
        <v>0</v>
      </c>
      <c r="S41" s="75">
        <f t="shared" si="3"/>
        <v>0</v>
      </c>
      <c r="T41" s="75"/>
      <c r="U41" s="75"/>
      <c r="V41" s="459">
        <v>0</v>
      </c>
    </row>
    <row r="42" spans="1:22" ht="12.75">
      <c r="A42" s="23"/>
      <c r="B42" s="107"/>
      <c r="C42" s="79" t="s">
        <v>35</v>
      </c>
      <c r="D42" s="80">
        <v>0</v>
      </c>
      <c r="E42" s="81">
        <v>0</v>
      </c>
      <c r="F42" s="81">
        <v>0</v>
      </c>
      <c r="G42" s="81">
        <v>0</v>
      </c>
      <c r="H42" s="80">
        <v>0</v>
      </c>
      <c r="I42" s="81">
        <v>0</v>
      </c>
      <c r="J42" s="81">
        <v>0</v>
      </c>
      <c r="K42" s="81">
        <v>0</v>
      </c>
      <c r="L42" s="82">
        <v>0</v>
      </c>
      <c r="M42" s="83">
        <v>0</v>
      </c>
      <c r="N42" s="83">
        <v>0</v>
      </c>
      <c r="O42" s="83">
        <v>0</v>
      </c>
      <c r="P42" s="84">
        <f t="shared" si="7"/>
        <v>0</v>
      </c>
      <c r="Q42" s="75">
        <f t="shared" si="7"/>
        <v>0</v>
      </c>
      <c r="R42" s="75">
        <f t="shared" si="2"/>
        <v>0</v>
      </c>
      <c r="S42" s="75">
        <f t="shared" si="3"/>
        <v>0</v>
      </c>
      <c r="T42" s="75"/>
      <c r="U42" s="75"/>
      <c r="V42" s="459">
        <v>0</v>
      </c>
    </row>
    <row r="43" spans="1:22" ht="12.75">
      <c r="A43" s="23"/>
      <c r="B43" s="107"/>
      <c r="C43" s="79" t="s">
        <v>36</v>
      </c>
      <c r="D43" s="71"/>
      <c r="E43" s="70"/>
      <c r="F43" s="81">
        <v>0</v>
      </c>
      <c r="G43" s="81">
        <v>0</v>
      </c>
      <c r="H43" s="71"/>
      <c r="I43" s="70"/>
      <c r="J43" s="81">
        <v>0</v>
      </c>
      <c r="K43" s="81">
        <v>0</v>
      </c>
      <c r="L43" s="72"/>
      <c r="M43" s="73"/>
      <c r="N43" s="83">
        <v>0</v>
      </c>
      <c r="O43" s="83">
        <v>0</v>
      </c>
      <c r="P43" s="72"/>
      <c r="Q43" s="73"/>
      <c r="R43" s="75">
        <f t="shared" si="2"/>
        <v>0</v>
      </c>
      <c r="S43" s="75">
        <f t="shared" si="3"/>
        <v>0</v>
      </c>
      <c r="T43" s="75"/>
      <c r="U43" s="75"/>
      <c r="V43" s="480"/>
    </row>
    <row r="44" spans="1:22" ht="12.75">
      <c r="A44" s="99" t="s">
        <v>46</v>
      </c>
      <c r="B44" s="116" t="s">
        <v>113</v>
      </c>
      <c r="C44" s="67" t="s">
        <v>31</v>
      </c>
      <c r="D44" s="100">
        <v>0</v>
      </c>
      <c r="E44" s="101">
        <v>0</v>
      </c>
      <c r="F44" s="101">
        <v>0</v>
      </c>
      <c r="G44" s="101">
        <v>0</v>
      </c>
      <c r="H44" s="100">
        <v>0</v>
      </c>
      <c r="I44" s="101">
        <v>0</v>
      </c>
      <c r="J44" s="101">
        <v>0</v>
      </c>
      <c r="K44" s="101">
        <v>0</v>
      </c>
      <c r="L44" s="102">
        <v>0</v>
      </c>
      <c r="M44" s="103">
        <v>0</v>
      </c>
      <c r="N44" s="103">
        <v>0</v>
      </c>
      <c r="O44" s="103">
        <v>0</v>
      </c>
      <c r="P44" s="104">
        <f aca="true" t="shared" si="8" ref="P44:Q46">D44+H44+L44</f>
        <v>0</v>
      </c>
      <c r="Q44" s="105">
        <f t="shared" si="8"/>
        <v>0</v>
      </c>
      <c r="R44" s="105">
        <f t="shared" si="2"/>
        <v>0</v>
      </c>
      <c r="S44" s="105">
        <f t="shared" si="3"/>
        <v>0</v>
      </c>
      <c r="T44" s="105"/>
      <c r="U44" s="105"/>
      <c r="V44" s="460">
        <v>0</v>
      </c>
    </row>
    <row r="45" spans="1:22" ht="12.75">
      <c r="A45" s="78" t="s">
        <v>47</v>
      </c>
      <c r="B45" s="66"/>
      <c r="C45" s="79" t="s">
        <v>33</v>
      </c>
      <c r="D45" s="80">
        <v>0</v>
      </c>
      <c r="E45" s="81">
        <v>0</v>
      </c>
      <c r="F45" s="81">
        <v>0</v>
      </c>
      <c r="G45" s="81">
        <v>0</v>
      </c>
      <c r="H45" s="80">
        <v>0</v>
      </c>
      <c r="I45" s="81">
        <v>0</v>
      </c>
      <c r="J45" s="81">
        <v>0</v>
      </c>
      <c r="K45" s="81">
        <v>0</v>
      </c>
      <c r="L45" s="82">
        <v>0</v>
      </c>
      <c r="M45" s="83">
        <v>0</v>
      </c>
      <c r="N45" s="83">
        <v>0</v>
      </c>
      <c r="O45" s="83">
        <v>0</v>
      </c>
      <c r="P45" s="84">
        <f t="shared" si="8"/>
        <v>0</v>
      </c>
      <c r="Q45" s="75">
        <f t="shared" si="8"/>
        <v>0</v>
      </c>
      <c r="R45" s="75">
        <f t="shared" si="2"/>
        <v>0</v>
      </c>
      <c r="S45" s="75">
        <f t="shared" si="3"/>
        <v>0</v>
      </c>
      <c r="T45" s="75"/>
      <c r="U45" s="75"/>
      <c r="V45" s="459">
        <v>0</v>
      </c>
    </row>
    <row r="46" spans="1:22" ht="12.75">
      <c r="A46" s="78"/>
      <c r="B46" s="107"/>
      <c r="C46" s="79" t="s">
        <v>35</v>
      </c>
      <c r="D46" s="80">
        <v>0</v>
      </c>
      <c r="E46" s="81">
        <v>0</v>
      </c>
      <c r="F46" s="81">
        <v>0</v>
      </c>
      <c r="G46" s="81">
        <v>0</v>
      </c>
      <c r="H46" s="80">
        <v>0</v>
      </c>
      <c r="I46" s="81">
        <v>0</v>
      </c>
      <c r="J46" s="81">
        <v>0</v>
      </c>
      <c r="K46" s="81">
        <v>0</v>
      </c>
      <c r="L46" s="117">
        <v>0</v>
      </c>
      <c r="M46" s="83">
        <v>0</v>
      </c>
      <c r="N46" s="83">
        <v>0</v>
      </c>
      <c r="O46" s="83">
        <v>0</v>
      </c>
      <c r="P46" s="84">
        <f t="shared" si="8"/>
        <v>0</v>
      </c>
      <c r="Q46" s="75">
        <f t="shared" si="8"/>
        <v>0</v>
      </c>
      <c r="R46" s="75">
        <f t="shared" si="2"/>
        <v>0</v>
      </c>
      <c r="S46" s="75">
        <f t="shared" si="3"/>
        <v>0</v>
      </c>
      <c r="T46" s="75"/>
      <c r="U46" s="75"/>
      <c r="V46" s="459">
        <v>0</v>
      </c>
    </row>
    <row r="47" spans="1:22" ht="12.75">
      <c r="A47" s="23"/>
      <c r="B47" s="107"/>
      <c r="C47" s="79" t="s">
        <v>36</v>
      </c>
      <c r="D47" s="71"/>
      <c r="E47" s="70"/>
      <c r="F47" s="81">
        <v>0</v>
      </c>
      <c r="G47" s="81">
        <v>0</v>
      </c>
      <c r="H47" s="71"/>
      <c r="I47" s="70"/>
      <c r="J47" s="81">
        <v>0</v>
      </c>
      <c r="K47" s="81">
        <v>0</v>
      </c>
      <c r="L47" s="72"/>
      <c r="M47" s="73"/>
      <c r="N47" s="83">
        <v>0</v>
      </c>
      <c r="O47" s="83">
        <v>0</v>
      </c>
      <c r="P47" s="72"/>
      <c r="Q47" s="73"/>
      <c r="R47" s="75">
        <f t="shared" si="2"/>
        <v>0</v>
      </c>
      <c r="S47" s="75">
        <f t="shared" si="3"/>
        <v>0</v>
      </c>
      <c r="T47" s="75"/>
      <c r="U47" s="75"/>
      <c r="V47" s="480"/>
    </row>
    <row r="48" spans="1:22" ht="12.75">
      <c r="A48" s="89"/>
      <c r="B48" s="109" t="s">
        <v>37</v>
      </c>
      <c r="C48" s="91" t="s">
        <v>31</v>
      </c>
      <c r="D48" s="110">
        <v>0</v>
      </c>
      <c r="E48" s="111">
        <v>0</v>
      </c>
      <c r="F48" s="111">
        <v>0</v>
      </c>
      <c r="G48" s="111">
        <v>0</v>
      </c>
      <c r="H48" s="110">
        <v>0</v>
      </c>
      <c r="I48" s="111">
        <v>0</v>
      </c>
      <c r="J48" s="111">
        <v>0</v>
      </c>
      <c r="K48" s="111">
        <v>0</v>
      </c>
      <c r="L48" s="112">
        <v>0</v>
      </c>
      <c r="M48" s="113">
        <v>0</v>
      </c>
      <c r="N48" s="113">
        <v>0</v>
      </c>
      <c r="O48" s="113">
        <v>0</v>
      </c>
      <c r="P48" s="114">
        <f aca="true" t="shared" si="9" ref="P48:Q50">D48+H48+L48</f>
        <v>0</v>
      </c>
      <c r="Q48" s="115">
        <f t="shared" si="9"/>
        <v>0</v>
      </c>
      <c r="R48" s="115">
        <f t="shared" si="2"/>
        <v>0</v>
      </c>
      <c r="S48" s="115">
        <f t="shared" si="3"/>
        <v>0</v>
      </c>
      <c r="T48" s="115"/>
      <c r="U48" s="115"/>
      <c r="V48" s="461">
        <v>0</v>
      </c>
    </row>
    <row r="49" spans="1:22" ht="12.75">
      <c r="A49" s="89"/>
      <c r="B49" s="66"/>
      <c r="C49" s="79" t="s">
        <v>33</v>
      </c>
      <c r="D49" s="80">
        <v>0</v>
      </c>
      <c r="E49" s="81">
        <v>0</v>
      </c>
      <c r="F49" s="81">
        <v>0</v>
      </c>
      <c r="G49" s="81">
        <v>0</v>
      </c>
      <c r="H49" s="80">
        <v>0</v>
      </c>
      <c r="I49" s="81">
        <v>0</v>
      </c>
      <c r="J49" s="81">
        <v>0</v>
      </c>
      <c r="K49" s="81">
        <v>0</v>
      </c>
      <c r="L49" s="82">
        <v>0</v>
      </c>
      <c r="M49" s="83">
        <v>0</v>
      </c>
      <c r="N49" s="83">
        <v>0</v>
      </c>
      <c r="O49" s="83">
        <v>0</v>
      </c>
      <c r="P49" s="84">
        <f t="shared" si="9"/>
        <v>0</v>
      </c>
      <c r="Q49" s="75">
        <f t="shared" si="9"/>
        <v>0</v>
      </c>
      <c r="R49" s="75">
        <f t="shared" si="2"/>
        <v>0</v>
      </c>
      <c r="S49" s="75">
        <f t="shared" si="3"/>
        <v>0</v>
      </c>
      <c r="T49" s="75"/>
      <c r="U49" s="75"/>
      <c r="V49" s="459">
        <v>0</v>
      </c>
    </row>
    <row r="50" spans="1:22" ht="12.75">
      <c r="A50" s="23"/>
      <c r="B50" s="107"/>
      <c r="C50" s="79" t="s">
        <v>35</v>
      </c>
      <c r="D50" s="80">
        <v>0</v>
      </c>
      <c r="E50" s="81">
        <v>0</v>
      </c>
      <c r="F50" s="81">
        <v>0</v>
      </c>
      <c r="G50" s="81">
        <v>0</v>
      </c>
      <c r="H50" s="80">
        <v>0</v>
      </c>
      <c r="I50" s="81">
        <v>0</v>
      </c>
      <c r="J50" s="81">
        <v>0</v>
      </c>
      <c r="K50" s="81">
        <v>0</v>
      </c>
      <c r="L50" s="82">
        <v>0</v>
      </c>
      <c r="M50" s="83">
        <v>0</v>
      </c>
      <c r="N50" s="83">
        <v>0</v>
      </c>
      <c r="O50" s="83">
        <v>0</v>
      </c>
      <c r="P50" s="84">
        <f t="shared" si="9"/>
        <v>0</v>
      </c>
      <c r="Q50" s="75">
        <f t="shared" si="9"/>
        <v>0</v>
      </c>
      <c r="R50" s="75">
        <f t="shared" si="2"/>
        <v>0</v>
      </c>
      <c r="S50" s="75">
        <f t="shared" si="3"/>
        <v>0</v>
      </c>
      <c r="T50" s="75"/>
      <c r="U50" s="75"/>
      <c r="V50" s="459">
        <v>0</v>
      </c>
    </row>
    <row r="51" spans="1:22" ht="12.75">
      <c r="A51" s="23"/>
      <c r="B51" s="107"/>
      <c r="C51" s="79" t="s">
        <v>36</v>
      </c>
      <c r="D51" s="71"/>
      <c r="E51" s="70"/>
      <c r="F51" s="81">
        <v>0</v>
      </c>
      <c r="G51" s="81">
        <v>0</v>
      </c>
      <c r="H51" s="71"/>
      <c r="I51" s="70"/>
      <c r="J51" s="81">
        <v>0</v>
      </c>
      <c r="K51" s="81">
        <v>0</v>
      </c>
      <c r="L51" s="72"/>
      <c r="M51" s="73"/>
      <c r="N51" s="83">
        <v>0</v>
      </c>
      <c r="O51" s="83">
        <v>0</v>
      </c>
      <c r="P51" s="72"/>
      <c r="Q51" s="73"/>
      <c r="R51" s="75">
        <f t="shared" si="2"/>
        <v>0</v>
      </c>
      <c r="S51" s="75">
        <f t="shared" si="3"/>
        <v>0</v>
      </c>
      <c r="T51" s="75"/>
      <c r="U51" s="75"/>
      <c r="V51" s="480"/>
    </row>
    <row r="52" spans="1:22" ht="12.75">
      <c r="A52" s="99" t="s">
        <v>48</v>
      </c>
      <c r="B52" s="116" t="s">
        <v>113</v>
      </c>
      <c r="C52" s="67" t="s">
        <v>31</v>
      </c>
      <c r="D52" s="102">
        <v>0</v>
      </c>
      <c r="E52" s="103">
        <v>0</v>
      </c>
      <c r="F52" s="103">
        <v>0</v>
      </c>
      <c r="G52" s="103">
        <v>0</v>
      </c>
      <c r="H52" s="102">
        <v>0</v>
      </c>
      <c r="I52" s="103">
        <v>0</v>
      </c>
      <c r="J52" s="103">
        <v>0</v>
      </c>
      <c r="K52" s="103">
        <v>0</v>
      </c>
      <c r="L52" s="102">
        <v>0</v>
      </c>
      <c r="M52" s="103">
        <v>0</v>
      </c>
      <c r="N52" s="103">
        <v>0</v>
      </c>
      <c r="O52" s="103">
        <v>0</v>
      </c>
      <c r="P52" s="104">
        <f aca="true" t="shared" si="10" ref="P52:Q54">D52+H52+L52</f>
        <v>0</v>
      </c>
      <c r="Q52" s="105">
        <f t="shared" si="10"/>
        <v>0</v>
      </c>
      <c r="R52" s="105">
        <f t="shared" si="2"/>
        <v>0</v>
      </c>
      <c r="S52" s="105">
        <f t="shared" si="3"/>
        <v>0</v>
      </c>
      <c r="T52" s="105"/>
      <c r="U52" s="105"/>
      <c r="V52" s="460">
        <v>0</v>
      </c>
    </row>
    <row r="53" spans="1:22" ht="12.75">
      <c r="A53" s="89"/>
      <c r="B53" s="66"/>
      <c r="C53" s="79" t="s">
        <v>33</v>
      </c>
      <c r="D53" s="80">
        <v>0</v>
      </c>
      <c r="E53" s="81">
        <v>0</v>
      </c>
      <c r="F53" s="81">
        <v>0</v>
      </c>
      <c r="G53" s="81">
        <v>0</v>
      </c>
      <c r="H53" s="80">
        <v>0</v>
      </c>
      <c r="I53" s="81">
        <v>0</v>
      </c>
      <c r="J53" s="81">
        <v>0</v>
      </c>
      <c r="K53" s="81">
        <v>0</v>
      </c>
      <c r="L53" s="82">
        <v>0</v>
      </c>
      <c r="M53" s="83">
        <v>0</v>
      </c>
      <c r="N53" s="83">
        <v>0</v>
      </c>
      <c r="O53" s="83">
        <v>0</v>
      </c>
      <c r="P53" s="84">
        <f t="shared" si="10"/>
        <v>0</v>
      </c>
      <c r="Q53" s="75">
        <f t="shared" si="10"/>
        <v>0</v>
      </c>
      <c r="R53" s="75">
        <f t="shared" si="2"/>
        <v>0</v>
      </c>
      <c r="S53" s="75">
        <f t="shared" si="3"/>
        <v>0</v>
      </c>
      <c r="T53" s="75"/>
      <c r="U53" s="75"/>
      <c r="V53" s="459">
        <v>0</v>
      </c>
    </row>
    <row r="54" spans="1:22" ht="12.75">
      <c r="A54" s="23"/>
      <c r="B54" s="107"/>
      <c r="C54" s="79" t="s">
        <v>35</v>
      </c>
      <c r="D54" s="82">
        <v>0</v>
      </c>
      <c r="E54" s="83">
        <v>0</v>
      </c>
      <c r="F54" s="83">
        <v>0</v>
      </c>
      <c r="G54" s="83">
        <v>0</v>
      </c>
      <c r="H54" s="82">
        <v>0</v>
      </c>
      <c r="I54" s="83">
        <v>0</v>
      </c>
      <c r="J54" s="83">
        <v>0</v>
      </c>
      <c r="K54" s="83">
        <v>0</v>
      </c>
      <c r="L54" s="82">
        <v>0</v>
      </c>
      <c r="M54" s="83">
        <v>0</v>
      </c>
      <c r="N54" s="83">
        <v>0</v>
      </c>
      <c r="O54" s="83">
        <v>0</v>
      </c>
      <c r="P54" s="84">
        <f t="shared" si="10"/>
        <v>0</v>
      </c>
      <c r="Q54" s="75">
        <f t="shared" si="10"/>
        <v>0</v>
      </c>
      <c r="R54" s="75">
        <f t="shared" si="2"/>
        <v>0</v>
      </c>
      <c r="S54" s="75">
        <f t="shared" si="3"/>
        <v>0</v>
      </c>
      <c r="T54" s="75"/>
      <c r="U54" s="75"/>
      <c r="V54" s="459">
        <v>0</v>
      </c>
    </row>
    <row r="55" spans="1:22" ht="12.75">
      <c r="A55" s="23"/>
      <c r="B55" s="107"/>
      <c r="C55" s="79" t="s">
        <v>36</v>
      </c>
      <c r="D55" s="118"/>
      <c r="E55" s="73"/>
      <c r="F55" s="83">
        <v>0</v>
      </c>
      <c r="G55" s="83">
        <v>0</v>
      </c>
      <c r="H55" s="72"/>
      <c r="I55" s="73"/>
      <c r="J55" s="83">
        <v>0</v>
      </c>
      <c r="K55" s="83">
        <v>0</v>
      </c>
      <c r="L55" s="72"/>
      <c r="M55" s="73"/>
      <c r="N55" s="83">
        <v>0</v>
      </c>
      <c r="O55" s="83">
        <v>0</v>
      </c>
      <c r="P55" s="72"/>
      <c r="Q55" s="73"/>
      <c r="R55" s="75">
        <f t="shared" si="2"/>
        <v>0</v>
      </c>
      <c r="S55" s="75">
        <f t="shared" si="3"/>
        <v>0</v>
      </c>
      <c r="T55" s="75"/>
      <c r="U55" s="75"/>
      <c r="V55" s="482"/>
    </row>
    <row r="56" spans="1:22" ht="12.75">
      <c r="A56" s="23"/>
      <c r="B56" s="109" t="s">
        <v>37</v>
      </c>
      <c r="C56" s="91" t="s">
        <v>31</v>
      </c>
      <c r="D56" s="112">
        <v>0</v>
      </c>
      <c r="E56" s="113">
        <v>0</v>
      </c>
      <c r="F56" s="113">
        <v>0</v>
      </c>
      <c r="G56" s="113">
        <v>0</v>
      </c>
      <c r="H56" s="112">
        <v>0</v>
      </c>
      <c r="I56" s="113">
        <v>0</v>
      </c>
      <c r="J56" s="113">
        <v>0</v>
      </c>
      <c r="K56" s="113">
        <v>0</v>
      </c>
      <c r="L56" s="112">
        <v>0</v>
      </c>
      <c r="M56" s="113">
        <v>0</v>
      </c>
      <c r="N56" s="113">
        <v>0</v>
      </c>
      <c r="O56" s="113">
        <v>0</v>
      </c>
      <c r="P56" s="114">
        <f aca="true" t="shared" si="11" ref="P56:Q58">D56+H56+L56</f>
        <v>0</v>
      </c>
      <c r="Q56" s="115">
        <f t="shared" si="11"/>
        <v>0</v>
      </c>
      <c r="R56" s="115">
        <f t="shared" si="2"/>
        <v>0</v>
      </c>
      <c r="S56" s="115">
        <f t="shared" si="3"/>
        <v>0</v>
      </c>
      <c r="T56" s="75"/>
      <c r="U56" s="75"/>
      <c r="V56" s="459">
        <v>0</v>
      </c>
    </row>
    <row r="57" spans="1:22" ht="12.75">
      <c r="A57" s="89"/>
      <c r="B57" s="66"/>
      <c r="C57" s="79" t="s">
        <v>33</v>
      </c>
      <c r="D57" s="80">
        <v>0</v>
      </c>
      <c r="E57" s="81">
        <v>0</v>
      </c>
      <c r="F57" s="81">
        <v>0</v>
      </c>
      <c r="G57" s="81">
        <v>0</v>
      </c>
      <c r="H57" s="80">
        <v>0</v>
      </c>
      <c r="I57" s="81">
        <v>0</v>
      </c>
      <c r="J57" s="81">
        <v>0</v>
      </c>
      <c r="K57" s="81">
        <v>0</v>
      </c>
      <c r="L57" s="82">
        <v>0</v>
      </c>
      <c r="M57" s="83">
        <v>0</v>
      </c>
      <c r="N57" s="83">
        <v>0</v>
      </c>
      <c r="O57" s="83">
        <v>0</v>
      </c>
      <c r="P57" s="84">
        <f t="shared" si="11"/>
        <v>0</v>
      </c>
      <c r="Q57" s="75">
        <f t="shared" si="11"/>
        <v>0</v>
      </c>
      <c r="R57" s="75">
        <f t="shared" si="2"/>
        <v>0</v>
      </c>
      <c r="S57" s="75">
        <f t="shared" si="3"/>
        <v>0</v>
      </c>
      <c r="T57" s="75"/>
      <c r="U57" s="75"/>
      <c r="V57" s="459">
        <v>0</v>
      </c>
    </row>
    <row r="58" spans="1:22" ht="12.75">
      <c r="A58" s="23"/>
      <c r="B58" s="107"/>
      <c r="C58" s="79" t="s">
        <v>35</v>
      </c>
      <c r="D58" s="82">
        <v>0</v>
      </c>
      <c r="E58" s="83">
        <v>0</v>
      </c>
      <c r="F58" s="83">
        <v>0</v>
      </c>
      <c r="G58" s="83">
        <v>0</v>
      </c>
      <c r="H58" s="82">
        <v>0</v>
      </c>
      <c r="I58" s="83">
        <v>0</v>
      </c>
      <c r="J58" s="83">
        <v>0</v>
      </c>
      <c r="K58" s="83">
        <v>0</v>
      </c>
      <c r="L58" s="82">
        <v>0</v>
      </c>
      <c r="M58" s="83">
        <v>0</v>
      </c>
      <c r="N58" s="83">
        <v>0</v>
      </c>
      <c r="O58" s="83">
        <v>0</v>
      </c>
      <c r="P58" s="84">
        <f t="shared" si="11"/>
        <v>0</v>
      </c>
      <c r="Q58" s="75">
        <f t="shared" si="11"/>
        <v>0</v>
      </c>
      <c r="R58" s="75">
        <f t="shared" si="2"/>
        <v>0</v>
      </c>
      <c r="S58" s="75">
        <f t="shared" si="3"/>
        <v>0</v>
      </c>
      <c r="T58" s="75"/>
      <c r="U58" s="75"/>
      <c r="V58" s="459">
        <v>0</v>
      </c>
    </row>
    <row r="59" spans="1:22" ht="12.75">
      <c r="A59" s="23"/>
      <c r="B59" s="107"/>
      <c r="C59" s="79" t="s">
        <v>36</v>
      </c>
      <c r="D59" s="72"/>
      <c r="E59" s="73"/>
      <c r="F59" s="83">
        <v>0</v>
      </c>
      <c r="G59" s="83">
        <v>0</v>
      </c>
      <c r="H59" s="72"/>
      <c r="I59" s="73"/>
      <c r="J59" s="83">
        <v>0</v>
      </c>
      <c r="K59" s="83">
        <v>0</v>
      </c>
      <c r="L59" s="72"/>
      <c r="M59" s="73"/>
      <c r="N59" s="83">
        <v>0</v>
      </c>
      <c r="O59" s="83">
        <v>0</v>
      </c>
      <c r="P59" s="72"/>
      <c r="Q59" s="73"/>
      <c r="R59" s="75">
        <f t="shared" si="2"/>
        <v>0</v>
      </c>
      <c r="S59" s="75">
        <f t="shared" si="3"/>
        <v>0</v>
      </c>
      <c r="T59" s="75"/>
      <c r="U59" s="75"/>
      <c r="V59" s="480"/>
    </row>
    <row r="60" spans="1:22" ht="12.75">
      <c r="A60" s="99" t="s">
        <v>49</v>
      </c>
      <c r="B60" s="116"/>
      <c r="C60" s="67" t="s">
        <v>33</v>
      </c>
      <c r="D60" s="119"/>
      <c r="E60" s="120"/>
      <c r="F60" s="103">
        <v>0</v>
      </c>
      <c r="G60" s="103">
        <v>0</v>
      </c>
      <c r="H60" s="119"/>
      <c r="I60" s="120"/>
      <c r="J60" s="103">
        <v>0</v>
      </c>
      <c r="K60" s="103">
        <v>0</v>
      </c>
      <c r="L60" s="119"/>
      <c r="M60" s="120"/>
      <c r="N60" s="103">
        <v>0</v>
      </c>
      <c r="O60" s="103">
        <v>0</v>
      </c>
      <c r="P60" s="119"/>
      <c r="Q60" s="120"/>
      <c r="R60" s="105">
        <f t="shared" si="2"/>
        <v>0</v>
      </c>
      <c r="S60" s="105">
        <f t="shared" si="3"/>
        <v>0</v>
      </c>
      <c r="T60" s="105"/>
      <c r="U60" s="105"/>
      <c r="V60" s="479"/>
    </row>
    <row r="61" spans="1:22" ht="12.75">
      <c r="A61" s="121"/>
      <c r="B61" s="122"/>
      <c r="C61" s="79" t="s">
        <v>35</v>
      </c>
      <c r="D61" s="123"/>
      <c r="E61" s="124"/>
      <c r="F61" s="83">
        <v>0</v>
      </c>
      <c r="G61" s="83">
        <v>0</v>
      </c>
      <c r="H61" s="123"/>
      <c r="I61" s="124"/>
      <c r="J61" s="83">
        <v>0</v>
      </c>
      <c r="K61" s="83">
        <v>0</v>
      </c>
      <c r="L61" s="123"/>
      <c r="M61" s="124"/>
      <c r="N61" s="83">
        <v>0</v>
      </c>
      <c r="O61" s="83">
        <v>0</v>
      </c>
      <c r="P61" s="123"/>
      <c r="Q61" s="124"/>
      <c r="R61" s="75">
        <f t="shared" si="2"/>
        <v>0</v>
      </c>
      <c r="S61" s="75">
        <f t="shared" si="3"/>
        <v>0</v>
      </c>
      <c r="T61" s="75"/>
      <c r="U61" s="75"/>
      <c r="V61" s="480"/>
    </row>
    <row r="62" spans="1:22" ht="12.75">
      <c r="A62" s="99" t="s">
        <v>50</v>
      </c>
      <c r="B62" s="116" t="s">
        <v>113</v>
      </c>
      <c r="C62" s="67" t="s">
        <v>31</v>
      </c>
      <c r="D62" s="119"/>
      <c r="E62" s="120"/>
      <c r="F62" s="103">
        <v>0</v>
      </c>
      <c r="G62" s="103">
        <v>0</v>
      </c>
      <c r="H62" s="119"/>
      <c r="I62" s="120"/>
      <c r="J62" s="103">
        <v>0</v>
      </c>
      <c r="K62" s="103">
        <v>0</v>
      </c>
      <c r="L62" s="119"/>
      <c r="M62" s="120"/>
      <c r="N62" s="103">
        <v>0</v>
      </c>
      <c r="O62" s="103">
        <v>0</v>
      </c>
      <c r="P62" s="119"/>
      <c r="Q62" s="120"/>
      <c r="R62" s="105">
        <f t="shared" si="2"/>
        <v>0</v>
      </c>
      <c r="S62" s="105">
        <f t="shared" si="3"/>
        <v>0</v>
      </c>
      <c r="T62" s="105"/>
      <c r="U62" s="105"/>
      <c r="V62" s="479"/>
    </row>
    <row r="63" spans="1:22" ht="12.75">
      <c r="A63" s="89"/>
      <c r="B63" s="66"/>
      <c r="C63" s="79" t="s">
        <v>33</v>
      </c>
      <c r="D63" s="123"/>
      <c r="E63" s="124"/>
      <c r="F63" s="81">
        <v>0</v>
      </c>
      <c r="G63" s="81">
        <v>0</v>
      </c>
      <c r="H63" s="125"/>
      <c r="I63" s="126"/>
      <c r="J63" s="81">
        <v>0</v>
      </c>
      <c r="K63" s="81">
        <v>0</v>
      </c>
      <c r="L63" s="127"/>
      <c r="M63" s="128"/>
      <c r="N63" s="83">
        <v>0</v>
      </c>
      <c r="O63" s="83">
        <v>0</v>
      </c>
      <c r="P63" s="72"/>
      <c r="Q63" s="73"/>
      <c r="R63" s="75">
        <f t="shared" si="2"/>
        <v>0</v>
      </c>
      <c r="S63" s="75">
        <f t="shared" si="3"/>
        <v>0</v>
      </c>
      <c r="T63" s="75"/>
      <c r="U63" s="75"/>
      <c r="V63" s="480"/>
    </row>
    <row r="64" spans="1:22" ht="12.75">
      <c r="A64" s="23"/>
      <c r="B64" s="107"/>
      <c r="C64" s="79" t="s">
        <v>35</v>
      </c>
      <c r="D64" s="123"/>
      <c r="E64" s="124"/>
      <c r="F64" s="83">
        <v>0</v>
      </c>
      <c r="G64" s="83">
        <v>0</v>
      </c>
      <c r="H64" s="123"/>
      <c r="I64" s="124"/>
      <c r="J64" s="83">
        <v>0</v>
      </c>
      <c r="K64" s="83">
        <v>0</v>
      </c>
      <c r="L64" s="123"/>
      <c r="M64" s="124"/>
      <c r="N64" s="83">
        <v>0</v>
      </c>
      <c r="O64" s="83">
        <v>0</v>
      </c>
      <c r="P64" s="123"/>
      <c r="Q64" s="124"/>
      <c r="R64" s="75">
        <f t="shared" si="2"/>
        <v>0</v>
      </c>
      <c r="S64" s="75">
        <f t="shared" si="3"/>
        <v>0</v>
      </c>
      <c r="T64" s="75"/>
      <c r="U64" s="75"/>
      <c r="V64" s="480"/>
    </row>
    <row r="65" spans="1:22" ht="12.75">
      <c r="A65" s="23"/>
      <c r="B65" s="107"/>
      <c r="C65" s="79" t="s">
        <v>36</v>
      </c>
      <c r="D65" s="123"/>
      <c r="E65" s="124"/>
      <c r="F65" s="83">
        <v>0</v>
      </c>
      <c r="G65" s="83">
        <v>0</v>
      </c>
      <c r="H65" s="123"/>
      <c r="I65" s="124"/>
      <c r="J65" s="83">
        <v>0</v>
      </c>
      <c r="K65" s="83">
        <v>0</v>
      </c>
      <c r="L65" s="123"/>
      <c r="M65" s="124"/>
      <c r="N65" s="83">
        <v>0</v>
      </c>
      <c r="O65" s="83">
        <v>0</v>
      </c>
      <c r="P65" s="123"/>
      <c r="Q65" s="124"/>
      <c r="R65" s="75">
        <f t="shared" si="2"/>
        <v>0</v>
      </c>
      <c r="S65" s="75">
        <f t="shared" si="3"/>
        <v>0</v>
      </c>
      <c r="T65" s="75"/>
      <c r="U65" s="75"/>
      <c r="V65" s="480"/>
    </row>
    <row r="66" spans="1:22" ht="12.75">
      <c r="A66" s="89"/>
      <c r="B66" s="109" t="s">
        <v>37</v>
      </c>
      <c r="C66" s="91" t="s">
        <v>31</v>
      </c>
      <c r="D66" s="130"/>
      <c r="E66" s="131"/>
      <c r="F66" s="113">
        <v>0</v>
      </c>
      <c r="G66" s="113">
        <v>0</v>
      </c>
      <c r="H66" s="130"/>
      <c r="I66" s="131"/>
      <c r="J66" s="113">
        <v>0</v>
      </c>
      <c r="K66" s="113">
        <v>0</v>
      </c>
      <c r="L66" s="130"/>
      <c r="M66" s="131"/>
      <c r="N66" s="113">
        <v>0</v>
      </c>
      <c r="O66" s="113">
        <v>0</v>
      </c>
      <c r="P66" s="130"/>
      <c r="Q66" s="131"/>
      <c r="R66" s="115">
        <f t="shared" si="2"/>
        <v>0</v>
      </c>
      <c r="S66" s="115">
        <f t="shared" si="3"/>
        <v>0</v>
      </c>
      <c r="T66" s="115"/>
      <c r="U66" s="115"/>
      <c r="V66" s="481"/>
    </row>
    <row r="67" spans="1:22" ht="12.75">
      <c r="A67" s="89"/>
      <c r="B67" s="66"/>
      <c r="C67" s="79" t="s">
        <v>33</v>
      </c>
      <c r="D67" s="123"/>
      <c r="E67" s="124"/>
      <c r="F67" s="81">
        <v>0</v>
      </c>
      <c r="G67" s="81">
        <v>0</v>
      </c>
      <c r="H67" s="125"/>
      <c r="I67" s="126"/>
      <c r="J67" s="81">
        <v>0</v>
      </c>
      <c r="K67" s="81">
        <v>0</v>
      </c>
      <c r="L67" s="127"/>
      <c r="M67" s="128"/>
      <c r="N67" s="83">
        <v>0</v>
      </c>
      <c r="O67" s="83">
        <v>0</v>
      </c>
      <c r="P67" s="72"/>
      <c r="Q67" s="73"/>
      <c r="R67" s="75">
        <f t="shared" si="2"/>
        <v>0</v>
      </c>
      <c r="S67" s="75">
        <f t="shared" si="3"/>
        <v>0</v>
      </c>
      <c r="T67" s="75"/>
      <c r="U67" s="75"/>
      <c r="V67" s="480"/>
    </row>
    <row r="68" spans="1:22" ht="12.75">
      <c r="A68" s="23"/>
      <c r="B68" s="107"/>
      <c r="C68" s="79" t="s">
        <v>35</v>
      </c>
      <c r="D68" s="123"/>
      <c r="E68" s="124"/>
      <c r="F68" s="83">
        <v>0</v>
      </c>
      <c r="G68" s="83">
        <v>0</v>
      </c>
      <c r="H68" s="123"/>
      <c r="I68" s="124"/>
      <c r="J68" s="83">
        <v>0</v>
      </c>
      <c r="K68" s="83">
        <v>0</v>
      </c>
      <c r="L68" s="123"/>
      <c r="M68" s="124"/>
      <c r="N68" s="83">
        <v>0</v>
      </c>
      <c r="O68" s="83">
        <v>0</v>
      </c>
      <c r="P68" s="123"/>
      <c r="Q68" s="124"/>
      <c r="R68" s="75">
        <f t="shared" si="2"/>
        <v>0</v>
      </c>
      <c r="S68" s="75">
        <f t="shared" si="3"/>
        <v>0</v>
      </c>
      <c r="T68" s="75"/>
      <c r="U68" s="75"/>
      <c r="V68" s="480"/>
    </row>
    <row r="69" spans="1:22" ht="13.5" thickBot="1">
      <c r="A69" s="59"/>
      <c r="B69" s="132"/>
      <c r="C69" s="133" t="s">
        <v>36</v>
      </c>
      <c r="D69" s="134"/>
      <c r="E69" s="135"/>
      <c r="F69" s="136">
        <v>0</v>
      </c>
      <c r="G69" s="136">
        <v>0</v>
      </c>
      <c r="H69" s="134"/>
      <c r="I69" s="135"/>
      <c r="J69" s="136">
        <v>0</v>
      </c>
      <c r="K69" s="136">
        <v>0</v>
      </c>
      <c r="L69" s="134"/>
      <c r="M69" s="135"/>
      <c r="N69" s="136">
        <v>0</v>
      </c>
      <c r="O69" s="137">
        <v>0</v>
      </c>
      <c r="P69" s="138"/>
      <c r="Q69" s="139"/>
      <c r="R69" s="140">
        <f t="shared" si="2"/>
        <v>0</v>
      </c>
      <c r="S69" s="140">
        <f t="shared" si="3"/>
        <v>0</v>
      </c>
      <c r="T69" s="75"/>
      <c r="U69" s="75"/>
      <c r="V69" s="480"/>
    </row>
    <row r="70" spans="1:22" ht="12.75">
      <c r="A70" s="141" t="s">
        <v>51</v>
      </c>
      <c r="B70" s="129" t="s">
        <v>113</v>
      </c>
      <c r="C70" s="143" t="s">
        <v>31</v>
      </c>
      <c r="D70" s="144">
        <f aca="true" t="shared" si="12" ref="D70:E72">D20+D28+D36+D44+D52</f>
        <v>0</v>
      </c>
      <c r="E70" s="144">
        <f t="shared" si="12"/>
        <v>0</v>
      </c>
      <c r="F70" s="144">
        <f>F20+F28+F36+F44+F52+F62</f>
        <v>0</v>
      </c>
      <c r="G70" s="145">
        <f>G20+G28+G36+G44+G52+G62</f>
        <v>0</v>
      </c>
      <c r="H70" s="144">
        <f aca="true" t="shared" si="13" ref="H70:I72">H20+H28+H36+H44+H52</f>
        <v>0</v>
      </c>
      <c r="I70" s="144">
        <f t="shared" si="13"/>
        <v>0</v>
      </c>
      <c r="J70" s="144">
        <f>J20+J28+J36+J44+J52+J62</f>
        <v>0</v>
      </c>
      <c r="K70" s="145">
        <f>K20+K28+K36+K44+K52+K62</f>
        <v>0</v>
      </c>
      <c r="L70" s="144">
        <f aca="true" t="shared" si="14" ref="L70:M72">L20+L28+L36+L44+L52</f>
        <v>0</v>
      </c>
      <c r="M70" s="144">
        <f t="shared" si="14"/>
        <v>0</v>
      </c>
      <c r="N70" s="144">
        <f>N20+N28+N36+N44+N52+N62</f>
        <v>0</v>
      </c>
      <c r="O70" s="145">
        <f>O20+O28+O36+O44+O52+O62</f>
        <v>0</v>
      </c>
      <c r="P70" s="144">
        <f aca="true" t="shared" si="15" ref="P70:Q72">P20+P28+P36+P44+P52</f>
        <v>0</v>
      </c>
      <c r="Q70" s="144">
        <f t="shared" si="15"/>
        <v>0</v>
      </c>
      <c r="R70" s="144">
        <f>R20+R28+R36+R44+R52+R62</f>
        <v>0</v>
      </c>
      <c r="S70" s="144">
        <f>S20+S28+S36+S44+S52+S62</f>
        <v>0</v>
      </c>
      <c r="T70" s="144"/>
      <c r="U70" s="144"/>
      <c r="V70" s="469">
        <f>V20+V28+V36+V44+V52+V62</f>
        <v>0</v>
      </c>
    </row>
    <row r="71" spans="1:22" ht="12.75">
      <c r="A71" s="89"/>
      <c r="B71" s="66"/>
      <c r="C71" s="79" t="s">
        <v>33</v>
      </c>
      <c r="D71" s="147">
        <f t="shared" si="12"/>
        <v>0</v>
      </c>
      <c r="E71" s="148">
        <f t="shared" si="12"/>
        <v>0</v>
      </c>
      <c r="F71" s="148">
        <f>F21+F29+F37+F45+F53+F60+F63</f>
        <v>0</v>
      </c>
      <c r="G71" s="148">
        <f>G21+G29+G37+G45+G53+G60+G63</f>
        <v>0</v>
      </c>
      <c r="H71" s="147">
        <f t="shared" si="13"/>
        <v>0</v>
      </c>
      <c r="I71" s="148">
        <f t="shared" si="13"/>
        <v>0</v>
      </c>
      <c r="J71" s="148">
        <f>J21+J29+J37+J45+J53+J60+J63</f>
        <v>0</v>
      </c>
      <c r="K71" s="148">
        <f>K21+K29+K37+K45+K53+K60+K63</f>
        <v>0</v>
      </c>
      <c r="L71" s="147">
        <f t="shared" si="14"/>
        <v>0</v>
      </c>
      <c r="M71" s="148">
        <f t="shared" si="14"/>
        <v>0</v>
      </c>
      <c r="N71" s="148">
        <f>N21+N29+N37+N45+N53+N60+N63</f>
        <v>0</v>
      </c>
      <c r="O71" s="148">
        <f>O21+O29+O37+O45+O53+O60+O63</f>
        <v>0</v>
      </c>
      <c r="P71" s="147">
        <f t="shared" si="15"/>
        <v>0</v>
      </c>
      <c r="Q71" s="148">
        <f t="shared" si="15"/>
        <v>0</v>
      </c>
      <c r="R71" s="148">
        <f aca="true" t="shared" si="16" ref="R71:V72">R21+R29+R37+R45+R53+R60+R63</f>
        <v>0</v>
      </c>
      <c r="S71" s="148">
        <f t="shared" si="16"/>
        <v>0</v>
      </c>
      <c r="T71" s="148"/>
      <c r="U71" s="148"/>
      <c r="V71" s="470">
        <f t="shared" si="16"/>
        <v>0</v>
      </c>
    </row>
    <row r="72" spans="1:22" ht="12.75">
      <c r="A72" s="150"/>
      <c r="B72" s="142"/>
      <c r="C72" s="151" t="s">
        <v>35</v>
      </c>
      <c r="D72" s="75">
        <f t="shared" si="12"/>
        <v>0</v>
      </c>
      <c r="E72" s="75">
        <f t="shared" si="12"/>
        <v>0</v>
      </c>
      <c r="F72" s="75">
        <f>F22+F30+F38+F46+F54+F61+F64</f>
        <v>0</v>
      </c>
      <c r="G72" s="152">
        <f>G22+G30+G38+G46+G54+G61+G64</f>
        <v>0</v>
      </c>
      <c r="H72" s="75">
        <f t="shared" si="13"/>
        <v>0</v>
      </c>
      <c r="I72" s="75">
        <f t="shared" si="13"/>
        <v>0</v>
      </c>
      <c r="J72" s="75">
        <f>J22+J30+J38+J46+J54+J61+J64</f>
        <v>0</v>
      </c>
      <c r="K72" s="152">
        <f>K22+K30+K38+K46+K54+K61+K64</f>
        <v>0</v>
      </c>
      <c r="L72" s="75">
        <f t="shared" si="14"/>
        <v>0</v>
      </c>
      <c r="M72" s="75">
        <f t="shared" si="14"/>
        <v>0</v>
      </c>
      <c r="N72" s="75">
        <f>N22+N30+N38+N46+N54+N61+N64</f>
        <v>0</v>
      </c>
      <c r="O72" s="152">
        <f>O22+O30+O38+O46+O54+O61+O64</f>
        <v>0</v>
      </c>
      <c r="P72" s="75">
        <f t="shared" si="15"/>
        <v>0</v>
      </c>
      <c r="Q72" s="75">
        <f t="shared" si="15"/>
        <v>0</v>
      </c>
      <c r="R72" s="75">
        <f t="shared" si="16"/>
        <v>0</v>
      </c>
      <c r="S72" s="75">
        <f t="shared" si="16"/>
        <v>0</v>
      </c>
      <c r="T72" s="75"/>
      <c r="U72" s="75"/>
      <c r="V72" s="470">
        <f t="shared" si="16"/>
        <v>0</v>
      </c>
    </row>
    <row r="73" spans="1:22" ht="12.75">
      <c r="A73" s="150"/>
      <c r="B73" s="142"/>
      <c r="C73" s="79" t="s">
        <v>36</v>
      </c>
      <c r="D73" s="118"/>
      <c r="E73" s="153"/>
      <c r="F73" s="88">
        <f aca="true" t="shared" si="17" ref="F73:G77">F23+F31+F39+F47+F55+F65</f>
        <v>0</v>
      </c>
      <c r="G73" s="88">
        <f t="shared" si="17"/>
        <v>0</v>
      </c>
      <c r="H73" s="118"/>
      <c r="I73" s="153"/>
      <c r="J73" s="88">
        <f aca="true" t="shared" si="18" ref="J73:K77">J23+J31+J39+J47+J55+J65</f>
        <v>0</v>
      </c>
      <c r="K73" s="88">
        <f t="shared" si="18"/>
        <v>0</v>
      </c>
      <c r="L73" s="118"/>
      <c r="M73" s="153"/>
      <c r="N73" s="88">
        <f aca="true" t="shared" si="19" ref="N73:O77">N23+N31+N39+N47+N55+N65</f>
        <v>0</v>
      </c>
      <c r="O73" s="88">
        <f t="shared" si="19"/>
        <v>0</v>
      </c>
      <c r="P73" s="118"/>
      <c r="Q73" s="153"/>
      <c r="R73" s="88">
        <f aca="true" t="shared" si="20" ref="R73:S77">R23+R31+R39+R47+R55+R65</f>
        <v>0</v>
      </c>
      <c r="S73" s="88">
        <f t="shared" si="20"/>
        <v>0</v>
      </c>
      <c r="T73" s="75"/>
      <c r="U73" s="75"/>
      <c r="V73" s="483"/>
    </row>
    <row r="74" spans="1:22" ht="12.75">
      <c r="A74" s="89"/>
      <c r="B74" s="109" t="s">
        <v>37</v>
      </c>
      <c r="C74" s="91" t="s">
        <v>31</v>
      </c>
      <c r="D74" s="84">
        <f aca="true" t="shared" si="21" ref="D74:E76">D24+D32+D40+D48+D56</f>
        <v>0</v>
      </c>
      <c r="E74" s="115">
        <f t="shared" si="21"/>
        <v>0</v>
      </c>
      <c r="F74" s="115">
        <f t="shared" si="17"/>
        <v>0</v>
      </c>
      <c r="G74" s="75">
        <f t="shared" si="17"/>
        <v>0</v>
      </c>
      <c r="H74" s="84">
        <f aca="true" t="shared" si="22" ref="H74:I76">H24+H32+H40+H48+H56</f>
        <v>0</v>
      </c>
      <c r="I74" s="115">
        <f t="shared" si="22"/>
        <v>0</v>
      </c>
      <c r="J74" s="115">
        <f t="shared" si="18"/>
        <v>0</v>
      </c>
      <c r="K74" s="75">
        <f t="shared" si="18"/>
        <v>0</v>
      </c>
      <c r="L74" s="84">
        <f aca="true" t="shared" si="23" ref="L74:M76">L24+L32+L40+L48+L56</f>
        <v>0</v>
      </c>
      <c r="M74" s="115">
        <f t="shared" si="23"/>
        <v>0</v>
      </c>
      <c r="N74" s="115">
        <f t="shared" si="19"/>
        <v>0</v>
      </c>
      <c r="O74" s="75">
        <f t="shared" si="19"/>
        <v>0</v>
      </c>
      <c r="P74" s="84">
        <f aca="true" t="shared" si="24" ref="P74:Q76">P24+P32+P40+P48+P56</f>
        <v>0</v>
      </c>
      <c r="Q74" s="115">
        <f t="shared" si="24"/>
        <v>0</v>
      </c>
      <c r="R74" s="115">
        <f t="shared" si="20"/>
        <v>0</v>
      </c>
      <c r="S74" s="75">
        <f t="shared" si="20"/>
        <v>0</v>
      </c>
      <c r="T74" s="75"/>
      <c r="U74" s="75"/>
      <c r="V74" s="470">
        <f>V24+V32+V40+V48+V56+V66</f>
        <v>0</v>
      </c>
    </row>
    <row r="75" spans="1:22" ht="12.75">
      <c r="A75" s="89"/>
      <c r="B75" s="66"/>
      <c r="C75" s="79" t="s">
        <v>33</v>
      </c>
      <c r="D75" s="147">
        <f t="shared" si="21"/>
        <v>0</v>
      </c>
      <c r="E75" s="148">
        <f t="shared" si="21"/>
        <v>0</v>
      </c>
      <c r="F75" s="148">
        <f t="shared" si="17"/>
        <v>0</v>
      </c>
      <c r="G75" s="148">
        <f t="shared" si="17"/>
        <v>0</v>
      </c>
      <c r="H75" s="147">
        <f t="shared" si="22"/>
        <v>0</v>
      </c>
      <c r="I75" s="148">
        <f t="shared" si="22"/>
        <v>0</v>
      </c>
      <c r="J75" s="148">
        <f t="shared" si="18"/>
        <v>0</v>
      </c>
      <c r="K75" s="148">
        <f t="shared" si="18"/>
        <v>0</v>
      </c>
      <c r="L75" s="147">
        <f t="shared" si="23"/>
        <v>0</v>
      </c>
      <c r="M75" s="148">
        <f t="shared" si="23"/>
        <v>0</v>
      </c>
      <c r="N75" s="148">
        <f t="shared" si="19"/>
        <v>0</v>
      </c>
      <c r="O75" s="148">
        <f t="shared" si="19"/>
        <v>0</v>
      </c>
      <c r="P75" s="147">
        <f t="shared" si="24"/>
        <v>0</v>
      </c>
      <c r="Q75" s="148">
        <f t="shared" si="24"/>
        <v>0</v>
      </c>
      <c r="R75" s="148">
        <f t="shared" si="20"/>
        <v>0</v>
      </c>
      <c r="S75" s="148">
        <f t="shared" si="20"/>
        <v>0</v>
      </c>
      <c r="T75" s="148"/>
      <c r="U75" s="148"/>
      <c r="V75" s="470">
        <f>V25+V33+V41+V49+V57+V67</f>
        <v>0</v>
      </c>
    </row>
    <row r="76" spans="1:22" ht="12.75">
      <c r="A76" s="23"/>
      <c r="B76" s="24"/>
      <c r="C76" s="79" t="s">
        <v>35</v>
      </c>
      <c r="D76" s="84">
        <f t="shared" si="21"/>
        <v>0</v>
      </c>
      <c r="E76" s="75">
        <f t="shared" si="21"/>
        <v>0</v>
      </c>
      <c r="F76" s="75">
        <f t="shared" si="17"/>
        <v>0</v>
      </c>
      <c r="G76" s="75">
        <f t="shared" si="17"/>
        <v>0</v>
      </c>
      <c r="H76" s="84">
        <f t="shared" si="22"/>
        <v>0</v>
      </c>
      <c r="I76" s="75">
        <f t="shared" si="22"/>
        <v>0</v>
      </c>
      <c r="J76" s="75">
        <f t="shared" si="18"/>
        <v>0</v>
      </c>
      <c r="K76" s="75">
        <f t="shared" si="18"/>
        <v>0</v>
      </c>
      <c r="L76" s="84">
        <f t="shared" si="23"/>
        <v>0</v>
      </c>
      <c r="M76" s="75">
        <f t="shared" si="23"/>
        <v>0</v>
      </c>
      <c r="N76" s="75">
        <f t="shared" si="19"/>
        <v>0</v>
      </c>
      <c r="O76" s="75">
        <f t="shared" si="19"/>
        <v>0</v>
      </c>
      <c r="P76" s="84">
        <f t="shared" si="24"/>
        <v>0</v>
      </c>
      <c r="Q76" s="75">
        <f t="shared" si="24"/>
        <v>0</v>
      </c>
      <c r="R76" s="75">
        <f t="shared" si="20"/>
        <v>0</v>
      </c>
      <c r="S76" s="75">
        <f t="shared" si="20"/>
        <v>0</v>
      </c>
      <c r="T76" s="75"/>
      <c r="U76" s="75"/>
      <c r="V76" s="470">
        <f>V26+V34+V42+V50+V58+V68</f>
        <v>0</v>
      </c>
    </row>
    <row r="77" spans="1:22" ht="12.75">
      <c r="A77" s="23"/>
      <c r="B77" s="24"/>
      <c r="C77" s="79" t="s">
        <v>36</v>
      </c>
      <c r="D77" s="72"/>
      <c r="E77" s="154"/>
      <c r="F77" s="97">
        <f t="shared" si="17"/>
        <v>0</v>
      </c>
      <c r="G77" s="75">
        <f t="shared" si="17"/>
        <v>0</v>
      </c>
      <c r="H77" s="72"/>
      <c r="I77" s="154"/>
      <c r="J77" s="97">
        <f t="shared" si="18"/>
        <v>0</v>
      </c>
      <c r="K77" s="75">
        <f t="shared" si="18"/>
        <v>0</v>
      </c>
      <c r="L77" s="72"/>
      <c r="M77" s="154"/>
      <c r="N77" s="97">
        <f t="shared" si="19"/>
        <v>0</v>
      </c>
      <c r="O77" s="75">
        <f t="shared" si="19"/>
        <v>0</v>
      </c>
      <c r="P77" s="72"/>
      <c r="Q77" s="154"/>
      <c r="R77" s="97">
        <f t="shared" si="20"/>
        <v>0</v>
      </c>
      <c r="S77" s="75">
        <f t="shared" si="20"/>
        <v>0</v>
      </c>
      <c r="T77" s="75"/>
      <c r="U77" s="75"/>
      <c r="V77" s="483"/>
    </row>
    <row r="78" spans="1:22" ht="13.5" thickBot="1">
      <c r="A78" s="155"/>
      <c r="B78" s="132"/>
      <c r="C78" s="156" t="s">
        <v>52</v>
      </c>
      <c r="D78" s="157">
        <f aca="true" t="shared" si="25" ref="D78:S78">SUM(D70:D77)</f>
        <v>0</v>
      </c>
      <c r="E78" s="158">
        <f t="shared" si="25"/>
        <v>0</v>
      </c>
      <c r="F78" s="158">
        <f t="shared" si="25"/>
        <v>0</v>
      </c>
      <c r="G78" s="158">
        <f t="shared" si="25"/>
        <v>0</v>
      </c>
      <c r="H78" s="157">
        <f t="shared" si="25"/>
        <v>0</v>
      </c>
      <c r="I78" s="158">
        <f t="shared" si="25"/>
        <v>0</v>
      </c>
      <c r="J78" s="158">
        <f t="shared" si="25"/>
        <v>0</v>
      </c>
      <c r="K78" s="158">
        <f t="shared" si="25"/>
        <v>0</v>
      </c>
      <c r="L78" s="157">
        <f t="shared" si="25"/>
        <v>0</v>
      </c>
      <c r="M78" s="158">
        <f t="shared" si="25"/>
        <v>0</v>
      </c>
      <c r="N78" s="158">
        <f t="shared" si="25"/>
        <v>0</v>
      </c>
      <c r="O78" s="158">
        <f t="shared" si="25"/>
        <v>0</v>
      </c>
      <c r="P78" s="157">
        <f t="shared" si="25"/>
        <v>0</v>
      </c>
      <c r="Q78" s="158">
        <f t="shared" si="25"/>
        <v>0</v>
      </c>
      <c r="R78" s="158">
        <f t="shared" si="25"/>
        <v>0</v>
      </c>
      <c r="S78" s="158">
        <f t="shared" si="25"/>
        <v>0</v>
      </c>
      <c r="T78" s="158"/>
      <c r="U78" s="158"/>
      <c r="V78" s="462">
        <f>SUM(V20:V69)</f>
        <v>0</v>
      </c>
    </row>
    <row r="79" spans="1:22" ht="12.75">
      <c r="A79" s="24"/>
      <c r="B79" s="24"/>
      <c r="C79" s="79"/>
      <c r="D79" s="15"/>
      <c r="E79" s="24"/>
      <c r="F79" s="24"/>
      <c r="G79" s="24"/>
      <c r="H79" s="15"/>
      <c r="I79" s="24"/>
      <c r="J79" s="24"/>
      <c r="K79" s="24"/>
      <c r="L79" s="15"/>
      <c r="M79" s="24"/>
      <c r="N79" s="24"/>
      <c r="O79" s="24"/>
      <c r="P79" s="15"/>
      <c r="Q79" s="24"/>
      <c r="R79" s="24"/>
      <c r="S79" s="24"/>
      <c r="T79" s="24"/>
      <c r="U79" s="24"/>
      <c r="V79" s="14"/>
    </row>
  </sheetData>
  <sheetProtection/>
  <conditionalFormatting sqref="V21:V22 V25:V26 V28:V30 V32:V34 V36:V38 V40:V42 V44:V46 V48:V50 V52:V54 V56:V58">
    <cfRule type="expression" priority="1" dxfId="0" stopIfTrue="1">
      <formula>#REF!&gt;0</formula>
    </cfRule>
    <cfRule type="cellIs" priority="2" dxfId="1" operator="equal" stopIfTrue="1">
      <formula>0</formula>
    </cfRule>
  </conditionalFormatting>
  <conditionalFormatting sqref="V78">
    <cfRule type="expression" priority="3" dxfId="6" stopIfTrue="1">
      <formula>#REF!&gt;0</formula>
    </cfRule>
    <cfRule type="cellIs" priority="4" dxfId="1" operator="equal" stopIfTrue="1">
      <formula>0</formula>
    </cfRule>
    <cfRule type="cellIs" priority="5" dxfId="0" operator="notEqual" stopIfTrue="1">
      <formula>TRUNC(V78)</formula>
    </cfRule>
  </conditionalFormatting>
  <conditionalFormatting sqref="V20 V23:V24 V27 V31 V35 V39 V43 V47 V51 V55 V59:V69">
    <cfRule type="expression" priority="6" dxfId="6" stopIfTrue="1">
      <formula>#REF!&gt;0</formula>
    </cfRule>
    <cfRule type="cellIs" priority="7" dxfId="23" operator="equal" stopIfTrue="1">
      <formula>0</formula>
    </cfRule>
  </conditionalFormatting>
  <conditionalFormatting sqref="V70:V72 V74:V76 D70:U77">
    <cfRule type="cellIs" priority="8" dxfId="1" operator="equal" stopIfTrue="1">
      <formula>0</formula>
    </cfRule>
    <cfRule type="cellIs" priority="9" dxfId="0" operator="notEqual" stopIfTrue="1">
      <formula>TRUNC(D70)</formula>
    </cfRule>
  </conditionalFormatting>
  <conditionalFormatting sqref="V73 V77 P59:Q69 P23:Q23 P27:Q27 P31:Q31 P35:Q35 P39:Q39 P43:Q43 P47:Q47 P51:Q51 P55:Q55 L23:M23 L27:M27 L31:M31 L35:M35 L39:M39 L43:M43 L47:M47 L51:M51 L55:M55 L59:M69 H23:I23 H27:I27 H31:I31 H35:I35 H39:I39 H43:I43 H47:I47 H51:I51 H55:I55 H59:I69 D24:U24 D23:E23 D27:E27 D31:E31 D35:E35 D39:E39 D43:E43 D47:E47 D51:E51 D55:E55 D59:E69 D20:U20">
    <cfRule type="cellIs" priority="10" dxfId="23" operator="equal" stopIfTrue="1">
      <formula>0</formula>
    </cfRule>
  </conditionalFormatting>
  <conditionalFormatting sqref="V79">
    <cfRule type="expression" priority="11" dxfId="6" stopIfTrue="1">
      <formula>$V$79&lt;&gt;"Validation: OK"</formula>
    </cfRule>
  </conditionalFormatting>
  <conditionalFormatting sqref="D78:U78">
    <cfRule type="cellIs" priority="12" dxfId="1" operator="equal" stopIfTrue="1">
      <formula>0</formula>
    </cfRule>
  </conditionalFormatting>
  <conditionalFormatting sqref="P21:Q22 P52:Q54 P25:Q26 R25:U59 P32:Q34 P28:Q30 P40:Q42 P36:Q38 P56:Q58 P44:Q46 P48:Q50 R21:U23">
    <cfRule type="cellIs" priority="13" dxfId="0" operator="lessThan" stopIfTrue="1">
      <formula>0</formula>
    </cfRule>
    <cfRule type="cellIs" priority="14" dxfId="1" operator="equal" stopIfTrue="1">
      <formula>0</formula>
    </cfRule>
  </conditionalFormatting>
  <conditionalFormatting sqref="R62:U69 J62:K69 F62:G69">
    <cfRule type="cellIs" priority="15" dxfId="1" operator="equal" stopIfTrue="1">
      <formula>0</formula>
    </cfRule>
    <cfRule type="cellIs" priority="16" dxfId="0" operator="notEqual" stopIfTrue="1">
      <formula>TRUNC(F62)</formula>
    </cfRule>
    <cfRule type="cellIs" priority="17" dxfId="0" operator="lessThan" stopIfTrue="1">
      <formula>0</formula>
    </cfRule>
  </conditionalFormatting>
  <conditionalFormatting sqref="R60:U61">
    <cfRule type="cellIs" priority="18" dxfId="0" operator="lessThan" stopIfTrue="1">
      <formula>0</formula>
    </cfRule>
    <cfRule type="cellIs" priority="19" dxfId="0" operator="notEqual" stopIfTrue="1">
      <formula>TRUNC(R60)</formula>
    </cfRule>
    <cfRule type="cellIs" priority="20" dxfId="1" operator="equal" stopIfTrue="1">
      <formula>0</formula>
    </cfRule>
  </conditionalFormatting>
  <conditionalFormatting sqref="L9 P79 H9 L79 D9 H79 D79 P9">
    <cfRule type="cellIs" priority="21" dxfId="0" operator="notEqual" stopIfTrue="1">
      <formula>"Validation: OK"</formula>
    </cfRule>
  </conditionalFormatting>
  <conditionalFormatting sqref="L21:M22 N25:O59 L25:M26 N21:O23 L32:M34 L28:M30 L36:M38 L40:M42 L56:M58 L52:M54 L44:M46 L48:M50">
    <cfRule type="cellIs" priority="22" dxfId="0" operator="greaterThan" stopIfTrue="1">
      <formula>0</formula>
    </cfRule>
    <cfRule type="cellIs" priority="23" dxfId="0" operator="notEqual" stopIfTrue="1">
      <formula>ROUND(L21,2)</formula>
    </cfRule>
    <cfRule type="cellIs" priority="24" dxfId="1" operator="equal" stopIfTrue="1">
      <formula>0</formula>
    </cfRule>
  </conditionalFormatting>
  <conditionalFormatting sqref="N60:O61">
    <cfRule type="cellIs" priority="25" dxfId="0" operator="greaterThan" stopIfTrue="1">
      <formula>0</formula>
    </cfRule>
    <cfRule type="cellIs" priority="26" dxfId="0" operator="notEqual" stopIfTrue="1">
      <formula>TRUNC(N60)</formula>
    </cfRule>
    <cfRule type="cellIs" priority="27" dxfId="1" operator="equal" stopIfTrue="1">
      <formula>0</formula>
    </cfRule>
  </conditionalFormatting>
  <conditionalFormatting sqref="N62:O69">
    <cfRule type="cellIs" priority="28" dxfId="1" operator="equal" stopIfTrue="1">
      <formula>0</formula>
    </cfRule>
    <cfRule type="cellIs" priority="29" dxfId="0" operator="notEqual" stopIfTrue="1">
      <formula>TRUNC(N62)</formula>
    </cfRule>
    <cfRule type="cellIs" priority="30" dxfId="0" operator="greaterThan" stopIfTrue="1">
      <formula>0</formula>
    </cfRule>
  </conditionalFormatting>
  <conditionalFormatting sqref="H32:I34 H21:I22 J25:K59 H25:I26 J21:K23 H28:I30 H40:I42 H36:I38 H56:I58 H48:I50 H52:I54 H44:I46 D21:E22 F25:G59 D25:E26 F21:G23 D32:E34 D28:E30 D40:E42 D36:E38 D56:E58 D52:E54 D44:E46 D48:E50">
    <cfRule type="cellIs" priority="31" dxfId="0" operator="lessThan" stopIfTrue="1">
      <formula>0</formula>
    </cfRule>
    <cfRule type="cellIs" priority="32" dxfId="0" operator="notEqual" stopIfTrue="1">
      <formula>ROUND(D21,2)</formula>
    </cfRule>
    <cfRule type="cellIs" priority="33" dxfId="1" operator="equal" stopIfTrue="1">
      <formula>0</formula>
    </cfRule>
  </conditionalFormatting>
  <conditionalFormatting sqref="J60:K61 F60:G61">
    <cfRule type="cellIs" priority="34" dxfId="0" operator="lessThan" stopIfTrue="1">
      <formula>0</formula>
    </cfRule>
    <cfRule type="cellIs" priority="35" dxfId="0" operator="notEqual" stopIfTrue="1">
      <formula>TRUNC(F60)</formula>
    </cfRule>
    <cfRule type="cellIs" priority="36" dxfId="1" operator="equal" stopIfTrue="1">
      <formula>0</formula>
    </cfRule>
  </conditionalFormatting>
  <printOptions/>
  <pageMargins left="0.48" right="0.18" top="0.5905511811023623" bottom="0.2755905511811024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5.421875" style="54" customWidth="1"/>
    <col min="2" max="2" width="6.57421875" style="54" customWidth="1"/>
    <col min="3" max="3" width="5.7109375" style="54" customWidth="1"/>
    <col min="4" max="8" width="8.7109375" style="54" customWidth="1"/>
    <col min="9" max="9" width="8.8515625" style="54" customWidth="1"/>
    <col min="10" max="19" width="8.7109375" style="54" customWidth="1"/>
    <col min="20" max="58" width="9.140625" style="2" customWidth="1"/>
    <col min="59" max="16384" width="9.140625" style="54" customWidth="1"/>
  </cols>
  <sheetData>
    <row r="1" spans="1:58" s="164" customFormat="1" ht="18">
      <c r="A1" s="1" t="str">
        <f>FTS!A1</f>
        <v>Higher Education Students Early Statistics 2007-08</v>
      </c>
      <c r="B1" s="162"/>
      <c r="C1" s="163"/>
      <c r="D1" s="162"/>
      <c r="E1" s="162"/>
      <c r="F1" s="162"/>
      <c r="G1" s="162"/>
      <c r="H1" s="162"/>
      <c r="I1" s="162"/>
      <c r="J1" s="162"/>
      <c r="K1" s="162"/>
      <c r="L1" s="3"/>
      <c r="M1" s="3"/>
      <c r="N1" s="162"/>
      <c r="O1" s="162"/>
      <c r="P1" s="162"/>
      <c r="Q1" s="162"/>
      <c r="R1" s="162"/>
      <c r="S1" s="16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19" ht="12.75">
      <c r="A2" s="24"/>
      <c r="B2" s="24"/>
      <c r="C2" s="79"/>
      <c r="D2" s="24"/>
      <c r="E2" s="24"/>
      <c r="F2" s="24"/>
      <c r="G2" s="24"/>
      <c r="H2" s="24"/>
      <c r="I2" s="24"/>
      <c r="K2" s="24"/>
      <c r="L2" s="24"/>
      <c r="M2" s="24"/>
      <c r="N2" s="24"/>
      <c r="O2" s="24"/>
      <c r="Q2" s="24"/>
      <c r="R2" s="24"/>
      <c r="S2" s="24"/>
    </row>
    <row r="3" spans="1:58" s="169" customFormat="1" ht="15.75">
      <c r="A3" s="165" t="str">
        <f>FTS!A3</f>
        <v>Institution:</v>
      </c>
      <c r="B3" s="166"/>
      <c r="C3" s="167"/>
      <c r="D3" s="166"/>
      <c r="E3" s="166"/>
      <c r="F3" s="166"/>
      <c r="G3" s="166"/>
      <c r="H3" s="166"/>
      <c r="I3" s="166"/>
      <c r="J3" s="24" t="str">
        <f>contact</f>
        <v>Contact:</v>
      </c>
      <c r="K3" s="168"/>
      <c r="L3" s="10"/>
      <c r="M3" s="10"/>
      <c r="N3" s="10"/>
      <c r="O3" s="10"/>
      <c r="P3" s="10" t="str">
        <f>hea</f>
        <v>HEA:</v>
      </c>
      <c r="Q3" s="129"/>
      <c r="R3" s="129"/>
      <c r="S3" s="129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 s="169" customFormat="1" ht="15.75">
      <c r="A4" s="165" t="str">
        <f>FTS!A4</f>
        <v>Code:</v>
      </c>
      <c r="B4" s="166"/>
      <c r="C4" s="167"/>
      <c r="D4" s="166"/>
      <c r="F4" s="166"/>
      <c r="G4" s="166"/>
      <c r="H4" s="170"/>
      <c r="I4" s="166"/>
      <c r="J4" s="10" t="str">
        <f>phone</f>
        <v>Phone:</v>
      </c>
      <c r="K4" s="168"/>
      <c r="L4" s="10"/>
      <c r="M4" s="10"/>
      <c r="N4" s="10"/>
      <c r="O4" s="10"/>
      <c r="P4" s="10" t="str">
        <f>heaphone</f>
        <v>HEA Phone: 0117 931</v>
      </c>
      <c r="Q4" s="129"/>
      <c r="R4" s="129"/>
      <c r="S4" s="129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s="169" customFormat="1" ht="15.75">
      <c r="A5" s="165" t="str">
        <f>UKPRN</f>
        <v>UKPRN:</v>
      </c>
      <c r="B5" s="166"/>
      <c r="C5" s="167"/>
      <c r="D5" s="166"/>
      <c r="E5" s="165"/>
      <c r="F5" s="166"/>
      <c r="G5" s="166"/>
      <c r="H5" s="170"/>
      <c r="I5" s="166"/>
      <c r="J5" s="10" t="str">
        <f>mail</f>
        <v>E-mail:</v>
      </c>
      <c r="K5" s="168"/>
      <c r="L5" s="10"/>
      <c r="M5" s="10"/>
      <c r="N5" s="10"/>
      <c r="O5" s="10"/>
      <c r="P5" s="10" t="str">
        <f>heamail</f>
        <v>HEA E-mail:</v>
      </c>
      <c r="Q5" s="129"/>
      <c r="R5" s="129"/>
      <c r="S5" s="129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58" s="169" customFormat="1" ht="15.75">
      <c r="A6" s="165" t="str">
        <f>FTS!A6</f>
        <v>Mode: Full-time</v>
      </c>
      <c r="B6" s="168"/>
      <c r="C6" s="168"/>
      <c r="D6" s="168"/>
      <c r="E6" s="168"/>
      <c r="F6" s="168"/>
      <c r="G6" s="168"/>
      <c r="H6" s="168"/>
      <c r="I6" s="168"/>
      <c r="J6" s="10" t="str">
        <f>Date</f>
        <v>Date loaded:</v>
      </c>
      <c r="K6" s="168"/>
      <c r="L6" s="10"/>
      <c r="M6" s="10"/>
      <c r="N6" s="10"/>
      <c r="O6" s="10"/>
      <c r="P6" s="10"/>
      <c r="Q6" s="10"/>
      <c r="R6" s="10"/>
      <c r="S6" s="10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s="169" customFormat="1" ht="15.75">
      <c r="A7" s="9" t="s">
        <v>129</v>
      </c>
      <c r="B7" s="168"/>
      <c r="C7" s="168"/>
      <c r="D7" s="168"/>
      <c r="E7" s="168"/>
      <c r="F7" s="168"/>
      <c r="G7" s="168"/>
      <c r="H7" s="168"/>
      <c r="I7" s="168"/>
      <c r="J7" s="168"/>
      <c r="K7" s="171"/>
      <c r="L7" s="172"/>
      <c r="M7" s="168"/>
      <c r="N7" s="168"/>
      <c r="O7" s="168"/>
      <c r="P7" s="173"/>
      <c r="Q7" s="168"/>
      <c r="R7" s="168"/>
      <c r="S7" s="168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s="169" customFormat="1" ht="15.75">
      <c r="A8" s="9"/>
      <c r="B8" s="168"/>
      <c r="C8" s="168"/>
      <c r="D8" s="168"/>
      <c r="E8" s="168"/>
      <c r="F8" s="168"/>
      <c r="G8" s="168"/>
      <c r="H8" s="168"/>
      <c r="I8" s="168"/>
      <c r="J8" s="168"/>
      <c r="K8" s="171"/>
      <c r="L8" s="172"/>
      <c r="M8" s="168"/>
      <c r="N8" s="168"/>
      <c r="O8" s="168"/>
      <c r="P8" s="173"/>
      <c r="Q8" s="168"/>
      <c r="R8" s="168"/>
      <c r="S8" s="168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19" ht="12.75">
      <c r="A9" s="2"/>
      <c r="B9" s="2"/>
      <c r="C9" s="2"/>
      <c r="D9" s="15" t="s">
        <v>117</v>
      </c>
      <c r="E9" s="2"/>
      <c r="F9" s="2"/>
      <c r="G9" s="2"/>
      <c r="H9" s="15" t="s">
        <v>117</v>
      </c>
      <c r="I9" s="2"/>
      <c r="J9" s="2"/>
      <c r="K9" s="2"/>
      <c r="L9" s="15" t="s">
        <v>117</v>
      </c>
      <c r="M9" s="2"/>
      <c r="N9" s="2"/>
      <c r="O9" s="2"/>
      <c r="P9" s="15" t="s">
        <v>117</v>
      </c>
      <c r="Q9" s="2"/>
      <c r="R9" s="2"/>
      <c r="S9" s="2"/>
    </row>
    <row r="10" spans="1:19" ht="13.5" thickBot="1">
      <c r="A10" s="2"/>
      <c r="B10" s="2"/>
      <c r="C10" s="2"/>
      <c r="D10" s="334" t="s">
        <v>156</v>
      </c>
      <c r="E10" s="2"/>
      <c r="F10" s="2"/>
      <c r="G10" s="2"/>
      <c r="H10" s="334" t="s">
        <v>156</v>
      </c>
      <c r="I10" s="2"/>
      <c r="J10" s="2"/>
      <c r="K10" s="2"/>
      <c r="L10" s="334" t="s">
        <v>156</v>
      </c>
      <c r="M10" s="2"/>
      <c r="N10" s="2"/>
      <c r="O10" s="2"/>
      <c r="P10" s="334" t="s">
        <v>156</v>
      </c>
      <c r="Q10" s="2"/>
      <c r="R10" s="2"/>
      <c r="S10" s="2"/>
    </row>
    <row r="11" spans="1:19" ht="12.75">
      <c r="A11" s="16"/>
      <c r="B11" s="17"/>
      <c r="C11" s="17"/>
      <c r="D11" s="18">
        <v>1</v>
      </c>
      <c r="E11" s="19"/>
      <c r="F11" s="19"/>
      <c r="G11" s="19"/>
      <c r="H11" s="18">
        <v>2</v>
      </c>
      <c r="I11" s="19"/>
      <c r="J11" s="19"/>
      <c r="K11" s="19"/>
      <c r="L11" s="18">
        <v>3</v>
      </c>
      <c r="M11" s="19"/>
      <c r="N11" s="19"/>
      <c r="O11" s="19"/>
      <c r="P11" s="18">
        <v>4</v>
      </c>
      <c r="Q11" s="19"/>
      <c r="R11" s="19"/>
      <c r="S11" s="22"/>
    </row>
    <row r="12" spans="1:19" ht="12.75">
      <c r="A12" s="23"/>
      <c r="B12" s="24"/>
      <c r="C12" s="24"/>
      <c r="D12" s="174"/>
      <c r="E12" s="26"/>
      <c r="F12" s="26"/>
      <c r="G12" s="26"/>
      <c r="H12" s="174"/>
      <c r="I12" s="26"/>
      <c r="J12" s="26"/>
      <c r="K12" s="26"/>
      <c r="L12" s="174"/>
      <c r="M12" s="26"/>
      <c r="N12" s="26"/>
      <c r="O12" s="26"/>
      <c r="P12" s="174"/>
      <c r="Q12" s="26"/>
      <c r="R12" s="26"/>
      <c r="S12" s="29"/>
    </row>
    <row r="13" spans="1:19" ht="12.75">
      <c r="A13" s="23"/>
      <c r="B13" s="24"/>
      <c r="C13" s="24"/>
      <c r="D13" s="32" t="s">
        <v>7</v>
      </c>
      <c r="E13" s="26"/>
      <c r="F13" s="26"/>
      <c r="G13" s="26"/>
      <c r="H13" s="32" t="s">
        <v>8</v>
      </c>
      <c r="I13" s="26"/>
      <c r="J13" s="26"/>
      <c r="K13" s="26"/>
      <c r="L13" s="32" t="s">
        <v>9</v>
      </c>
      <c r="M13" s="26"/>
      <c r="N13" s="26"/>
      <c r="O13" s="26"/>
      <c r="P13" s="32" t="s">
        <v>146</v>
      </c>
      <c r="Q13" s="26"/>
      <c r="R13" s="26"/>
      <c r="S13" s="29"/>
    </row>
    <row r="14" spans="1:19" ht="12.75">
      <c r="A14" s="23"/>
      <c r="B14" s="24"/>
      <c r="C14" s="24"/>
      <c r="D14" s="32" t="s">
        <v>118</v>
      </c>
      <c r="E14" s="26"/>
      <c r="F14" s="26"/>
      <c r="G14" s="26"/>
      <c r="H14" s="32" t="s">
        <v>119</v>
      </c>
      <c r="I14" s="26"/>
      <c r="J14" s="26"/>
      <c r="K14" s="26"/>
      <c r="L14" s="32" t="s">
        <v>10</v>
      </c>
      <c r="M14" s="26"/>
      <c r="N14" s="26"/>
      <c r="O14" s="26"/>
      <c r="P14" s="32" t="s">
        <v>147</v>
      </c>
      <c r="Q14" s="26"/>
      <c r="R14" s="26"/>
      <c r="S14" s="29"/>
    </row>
    <row r="15" spans="1:19" ht="12.75">
      <c r="A15" s="23"/>
      <c r="B15" s="24"/>
      <c r="C15" s="24"/>
      <c r="D15" s="175" t="str">
        <f>"1 December 2007 inclusive"</f>
        <v>1 December 2007 inclusive</v>
      </c>
      <c r="E15" s="36"/>
      <c r="F15" s="36"/>
      <c r="G15" s="36"/>
      <c r="H15" s="38" t="s">
        <v>122</v>
      </c>
      <c r="I15" s="36"/>
      <c r="J15" s="36"/>
      <c r="K15" s="36"/>
      <c r="L15" s="38" t="s">
        <v>12</v>
      </c>
      <c r="M15" s="36"/>
      <c r="N15" s="36"/>
      <c r="O15" s="36"/>
      <c r="P15" s="38" t="s">
        <v>13</v>
      </c>
      <c r="Q15" s="36"/>
      <c r="R15" s="36"/>
      <c r="S15" s="65"/>
    </row>
    <row r="16" spans="1:58" ht="12.75">
      <c r="A16" s="23"/>
      <c r="B16" s="24"/>
      <c r="C16" s="24"/>
      <c r="D16" s="42" t="s">
        <v>15</v>
      </c>
      <c r="E16" s="45"/>
      <c r="F16" s="45"/>
      <c r="G16" s="24"/>
      <c r="H16" s="42" t="s">
        <v>15</v>
      </c>
      <c r="I16" s="45"/>
      <c r="J16" s="45"/>
      <c r="K16" s="24"/>
      <c r="L16" s="42" t="s">
        <v>15</v>
      </c>
      <c r="M16" s="45"/>
      <c r="N16" s="45"/>
      <c r="O16" s="24"/>
      <c r="P16" s="42" t="s">
        <v>15</v>
      </c>
      <c r="Q16" s="45"/>
      <c r="R16" s="45"/>
      <c r="S16" s="176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</row>
    <row r="17" spans="1:58" ht="12.75">
      <c r="A17" s="23"/>
      <c r="B17" s="24"/>
      <c r="C17" s="24"/>
      <c r="D17" s="196" t="s">
        <v>69</v>
      </c>
      <c r="E17" s="177"/>
      <c r="F17" s="58"/>
      <c r="G17" s="58"/>
      <c r="H17" s="196" t="s">
        <v>69</v>
      </c>
      <c r="I17" s="177"/>
      <c r="J17" s="58"/>
      <c r="K17" s="58"/>
      <c r="L17" s="196" t="s">
        <v>69</v>
      </c>
      <c r="M17" s="177"/>
      <c r="N17" s="58"/>
      <c r="O17" s="58"/>
      <c r="P17" s="196" t="s">
        <v>69</v>
      </c>
      <c r="Q17" s="177"/>
      <c r="R17" s="58"/>
      <c r="S17" s="178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</row>
    <row r="18" spans="1:58" ht="30" customHeight="1">
      <c r="A18" s="23"/>
      <c r="B18" s="41"/>
      <c r="C18" s="2"/>
      <c r="D18" s="55" t="s">
        <v>16</v>
      </c>
      <c r="E18" s="56" t="s">
        <v>17</v>
      </c>
      <c r="F18" s="56" t="s">
        <v>18</v>
      </c>
      <c r="G18" s="50" t="s">
        <v>19</v>
      </c>
      <c r="H18" s="55" t="s">
        <v>16</v>
      </c>
      <c r="I18" s="56" t="s">
        <v>17</v>
      </c>
      <c r="J18" s="56" t="s">
        <v>18</v>
      </c>
      <c r="K18" s="50" t="s">
        <v>19</v>
      </c>
      <c r="L18" s="55" t="s">
        <v>16</v>
      </c>
      <c r="M18" s="56" t="s">
        <v>17</v>
      </c>
      <c r="N18" s="56" t="s">
        <v>18</v>
      </c>
      <c r="O18" s="50" t="s">
        <v>19</v>
      </c>
      <c r="P18" s="55" t="s">
        <v>16</v>
      </c>
      <c r="Q18" s="56" t="s">
        <v>17</v>
      </c>
      <c r="R18" s="56" t="s">
        <v>18</v>
      </c>
      <c r="S18" s="179" t="s">
        <v>19</v>
      </c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</row>
    <row r="19" spans="1:58" ht="15" customHeight="1">
      <c r="A19" s="180" t="s">
        <v>21</v>
      </c>
      <c r="B19" s="60"/>
      <c r="C19" s="181" t="s">
        <v>23</v>
      </c>
      <c r="D19" s="62" t="s">
        <v>24</v>
      </c>
      <c r="E19" s="63" t="s">
        <v>25</v>
      </c>
      <c r="F19" s="63" t="s">
        <v>26</v>
      </c>
      <c r="G19" s="63" t="s">
        <v>27</v>
      </c>
      <c r="H19" s="62" t="s">
        <v>24</v>
      </c>
      <c r="I19" s="63" t="s">
        <v>25</v>
      </c>
      <c r="J19" s="63" t="s">
        <v>26</v>
      </c>
      <c r="K19" s="63" t="s">
        <v>27</v>
      </c>
      <c r="L19" s="62" t="s">
        <v>24</v>
      </c>
      <c r="M19" s="63" t="s">
        <v>25</v>
      </c>
      <c r="N19" s="63" t="s">
        <v>26</v>
      </c>
      <c r="O19" s="63" t="s">
        <v>27</v>
      </c>
      <c r="P19" s="62" t="s">
        <v>24</v>
      </c>
      <c r="Q19" s="63" t="s">
        <v>25</v>
      </c>
      <c r="R19" s="63" t="s">
        <v>26</v>
      </c>
      <c r="S19" s="182" t="s">
        <v>27</v>
      </c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</row>
    <row r="20" spans="1:58" ht="12.75">
      <c r="A20" s="23" t="s">
        <v>53</v>
      </c>
      <c r="B20" s="24"/>
      <c r="C20" s="79" t="s">
        <v>54</v>
      </c>
      <c r="D20" s="82">
        <v>0</v>
      </c>
      <c r="E20" s="83">
        <v>0</v>
      </c>
      <c r="F20" s="83">
        <v>0</v>
      </c>
      <c r="G20" s="83">
        <v>0</v>
      </c>
      <c r="H20" s="82">
        <v>0</v>
      </c>
      <c r="I20" s="83">
        <v>0</v>
      </c>
      <c r="J20" s="83">
        <v>0</v>
      </c>
      <c r="K20" s="83">
        <v>0</v>
      </c>
      <c r="L20" s="82">
        <v>0</v>
      </c>
      <c r="M20" s="83">
        <v>0</v>
      </c>
      <c r="N20" s="83">
        <v>0</v>
      </c>
      <c r="O20" s="83">
        <v>0</v>
      </c>
      <c r="P20" s="84">
        <f aca="true" t="shared" si="0" ref="P20:S23">D20+H20+L20</f>
        <v>0</v>
      </c>
      <c r="Q20" s="75">
        <f t="shared" si="0"/>
        <v>0</v>
      </c>
      <c r="R20" s="75">
        <f t="shared" si="0"/>
        <v>0</v>
      </c>
      <c r="S20" s="76">
        <f t="shared" si="0"/>
        <v>0</v>
      </c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</row>
    <row r="21" spans="1:58" ht="12.75">
      <c r="A21" s="23" t="s">
        <v>55</v>
      </c>
      <c r="B21" s="24"/>
      <c r="C21" s="79" t="s">
        <v>54</v>
      </c>
      <c r="D21" s="82">
        <v>0</v>
      </c>
      <c r="E21" s="83">
        <v>0</v>
      </c>
      <c r="F21" s="83">
        <v>0</v>
      </c>
      <c r="G21" s="83">
        <v>0</v>
      </c>
      <c r="H21" s="82">
        <v>0</v>
      </c>
      <c r="I21" s="83">
        <v>0</v>
      </c>
      <c r="J21" s="83">
        <v>0</v>
      </c>
      <c r="K21" s="83">
        <v>0</v>
      </c>
      <c r="L21" s="82">
        <v>0</v>
      </c>
      <c r="M21" s="83">
        <v>0</v>
      </c>
      <c r="N21" s="83">
        <v>0</v>
      </c>
      <c r="O21" s="83">
        <v>0</v>
      </c>
      <c r="P21" s="84">
        <f t="shared" si="0"/>
        <v>0</v>
      </c>
      <c r="Q21" s="75">
        <f t="shared" si="0"/>
        <v>0</v>
      </c>
      <c r="R21" s="75">
        <f t="shared" si="0"/>
        <v>0</v>
      </c>
      <c r="S21" s="76">
        <f t="shared" si="0"/>
        <v>0</v>
      </c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</row>
    <row r="22" spans="1:58" ht="12.75">
      <c r="A22" s="23" t="s">
        <v>56</v>
      </c>
      <c r="B22" s="24"/>
      <c r="C22" s="79" t="s">
        <v>54</v>
      </c>
      <c r="D22" s="82">
        <v>0</v>
      </c>
      <c r="E22" s="83">
        <v>0</v>
      </c>
      <c r="F22" s="83">
        <v>0</v>
      </c>
      <c r="G22" s="83">
        <v>0</v>
      </c>
      <c r="H22" s="82">
        <v>0</v>
      </c>
      <c r="I22" s="83">
        <v>0</v>
      </c>
      <c r="J22" s="83">
        <v>0</v>
      </c>
      <c r="K22" s="83">
        <v>0</v>
      </c>
      <c r="L22" s="82">
        <v>0</v>
      </c>
      <c r="M22" s="83">
        <v>0</v>
      </c>
      <c r="N22" s="83">
        <v>0</v>
      </c>
      <c r="O22" s="83">
        <v>0</v>
      </c>
      <c r="P22" s="84">
        <f t="shared" si="0"/>
        <v>0</v>
      </c>
      <c r="Q22" s="75">
        <f t="shared" si="0"/>
        <v>0</v>
      </c>
      <c r="R22" s="75">
        <f t="shared" si="0"/>
        <v>0</v>
      </c>
      <c r="S22" s="76">
        <f t="shared" si="0"/>
        <v>0</v>
      </c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</row>
    <row r="23" spans="1:58" ht="12.75">
      <c r="A23" s="23" t="s">
        <v>57</v>
      </c>
      <c r="B23" s="24"/>
      <c r="C23" s="79" t="s">
        <v>54</v>
      </c>
      <c r="D23" s="82">
        <v>0</v>
      </c>
      <c r="E23" s="83">
        <v>0</v>
      </c>
      <c r="F23" s="83">
        <v>0</v>
      </c>
      <c r="G23" s="83">
        <v>0</v>
      </c>
      <c r="H23" s="82">
        <v>0</v>
      </c>
      <c r="I23" s="83">
        <v>0</v>
      </c>
      <c r="J23" s="83">
        <v>0</v>
      </c>
      <c r="K23" s="83">
        <v>0</v>
      </c>
      <c r="L23" s="82">
        <v>0</v>
      </c>
      <c r="M23" s="83">
        <v>0</v>
      </c>
      <c r="N23" s="83">
        <v>0</v>
      </c>
      <c r="O23" s="83">
        <v>0</v>
      </c>
      <c r="P23" s="84">
        <f t="shared" si="0"/>
        <v>0</v>
      </c>
      <c r="Q23" s="75">
        <f t="shared" si="0"/>
        <v>0</v>
      </c>
      <c r="R23" s="75">
        <f t="shared" si="0"/>
        <v>0</v>
      </c>
      <c r="S23" s="76">
        <f t="shared" si="0"/>
        <v>0</v>
      </c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</row>
    <row r="24" spans="1:58" ht="13.5" thickBot="1">
      <c r="A24" s="183" t="s">
        <v>58</v>
      </c>
      <c r="B24" s="184"/>
      <c r="C24" s="156" t="s">
        <v>54</v>
      </c>
      <c r="D24" s="157">
        <f aca="true" t="shared" si="1" ref="D24:S24">SUM(D20:D23)</f>
        <v>0</v>
      </c>
      <c r="E24" s="158">
        <f t="shared" si="1"/>
        <v>0</v>
      </c>
      <c r="F24" s="158">
        <f t="shared" si="1"/>
        <v>0</v>
      </c>
      <c r="G24" s="158">
        <f t="shared" si="1"/>
        <v>0</v>
      </c>
      <c r="H24" s="157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7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7">
        <f t="shared" si="1"/>
        <v>0</v>
      </c>
      <c r="Q24" s="158">
        <f t="shared" si="1"/>
        <v>0</v>
      </c>
      <c r="R24" s="158">
        <f t="shared" si="1"/>
        <v>0</v>
      </c>
      <c r="S24" s="185">
        <f t="shared" si="1"/>
        <v>0</v>
      </c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</row>
  </sheetData>
  <sheetProtection/>
  <conditionalFormatting sqref="D24:S24">
    <cfRule type="cellIs" priority="1" dxfId="0" operator="notEqual" stopIfTrue="1">
      <formula>ROUND(D$24,0)</formula>
    </cfRule>
    <cfRule type="cellIs" priority="2" dxfId="1" operator="equal" stopIfTrue="1">
      <formula>0</formula>
    </cfRule>
  </conditionalFormatting>
  <conditionalFormatting sqref="D23:G23">
    <cfRule type="cellIs" priority="3" dxfId="0" operator="greaterThan" stopIfTrue="1">
      <formula>#REF!-D21</formula>
    </cfRule>
    <cfRule type="expression" priority="4" dxfId="0" stopIfTrue="1">
      <formula>#REF!&amp;#REF!&lt;&gt;""</formula>
    </cfRule>
    <cfRule type="cellIs" priority="5" dxfId="1" operator="equal" stopIfTrue="1">
      <formula>0</formula>
    </cfRule>
  </conditionalFormatting>
  <conditionalFormatting sqref="H21:K21">
    <cfRule type="cellIs" priority="6" dxfId="0" operator="greaterThan" stopIfTrue="1">
      <formula>#REF!-H23</formula>
    </cfRule>
    <cfRule type="expression" priority="7" dxfId="0" stopIfTrue="1">
      <formula>#REF!&amp;#REF!&lt;&gt;""</formula>
    </cfRule>
    <cfRule type="cellIs" priority="8" dxfId="1" operator="equal" stopIfTrue="1">
      <formula>0</formula>
    </cfRule>
  </conditionalFormatting>
  <conditionalFormatting sqref="H23:K23">
    <cfRule type="cellIs" priority="9" dxfId="0" operator="greaterThan" stopIfTrue="1">
      <formula>#REF!-H21</formula>
    </cfRule>
    <cfRule type="expression" priority="10" dxfId="0" stopIfTrue="1">
      <formula>#REF!&amp;#REF!&lt;&gt;""</formula>
    </cfRule>
    <cfRule type="cellIs" priority="11" dxfId="1" operator="equal" stopIfTrue="1">
      <formula>0</formula>
    </cfRule>
  </conditionalFormatting>
  <conditionalFormatting sqref="L21:O21">
    <cfRule type="cellIs" priority="12" dxfId="0" operator="lessThan" stopIfTrue="1">
      <formula>#REF!-L23</formula>
    </cfRule>
    <cfRule type="expression" priority="13" dxfId="0" stopIfTrue="1">
      <formula>#REF!&amp;#REF!&lt;&gt;""</formula>
    </cfRule>
    <cfRule type="cellIs" priority="14" dxfId="1" operator="equal" stopIfTrue="1">
      <formula>0</formula>
    </cfRule>
  </conditionalFormatting>
  <conditionalFormatting sqref="L23:O23">
    <cfRule type="cellIs" priority="15" dxfId="0" operator="lessThan" stopIfTrue="1">
      <formula>#REF!-L21</formula>
    </cfRule>
    <cfRule type="expression" priority="16" dxfId="0" stopIfTrue="1">
      <formula>#REF!&amp;#REF!&lt;&gt;""</formula>
    </cfRule>
    <cfRule type="cellIs" priority="17" dxfId="1" operator="equal" stopIfTrue="1">
      <formula>0</formula>
    </cfRule>
  </conditionalFormatting>
  <conditionalFormatting sqref="L9 H9 D9 P9">
    <cfRule type="cellIs" priority="18" dxfId="0" operator="notEqual" stopIfTrue="1">
      <formula>"Validation: OK"</formula>
    </cfRule>
  </conditionalFormatting>
  <conditionalFormatting sqref="P20:S23">
    <cfRule type="cellIs" priority="19" dxfId="0" operator="lessThan" stopIfTrue="1">
      <formula>0</formula>
    </cfRule>
    <cfRule type="cellIs" priority="20" dxfId="1" operator="equal" stopIfTrue="1">
      <formula>0</formula>
    </cfRule>
  </conditionalFormatting>
  <conditionalFormatting sqref="L20:O20 L22:O22">
    <cfRule type="cellIs" priority="21" dxfId="0" operator="greaterThan" stopIfTrue="1">
      <formula>0</formula>
    </cfRule>
    <cfRule type="cellIs" priority="22" dxfId="0" operator="notEqual" stopIfTrue="1">
      <formula>ROUND(L20,2)</formula>
    </cfRule>
    <cfRule type="cellIs" priority="23" dxfId="1" operator="equal" stopIfTrue="1">
      <formula>0</formula>
    </cfRule>
  </conditionalFormatting>
  <conditionalFormatting sqref="D20:K20 D22:K22">
    <cfRule type="cellIs" priority="24" dxfId="0" operator="lessThan" stopIfTrue="1">
      <formula>0</formula>
    </cfRule>
    <cfRule type="cellIs" priority="25" dxfId="0" operator="notEqual" stopIfTrue="1">
      <formula>ROUND(D20,2)</formula>
    </cfRule>
    <cfRule type="cellIs" priority="26" dxfId="1" operator="equal" stopIfTrue="1">
      <formula>0</formula>
    </cfRule>
  </conditionalFormatting>
  <conditionalFormatting sqref="D21">
    <cfRule type="cellIs" priority="27" dxfId="0" operator="greaterThan" stopIfTrue="1">
      <formula>#REF!-$D$23</formula>
    </cfRule>
    <cfRule type="expression" priority="28" dxfId="0" stopIfTrue="1">
      <formula>#REF!&amp;#REF!&lt;&gt;""</formula>
    </cfRule>
    <cfRule type="cellIs" priority="29" dxfId="1" operator="equal" stopIfTrue="1">
      <formula>0</formula>
    </cfRule>
  </conditionalFormatting>
  <conditionalFormatting sqref="E21">
    <cfRule type="cellIs" priority="30" dxfId="0" operator="greaterThan" stopIfTrue="1">
      <formula>#REF!-$E$23</formula>
    </cfRule>
    <cfRule type="expression" priority="31" dxfId="0" stopIfTrue="1">
      <formula>#REF!&amp;#REF!&lt;&gt;""</formula>
    </cfRule>
    <cfRule type="cellIs" priority="32" dxfId="1" operator="equal" stopIfTrue="1">
      <formula>0</formula>
    </cfRule>
  </conditionalFormatting>
  <conditionalFormatting sqref="F21">
    <cfRule type="cellIs" priority="33" dxfId="0" operator="greaterThan" stopIfTrue="1">
      <formula>#REF!-$F$23</formula>
    </cfRule>
    <cfRule type="expression" priority="34" dxfId="0" stopIfTrue="1">
      <formula>#REF!&amp;#REF!&lt;&gt;""</formula>
    </cfRule>
    <cfRule type="cellIs" priority="35" dxfId="1" operator="equal" stopIfTrue="1">
      <formula>0</formula>
    </cfRule>
  </conditionalFormatting>
  <conditionalFormatting sqref="G21">
    <cfRule type="cellIs" priority="36" dxfId="0" operator="greaterThan" stopIfTrue="1">
      <formula>#REF!-$G$23</formula>
    </cfRule>
    <cfRule type="expression" priority="37" dxfId="0" stopIfTrue="1">
      <formula>#REF!&amp;#REF!&lt;&gt;""</formula>
    </cfRule>
    <cfRule type="cellIs" priority="38" dxfId="1" operator="equal" stopIfTrue="1">
      <formula>0</formula>
    </cfRule>
  </conditionalFormatting>
  <printOptions/>
  <pageMargins left="0.5905511811023623" right="0.31496062992125984" top="0.5905511811023623" bottom="0.2755905511811024" header="0.5118110236220472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9.28125" style="2" customWidth="1"/>
    <col min="2" max="2" width="7.140625" style="2" customWidth="1"/>
    <col min="3" max="3" width="4.8515625" style="2" customWidth="1"/>
    <col min="4" max="19" width="8.7109375" style="2" customWidth="1"/>
    <col min="20" max="21" width="8.7109375" style="2" hidden="1" customWidth="1"/>
    <col min="22" max="22" width="15.57421875" style="2" bestFit="1" customWidth="1"/>
    <col min="23" max="16384" width="9.140625" style="2" customWidth="1"/>
  </cols>
  <sheetData>
    <row r="1" spans="1:22" ht="18">
      <c r="A1" s="191" t="str">
        <f>FTS!A1</f>
        <v>Higher Education Students Early Statistics 2007-08</v>
      </c>
      <c r="L1" s="4"/>
      <c r="N1" s="13"/>
      <c r="O1" s="8"/>
      <c r="R1" s="209"/>
      <c r="S1" s="8"/>
      <c r="T1" s="8"/>
      <c r="U1" s="8"/>
      <c r="V1" s="192"/>
    </row>
    <row r="2" spans="1:22" ht="12.75">
      <c r="A2" s="15"/>
      <c r="O2" s="8"/>
      <c r="S2" s="8"/>
      <c r="T2" s="8"/>
      <c r="U2" s="8"/>
      <c r="V2" s="192"/>
    </row>
    <row r="3" spans="1:22" ht="15.75">
      <c r="A3" s="9" t="str">
        <f>FTS!INSTNAME</f>
        <v>Institution:</v>
      </c>
      <c r="J3" s="2" t="str">
        <f>contact</f>
        <v>Contact:</v>
      </c>
      <c r="O3" s="8"/>
      <c r="P3" s="2" t="str">
        <f>hea</f>
        <v>HEA:</v>
      </c>
      <c r="S3" s="8"/>
      <c r="T3" s="8"/>
      <c r="U3" s="8"/>
      <c r="V3" s="192"/>
    </row>
    <row r="4" spans="1:22" ht="15.75">
      <c r="A4" s="9" t="str">
        <f>FTS!CODE</f>
        <v>Code:</v>
      </c>
      <c r="J4" s="2" t="str">
        <f>phone</f>
        <v>Phone:</v>
      </c>
      <c r="O4" s="8"/>
      <c r="P4" s="2" t="str">
        <f>heaphone</f>
        <v>HEA Phone: 0117 931</v>
      </c>
      <c r="S4" s="8"/>
      <c r="T4" s="8"/>
      <c r="U4" s="8"/>
      <c r="V4" s="192"/>
    </row>
    <row r="5" spans="1:22" ht="15.75" customHeight="1">
      <c r="A5" s="9" t="str">
        <f>UKPRN</f>
        <v>UKPRN:</v>
      </c>
      <c r="D5" s="15"/>
      <c r="J5" s="2" t="str">
        <f>mail</f>
        <v>E-mail:</v>
      </c>
      <c r="O5" s="8"/>
      <c r="P5" s="2" t="str">
        <f>heamail</f>
        <v>HEA E-mail:</v>
      </c>
      <c r="S5" s="8"/>
      <c r="T5" s="8"/>
      <c r="U5" s="8"/>
      <c r="V5" s="192"/>
    </row>
    <row r="6" spans="1:22" ht="15.75">
      <c r="A6" s="9" t="s">
        <v>59</v>
      </c>
      <c r="J6" s="10" t="str">
        <f>Date</f>
        <v>Date loaded:</v>
      </c>
      <c r="O6" s="8"/>
      <c r="S6" s="8"/>
      <c r="T6" s="8"/>
      <c r="U6" s="8"/>
      <c r="V6" s="192"/>
    </row>
    <row r="7" spans="1:22" ht="15.75">
      <c r="A7" s="9" t="s">
        <v>130</v>
      </c>
      <c r="K7" s="11"/>
      <c r="L7" s="12"/>
      <c r="P7" s="8"/>
      <c r="S7" s="8"/>
      <c r="T7" s="8"/>
      <c r="U7" s="8"/>
      <c r="V7" s="192"/>
    </row>
    <row r="8" spans="1:22" ht="15.75">
      <c r="A8" s="9"/>
      <c r="K8" s="11"/>
      <c r="L8" s="12"/>
      <c r="P8" s="186"/>
      <c r="V8" s="6"/>
    </row>
    <row r="9" spans="4:22" ht="12.75">
      <c r="D9" s="15" t="s">
        <v>117</v>
      </c>
      <c r="H9" s="15" t="s">
        <v>117</v>
      </c>
      <c r="L9" s="15" t="s">
        <v>117</v>
      </c>
      <c r="P9" s="15" t="s">
        <v>117</v>
      </c>
      <c r="V9" s="15" t="s">
        <v>117</v>
      </c>
    </row>
    <row r="10" spans="4:22" ht="13.5" thickBot="1">
      <c r="D10" s="334" t="s">
        <v>156</v>
      </c>
      <c r="H10" s="334" t="s">
        <v>156</v>
      </c>
      <c r="L10" s="334" t="s">
        <v>156</v>
      </c>
      <c r="P10" s="334" t="s">
        <v>156</v>
      </c>
      <c r="V10" s="334" t="s">
        <v>156</v>
      </c>
    </row>
    <row r="11" spans="1:22" ht="12.75">
      <c r="A11" s="16"/>
      <c r="B11" s="17"/>
      <c r="C11" s="17"/>
      <c r="D11" s="18">
        <v>1</v>
      </c>
      <c r="E11" s="19"/>
      <c r="F11" s="19"/>
      <c r="G11" s="19"/>
      <c r="H11" s="18">
        <v>2</v>
      </c>
      <c r="I11" s="19"/>
      <c r="J11" s="19"/>
      <c r="K11" s="19"/>
      <c r="L11" s="18">
        <v>3</v>
      </c>
      <c r="M11" s="19"/>
      <c r="N11" s="19"/>
      <c r="O11" s="19"/>
      <c r="P11" s="18">
        <v>4</v>
      </c>
      <c r="Q11" s="19"/>
      <c r="R11" s="19"/>
      <c r="S11" s="193"/>
      <c r="T11" s="193"/>
      <c r="U11" s="193"/>
      <c r="V11" s="21">
        <v>5</v>
      </c>
    </row>
    <row r="12" spans="1:22" ht="12.75">
      <c r="A12" s="23"/>
      <c r="D12" s="85"/>
      <c r="G12" s="26"/>
      <c r="H12" s="85"/>
      <c r="L12" s="85"/>
      <c r="P12" s="85"/>
      <c r="S12" s="24"/>
      <c r="T12" s="24"/>
      <c r="U12" s="24"/>
      <c r="V12" s="28" t="s">
        <v>6</v>
      </c>
    </row>
    <row r="13" spans="1:22" ht="12.75">
      <c r="A13" s="23"/>
      <c r="B13" s="24"/>
      <c r="C13" s="24"/>
      <c r="D13" s="32" t="s">
        <v>7</v>
      </c>
      <c r="E13" s="194"/>
      <c r="F13" s="194"/>
      <c r="G13" s="194"/>
      <c r="H13" s="32" t="s">
        <v>8</v>
      </c>
      <c r="I13" s="194"/>
      <c r="J13" s="194"/>
      <c r="K13" s="194"/>
      <c r="L13" s="32" t="s">
        <v>9</v>
      </c>
      <c r="M13" s="190"/>
      <c r="N13" s="190"/>
      <c r="O13" s="190"/>
      <c r="P13" s="32" t="s">
        <v>146</v>
      </c>
      <c r="Q13" s="194"/>
      <c r="R13" s="194"/>
      <c r="S13" s="195"/>
      <c r="T13" s="195"/>
      <c r="U13" s="195"/>
      <c r="V13" s="28" t="s">
        <v>143</v>
      </c>
    </row>
    <row r="14" spans="1:22" ht="12.75">
      <c r="A14" s="23"/>
      <c r="B14" s="24"/>
      <c r="C14" s="24"/>
      <c r="D14" s="32" t="s">
        <v>118</v>
      </c>
      <c r="E14" s="194"/>
      <c r="F14" s="194"/>
      <c r="G14" s="194"/>
      <c r="H14" s="32" t="s">
        <v>119</v>
      </c>
      <c r="I14" s="194"/>
      <c r="J14" s="194"/>
      <c r="K14" s="194"/>
      <c r="L14" s="32" t="s">
        <v>10</v>
      </c>
      <c r="M14" s="26"/>
      <c r="N14" s="26"/>
      <c r="O14" s="26"/>
      <c r="P14" s="32" t="s">
        <v>147</v>
      </c>
      <c r="Q14" s="26"/>
      <c r="R14" s="26"/>
      <c r="S14" s="26"/>
      <c r="T14" s="26"/>
      <c r="U14" s="26"/>
      <c r="V14" s="28" t="s">
        <v>11</v>
      </c>
    </row>
    <row r="15" spans="1:22" ht="12.75">
      <c r="A15" s="23"/>
      <c r="B15" s="24"/>
      <c r="C15" s="24"/>
      <c r="D15" s="175" t="str">
        <f>"1 December 2007 inclusive"</f>
        <v>1 December 2007 inclusive</v>
      </c>
      <c r="E15" s="36"/>
      <c r="F15" s="36"/>
      <c r="G15" s="36"/>
      <c r="H15" s="38" t="s">
        <v>122</v>
      </c>
      <c r="I15" s="36"/>
      <c r="J15" s="36"/>
      <c r="K15" s="36"/>
      <c r="L15" s="38" t="s">
        <v>12</v>
      </c>
      <c r="M15" s="36"/>
      <c r="N15" s="36"/>
      <c r="O15" s="36"/>
      <c r="P15" s="38" t="s">
        <v>13</v>
      </c>
      <c r="Q15" s="36"/>
      <c r="R15" s="36"/>
      <c r="S15" s="36"/>
      <c r="T15" s="36"/>
      <c r="U15" s="36"/>
      <c r="V15" s="39" t="s">
        <v>14</v>
      </c>
    </row>
    <row r="16" spans="1:22" ht="12.75">
      <c r="A16" s="23"/>
      <c r="B16" s="24"/>
      <c r="C16" s="24"/>
      <c r="D16" s="42" t="s">
        <v>15</v>
      </c>
      <c r="E16" s="45"/>
      <c r="F16" s="45"/>
      <c r="G16" s="24"/>
      <c r="H16" s="42" t="s">
        <v>15</v>
      </c>
      <c r="I16" s="45"/>
      <c r="J16" s="45"/>
      <c r="K16" s="24"/>
      <c r="L16" s="42" t="s">
        <v>15</v>
      </c>
      <c r="M16" s="45"/>
      <c r="N16" s="45"/>
      <c r="O16" s="24"/>
      <c r="P16" s="42" t="s">
        <v>15</v>
      </c>
      <c r="Q16" s="45"/>
      <c r="R16" s="45"/>
      <c r="S16" s="24"/>
      <c r="T16" s="24"/>
      <c r="U16" s="24"/>
      <c r="V16" s="48" t="s">
        <v>15</v>
      </c>
    </row>
    <row r="17" spans="1:22" ht="12.75">
      <c r="A17" s="23"/>
      <c r="B17" s="24"/>
      <c r="C17" s="24"/>
      <c r="D17" s="196" t="s">
        <v>69</v>
      </c>
      <c r="E17" s="197"/>
      <c r="F17" s="58"/>
      <c r="G17" s="58"/>
      <c r="H17" s="196" t="s">
        <v>69</v>
      </c>
      <c r="I17" s="197"/>
      <c r="J17" s="58"/>
      <c r="K17" s="58"/>
      <c r="L17" s="196" t="s">
        <v>69</v>
      </c>
      <c r="M17" s="197"/>
      <c r="N17" s="58"/>
      <c r="O17" s="58"/>
      <c r="P17" s="196" t="s">
        <v>69</v>
      </c>
      <c r="Q17" s="197"/>
      <c r="R17" s="58"/>
      <c r="S17" s="58"/>
      <c r="T17" s="58"/>
      <c r="U17" s="58"/>
      <c r="V17" s="52"/>
    </row>
    <row r="18" spans="1:22" s="44" customFormat="1" ht="30.75" customHeight="1">
      <c r="A18" s="40"/>
      <c r="B18" s="41"/>
      <c r="C18" s="41"/>
      <c r="D18" s="55" t="s">
        <v>16</v>
      </c>
      <c r="E18" s="56" t="s">
        <v>17</v>
      </c>
      <c r="F18" s="56" t="s">
        <v>18</v>
      </c>
      <c r="G18" s="50" t="s">
        <v>19</v>
      </c>
      <c r="H18" s="55" t="s">
        <v>16</v>
      </c>
      <c r="I18" s="56" t="s">
        <v>17</v>
      </c>
      <c r="J18" s="56" t="s">
        <v>18</v>
      </c>
      <c r="K18" s="50" t="s">
        <v>19</v>
      </c>
      <c r="L18" s="55" t="s">
        <v>16</v>
      </c>
      <c r="M18" s="56" t="s">
        <v>17</v>
      </c>
      <c r="N18" s="56" t="s">
        <v>18</v>
      </c>
      <c r="O18" s="50" t="s">
        <v>19</v>
      </c>
      <c r="P18" s="55" t="s">
        <v>16</v>
      </c>
      <c r="Q18" s="56" t="s">
        <v>17</v>
      </c>
      <c r="R18" s="56" t="s">
        <v>18</v>
      </c>
      <c r="S18" s="50" t="s">
        <v>19</v>
      </c>
      <c r="T18" s="50"/>
      <c r="U18" s="50"/>
      <c r="V18" s="57" t="s">
        <v>18</v>
      </c>
    </row>
    <row r="19" spans="1:22" ht="12.75">
      <c r="A19" s="59" t="s">
        <v>21</v>
      </c>
      <c r="B19" s="60"/>
      <c r="C19" s="60" t="s">
        <v>23</v>
      </c>
      <c r="D19" s="62" t="s">
        <v>24</v>
      </c>
      <c r="E19" s="63" t="s">
        <v>25</v>
      </c>
      <c r="F19" s="63" t="s">
        <v>26</v>
      </c>
      <c r="G19" s="63" t="s">
        <v>27</v>
      </c>
      <c r="H19" s="62" t="s">
        <v>24</v>
      </c>
      <c r="I19" s="63" t="s">
        <v>25</v>
      </c>
      <c r="J19" s="63" t="s">
        <v>26</v>
      </c>
      <c r="K19" s="63" t="s">
        <v>27</v>
      </c>
      <c r="L19" s="62" t="s">
        <v>24</v>
      </c>
      <c r="M19" s="63" t="s">
        <v>25</v>
      </c>
      <c r="N19" s="63" t="s">
        <v>26</v>
      </c>
      <c r="O19" s="63" t="s">
        <v>27</v>
      </c>
      <c r="P19" s="62" t="s">
        <v>24</v>
      </c>
      <c r="Q19" s="63" t="s">
        <v>25</v>
      </c>
      <c r="R19" s="63" t="s">
        <v>26</v>
      </c>
      <c r="S19" s="63" t="s">
        <v>27</v>
      </c>
      <c r="T19" s="63"/>
      <c r="U19" s="63"/>
      <c r="V19" s="474"/>
    </row>
    <row r="20" spans="1:22" ht="12.75">
      <c r="A20" s="198" t="s">
        <v>42</v>
      </c>
      <c r="B20" s="146"/>
      <c r="C20" s="199" t="s">
        <v>31</v>
      </c>
      <c r="D20" s="200">
        <v>0</v>
      </c>
      <c r="E20" s="201">
        <v>0</v>
      </c>
      <c r="F20" s="201">
        <v>0</v>
      </c>
      <c r="G20" s="201">
        <v>0</v>
      </c>
      <c r="H20" s="200">
        <v>0</v>
      </c>
      <c r="I20" s="201">
        <v>0</v>
      </c>
      <c r="J20" s="201">
        <v>0</v>
      </c>
      <c r="K20" s="201">
        <v>0</v>
      </c>
      <c r="L20" s="200">
        <v>0</v>
      </c>
      <c r="M20" s="201">
        <v>0</v>
      </c>
      <c r="N20" s="201">
        <v>0</v>
      </c>
      <c r="O20" s="201">
        <v>0</v>
      </c>
      <c r="P20" s="202">
        <f aca="true" t="shared" si="0" ref="P20:S22">D20+H20+L20</f>
        <v>0</v>
      </c>
      <c r="Q20" s="203">
        <f t="shared" si="0"/>
        <v>0</v>
      </c>
      <c r="R20" s="203">
        <f t="shared" si="0"/>
        <v>0</v>
      </c>
      <c r="S20" s="203">
        <f t="shared" si="0"/>
        <v>0</v>
      </c>
      <c r="T20" s="511"/>
      <c r="U20" s="511"/>
      <c r="V20" s="475">
        <v>0</v>
      </c>
    </row>
    <row r="21" spans="1:22" ht="12.75">
      <c r="A21" s="23"/>
      <c r="B21" s="146"/>
      <c r="C21" s="199" t="s">
        <v>33</v>
      </c>
      <c r="D21" s="204">
        <v>0</v>
      </c>
      <c r="E21" s="205">
        <v>0</v>
      </c>
      <c r="F21" s="205">
        <v>0</v>
      </c>
      <c r="G21" s="205">
        <v>0</v>
      </c>
      <c r="H21" s="204">
        <v>0</v>
      </c>
      <c r="I21" s="205">
        <v>0</v>
      </c>
      <c r="J21" s="205">
        <v>0</v>
      </c>
      <c r="K21" s="205">
        <v>0</v>
      </c>
      <c r="L21" s="204">
        <v>0</v>
      </c>
      <c r="M21" s="205">
        <v>0</v>
      </c>
      <c r="N21" s="205">
        <v>0</v>
      </c>
      <c r="O21" s="205">
        <v>0</v>
      </c>
      <c r="P21" s="206">
        <f t="shared" si="0"/>
        <v>0</v>
      </c>
      <c r="Q21" s="207">
        <f t="shared" si="0"/>
        <v>0</v>
      </c>
      <c r="R21" s="207">
        <f t="shared" si="0"/>
        <v>0</v>
      </c>
      <c r="S21" s="207">
        <f t="shared" si="0"/>
        <v>0</v>
      </c>
      <c r="T21" s="207"/>
      <c r="U21" s="207"/>
      <c r="V21" s="475">
        <v>0</v>
      </c>
    </row>
    <row r="22" spans="1:22" ht="12.75">
      <c r="A22" s="78"/>
      <c r="B22" s="24"/>
      <c r="C22" s="79" t="s">
        <v>35</v>
      </c>
      <c r="D22" s="82">
        <v>0</v>
      </c>
      <c r="E22" s="83">
        <v>0</v>
      </c>
      <c r="F22" s="83">
        <v>0</v>
      </c>
      <c r="G22" s="83">
        <v>0</v>
      </c>
      <c r="H22" s="82">
        <v>0</v>
      </c>
      <c r="I22" s="83">
        <v>0</v>
      </c>
      <c r="J22" s="83">
        <v>0</v>
      </c>
      <c r="K22" s="83">
        <v>0</v>
      </c>
      <c r="L22" s="82">
        <v>0</v>
      </c>
      <c r="M22" s="83">
        <v>0</v>
      </c>
      <c r="N22" s="83">
        <v>0</v>
      </c>
      <c r="O22" s="83">
        <v>0</v>
      </c>
      <c r="P22" s="84">
        <f t="shared" si="0"/>
        <v>0</v>
      </c>
      <c r="Q22" s="75">
        <f t="shared" si="0"/>
        <v>0</v>
      </c>
      <c r="R22" s="75">
        <f t="shared" si="0"/>
        <v>0</v>
      </c>
      <c r="S22" s="75">
        <f t="shared" si="0"/>
        <v>0</v>
      </c>
      <c r="T22" s="75"/>
      <c r="U22" s="75"/>
      <c r="V22" s="475">
        <v>0</v>
      </c>
    </row>
    <row r="23" spans="1:22" ht="13.5" thickBot="1">
      <c r="A23" s="155"/>
      <c r="B23" s="132"/>
      <c r="C23" s="156" t="s">
        <v>52</v>
      </c>
      <c r="D23" s="157">
        <f aca="true" t="shared" si="1" ref="D23:V23">SUM(D20:D22)</f>
        <v>0</v>
      </c>
      <c r="E23" s="158">
        <f t="shared" si="1"/>
        <v>0</v>
      </c>
      <c r="F23" s="158">
        <f t="shared" si="1"/>
        <v>0</v>
      </c>
      <c r="G23" s="158">
        <f t="shared" si="1"/>
        <v>0</v>
      </c>
      <c r="H23" s="157">
        <f t="shared" si="1"/>
        <v>0</v>
      </c>
      <c r="I23" s="158">
        <f t="shared" si="1"/>
        <v>0</v>
      </c>
      <c r="J23" s="158">
        <f t="shared" si="1"/>
        <v>0</v>
      </c>
      <c r="K23" s="158">
        <f t="shared" si="1"/>
        <v>0</v>
      </c>
      <c r="L23" s="157">
        <f t="shared" si="1"/>
        <v>0</v>
      </c>
      <c r="M23" s="158">
        <f t="shared" si="1"/>
        <v>0</v>
      </c>
      <c r="N23" s="158">
        <f t="shared" si="1"/>
        <v>0</v>
      </c>
      <c r="O23" s="158">
        <f t="shared" si="1"/>
        <v>0</v>
      </c>
      <c r="P23" s="157">
        <f t="shared" si="1"/>
        <v>0</v>
      </c>
      <c r="Q23" s="158">
        <f t="shared" si="1"/>
        <v>0</v>
      </c>
      <c r="R23" s="158">
        <f t="shared" si="1"/>
        <v>0</v>
      </c>
      <c r="S23" s="158">
        <f t="shared" si="1"/>
        <v>0</v>
      </c>
      <c r="T23" s="158"/>
      <c r="U23" s="158"/>
      <c r="V23" s="462">
        <f t="shared" si="1"/>
        <v>0</v>
      </c>
    </row>
  </sheetData>
  <sheetProtection/>
  <conditionalFormatting sqref="V20">
    <cfRule type="cellIs" priority="1" dxfId="0" operator="notEqual" stopIfTrue="1">
      <formula>TRUNC(V20)</formula>
    </cfRule>
    <cfRule type="expression" priority="2" dxfId="0" stopIfTrue="1">
      <formula>OR(AND(V23&gt;0,#REF!=1),#REF!=1,#REF!=1,#REF!=1)</formula>
    </cfRule>
    <cfRule type="cellIs" priority="3" dxfId="1" operator="equal" stopIfTrue="1">
      <formula>0</formula>
    </cfRule>
  </conditionalFormatting>
  <conditionalFormatting sqref="V21">
    <cfRule type="cellIs" priority="4" dxfId="0" operator="notEqual" stopIfTrue="1">
      <formula>TRUNC(V21)</formula>
    </cfRule>
    <cfRule type="expression" priority="5" dxfId="0" stopIfTrue="1">
      <formula>OR(AND(V23&gt;0,#REF!=1),#REF!=1,#REF!=1,#REF!=1)</formula>
    </cfRule>
    <cfRule type="cellIs" priority="6" dxfId="1" operator="equal" stopIfTrue="1">
      <formula>0</formula>
    </cfRule>
  </conditionalFormatting>
  <conditionalFormatting sqref="V22">
    <cfRule type="cellIs" priority="7" dxfId="0" operator="notEqual" stopIfTrue="1">
      <formula>TRUNC(V22)</formula>
    </cfRule>
    <cfRule type="expression" priority="8" dxfId="0" stopIfTrue="1">
      <formula>OR(AND(V23&gt;0,#REF!=1),#REF!=1,#REF!=1,#REF!=1)</formula>
    </cfRule>
    <cfRule type="cellIs" priority="9" dxfId="1" operator="equal" stopIfTrue="1">
      <formula>0</formula>
    </cfRule>
  </conditionalFormatting>
  <conditionalFormatting sqref="V9">
    <cfRule type="expression" priority="10" dxfId="0" stopIfTrue="1">
      <formula>#REF!&lt;&gt;"Validation: OK"</formula>
    </cfRule>
  </conditionalFormatting>
  <conditionalFormatting sqref="D23:V23">
    <cfRule type="cellIs" priority="11" dxfId="1" operator="equal" stopIfTrue="1">
      <formula>0</formula>
    </cfRule>
  </conditionalFormatting>
  <conditionalFormatting sqref="P20:U22 D21:K22">
    <cfRule type="cellIs" priority="12" dxfId="1" operator="equal" stopIfTrue="1">
      <formula>0</formula>
    </cfRule>
    <cfRule type="cellIs" priority="13" dxfId="0" operator="notEqual" stopIfTrue="1">
      <formula>TRUNC(D20)</formula>
    </cfRule>
    <cfRule type="cellIs" priority="14" dxfId="0" operator="lessThan" stopIfTrue="1">
      <formula>0</formula>
    </cfRule>
  </conditionalFormatting>
  <conditionalFormatting sqref="L9 H9 D9 P9">
    <cfRule type="cellIs" priority="15" dxfId="0" operator="notEqual" stopIfTrue="1">
      <formula>"Validation: OK"</formula>
    </cfRule>
  </conditionalFormatting>
  <conditionalFormatting sqref="L20:O22">
    <cfRule type="cellIs" priority="16" dxfId="1" operator="equal" stopIfTrue="1">
      <formula>0</formula>
    </cfRule>
    <cfRule type="cellIs" priority="17" dxfId="0" operator="notEqual" stopIfTrue="1">
      <formula>TRUNC(L20)</formula>
    </cfRule>
    <cfRule type="cellIs" priority="18" dxfId="0" operator="greaterThan" stopIfTrue="1">
      <formula>0</formula>
    </cfRule>
  </conditionalFormatting>
  <conditionalFormatting sqref="D20:K20">
    <cfRule type="cellIs" priority="19" dxfId="0" operator="notEqual" stopIfTrue="1">
      <formula>TRUNC(D20)</formula>
    </cfRule>
    <cfRule type="cellIs" priority="20" dxfId="0" operator="lessThan" stopIfTrue="1">
      <formula>0</formula>
    </cfRule>
    <cfRule type="cellIs" priority="21" dxfId="1" operator="equal" stopIfTrue="1">
      <formula>0</formula>
    </cfRule>
  </conditionalFormatting>
  <printOptions/>
  <pageMargins left="0.5905511811023623" right="0.17" top="0.5905511811023623" bottom="0.2755905511811024" header="0.5118110236220472" footer="0.5118110236220472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5.28125" style="2" customWidth="1"/>
    <col min="2" max="2" width="8.8515625" style="2" bestFit="1" customWidth="1"/>
    <col min="3" max="3" width="5.57421875" style="2" customWidth="1"/>
    <col min="4" max="7" width="8.140625" style="2" customWidth="1"/>
    <col min="8" max="23" width="8.7109375" style="2" customWidth="1"/>
    <col min="24" max="25" width="8.7109375" style="2" hidden="1" customWidth="1"/>
    <col min="26" max="26" width="16.7109375" style="2" bestFit="1" customWidth="1"/>
    <col min="27" max="29" width="16.7109375" style="2" hidden="1" customWidth="1"/>
    <col min="30" max="30" width="16.7109375" style="2" bestFit="1" customWidth="1"/>
    <col min="31" max="16384" width="9.140625" style="2" customWidth="1"/>
  </cols>
  <sheetData>
    <row r="1" spans="1:30" ht="18">
      <c r="A1" s="191" t="str">
        <f>FTS!A1</f>
        <v>Higher Education Students Early Statistics 2007-08</v>
      </c>
      <c r="L1" s="4"/>
      <c r="N1" s="3"/>
      <c r="Q1" s="208"/>
      <c r="T1" s="209"/>
      <c r="Z1" s="6"/>
      <c r="AA1" s="6"/>
      <c r="AB1" s="6"/>
      <c r="AC1" s="6"/>
      <c r="AD1" s="6"/>
    </row>
    <row r="2" spans="1:30" ht="12.75">
      <c r="A2" s="15"/>
      <c r="R2" s="8"/>
      <c r="Z2" s="6"/>
      <c r="AA2" s="6"/>
      <c r="AB2" s="6"/>
      <c r="AC2" s="6"/>
      <c r="AD2" s="6"/>
    </row>
    <row r="3" spans="1:30" ht="15.75">
      <c r="A3" s="9" t="str">
        <f>FTS!INSTNAME</f>
        <v>Institution:</v>
      </c>
      <c r="J3" s="2" t="str">
        <f>contact</f>
        <v>Contact:</v>
      </c>
      <c r="P3" s="2" t="str">
        <f>hea</f>
        <v>HEA:</v>
      </c>
      <c r="R3" s="8"/>
      <c r="Z3" s="6"/>
      <c r="AA3" s="6"/>
      <c r="AB3" s="6"/>
      <c r="AC3" s="6"/>
      <c r="AD3" s="6"/>
    </row>
    <row r="4" spans="1:30" ht="15.75">
      <c r="A4" s="9" t="str">
        <f>FTS!CODE</f>
        <v>Code:</v>
      </c>
      <c r="J4" s="2" t="str">
        <f>phone</f>
        <v>Phone:</v>
      </c>
      <c r="P4" s="2" t="str">
        <f>heaphone</f>
        <v>HEA Phone: 0117 931</v>
      </c>
      <c r="R4" s="8"/>
      <c r="Z4" s="6"/>
      <c r="AA4" s="6"/>
      <c r="AB4" s="6"/>
      <c r="AC4" s="6"/>
      <c r="AD4" s="6"/>
    </row>
    <row r="5" spans="1:30" ht="15.75" customHeight="1">
      <c r="A5" s="9" t="str">
        <f>UKPRN</f>
        <v>UKPRN:</v>
      </c>
      <c r="D5" s="15"/>
      <c r="J5" s="2" t="str">
        <f>mail</f>
        <v>E-mail:</v>
      </c>
      <c r="P5" s="2" t="str">
        <f>heamail</f>
        <v>HEA E-mail:</v>
      </c>
      <c r="R5" s="8"/>
      <c r="Z5" s="6"/>
      <c r="AA5" s="6"/>
      <c r="AB5" s="6"/>
      <c r="AC5" s="6"/>
      <c r="AD5" s="6"/>
    </row>
    <row r="6" spans="1:30" ht="15.75">
      <c r="A6" s="9" t="s">
        <v>60</v>
      </c>
      <c r="J6" s="10" t="str">
        <f>Date</f>
        <v>Date loaded:</v>
      </c>
      <c r="R6" s="8"/>
      <c r="S6" s="13"/>
      <c r="T6" s="8"/>
      <c r="Z6" s="6"/>
      <c r="AA6" s="6"/>
      <c r="AB6" s="6"/>
      <c r="AC6" s="6"/>
      <c r="AD6" s="6"/>
    </row>
    <row r="7" spans="1:30" ht="15.75">
      <c r="A7" s="9" t="s">
        <v>137</v>
      </c>
      <c r="K7" s="11"/>
      <c r="L7" s="12"/>
      <c r="P7" s="186"/>
      <c r="Z7" s="6"/>
      <c r="AA7" s="6"/>
      <c r="AB7" s="6"/>
      <c r="AC7" s="6"/>
      <c r="AD7" s="6"/>
    </row>
    <row r="8" spans="1:30" ht="15.75">
      <c r="A8" s="9"/>
      <c r="K8" s="11"/>
      <c r="L8" s="12"/>
      <c r="P8" s="186"/>
      <c r="Z8" s="6"/>
      <c r="AA8" s="6"/>
      <c r="AB8" s="6"/>
      <c r="AC8" s="6"/>
      <c r="AD8" s="6"/>
    </row>
    <row r="9" spans="4:30" ht="12.75">
      <c r="D9" s="15" t="s">
        <v>117</v>
      </c>
      <c r="H9" s="15" t="s">
        <v>117</v>
      </c>
      <c r="L9" s="15" t="s">
        <v>117</v>
      </c>
      <c r="P9" s="15" t="s">
        <v>117</v>
      </c>
      <c r="T9" s="15" t="s">
        <v>117</v>
      </c>
      <c r="U9" s="15"/>
      <c r="V9" s="15"/>
      <c r="W9" s="15"/>
      <c r="X9" s="15"/>
      <c r="Y9" s="15"/>
      <c r="Z9" s="15" t="s">
        <v>117</v>
      </c>
      <c r="AA9" s="15"/>
      <c r="AB9" s="15"/>
      <c r="AC9" s="15"/>
      <c r="AD9" s="15" t="s">
        <v>117</v>
      </c>
    </row>
    <row r="10" spans="4:30" ht="13.5" thickBot="1">
      <c r="D10" s="334" t="s">
        <v>156</v>
      </c>
      <c r="H10" s="334" t="s">
        <v>156</v>
      </c>
      <c r="L10" s="334" t="s">
        <v>156</v>
      </c>
      <c r="P10" s="334" t="s">
        <v>156</v>
      </c>
      <c r="T10" s="334" t="s">
        <v>156</v>
      </c>
      <c r="U10" s="15"/>
      <c r="V10" s="15"/>
      <c r="W10" s="15"/>
      <c r="X10" s="15"/>
      <c r="Y10" s="15"/>
      <c r="Z10" s="334" t="s">
        <v>156</v>
      </c>
      <c r="AA10" s="15"/>
      <c r="AB10" s="15"/>
      <c r="AC10" s="15"/>
      <c r="AD10" s="334" t="s">
        <v>156</v>
      </c>
    </row>
    <row r="11" spans="1:30" ht="12.75">
      <c r="A11" s="16"/>
      <c r="B11" s="17"/>
      <c r="C11" s="17"/>
      <c r="D11" s="18">
        <v>1</v>
      </c>
      <c r="E11" s="19"/>
      <c r="F11" s="19"/>
      <c r="G11" s="19"/>
      <c r="H11" s="18">
        <v>2</v>
      </c>
      <c r="I11" s="19"/>
      <c r="J11" s="19"/>
      <c r="K11" s="19"/>
      <c r="L11" s="18">
        <v>3</v>
      </c>
      <c r="M11" s="19"/>
      <c r="N11" s="19"/>
      <c r="O11" s="19"/>
      <c r="P11" s="18">
        <v>4</v>
      </c>
      <c r="Q11" s="19"/>
      <c r="R11" s="19"/>
      <c r="S11" s="19"/>
      <c r="T11" s="18" t="s">
        <v>4</v>
      </c>
      <c r="U11" s="20"/>
      <c r="V11" s="20"/>
      <c r="W11" s="20"/>
      <c r="X11" s="20"/>
      <c r="Y11" s="20"/>
      <c r="Z11" s="210">
        <v>5</v>
      </c>
      <c r="AA11" s="512"/>
      <c r="AB11" s="512"/>
      <c r="AC11" s="512"/>
      <c r="AD11" s="211" t="s">
        <v>5</v>
      </c>
    </row>
    <row r="12" spans="1:30" ht="12.75">
      <c r="A12" s="23"/>
      <c r="C12" s="86"/>
      <c r="G12" s="86"/>
      <c r="K12" s="86"/>
      <c r="O12" s="86"/>
      <c r="S12" s="86"/>
      <c r="W12" s="24"/>
      <c r="X12" s="24"/>
      <c r="Y12" s="24"/>
      <c r="Z12" s="212" t="s">
        <v>6</v>
      </c>
      <c r="AA12" s="513"/>
      <c r="AB12" s="513"/>
      <c r="AC12" s="513"/>
      <c r="AD12" s="213" t="s">
        <v>6</v>
      </c>
    </row>
    <row r="13" spans="1:30" ht="12.75">
      <c r="A13" s="23"/>
      <c r="B13" s="24"/>
      <c r="C13" s="24"/>
      <c r="D13" s="32" t="s">
        <v>7</v>
      </c>
      <c r="E13" s="194"/>
      <c r="F13" s="194"/>
      <c r="G13" s="194"/>
      <c r="H13" s="32" t="s">
        <v>8</v>
      </c>
      <c r="I13" s="194"/>
      <c r="J13" s="194"/>
      <c r="K13" s="194"/>
      <c r="L13" s="32" t="s">
        <v>9</v>
      </c>
      <c r="M13" s="26"/>
      <c r="N13" s="26"/>
      <c r="O13" s="26"/>
      <c r="P13" s="32" t="s">
        <v>146</v>
      </c>
      <c r="Q13" s="194"/>
      <c r="R13" s="194"/>
      <c r="S13" s="194"/>
      <c r="T13" s="32" t="s">
        <v>145</v>
      </c>
      <c r="U13" s="27"/>
      <c r="V13" s="27"/>
      <c r="W13" s="27"/>
      <c r="X13" s="27"/>
      <c r="Y13" s="27"/>
      <c r="Z13" s="212" t="s">
        <v>143</v>
      </c>
      <c r="AA13" s="513"/>
      <c r="AB13" s="513"/>
      <c r="AC13" s="513"/>
      <c r="AD13" s="213" t="s">
        <v>144</v>
      </c>
    </row>
    <row r="14" spans="1:30" ht="12.75">
      <c r="A14" s="23"/>
      <c r="B14" s="24"/>
      <c r="C14" s="24"/>
      <c r="D14" s="32" t="s">
        <v>118</v>
      </c>
      <c r="E14" s="194"/>
      <c r="F14" s="194"/>
      <c r="G14" s="194"/>
      <c r="H14" s="32" t="s">
        <v>119</v>
      </c>
      <c r="I14" s="194"/>
      <c r="J14" s="194"/>
      <c r="K14" s="194"/>
      <c r="L14" s="32" t="s">
        <v>10</v>
      </c>
      <c r="M14" s="26"/>
      <c r="N14" s="26"/>
      <c r="O14" s="26"/>
      <c r="P14" s="32" t="s">
        <v>147</v>
      </c>
      <c r="Q14" s="26"/>
      <c r="R14" s="26"/>
      <c r="S14" s="26"/>
      <c r="T14" s="32" t="s">
        <v>61</v>
      </c>
      <c r="U14" s="27"/>
      <c r="V14" s="27"/>
      <c r="W14" s="27"/>
      <c r="X14" s="27"/>
      <c r="Y14" s="27"/>
      <c r="Z14" s="212" t="s">
        <v>11</v>
      </c>
      <c r="AA14" s="513"/>
      <c r="AB14" s="513"/>
      <c r="AC14" s="513"/>
      <c r="AD14" s="213" t="s">
        <v>11</v>
      </c>
    </row>
    <row r="15" spans="1:30" ht="12.75">
      <c r="A15" s="23"/>
      <c r="B15" s="24"/>
      <c r="C15" s="24"/>
      <c r="D15" s="175" t="str">
        <f>"1 December 2007 inclusive"</f>
        <v>1 December 2007 inclusive</v>
      </c>
      <c r="E15" s="36"/>
      <c r="F15" s="36"/>
      <c r="G15" s="36"/>
      <c r="H15" s="38" t="s">
        <v>122</v>
      </c>
      <c r="I15" s="36"/>
      <c r="J15" s="36"/>
      <c r="K15" s="36"/>
      <c r="L15" s="38" t="s">
        <v>12</v>
      </c>
      <c r="M15" s="36"/>
      <c r="N15" s="36"/>
      <c r="O15" s="36"/>
      <c r="P15" s="38" t="s">
        <v>13</v>
      </c>
      <c r="Q15" s="36"/>
      <c r="R15" s="36"/>
      <c r="S15" s="36"/>
      <c r="T15" s="38" t="s">
        <v>147</v>
      </c>
      <c r="U15" s="37"/>
      <c r="V15" s="37"/>
      <c r="W15" s="37"/>
      <c r="X15" s="37"/>
      <c r="Y15" s="37"/>
      <c r="Z15" s="214" t="s">
        <v>14</v>
      </c>
      <c r="AA15" s="514"/>
      <c r="AB15" s="514"/>
      <c r="AC15" s="514"/>
      <c r="AD15" s="215" t="s">
        <v>62</v>
      </c>
    </row>
    <row r="16" spans="1:30" ht="12.75">
      <c r="A16" s="23"/>
      <c r="B16" s="24"/>
      <c r="C16" s="24"/>
      <c r="D16" s="42" t="s">
        <v>15</v>
      </c>
      <c r="E16" s="45"/>
      <c r="F16" s="45"/>
      <c r="G16" s="24"/>
      <c r="H16" s="42" t="s">
        <v>15</v>
      </c>
      <c r="I16" s="45"/>
      <c r="J16" s="45"/>
      <c r="K16" s="24"/>
      <c r="L16" s="42" t="s">
        <v>15</v>
      </c>
      <c r="M16" s="45"/>
      <c r="N16" s="45"/>
      <c r="O16" s="24"/>
      <c r="P16" s="42" t="s">
        <v>15</v>
      </c>
      <c r="Q16" s="45"/>
      <c r="R16" s="45"/>
      <c r="S16" s="24"/>
      <c r="T16" s="42" t="s">
        <v>15</v>
      </c>
      <c r="U16" s="45"/>
      <c r="V16" s="45"/>
      <c r="W16" s="24"/>
      <c r="X16" s="24"/>
      <c r="Y16" s="24"/>
      <c r="Z16" s="216" t="s">
        <v>15</v>
      </c>
      <c r="AA16" s="45"/>
      <c r="AB16" s="45"/>
      <c r="AC16" s="45"/>
      <c r="AD16" s="217" t="s">
        <v>15</v>
      </c>
    </row>
    <row r="17" spans="1:30" ht="12.75">
      <c r="A17" s="23"/>
      <c r="B17" s="24"/>
      <c r="C17" s="24"/>
      <c r="D17" s="196" t="s">
        <v>69</v>
      </c>
      <c r="E17" s="197"/>
      <c r="F17" s="58"/>
      <c r="G17" s="58"/>
      <c r="H17" s="196" t="s">
        <v>69</v>
      </c>
      <c r="I17" s="197"/>
      <c r="J17" s="58"/>
      <c r="K17" s="58"/>
      <c r="L17" s="196" t="s">
        <v>69</v>
      </c>
      <c r="M17" s="197"/>
      <c r="N17" s="58"/>
      <c r="O17" s="58"/>
      <c r="P17" s="196" t="s">
        <v>69</v>
      </c>
      <c r="Q17" s="197"/>
      <c r="R17" s="58"/>
      <c r="S17" s="58"/>
      <c r="T17" s="196" t="s">
        <v>69</v>
      </c>
      <c r="U17" s="197"/>
      <c r="V17" s="58"/>
      <c r="W17" s="58"/>
      <c r="X17" s="58"/>
      <c r="Y17" s="58"/>
      <c r="Z17" s="218"/>
      <c r="AA17" s="515"/>
      <c r="AB17" s="515"/>
      <c r="AC17" s="515"/>
      <c r="AD17" s="219"/>
    </row>
    <row r="18" spans="1:30" ht="36.75" customHeight="1">
      <c r="A18" s="23"/>
      <c r="B18" s="24"/>
      <c r="C18" s="24"/>
      <c r="D18" s="55" t="s">
        <v>16</v>
      </c>
      <c r="E18" s="56" t="s">
        <v>17</v>
      </c>
      <c r="F18" s="56" t="s">
        <v>18</v>
      </c>
      <c r="G18" s="50" t="s">
        <v>19</v>
      </c>
      <c r="H18" s="55" t="s">
        <v>16</v>
      </c>
      <c r="I18" s="56" t="s">
        <v>17</v>
      </c>
      <c r="J18" s="56" t="s">
        <v>18</v>
      </c>
      <c r="K18" s="50" t="s">
        <v>19</v>
      </c>
      <c r="L18" s="55" t="s">
        <v>16</v>
      </c>
      <c r="M18" s="56" t="s">
        <v>17</v>
      </c>
      <c r="N18" s="56" t="s">
        <v>18</v>
      </c>
      <c r="O18" s="50" t="s">
        <v>19</v>
      </c>
      <c r="P18" s="55" t="s">
        <v>16</v>
      </c>
      <c r="Q18" s="56" t="s">
        <v>17</v>
      </c>
      <c r="R18" s="56" t="s">
        <v>18</v>
      </c>
      <c r="S18" s="50" t="s">
        <v>19</v>
      </c>
      <c r="T18" s="55" t="s">
        <v>16</v>
      </c>
      <c r="U18" s="56" t="s">
        <v>17</v>
      </c>
      <c r="V18" s="56" t="s">
        <v>18</v>
      </c>
      <c r="W18" s="50" t="s">
        <v>19</v>
      </c>
      <c r="X18" s="50"/>
      <c r="Y18" s="50"/>
      <c r="Z18" s="220" t="s">
        <v>18</v>
      </c>
      <c r="AA18" s="516"/>
      <c r="AB18" s="516"/>
      <c r="AC18" s="516"/>
      <c r="AD18" s="221" t="s">
        <v>18</v>
      </c>
    </row>
    <row r="19" spans="1:30" ht="12.75">
      <c r="A19" s="59" t="s">
        <v>21</v>
      </c>
      <c r="B19" s="60" t="s">
        <v>22</v>
      </c>
      <c r="C19" s="61" t="s">
        <v>23</v>
      </c>
      <c r="D19" s="62" t="s">
        <v>24</v>
      </c>
      <c r="E19" s="63" t="s">
        <v>25</v>
      </c>
      <c r="F19" s="63" t="s">
        <v>26</v>
      </c>
      <c r="G19" s="63" t="s">
        <v>27</v>
      </c>
      <c r="H19" s="62" t="s">
        <v>24</v>
      </c>
      <c r="I19" s="63" t="s">
        <v>25</v>
      </c>
      <c r="J19" s="63" t="s">
        <v>26</v>
      </c>
      <c r="K19" s="63" t="s">
        <v>27</v>
      </c>
      <c r="L19" s="62" t="s">
        <v>24</v>
      </c>
      <c r="M19" s="63" t="s">
        <v>25</v>
      </c>
      <c r="N19" s="63" t="s">
        <v>26</v>
      </c>
      <c r="O19" s="63" t="s">
        <v>27</v>
      </c>
      <c r="P19" s="62" t="s">
        <v>24</v>
      </c>
      <c r="Q19" s="63" t="s">
        <v>25</v>
      </c>
      <c r="R19" s="63" t="s">
        <v>26</v>
      </c>
      <c r="S19" s="63" t="s">
        <v>27</v>
      </c>
      <c r="T19" s="62" t="s">
        <v>24</v>
      </c>
      <c r="U19" s="63" t="s">
        <v>25</v>
      </c>
      <c r="V19" s="63" t="s">
        <v>26</v>
      </c>
      <c r="W19" s="63" t="s">
        <v>27</v>
      </c>
      <c r="X19" s="58"/>
      <c r="Y19" s="58"/>
      <c r="Z19" s="222"/>
      <c r="AA19" s="517"/>
      <c r="AB19" s="517"/>
      <c r="AC19" s="517"/>
      <c r="AD19" s="223"/>
    </row>
    <row r="20" spans="1:30" ht="12.75">
      <c r="A20" s="23" t="s">
        <v>30</v>
      </c>
      <c r="B20" s="24" t="s">
        <v>113</v>
      </c>
      <c r="C20" s="67" t="s">
        <v>31</v>
      </c>
      <c r="D20" s="72"/>
      <c r="E20" s="73"/>
      <c r="F20" s="73"/>
      <c r="G20" s="73"/>
      <c r="H20" s="72"/>
      <c r="I20" s="73"/>
      <c r="J20" s="73"/>
      <c r="K20" s="73"/>
      <c r="L20" s="72"/>
      <c r="M20" s="73"/>
      <c r="N20" s="73"/>
      <c r="O20" s="73"/>
      <c r="P20" s="224"/>
      <c r="Q20" s="73"/>
      <c r="R20" s="73"/>
      <c r="S20" s="73"/>
      <c r="T20" s="72"/>
      <c r="U20" s="73"/>
      <c r="V20" s="73"/>
      <c r="W20" s="73"/>
      <c r="X20" s="73"/>
      <c r="Y20" s="73"/>
      <c r="Z20" s="225"/>
      <c r="AA20" s="224"/>
      <c r="AB20" s="224"/>
      <c r="AC20" s="224"/>
      <c r="AD20" s="74"/>
    </row>
    <row r="21" spans="1:30" ht="12.75">
      <c r="A21" s="78" t="s">
        <v>32</v>
      </c>
      <c r="B21" s="24"/>
      <c r="C21" s="79" t="s">
        <v>33</v>
      </c>
      <c r="D21" s="82">
        <v>0</v>
      </c>
      <c r="E21" s="83">
        <v>0</v>
      </c>
      <c r="F21" s="83">
        <v>0</v>
      </c>
      <c r="G21" s="83">
        <v>0</v>
      </c>
      <c r="H21" s="82">
        <v>0</v>
      </c>
      <c r="I21" s="83">
        <v>0</v>
      </c>
      <c r="J21" s="83">
        <v>0</v>
      </c>
      <c r="K21" s="83">
        <v>0</v>
      </c>
      <c r="L21" s="82">
        <v>0</v>
      </c>
      <c r="M21" s="83">
        <v>0</v>
      </c>
      <c r="N21" s="83">
        <v>0</v>
      </c>
      <c r="O21" s="83">
        <v>0</v>
      </c>
      <c r="P21" s="84">
        <f aca="true" t="shared" si="0" ref="P21:S22">D21+H21+L21</f>
        <v>0</v>
      </c>
      <c r="Q21" s="75">
        <f t="shared" si="0"/>
        <v>0</v>
      </c>
      <c r="R21" s="75">
        <f t="shared" si="0"/>
        <v>0</v>
      </c>
      <c r="S21" s="75">
        <f t="shared" si="0"/>
        <v>0</v>
      </c>
      <c r="T21" s="82">
        <v>0</v>
      </c>
      <c r="U21" s="83">
        <v>0</v>
      </c>
      <c r="V21" s="83">
        <v>0</v>
      </c>
      <c r="W21" s="83">
        <v>0</v>
      </c>
      <c r="X21" s="83"/>
      <c r="Y21" s="83"/>
      <c r="Z21" s="463">
        <v>0</v>
      </c>
      <c r="AA21" s="80"/>
      <c r="AB21" s="80"/>
      <c r="AC21" s="80"/>
      <c r="AD21" s="459">
        <v>0</v>
      </c>
    </row>
    <row r="22" spans="1:30" ht="12.75">
      <c r="A22" s="23"/>
      <c r="B22" s="24"/>
      <c r="C22" s="79" t="s">
        <v>35</v>
      </c>
      <c r="D22" s="82">
        <v>0</v>
      </c>
      <c r="E22" s="83">
        <v>0</v>
      </c>
      <c r="F22" s="83">
        <v>0</v>
      </c>
      <c r="G22" s="83">
        <v>0</v>
      </c>
      <c r="H22" s="82">
        <v>0</v>
      </c>
      <c r="I22" s="83">
        <v>0</v>
      </c>
      <c r="J22" s="83">
        <v>0</v>
      </c>
      <c r="K22" s="83">
        <v>0</v>
      </c>
      <c r="L22" s="82">
        <v>0</v>
      </c>
      <c r="M22" s="83">
        <v>0</v>
      </c>
      <c r="N22" s="83">
        <v>0</v>
      </c>
      <c r="O22" s="83">
        <v>0</v>
      </c>
      <c r="P22" s="84">
        <f t="shared" si="0"/>
        <v>0</v>
      </c>
      <c r="Q22" s="75">
        <f t="shared" si="0"/>
        <v>0</v>
      </c>
      <c r="R22" s="75">
        <f t="shared" si="0"/>
        <v>0</v>
      </c>
      <c r="S22" s="75">
        <f t="shared" si="0"/>
        <v>0</v>
      </c>
      <c r="T22" s="82">
        <v>0</v>
      </c>
      <c r="U22" s="83">
        <v>0</v>
      </c>
      <c r="V22" s="83">
        <v>0</v>
      </c>
      <c r="W22" s="83">
        <v>0</v>
      </c>
      <c r="X22" s="83"/>
      <c r="Y22" s="83"/>
      <c r="Z22" s="463">
        <v>0</v>
      </c>
      <c r="AA22" s="80"/>
      <c r="AB22" s="80"/>
      <c r="AC22" s="80"/>
      <c r="AD22" s="459">
        <v>0</v>
      </c>
    </row>
    <row r="23" spans="1:30" ht="12.75">
      <c r="A23" s="23"/>
      <c r="B23" s="24"/>
      <c r="C23" s="79" t="s">
        <v>36</v>
      </c>
      <c r="D23" s="72"/>
      <c r="E23" s="73"/>
      <c r="F23" s="83">
        <v>0</v>
      </c>
      <c r="G23" s="83">
        <v>0</v>
      </c>
      <c r="H23" s="72"/>
      <c r="I23" s="73"/>
      <c r="J23" s="83">
        <v>0</v>
      </c>
      <c r="K23" s="83">
        <v>0</v>
      </c>
      <c r="L23" s="72"/>
      <c r="M23" s="73"/>
      <c r="N23" s="83">
        <v>0</v>
      </c>
      <c r="O23" s="83">
        <v>0</v>
      </c>
      <c r="P23" s="72"/>
      <c r="Q23" s="73"/>
      <c r="R23" s="75">
        <f>F23+J23+N23</f>
        <v>0</v>
      </c>
      <c r="S23" s="75">
        <f>G23+K23+O23</f>
        <v>0</v>
      </c>
      <c r="T23" s="72"/>
      <c r="U23" s="73"/>
      <c r="V23" s="83">
        <v>0</v>
      </c>
      <c r="W23" s="83">
        <v>0</v>
      </c>
      <c r="X23" s="83"/>
      <c r="Y23" s="83"/>
      <c r="Z23" s="226"/>
      <c r="AA23" s="72"/>
      <c r="AB23" s="72"/>
      <c r="AC23" s="72"/>
      <c r="AD23" s="87"/>
    </row>
    <row r="24" spans="1:30" ht="12.75">
      <c r="A24" s="89"/>
      <c r="B24" s="90" t="s">
        <v>37</v>
      </c>
      <c r="C24" s="91" t="s">
        <v>31</v>
      </c>
      <c r="D24" s="94"/>
      <c r="E24" s="95"/>
      <c r="F24" s="95"/>
      <c r="G24" s="95"/>
      <c r="H24" s="94"/>
      <c r="I24" s="95"/>
      <c r="J24" s="95"/>
      <c r="K24" s="95"/>
      <c r="L24" s="94"/>
      <c r="M24" s="95"/>
      <c r="N24" s="95"/>
      <c r="O24" s="95"/>
      <c r="P24" s="94"/>
      <c r="Q24" s="95"/>
      <c r="R24" s="95"/>
      <c r="S24" s="95"/>
      <c r="T24" s="94"/>
      <c r="U24" s="95"/>
      <c r="V24" s="95"/>
      <c r="W24" s="95"/>
      <c r="X24" s="95"/>
      <c r="Y24" s="95"/>
      <c r="Z24" s="227"/>
      <c r="AA24" s="94"/>
      <c r="AB24" s="94"/>
      <c r="AC24" s="94"/>
      <c r="AD24" s="96"/>
    </row>
    <row r="25" spans="1:30" ht="12.75">
      <c r="A25" s="23"/>
      <c r="B25" s="24"/>
      <c r="C25" s="79" t="s">
        <v>33</v>
      </c>
      <c r="D25" s="82">
        <v>0</v>
      </c>
      <c r="E25" s="83">
        <v>0</v>
      </c>
      <c r="F25" s="83">
        <v>0</v>
      </c>
      <c r="G25" s="83">
        <v>0</v>
      </c>
      <c r="H25" s="82">
        <v>0</v>
      </c>
      <c r="I25" s="83">
        <v>0</v>
      </c>
      <c r="J25" s="83">
        <v>0</v>
      </c>
      <c r="K25" s="83">
        <v>0</v>
      </c>
      <c r="L25" s="82">
        <v>0</v>
      </c>
      <c r="M25" s="83">
        <v>0</v>
      </c>
      <c r="N25" s="83">
        <v>0</v>
      </c>
      <c r="O25" s="83">
        <v>0</v>
      </c>
      <c r="P25" s="84">
        <f aca="true" t="shared" si="1" ref="P25:S26">D25+H25+L25</f>
        <v>0</v>
      </c>
      <c r="Q25" s="75">
        <f t="shared" si="1"/>
        <v>0</v>
      </c>
      <c r="R25" s="75">
        <f t="shared" si="1"/>
        <v>0</v>
      </c>
      <c r="S25" s="75">
        <f t="shared" si="1"/>
        <v>0</v>
      </c>
      <c r="T25" s="82">
        <v>0</v>
      </c>
      <c r="U25" s="83">
        <v>0</v>
      </c>
      <c r="V25" s="83">
        <v>0</v>
      </c>
      <c r="W25" s="83">
        <v>0</v>
      </c>
      <c r="X25" s="83"/>
      <c r="Y25" s="83"/>
      <c r="Z25" s="463">
        <v>0</v>
      </c>
      <c r="AA25" s="80"/>
      <c r="AB25" s="80"/>
      <c r="AC25" s="80"/>
      <c r="AD25" s="459">
        <v>0</v>
      </c>
    </row>
    <row r="26" spans="1:30" ht="12.75">
      <c r="A26" s="23"/>
      <c r="B26" s="107"/>
      <c r="C26" s="79" t="s">
        <v>35</v>
      </c>
      <c r="D26" s="82">
        <v>0</v>
      </c>
      <c r="E26" s="83">
        <v>0</v>
      </c>
      <c r="F26" s="83">
        <v>0</v>
      </c>
      <c r="G26" s="83">
        <v>0</v>
      </c>
      <c r="H26" s="82">
        <v>0</v>
      </c>
      <c r="I26" s="83">
        <v>0</v>
      </c>
      <c r="J26" s="83">
        <v>0</v>
      </c>
      <c r="K26" s="83">
        <v>0</v>
      </c>
      <c r="L26" s="82">
        <v>0</v>
      </c>
      <c r="M26" s="83">
        <v>0</v>
      </c>
      <c r="N26" s="83">
        <v>0</v>
      </c>
      <c r="O26" s="83">
        <v>0</v>
      </c>
      <c r="P26" s="84">
        <f t="shared" si="1"/>
        <v>0</v>
      </c>
      <c r="Q26" s="75">
        <f t="shared" si="1"/>
        <v>0</v>
      </c>
      <c r="R26" s="75">
        <f t="shared" si="1"/>
        <v>0</v>
      </c>
      <c r="S26" s="75">
        <f t="shared" si="1"/>
        <v>0</v>
      </c>
      <c r="T26" s="82">
        <v>0</v>
      </c>
      <c r="U26" s="83">
        <v>0</v>
      </c>
      <c r="V26" s="83">
        <v>0</v>
      </c>
      <c r="W26" s="83">
        <v>0</v>
      </c>
      <c r="X26" s="83"/>
      <c r="Y26" s="83"/>
      <c r="Z26" s="463">
        <v>0</v>
      </c>
      <c r="AA26" s="80"/>
      <c r="AB26" s="80"/>
      <c r="AC26" s="80"/>
      <c r="AD26" s="459">
        <v>0</v>
      </c>
    </row>
    <row r="27" spans="1:30" ht="12.75">
      <c r="A27" s="23"/>
      <c r="B27" s="107"/>
      <c r="C27" s="79" t="s">
        <v>36</v>
      </c>
      <c r="D27" s="72"/>
      <c r="E27" s="73"/>
      <c r="F27" s="83">
        <v>0</v>
      </c>
      <c r="G27" s="83">
        <v>0</v>
      </c>
      <c r="H27" s="72"/>
      <c r="I27" s="73"/>
      <c r="J27" s="83">
        <v>0</v>
      </c>
      <c r="K27" s="83">
        <v>0</v>
      </c>
      <c r="L27" s="72"/>
      <c r="M27" s="73"/>
      <c r="N27" s="83">
        <v>0</v>
      </c>
      <c r="O27" s="83">
        <v>0</v>
      </c>
      <c r="P27" s="72"/>
      <c r="Q27" s="73"/>
      <c r="R27" s="75">
        <f aca="true" t="shared" si="2" ref="R27:R69">F27+J27+N27</f>
        <v>0</v>
      </c>
      <c r="S27" s="75">
        <f aca="true" t="shared" si="3" ref="S27:S69">G27+K27+O27</f>
        <v>0</v>
      </c>
      <c r="T27" s="72"/>
      <c r="U27" s="73"/>
      <c r="V27" s="83">
        <v>0</v>
      </c>
      <c r="W27" s="83">
        <v>0</v>
      </c>
      <c r="X27" s="83"/>
      <c r="Y27" s="83"/>
      <c r="Z27" s="226"/>
      <c r="AA27" s="72"/>
      <c r="AB27" s="72"/>
      <c r="AC27" s="72"/>
      <c r="AD27" s="87"/>
    </row>
    <row r="28" spans="1:30" ht="12.75">
      <c r="A28" s="99" t="s">
        <v>38</v>
      </c>
      <c r="B28" s="116" t="s">
        <v>113</v>
      </c>
      <c r="C28" s="67" t="s">
        <v>31</v>
      </c>
      <c r="D28" s="102">
        <v>0</v>
      </c>
      <c r="E28" s="103">
        <v>0</v>
      </c>
      <c r="F28" s="103">
        <v>0</v>
      </c>
      <c r="G28" s="103">
        <v>0</v>
      </c>
      <c r="H28" s="102">
        <v>0</v>
      </c>
      <c r="I28" s="103">
        <v>0</v>
      </c>
      <c r="J28" s="103">
        <v>0</v>
      </c>
      <c r="K28" s="103">
        <v>0</v>
      </c>
      <c r="L28" s="102">
        <v>0</v>
      </c>
      <c r="M28" s="103">
        <v>0</v>
      </c>
      <c r="N28" s="103">
        <v>0</v>
      </c>
      <c r="O28" s="103">
        <v>0</v>
      </c>
      <c r="P28" s="104">
        <f aca="true" t="shared" si="4" ref="P28:Q30">D28+H28+L28</f>
        <v>0</v>
      </c>
      <c r="Q28" s="105">
        <f t="shared" si="4"/>
        <v>0</v>
      </c>
      <c r="R28" s="105">
        <f t="shared" si="2"/>
        <v>0</v>
      </c>
      <c r="S28" s="105">
        <f t="shared" si="3"/>
        <v>0</v>
      </c>
      <c r="T28" s="102">
        <v>0</v>
      </c>
      <c r="U28" s="103">
        <v>0</v>
      </c>
      <c r="V28" s="103">
        <v>0</v>
      </c>
      <c r="W28" s="103">
        <v>0</v>
      </c>
      <c r="X28" s="103"/>
      <c r="Y28" s="103"/>
      <c r="Z28" s="464">
        <v>0</v>
      </c>
      <c r="AA28" s="100"/>
      <c r="AB28" s="100"/>
      <c r="AC28" s="100"/>
      <c r="AD28" s="460">
        <v>0</v>
      </c>
    </row>
    <row r="29" spans="1:30" ht="12.75">
      <c r="A29" s="78" t="s">
        <v>63</v>
      </c>
      <c r="B29" s="24"/>
      <c r="C29" s="79" t="s">
        <v>33</v>
      </c>
      <c r="D29" s="82">
        <v>0</v>
      </c>
      <c r="E29" s="83">
        <v>0</v>
      </c>
      <c r="F29" s="83">
        <v>0</v>
      </c>
      <c r="G29" s="83">
        <v>0</v>
      </c>
      <c r="H29" s="82">
        <v>0</v>
      </c>
      <c r="I29" s="83">
        <v>0</v>
      </c>
      <c r="J29" s="83">
        <v>0</v>
      </c>
      <c r="K29" s="83">
        <v>0</v>
      </c>
      <c r="L29" s="82">
        <v>0</v>
      </c>
      <c r="M29" s="83">
        <v>0</v>
      </c>
      <c r="N29" s="83">
        <v>0</v>
      </c>
      <c r="O29" s="83">
        <v>0</v>
      </c>
      <c r="P29" s="84">
        <f t="shared" si="4"/>
        <v>0</v>
      </c>
      <c r="Q29" s="75">
        <f t="shared" si="4"/>
        <v>0</v>
      </c>
      <c r="R29" s="75">
        <f t="shared" si="2"/>
        <v>0</v>
      </c>
      <c r="S29" s="75">
        <f t="shared" si="3"/>
        <v>0</v>
      </c>
      <c r="T29" s="82">
        <v>0</v>
      </c>
      <c r="U29" s="83">
        <v>0</v>
      </c>
      <c r="V29" s="83">
        <v>0</v>
      </c>
      <c r="W29" s="83">
        <v>0</v>
      </c>
      <c r="X29" s="83"/>
      <c r="Y29" s="83"/>
      <c r="Z29" s="463">
        <v>0</v>
      </c>
      <c r="AA29" s="80"/>
      <c r="AB29" s="80"/>
      <c r="AC29" s="80"/>
      <c r="AD29" s="459">
        <v>0</v>
      </c>
    </row>
    <row r="30" spans="1:30" ht="12.75">
      <c r="A30" s="78" t="s">
        <v>40</v>
      </c>
      <c r="B30" s="107"/>
      <c r="C30" s="79" t="s">
        <v>35</v>
      </c>
      <c r="D30" s="82">
        <v>0</v>
      </c>
      <c r="E30" s="83">
        <v>0</v>
      </c>
      <c r="F30" s="83">
        <v>0</v>
      </c>
      <c r="G30" s="83">
        <v>0</v>
      </c>
      <c r="H30" s="82">
        <v>0</v>
      </c>
      <c r="I30" s="83">
        <v>0</v>
      </c>
      <c r="J30" s="83">
        <v>0</v>
      </c>
      <c r="K30" s="83">
        <v>0</v>
      </c>
      <c r="L30" s="82">
        <v>0</v>
      </c>
      <c r="M30" s="83">
        <v>0</v>
      </c>
      <c r="N30" s="83">
        <v>0</v>
      </c>
      <c r="O30" s="83">
        <v>0</v>
      </c>
      <c r="P30" s="84">
        <f t="shared" si="4"/>
        <v>0</v>
      </c>
      <c r="Q30" s="75">
        <f t="shared" si="4"/>
        <v>0</v>
      </c>
      <c r="R30" s="75">
        <f t="shared" si="2"/>
        <v>0</v>
      </c>
      <c r="S30" s="75">
        <f t="shared" si="3"/>
        <v>0</v>
      </c>
      <c r="T30" s="82">
        <v>0</v>
      </c>
      <c r="U30" s="83">
        <v>0</v>
      </c>
      <c r="V30" s="83">
        <v>0</v>
      </c>
      <c r="W30" s="83">
        <v>0</v>
      </c>
      <c r="X30" s="83"/>
      <c r="Y30" s="83"/>
      <c r="Z30" s="463">
        <v>0</v>
      </c>
      <c r="AA30" s="80"/>
      <c r="AB30" s="80"/>
      <c r="AC30" s="80"/>
      <c r="AD30" s="459">
        <v>0</v>
      </c>
    </row>
    <row r="31" spans="1:30" ht="12.75">
      <c r="A31" s="106" t="s">
        <v>41</v>
      </c>
      <c r="B31" s="107"/>
      <c r="C31" s="79" t="s">
        <v>36</v>
      </c>
      <c r="D31" s="72"/>
      <c r="E31" s="73"/>
      <c r="F31" s="83">
        <v>0</v>
      </c>
      <c r="G31" s="83">
        <v>0</v>
      </c>
      <c r="H31" s="72"/>
      <c r="I31" s="73"/>
      <c r="J31" s="83">
        <v>0</v>
      </c>
      <c r="K31" s="83">
        <v>0</v>
      </c>
      <c r="L31" s="72"/>
      <c r="M31" s="73"/>
      <c r="N31" s="83">
        <v>0</v>
      </c>
      <c r="O31" s="83">
        <v>0</v>
      </c>
      <c r="P31" s="72"/>
      <c r="Q31" s="73"/>
      <c r="R31" s="75">
        <f t="shared" si="2"/>
        <v>0</v>
      </c>
      <c r="S31" s="75">
        <f t="shared" si="3"/>
        <v>0</v>
      </c>
      <c r="T31" s="72"/>
      <c r="U31" s="73"/>
      <c r="V31" s="83">
        <v>0</v>
      </c>
      <c r="W31" s="83">
        <v>0</v>
      </c>
      <c r="X31" s="83"/>
      <c r="Y31" s="83"/>
      <c r="Z31" s="228"/>
      <c r="AA31" s="71"/>
      <c r="AB31" s="71"/>
      <c r="AC31" s="71"/>
      <c r="AD31" s="108"/>
    </row>
    <row r="32" spans="1:30" ht="12.75">
      <c r="A32" s="23"/>
      <c r="B32" s="109" t="s">
        <v>37</v>
      </c>
      <c r="C32" s="91" t="s">
        <v>31</v>
      </c>
      <c r="D32" s="112">
        <v>0</v>
      </c>
      <c r="E32" s="113">
        <v>0</v>
      </c>
      <c r="F32" s="113">
        <v>0</v>
      </c>
      <c r="G32" s="113">
        <v>0</v>
      </c>
      <c r="H32" s="112">
        <v>0</v>
      </c>
      <c r="I32" s="113">
        <v>0</v>
      </c>
      <c r="J32" s="113">
        <v>0</v>
      </c>
      <c r="K32" s="113">
        <v>0</v>
      </c>
      <c r="L32" s="112">
        <v>0</v>
      </c>
      <c r="M32" s="113">
        <v>0</v>
      </c>
      <c r="N32" s="113">
        <v>0</v>
      </c>
      <c r="O32" s="113">
        <v>0</v>
      </c>
      <c r="P32" s="114">
        <f aca="true" t="shared" si="5" ref="P32:Q34">D32+H32+L32</f>
        <v>0</v>
      </c>
      <c r="Q32" s="115">
        <f t="shared" si="5"/>
        <v>0</v>
      </c>
      <c r="R32" s="115">
        <f t="shared" si="2"/>
        <v>0</v>
      </c>
      <c r="S32" s="115">
        <f t="shared" si="3"/>
        <v>0</v>
      </c>
      <c r="T32" s="112">
        <v>0</v>
      </c>
      <c r="U32" s="113">
        <v>0</v>
      </c>
      <c r="V32" s="113">
        <v>0</v>
      </c>
      <c r="W32" s="113">
        <v>0</v>
      </c>
      <c r="X32" s="113"/>
      <c r="Y32" s="113"/>
      <c r="Z32" s="465">
        <v>0</v>
      </c>
      <c r="AA32" s="110"/>
      <c r="AB32" s="110"/>
      <c r="AC32" s="110"/>
      <c r="AD32" s="461">
        <v>0</v>
      </c>
    </row>
    <row r="33" spans="1:30" ht="12.75">
      <c r="A33" s="23"/>
      <c r="B33" s="24"/>
      <c r="C33" s="79" t="s">
        <v>33</v>
      </c>
      <c r="D33" s="82">
        <v>0</v>
      </c>
      <c r="E33" s="83">
        <v>0</v>
      </c>
      <c r="F33" s="83">
        <v>0</v>
      </c>
      <c r="G33" s="83">
        <v>0</v>
      </c>
      <c r="H33" s="82">
        <v>0</v>
      </c>
      <c r="I33" s="83">
        <v>0</v>
      </c>
      <c r="J33" s="83">
        <v>0</v>
      </c>
      <c r="K33" s="83">
        <v>0</v>
      </c>
      <c r="L33" s="82">
        <v>0</v>
      </c>
      <c r="M33" s="83">
        <v>0</v>
      </c>
      <c r="N33" s="83">
        <v>0</v>
      </c>
      <c r="O33" s="83">
        <v>0</v>
      </c>
      <c r="P33" s="84">
        <f t="shared" si="5"/>
        <v>0</v>
      </c>
      <c r="Q33" s="75">
        <f t="shared" si="5"/>
        <v>0</v>
      </c>
      <c r="R33" s="75">
        <f t="shared" si="2"/>
        <v>0</v>
      </c>
      <c r="S33" s="75">
        <f t="shared" si="3"/>
        <v>0</v>
      </c>
      <c r="T33" s="82">
        <v>0</v>
      </c>
      <c r="U33" s="83">
        <v>0</v>
      </c>
      <c r="V33" s="83">
        <v>0</v>
      </c>
      <c r="W33" s="83">
        <v>0</v>
      </c>
      <c r="X33" s="83"/>
      <c r="Y33" s="83"/>
      <c r="Z33" s="463">
        <v>0</v>
      </c>
      <c r="AA33" s="80"/>
      <c r="AB33" s="80"/>
      <c r="AC33" s="80"/>
      <c r="AD33" s="459">
        <v>0</v>
      </c>
    </row>
    <row r="34" spans="1:30" ht="12.75">
      <c r="A34" s="23"/>
      <c r="B34" s="107"/>
      <c r="C34" s="79" t="s">
        <v>35</v>
      </c>
      <c r="D34" s="82">
        <v>0</v>
      </c>
      <c r="E34" s="83">
        <v>0</v>
      </c>
      <c r="F34" s="83">
        <v>0</v>
      </c>
      <c r="G34" s="83">
        <v>0</v>
      </c>
      <c r="H34" s="82">
        <v>0</v>
      </c>
      <c r="I34" s="83">
        <v>0</v>
      </c>
      <c r="J34" s="83">
        <v>0</v>
      </c>
      <c r="K34" s="83">
        <v>0</v>
      </c>
      <c r="L34" s="82">
        <v>0</v>
      </c>
      <c r="M34" s="83">
        <v>0</v>
      </c>
      <c r="N34" s="83">
        <v>0</v>
      </c>
      <c r="O34" s="83">
        <v>0</v>
      </c>
      <c r="P34" s="84">
        <f t="shared" si="5"/>
        <v>0</v>
      </c>
      <c r="Q34" s="75">
        <f t="shared" si="5"/>
        <v>0</v>
      </c>
      <c r="R34" s="75">
        <f t="shared" si="2"/>
        <v>0</v>
      </c>
      <c r="S34" s="75">
        <f t="shared" si="3"/>
        <v>0</v>
      </c>
      <c r="T34" s="82">
        <v>0</v>
      </c>
      <c r="U34" s="83">
        <v>0</v>
      </c>
      <c r="V34" s="83">
        <v>0</v>
      </c>
      <c r="W34" s="83">
        <v>0</v>
      </c>
      <c r="X34" s="83"/>
      <c r="Y34" s="83"/>
      <c r="Z34" s="463">
        <v>0</v>
      </c>
      <c r="AA34" s="80"/>
      <c r="AB34" s="80"/>
      <c r="AC34" s="80"/>
      <c r="AD34" s="459">
        <v>0</v>
      </c>
    </row>
    <row r="35" spans="1:30" ht="12.75">
      <c r="A35" s="23"/>
      <c r="B35" s="107"/>
      <c r="C35" s="79" t="s">
        <v>36</v>
      </c>
      <c r="D35" s="72"/>
      <c r="E35" s="73"/>
      <c r="F35" s="83">
        <v>0</v>
      </c>
      <c r="G35" s="83">
        <v>0</v>
      </c>
      <c r="H35" s="72"/>
      <c r="I35" s="73"/>
      <c r="J35" s="83">
        <v>0</v>
      </c>
      <c r="K35" s="83">
        <v>0</v>
      </c>
      <c r="L35" s="72"/>
      <c r="M35" s="73"/>
      <c r="N35" s="83">
        <v>0</v>
      </c>
      <c r="O35" s="83">
        <v>0</v>
      </c>
      <c r="P35" s="72"/>
      <c r="Q35" s="73"/>
      <c r="R35" s="75">
        <f t="shared" si="2"/>
        <v>0</v>
      </c>
      <c r="S35" s="75">
        <f t="shared" si="3"/>
        <v>0</v>
      </c>
      <c r="T35" s="72"/>
      <c r="U35" s="73"/>
      <c r="V35" s="83">
        <v>0</v>
      </c>
      <c r="W35" s="83">
        <v>0</v>
      </c>
      <c r="X35" s="83"/>
      <c r="Y35" s="83"/>
      <c r="Z35" s="228"/>
      <c r="AA35" s="71"/>
      <c r="AB35" s="71"/>
      <c r="AC35" s="71"/>
      <c r="AD35" s="229"/>
    </row>
    <row r="36" spans="1:30" ht="12.75">
      <c r="A36" s="99" t="s">
        <v>42</v>
      </c>
      <c r="B36" s="116" t="s">
        <v>113</v>
      </c>
      <c r="C36" s="67" t="s">
        <v>31</v>
      </c>
      <c r="D36" s="102">
        <v>0</v>
      </c>
      <c r="E36" s="103">
        <v>0</v>
      </c>
      <c r="F36" s="103">
        <v>0</v>
      </c>
      <c r="G36" s="103">
        <v>0</v>
      </c>
      <c r="H36" s="102">
        <v>0</v>
      </c>
      <c r="I36" s="103">
        <v>0</v>
      </c>
      <c r="J36" s="103">
        <v>0</v>
      </c>
      <c r="K36" s="103">
        <v>0</v>
      </c>
      <c r="L36" s="102">
        <v>0</v>
      </c>
      <c r="M36" s="103">
        <v>0</v>
      </c>
      <c r="N36" s="103">
        <v>0</v>
      </c>
      <c r="O36" s="103">
        <v>0</v>
      </c>
      <c r="P36" s="104">
        <f aca="true" t="shared" si="6" ref="P36:Q38">D36+H36+L36</f>
        <v>0</v>
      </c>
      <c r="Q36" s="105">
        <f t="shared" si="6"/>
        <v>0</v>
      </c>
      <c r="R36" s="105">
        <f t="shared" si="2"/>
        <v>0</v>
      </c>
      <c r="S36" s="105">
        <f t="shared" si="3"/>
        <v>0</v>
      </c>
      <c r="T36" s="102">
        <v>0</v>
      </c>
      <c r="U36" s="103">
        <v>0</v>
      </c>
      <c r="V36" s="103">
        <v>0</v>
      </c>
      <c r="W36" s="103">
        <v>0</v>
      </c>
      <c r="X36" s="103"/>
      <c r="Y36" s="103"/>
      <c r="Z36" s="464">
        <v>0</v>
      </c>
      <c r="AA36" s="101"/>
      <c r="AB36" s="101"/>
      <c r="AC36" s="101"/>
      <c r="AD36" s="466">
        <v>0</v>
      </c>
    </row>
    <row r="37" spans="1:30" ht="12.75">
      <c r="A37" s="78" t="s">
        <v>154</v>
      </c>
      <c r="B37" s="24"/>
      <c r="C37" s="79" t="s">
        <v>33</v>
      </c>
      <c r="D37" s="82">
        <v>0</v>
      </c>
      <c r="E37" s="83">
        <v>0</v>
      </c>
      <c r="F37" s="83">
        <v>0</v>
      </c>
      <c r="G37" s="83">
        <v>0</v>
      </c>
      <c r="H37" s="82">
        <v>0</v>
      </c>
      <c r="I37" s="83">
        <v>0</v>
      </c>
      <c r="J37" s="83">
        <v>0</v>
      </c>
      <c r="K37" s="83">
        <v>0</v>
      </c>
      <c r="L37" s="82">
        <v>0</v>
      </c>
      <c r="M37" s="83">
        <v>0</v>
      </c>
      <c r="N37" s="83">
        <v>0</v>
      </c>
      <c r="O37" s="83">
        <v>0</v>
      </c>
      <c r="P37" s="84">
        <f t="shared" si="6"/>
        <v>0</v>
      </c>
      <c r="Q37" s="75">
        <f t="shared" si="6"/>
        <v>0</v>
      </c>
      <c r="R37" s="75">
        <f t="shared" si="2"/>
        <v>0</v>
      </c>
      <c r="S37" s="75">
        <f t="shared" si="3"/>
        <v>0</v>
      </c>
      <c r="T37" s="82">
        <v>0</v>
      </c>
      <c r="U37" s="83">
        <v>0</v>
      </c>
      <c r="V37" s="83">
        <v>0</v>
      </c>
      <c r="W37" s="83">
        <v>0</v>
      </c>
      <c r="X37" s="83"/>
      <c r="Y37" s="83"/>
      <c r="Z37" s="463">
        <v>0</v>
      </c>
      <c r="AA37" s="81"/>
      <c r="AB37" s="81"/>
      <c r="AC37" s="81"/>
      <c r="AD37" s="467">
        <v>0</v>
      </c>
    </row>
    <row r="38" spans="1:30" ht="12.75">
      <c r="A38" s="78" t="s">
        <v>43</v>
      </c>
      <c r="B38" s="107"/>
      <c r="C38" s="79" t="s">
        <v>35</v>
      </c>
      <c r="D38" s="82">
        <v>0</v>
      </c>
      <c r="E38" s="83">
        <v>0</v>
      </c>
      <c r="F38" s="83">
        <v>0</v>
      </c>
      <c r="G38" s="83">
        <v>0</v>
      </c>
      <c r="H38" s="82">
        <v>0</v>
      </c>
      <c r="I38" s="83">
        <v>0</v>
      </c>
      <c r="J38" s="83">
        <v>0</v>
      </c>
      <c r="K38" s="83">
        <v>0</v>
      </c>
      <c r="L38" s="82">
        <v>0</v>
      </c>
      <c r="M38" s="83">
        <v>0</v>
      </c>
      <c r="N38" s="83">
        <v>0</v>
      </c>
      <c r="O38" s="83">
        <v>0</v>
      </c>
      <c r="P38" s="84">
        <f t="shared" si="6"/>
        <v>0</v>
      </c>
      <c r="Q38" s="75">
        <f t="shared" si="6"/>
        <v>0</v>
      </c>
      <c r="R38" s="75">
        <f t="shared" si="2"/>
        <v>0</v>
      </c>
      <c r="S38" s="75">
        <f t="shared" si="3"/>
        <v>0</v>
      </c>
      <c r="T38" s="82">
        <v>0</v>
      </c>
      <c r="U38" s="83">
        <v>0</v>
      </c>
      <c r="V38" s="83">
        <v>0</v>
      </c>
      <c r="W38" s="83">
        <v>0</v>
      </c>
      <c r="X38" s="83"/>
      <c r="Y38" s="83"/>
      <c r="Z38" s="463">
        <v>0</v>
      </c>
      <c r="AA38" s="81"/>
      <c r="AB38" s="81"/>
      <c r="AC38" s="81"/>
      <c r="AD38" s="467">
        <v>0</v>
      </c>
    </row>
    <row r="39" spans="1:30" ht="12.75">
      <c r="A39" s="78" t="s">
        <v>44</v>
      </c>
      <c r="B39" s="107"/>
      <c r="C39" s="79" t="s">
        <v>36</v>
      </c>
      <c r="D39" s="72"/>
      <c r="E39" s="73"/>
      <c r="F39" s="83">
        <v>0</v>
      </c>
      <c r="G39" s="83">
        <v>0</v>
      </c>
      <c r="H39" s="72"/>
      <c r="I39" s="73"/>
      <c r="J39" s="83">
        <v>0</v>
      </c>
      <c r="K39" s="83">
        <v>0</v>
      </c>
      <c r="L39" s="72"/>
      <c r="M39" s="73"/>
      <c r="N39" s="83">
        <v>0</v>
      </c>
      <c r="O39" s="83">
        <v>0</v>
      </c>
      <c r="P39" s="72"/>
      <c r="Q39" s="73"/>
      <c r="R39" s="75">
        <f t="shared" si="2"/>
        <v>0</v>
      </c>
      <c r="S39" s="75">
        <f t="shared" si="3"/>
        <v>0</v>
      </c>
      <c r="T39" s="72"/>
      <c r="U39" s="73"/>
      <c r="V39" s="83">
        <v>0</v>
      </c>
      <c r="W39" s="83">
        <v>0</v>
      </c>
      <c r="X39" s="83"/>
      <c r="Y39" s="83"/>
      <c r="Z39" s="228"/>
      <c r="AA39" s="70"/>
      <c r="AB39" s="70"/>
      <c r="AC39" s="70"/>
      <c r="AD39" s="230"/>
    </row>
    <row r="40" spans="1:30" ht="12.75">
      <c r="A40" s="78" t="s">
        <v>45</v>
      </c>
      <c r="B40" s="109" t="s">
        <v>37</v>
      </c>
      <c r="C40" s="91" t="s">
        <v>31</v>
      </c>
      <c r="D40" s="112">
        <v>0</v>
      </c>
      <c r="E40" s="113">
        <v>0</v>
      </c>
      <c r="F40" s="113">
        <v>0</v>
      </c>
      <c r="G40" s="113">
        <v>0</v>
      </c>
      <c r="H40" s="112">
        <v>0</v>
      </c>
      <c r="I40" s="113">
        <v>0</v>
      </c>
      <c r="J40" s="113">
        <v>0</v>
      </c>
      <c r="K40" s="113">
        <v>0</v>
      </c>
      <c r="L40" s="112">
        <v>0</v>
      </c>
      <c r="M40" s="113">
        <v>0</v>
      </c>
      <c r="N40" s="113">
        <v>0</v>
      </c>
      <c r="O40" s="113">
        <v>0</v>
      </c>
      <c r="P40" s="114">
        <f aca="true" t="shared" si="7" ref="P40:Q42">D40+H40+L40</f>
        <v>0</v>
      </c>
      <c r="Q40" s="115">
        <f t="shared" si="7"/>
        <v>0</v>
      </c>
      <c r="R40" s="115">
        <f t="shared" si="2"/>
        <v>0</v>
      </c>
      <c r="S40" s="115">
        <f t="shared" si="3"/>
        <v>0</v>
      </c>
      <c r="T40" s="112">
        <v>0</v>
      </c>
      <c r="U40" s="113">
        <v>0</v>
      </c>
      <c r="V40" s="113">
        <v>0</v>
      </c>
      <c r="W40" s="113">
        <v>0</v>
      </c>
      <c r="X40" s="113"/>
      <c r="Y40" s="113"/>
      <c r="Z40" s="465">
        <v>0</v>
      </c>
      <c r="AA40" s="111"/>
      <c r="AB40" s="111"/>
      <c r="AC40" s="111"/>
      <c r="AD40" s="468">
        <v>0</v>
      </c>
    </row>
    <row r="41" spans="1:30" ht="12.75">
      <c r="A41" s="23"/>
      <c r="B41" s="24"/>
      <c r="C41" s="79" t="s">
        <v>33</v>
      </c>
      <c r="D41" s="82">
        <v>0</v>
      </c>
      <c r="E41" s="83">
        <v>0</v>
      </c>
      <c r="F41" s="83">
        <v>0</v>
      </c>
      <c r="G41" s="83">
        <v>0</v>
      </c>
      <c r="H41" s="82">
        <v>0</v>
      </c>
      <c r="I41" s="83">
        <v>0</v>
      </c>
      <c r="J41" s="83">
        <v>0</v>
      </c>
      <c r="K41" s="83">
        <v>0</v>
      </c>
      <c r="L41" s="82">
        <v>0</v>
      </c>
      <c r="M41" s="83">
        <v>0</v>
      </c>
      <c r="N41" s="83">
        <v>0</v>
      </c>
      <c r="O41" s="83">
        <v>0</v>
      </c>
      <c r="P41" s="84">
        <f t="shared" si="7"/>
        <v>0</v>
      </c>
      <c r="Q41" s="75">
        <f t="shared" si="7"/>
        <v>0</v>
      </c>
      <c r="R41" s="75">
        <f t="shared" si="2"/>
        <v>0</v>
      </c>
      <c r="S41" s="75">
        <f t="shared" si="3"/>
        <v>0</v>
      </c>
      <c r="T41" s="82">
        <v>0</v>
      </c>
      <c r="U41" s="83">
        <v>0</v>
      </c>
      <c r="V41" s="83">
        <v>0</v>
      </c>
      <c r="W41" s="83">
        <v>0</v>
      </c>
      <c r="X41" s="83"/>
      <c r="Y41" s="83"/>
      <c r="Z41" s="463">
        <v>0</v>
      </c>
      <c r="AA41" s="81"/>
      <c r="AB41" s="81"/>
      <c r="AC41" s="81"/>
      <c r="AD41" s="467">
        <v>0</v>
      </c>
    </row>
    <row r="42" spans="1:30" ht="12.75">
      <c r="A42" s="23"/>
      <c r="B42" s="107"/>
      <c r="C42" s="79" t="s">
        <v>35</v>
      </c>
      <c r="D42" s="82">
        <v>0</v>
      </c>
      <c r="E42" s="83">
        <v>0</v>
      </c>
      <c r="F42" s="83">
        <v>0</v>
      </c>
      <c r="G42" s="83">
        <v>0</v>
      </c>
      <c r="H42" s="82">
        <v>0</v>
      </c>
      <c r="I42" s="83">
        <v>0</v>
      </c>
      <c r="J42" s="83">
        <v>0</v>
      </c>
      <c r="K42" s="83">
        <v>0</v>
      </c>
      <c r="L42" s="82">
        <v>0</v>
      </c>
      <c r="M42" s="83">
        <v>0</v>
      </c>
      <c r="N42" s="83">
        <v>0</v>
      </c>
      <c r="O42" s="83">
        <v>0</v>
      </c>
      <c r="P42" s="84">
        <f t="shared" si="7"/>
        <v>0</v>
      </c>
      <c r="Q42" s="75">
        <f t="shared" si="7"/>
        <v>0</v>
      </c>
      <c r="R42" s="75">
        <f t="shared" si="2"/>
        <v>0</v>
      </c>
      <c r="S42" s="75">
        <f t="shared" si="3"/>
        <v>0</v>
      </c>
      <c r="T42" s="82">
        <v>0</v>
      </c>
      <c r="U42" s="83">
        <v>0</v>
      </c>
      <c r="V42" s="83">
        <v>0</v>
      </c>
      <c r="W42" s="83">
        <v>0</v>
      </c>
      <c r="X42" s="83"/>
      <c r="Y42" s="83"/>
      <c r="Z42" s="463">
        <v>0</v>
      </c>
      <c r="AA42" s="81"/>
      <c r="AB42" s="81"/>
      <c r="AC42" s="81"/>
      <c r="AD42" s="467">
        <v>0</v>
      </c>
    </row>
    <row r="43" spans="1:30" ht="12.75">
      <c r="A43" s="23"/>
      <c r="B43" s="107"/>
      <c r="C43" s="79" t="s">
        <v>36</v>
      </c>
      <c r="D43" s="72"/>
      <c r="E43" s="73"/>
      <c r="F43" s="83">
        <v>0</v>
      </c>
      <c r="G43" s="83">
        <v>0</v>
      </c>
      <c r="H43" s="72"/>
      <c r="I43" s="73"/>
      <c r="J43" s="83">
        <v>0</v>
      </c>
      <c r="K43" s="83">
        <v>0</v>
      </c>
      <c r="L43" s="72"/>
      <c r="M43" s="73"/>
      <c r="N43" s="83">
        <v>0</v>
      </c>
      <c r="O43" s="83">
        <v>0</v>
      </c>
      <c r="P43" s="72"/>
      <c r="Q43" s="73"/>
      <c r="R43" s="75">
        <f t="shared" si="2"/>
        <v>0</v>
      </c>
      <c r="S43" s="75">
        <f t="shared" si="3"/>
        <v>0</v>
      </c>
      <c r="T43" s="72"/>
      <c r="U43" s="73"/>
      <c r="V43" s="83">
        <v>0</v>
      </c>
      <c r="W43" s="83">
        <v>0</v>
      </c>
      <c r="X43" s="83"/>
      <c r="Y43" s="83"/>
      <c r="Z43" s="228"/>
      <c r="AA43" s="70"/>
      <c r="AB43" s="70"/>
      <c r="AC43" s="70"/>
      <c r="AD43" s="230"/>
    </row>
    <row r="44" spans="1:30" ht="12.75">
      <c r="A44" s="99" t="s">
        <v>46</v>
      </c>
      <c r="B44" s="116" t="s">
        <v>113</v>
      </c>
      <c r="C44" s="67" t="s">
        <v>31</v>
      </c>
      <c r="D44" s="102">
        <v>0</v>
      </c>
      <c r="E44" s="103">
        <v>0</v>
      </c>
      <c r="F44" s="103">
        <v>0</v>
      </c>
      <c r="G44" s="103">
        <v>0</v>
      </c>
      <c r="H44" s="102">
        <v>0</v>
      </c>
      <c r="I44" s="103">
        <v>0</v>
      </c>
      <c r="J44" s="103">
        <v>0</v>
      </c>
      <c r="K44" s="103">
        <v>0</v>
      </c>
      <c r="L44" s="102">
        <v>0</v>
      </c>
      <c r="M44" s="103">
        <v>0</v>
      </c>
      <c r="N44" s="103">
        <v>0</v>
      </c>
      <c r="O44" s="103">
        <v>0</v>
      </c>
      <c r="P44" s="104">
        <f aca="true" t="shared" si="8" ref="P44:Q46">D44+H44+L44</f>
        <v>0</v>
      </c>
      <c r="Q44" s="105">
        <f t="shared" si="8"/>
        <v>0</v>
      </c>
      <c r="R44" s="105">
        <f t="shared" si="2"/>
        <v>0</v>
      </c>
      <c r="S44" s="105">
        <f t="shared" si="3"/>
        <v>0</v>
      </c>
      <c r="T44" s="102">
        <v>0</v>
      </c>
      <c r="U44" s="103">
        <v>0</v>
      </c>
      <c r="V44" s="103">
        <v>0</v>
      </c>
      <c r="W44" s="103">
        <v>0</v>
      </c>
      <c r="X44" s="103"/>
      <c r="Y44" s="103"/>
      <c r="Z44" s="464">
        <v>0</v>
      </c>
      <c r="AA44" s="101"/>
      <c r="AB44" s="101"/>
      <c r="AC44" s="101"/>
      <c r="AD44" s="466">
        <v>0</v>
      </c>
    </row>
    <row r="45" spans="1:30" ht="12.75">
      <c r="A45" s="78" t="s">
        <v>47</v>
      </c>
      <c r="B45" s="24"/>
      <c r="C45" s="79" t="s">
        <v>33</v>
      </c>
      <c r="D45" s="82">
        <v>0</v>
      </c>
      <c r="E45" s="83">
        <v>0</v>
      </c>
      <c r="F45" s="83">
        <v>0</v>
      </c>
      <c r="G45" s="83">
        <v>0</v>
      </c>
      <c r="H45" s="82">
        <v>0</v>
      </c>
      <c r="I45" s="83">
        <v>0</v>
      </c>
      <c r="J45" s="83">
        <v>0</v>
      </c>
      <c r="K45" s="83">
        <v>0</v>
      </c>
      <c r="L45" s="82">
        <v>0</v>
      </c>
      <c r="M45" s="83">
        <v>0</v>
      </c>
      <c r="N45" s="83">
        <v>0</v>
      </c>
      <c r="O45" s="83">
        <v>0</v>
      </c>
      <c r="P45" s="84">
        <f t="shared" si="8"/>
        <v>0</v>
      </c>
      <c r="Q45" s="75">
        <f t="shared" si="8"/>
        <v>0</v>
      </c>
      <c r="R45" s="75">
        <f t="shared" si="2"/>
        <v>0</v>
      </c>
      <c r="S45" s="75">
        <f t="shared" si="3"/>
        <v>0</v>
      </c>
      <c r="T45" s="82">
        <v>0</v>
      </c>
      <c r="U45" s="83">
        <v>0</v>
      </c>
      <c r="V45" s="83">
        <v>0</v>
      </c>
      <c r="W45" s="83">
        <v>0</v>
      </c>
      <c r="X45" s="83"/>
      <c r="Y45" s="83"/>
      <c r="Z45" s="463">
        <v>0</v>
      </c>
      <c r="AA45" s="81"/>
      <c r="AB45" s="81"/>
      <c r="AC45" s="81"/>
      <c r="AD45" s="467">
        <v>0</v>
      </c>
    </row>
    <row r="46" spans="1:30" ht="12.75">
      <c r="A46" s="23"/>
      <c r="B46" s="107"/>
      <c r="C46" s="79" t="s">
        <v>35</v>
      </c>
      <c r="D46" s="82">
        <v>0</v>
      </c>
      <c r="E46" s="83">
        <v>0</v>
      </c>
      <c r="F46" s="83">
        <v>0</v>
      </c>
      <c r="G46" s="83">
        <v>0</v>
      </c>
      <c r="H46" s="82">
        <v>0</v>
      </c>
      <c r="I46" s="83">
        <v>0</v>
      </c>
      <c r="J46" s="83">
        <v>0</v>
      </c>
      <c r="K46" s="83">
        <v>0</v>
      </c>
      <c r="L46" s="82">
        <v>0</v>
      </c>
      <c r="M46" s="83">
        <v>0</v>
      </c>
      <c r="N46" s="83">
        <v>0</v>
      </c>
      <c r="O46" s="83">
        <v>0</v>
      </c>
      <c r="P46" s="84">
        <f t="shared" si="8"/>
        <v>0</v>
      </c>
      <c r="Q46" s="75">
        <f t="shared" si="8"/>
        <v>0</v>
      </c>
      <c r="R46" s="75">
        <f t="shared" si="2"/>
        <v>0</v>
      </c>
      <c r="S46" s="75">
        <f t="shared" si="3"/>
        <v>0</v>
      </c>
      <c r="T46" s="82">
        <v>0</v>
      </c>
      <c r="U46" s="83">
        <v>0</v>
      </c>
      <c r="V46" s="83">
        <v>0</v>
      </c>
      <c r="W46" s="83">
        <v>0</v>
      </c>
      <c r="X46" s="83"/>
      <c r="Y46" s="83"/>
      <c r="Z46" s="463">
        <v>0</v>
      </c>
      <c r="AA46" s="81"/>
      <c r="AB46" s="81"/>
      <c r="AC46" s="81"/>
      <c r="AD46" s="467">
        <v>0</v>
      </c>
    </row>
    <row r="47" spans="1:30" ht="12.75">
      <c r="A47" s="23"/>
      <c r="B47" s="107"/>
      <c r="C47" s="79" t="s">
        <v>36</v>
      </c>
      <c r="D47" s="72"/>
      <c r="E47" s="73"/>
      <c r="F47" s="83">
        <v>0</v>
      </c>
      <c r="G47" s="83">
        <v>0</v>
      </c>
      <c r="H47" s="72"/>
      <c r="I47" s="73"/>
      <c r="J47" s="83">
        <v>0</v>
      </c>
      <c r="K47" s="83">
        <v>0</v>
      </c>
      <c r="L47" s="72"/>
      <c r="M47" s="73"/>
      <c r="N47" s="83">
        <v>0</v>
      </c>
      <c r="O47" s="83">
        <v>0</v>
      </c>
      <c r="P47" s="72"/>
      <c r="Q47" s="73"/>
      <c r="R47" s="75">
        <f t="shared" si="2"/>
        <v>0</v>
      </c>
      <c r="S47" s="75">
        <f t="shared" si="3"/>
        <v>0</v>
      </c>
      <c r="T47" s="72"/>
      <c r="U47" s="73"/>
      <c r="V47" s="83">
        <v>0</v>
      </c>
      <c r="W47" s="83">
        <v>0</v>
      </c>
      <c r="X47" s="83"/>
      <c r="Y47" s="83"/>
      <c r="Z47" s="228"/>
      <c r="AA47" s="70"/>
      <c r="AB47" s="70"/>
      <c r="AC47" s="70"/>
      <c r="AD47" s="230"/>
    </row>
    <row r="48" spans="1:30" ht="12.75">
      <c r="A48" s="89"/>
      <c r="B48" s="109" t="s">
        <v>37</v>
      </c>
      <c r="C48" s="91" t="s">
        <v>31</v>
      </c>
      <c r="D48" s="112">
        <v>0</v>
      </c>
      <c r="E48" s="113">
        <v>0</v>
      </c>
      <c r="F48" s="113">
        <v>0</v>
      </c>
      <c r="G48" s="113">
        <v>0</v>
      </c>
      <c r="H48" s="112">
        <v>0</v>
      </c>
      <c r="I48" s="113">
        <v>0</v>
      </c>
      <c r="J48" s="113">
        <v>0</v>
      </c>
      <c r="K48" s="113">
        <v>0</v>
      </c>
      <c r="L48" s="112">
        <v>0</v>
      </c>
      <c r="M48" s="113">
        <v>0</v>
      </c>
      <c r="N48" s="113">
        <v>0</v>
      </c>
      <c r="O48" s="113">
        <v>0</v>
      </c>
      <c r="P48" s="114">
        <f aca="true" t="shared" si="9" ref="P48:Q50">D48+H48+L48</f>
        <v>0</v>
      </c>
      <c r="Q48" s="115">
        <f t="shared" si="9"/>
        <v>0</v>
      </c>
      <c r="R48" s="115">
        <f t="shared" si="2"/>
        <v>0</v>
      </c>
      <c r="S48" s="115">
        <f t="shared" si="3"/>
        <v>0</v>
      </c>
      <c r="T48" s="112">
        <v>0</v>
      </c>
      <c r="U48" s="113">
        <v>0</v>
      </c>
      <c r="V48" s="113">
        <v>0</v>
      </c>
      <c r="W48" s="113">
        <v>0</v>
      </c>
      <c r="X48" s="113"/>
      <c r="Y48" s="113"/>
      <c r="Z48" s="465">
        <v>0</v>
      </c>
      <c r="AA48" s="111"/>
      <c r="AB48" s="111"/>
      <c r="AC48" s="111"/>
      <c r="AD48" s="468">
        <v>0</v>
      </c>
    </row>
    <row r="49" spans="1:30" ht="12.75">
      <c r="A49" s="23"/>
      <c r="B49" s="24"/>
      <c r="C49" s="79" t="s">
        <v>33</v>
      </c>
      <c r="D49" s="82">
        <v>0</v>
      </c>
      <c r="E49" s="83">
        <v>0</v>
      </c>
      <c r="F49" s="83">
        <v>0</v>
      </c>
      <c r="G49" s="83">
        <v>0</v>
      </c>
      <c r="H49" s="82">
        <v>0</v>
      </c>
      <c r="I49" s="83">
        <v>0</v>
      </c>
      <c r="J49" s="83">
        <v>0</v>
      </c>
      <c r="K49" s="83">
        <v>0</v>
      </c>
      <c r="L49" s="82">
        <v>0</v>
      </c>
      <c r="M49" s="83">
        <v>0</v>
      </c>
      <c r="N49" s="83">
        <v>0</v>
      </c>
      <c r="O49" s="83">
        <v>0</v>
      </c>
      <c r="P49" s="84">
        <f t="shared" si="9"/>
        <v>0</v>
      </c>
      <c r="Q49" s="75">
        <f t="shared" si="9"/>
        <v>0</v>
      </c>
      <c r="R49" s="75">
        <f t="shared" si="2"/>
        <v>0</v>
      </c>
      <c r="S49" s="75">
        <f t="shared" si="3"/>
        <v>0</v>
      </c>
      <c r="T49" s="82">
        <v>0</v>
      </c>
      <c r="U49" s="83">
        <v>0</v>
      </c>
      <c r="V49" s="83">
        <v>0</v>
      </c>
      <c r="W49" s="83">
        <v>0</v>
      </c>
      <c r="X49" s="83"/>
      <c r="Y49" s="83"/>
      <c r="Z49" s="463">
        <v>0</v>
      </c>
      <c r="AA49" s="81"/>
      <c r="AB49" s="81"/>
      <c r="AC49" s="81"/>
      <c r="AD49" s="467">
        <v>0</v>
      </c>
    </row>
    <row r="50" spans="1:30" ht="12.75">
      <c r="A50" s="23"/>
      <c r="B50" s="107"/>
      <c r="C50" s="79" t="s">
        <v>35</v>
      </c>
      <c r="D50" s="82">
        <v>0</v>
      </c>
      <c r="E50" s="83">
        <v>0</v>
      </c>
      <c r="F50" s="83">
        <v>0</v>
      </c>
      <c r="G50" s="83">
        <v>0</v>
      </c>
      <c r="H50" s="82">
        <v>0</v>
      </c>
      <c r="I50" s="83">
        <v>0</v>
      </c>
      <c r="J50" s="83">
        <v>0</v>
      </c>
      <c r="K50" s="83">
        <v>0</v>
      </c>
      <c r="L50" s="82">
        <v>0</v>
      </c>
      <c r="M50" s="83">
        <v>0</v>
      </c>
      <c r="N50" s="83">
        <v>0</v>
      </c>
      <c r="O50" s="83">
        <v>0</v>
      </c>
      <c r="P50" s="84">
        <f t="shared" si="9"/>
        <v>0</v>
      </c>
      <c r="Q50" s="75">
        <f t="shared" si="9"/>
        <v>0</v>
      </c>
      <c r="R50" s="75">
        <f t="shared" si="2"/>
        <v>0</v>
      </c>
      <c r="S50" s="75">
        <f t="shared" si="3"/>
        <v>0</v>
      </c>
      <c r="T50" s="82">
        <v>0</v>
      </c>
      <c r="U50" s="83">
        <v>0</v>
      </c>
      <c r="V50" s="83">
        <v>0</v>
      </c>
      <c r="W50" s="83">
        <v>0</v>
      </c>
      <c r="X50" s="83"/>
      <c r="Y50" s="83"/>
      <c r="Z50" s="463">
        <v>0</v>
      </c>
      <c r="AA50" s="81"/>
      <c r="AB50" s="81"/>
      <c r="AC50" s="81"/>
      <c r="AD50" s="467">
        <v>0</v>
      </c>
    </row>
    <row r="51" spans="1:30" ht="12.75">
      <c r="A51" s="23"/>
      <c r="B51" s="107"/>
      <c r="C51" s="79" t="s">
        <v>36</v>
      </c>
      <c r="D51" s="72"/>
      <c r="E51" s="73"/>
      <c r="F51" s="83">
        <v>0</v>
      </c>
      <c r="G51" s="83">
        <v>0</v>
      </c>
      <c r="H51" s="72"/>
      <c r="I51" s="73"/>
      <c r="J51" s="83">
        <v>0</v>
      </c>
      <c r="K51" s="83">
        <v>0</v>
      </c>
      <c r="L51" s="72"/>
      <c r="M51" s="73"/>
      <c r="N51" s="83">
        <v>0</v>
      </c>
      <c r="O51" s="83">
        <v>0</v>
      </c>
      <c r="P51" s="72"/>
      <c r="Q51" s="73"/>
      <c r="R51" s="75">
        <f t="shared" si="2"/>
        <v>0</v>
      </c>
      <c r="S51" s="75">
        <f t="shared" si="3"/>
        <v>0</v>
      </c>
      <c r="T51" s="72"/>
      <c r="U51" s="73"/>
      <c r="V51" s="83">
        <v>0</v>
      </c>
      <c r="W51" s="83">
        <v>0</v>
      </c>
      <c r="X51" s="83"/>
      <c r="Y51" s="83"/>
      <c r="Z51" s="228"/>
      <c r="AA51" s="70"/>
      <c r="AB51" s="70"/>
      <c r="AC51" s="70"/>
      <c r="AD51" s="230"/>
    </row>
    <row r="52" spans="1:30" ht="12.75">
      <c r="A52" s="99" t="s">
        <v>48</v>
      </c>
      <c r="B52" s="116" t="s">
        <v>113</v>
      </c>
      <c r="C52" s="67" t="s">
        <v>31</v>
      </c>
      <c r="D52" s="102">
        <v>0</v>
      </c>
      <c r="E52" s="103">
        <v>0</v>
      </c>
      <c r="F52" s="103">
        <v>0</v>
      </c>
      <c r="G52" s="103">
        <v>0</v>
      </c>
      <c r="H52" s="102">
        <v>0</v>
      </c>
      <c r="I52" s="103">
        <v>0</v>
      </c>
      <c r="J52" s="103">
        <v>0</v>
      </c>
      <c r="K52" s="103">
        <v>0</v>
      </c>
      <c r="L52" s="102">
        <v>0</v>
      </c>
      <c r="M52" s="103">
        <v>0</v>
      </c>
      <c r="N52" s="103">
        <v>0</v>
      </c>
      <c r="O52" s="103">
        <v>0</v>
      </c>
      <c r="P52" s="104">
        <f aca="true" t="shared" si="10" ref="P52:Q54">D52+H52+L52</f>
        <v>0</v>
      </c>
      <c r="Q52" s="105">
        <f t="shared" si="10"/>
        <v>0</v>
      </c>
      <c r="R52" s="105">
        <f t="shared" si="2"/>
        <v>0</v>
      </c>
      <c r="S52" s="105">
        <f t="shared" si="3"/>
        <v>0</v>
      </c>
      <c r="T52" s="102">
        <v>0</v>
      </c>
      <c r="U52" s="103">
        <v>0</v>
      </c>
      <c r="V52" s="103">
        <v>0</v>
      </c>
      <c r="W52" s="103">
        <v>0</v>
      </c>
      <c r="X52" s="103"/>
      <c r="Y52" s="103"/>
      <c r="Z52" s="464">
        <v>0</v>
      </c>
      <c r="AA52" s="101"/>
      <c r="AB52" s="101"/>
      <c r="AC52" s="101"/>
      <c r="AD52" s="466">
        <v>0</v>
      </c>
    </row>
    <row r="53" spans="1:30" ht="12.75">
      <c r="A53" s="23"/>
      <c r="B53" s="24"/>
      <c r="C53" s="79" t="s">
        <v>33</v>
      </c>
      <c r="D53" s="82">
        <v>0</v>
      </c>
      <c r="E53" s="83">
        <v>0</v>
      </c>
      <c r="F53" s="83">
        <v>0</v>
      </c>
      <c r="G53" s="83">
        <v>0</v>
      </c>
      <c r="H53" s="82">
        <v>0</v>
      </c>
      <c r="I53" s="83">
        <v>0</v>
      </c>
      <c r="J53" s="83">
        <v>0</v>
      </c>
      <c r="K53" s="83">
        <v>0</v>
      </c>
      <c r="L53" s="82">
        <v>0</v>
      </c>
      <c r="M53" s="83">
        <v>0</v>
      </c>
      <c r="N53" s="83">
        <v>0</v>
      </c>
      <c r="O53" s="83">
        <v>0</v>
      </c>
      <c r="P53" s="84">
        <f t="shared" si="10"/>
        <v>0</v>
      </c>
      <c r="Q53" s="75">
        <f t="shared" si="10"/>
        <v>0</v>
      </c>
      <c r="R53" s="75">
        <f t="shared" si="2"/>
        <v>0</v>
      </c>
      <c r="S53" s="75">
        <f t="shared" si="3"/>
        <v>0</v>
      </c>
      <c r="T53" s="82">
        <v>0</v>
      </c>
      <c r="U53" s="83">
        <v>0</v>
      </c>
      <c r="V53" s="83">
        <v>0</v>
      </c>
      <c r="W53" s="83">
        <v>0</v>
      </c>
      <c r="X53" s="83"/>
      <c r="Y53" s="83"/>
      <c r="Z53" s="463">
        <v>0</v>
      </c>
      <c r="AA53" s="81"/>
      <c r="AB53" s="81"/>
      <c r="AC53" s="81"/>
      <c r="AD53" s="467">
        <v>0</v>
      </c>
    </row>
    <row r="54" spans="1:30" ht="12.75">
      <c r="A54" s="23"/>
      <c r="B54" s="107"/>
      <c r="C54" s="79" t="s">
        <v>35</v>
      </c>
      <c r="D54" s="82">
        <v>0</v>
      </c>
      <c r="E54" s="83">
        <v>0</v>
      </c>
      <c r="F54" s="83">
        <v>0</v>
      </c>
      <c r="G54" s="83">
        <v>0</v>
      </c>
      <c r="H54" s="82">
        <v>0</v>
      </c>
      <c r="I54" s="83">
        <v>0</v>
      </c>
      <c r="J54" s="83">
        <v>0</v>
      </c>
      <c r="K54" s="83">
        <v>0</v>
      </c>
      <c r="L54" s="82">
        <v>0</v>
      </c>
      <c r="M54" s="83">
        <v>0</v>
      </c>
      <c r="N54" s="83">
        <v>0</v>
      </c>
      <c r="O54" s="83">
        <v>0</v>
      </c>
      <c r="P54" s="84">
        <f t="shared" si="10"/>
        <v>0</v>
      </c>
      <c r="Q54" s="75">
        <f t="shared" si="10"/>
        <v>0</v>
      </c>
      <c r="R54" s="75">
        <f t="shared" si="2"/>
        <v>0</v>
      </c>
      <c r="S54" s="75">
        <f t="shared" si="3"/>
        <v>0</v>
      </c>
      <c r="T54" s="82">
        <v>0</v>
      </c>
      <c r="U54" s="83">
        <v>0</v>
      </c>
      <c r="V54" s="83">
        <v>0</v>
      </c>
      <c r="W54" s="83">
        <v>0</v>
      </c>
      <c r="X54" s="83"/>
      <c r="Y54" s="83"/>
      <c r="Z54" s="463">
        <v>0</v>
      </c>
      <c r="AA54" s="81"/>
      <c r="AB54" s="81"/>
      <c r="AC54" s="81"/>
      <c r="AD54" s="467">
        <v>0</v>
      </c>
    </row>
    <row r="55" spans="1:30" ht="12.75">
      <c r="A55" s="23"/>
      <c r="B55" s="107"/>
      <c r="C55" s="79" t="s">
        <v>36</v>
      </c>
      <c r="D55" s="72"/>
      <c r="E55" s="73"/>
      <c r="F55" s="83">
        <v>0</v>
      </c>
      <c r="G55" s="83">
        <v>0</v>
      </c>
      <c r="H55" s="72"/>
      <c r="I55" s="73"/>
      <c r="J55" s="83">
        <v>0</v>
      </c>
      <c r="K55" s="83">
        <v>0</v>
      </c>
      <c r="L55" s="72"/>
      <c r="M55" s="73"/>
      <c r="N55" s="83">
        <v>0</v>
      </c>
      <c r="O55" s="83">
        <v>0</v>
      </c>
      <c r="P55" s="72"/>
      <c r="Q55" s="73"/>
      <c r="R55" s="75">
        <f t="shared" si="2"/>
        <v>0</v>
      </c>
      <c r="S55" s="75">
        <f t="shared" si="3"/>
        <v>0</v>
      </c>
      <c r="T55" s="72"/>
      <c r="U55" s="73"/>
      <c r="V55" s="83">
        <v>0</v>
      </c>
      <c r="W55" s="83">
        <v>0</v>
      </c>
      <c r="X55" s="83"/>
      <c r="Y55" s="83"/>
      <c r="Z55" s="231"/>
      <c r="AA55" s="153"/>
      <c r="AB55" s="153"/>
      <c r="AC55" s="153"/>
      <c r="AD55" s="232"/>
    </row>
    <row r="56" spans="1:30" ht="12.75">
      <c r="A56" s="23"/>
      <c r="B56" s="109" t="s">
        <v>37</v>
      </c>
      <c r="C56" s="91" t="s">
        <v>31</v>
      </c>
      <c r="D56" s="112">
        <v>0</v>
      </c>
      <c r="E56" s="113">
        <v>0</v>
      </c>
      <c r="F56" s="113">
        <v>0</v>
      </c>
      <c r="G56" s="113">
        <v>0</v>
      </c>
      <c r="H56" s="112">
        <v>0</v>
      </c>
      <c r="I56" s="113">
        <v>0</v>
      </c>
      <c r="J56" s="113">
        <v>0</v>
      </c>
      <c r="K56" s="113">
        <v>0</v>
      </c>
      <c r="L56" s="112">
        <v>0</v>
      </c>
      <c r="M56" s="113">
        <v>0</v>
      </c>
      <c r="N56" s="113">
        <v>0</v>
      </c>
      <c r="O56" s="113">
        <v>0</v>
      </c>
      <c r="P56" s="114">
        <f aca="true" t="shared" si="11" ref="P56:Q58">D56+H56+L56</f>
        <v>0</v>
      </c>
      <c r="Q56" s="115">
        <f t="shared" si="11"/>
        <v>0</v>
      </c>
      <c r="R56" s="115">
        <f t="shared" si="2"/>
        <v>0</v>
      </c>
      <c r="S56" s="115">
        <f t="shared" si="3"/>
        <v>0</v>
      </c>
      <c r="T56" s="112">
        <v>0</v>
      </c>
      <c r="U56" s="113">
        <v>0</v>
      </c>
      <c r="V56" s="113">
        <v>0</v>
      </c>
      <c r="W56" s="113">
        <v>0</v>
      </c>
      <c r="X56" s="113"/>
      <c r="Y56" s="113"/>
      <c r="Z56" s="465">
        <v>0</v>
      </c>
      <c r="AA56" s="111"/>
      <c r="AB56" s="111"/>
      <c r="AC56" s="111"/>
      <c r="AD56" s="468">
        <v>0</v>
      </c>
    </row>
    <row r="57" spans="1:30" ht="12.75">
      <c r="A57" s="23"/>
      <c r="B57" s="24"/>
      <c r="C57" s="79" t="s">
        <v>33</v>
      </c>
      <c r="D57" s="82">
        <v>0</v>
      </c>
      <c r="E57" s="83">
        <v>0</v>
      </c>
      <c r="F57" s="83">
        <v>0</v>
      </c>
      <c r="G57" s="83">
        <v>0</v>
      </c>
      <c r="H57" s="82">
        <v>0</v>
      </c>
      <c r="I57" s="83">
        <v>0</v>
      </c>
      <c r="J57" s="83">
        <v>0</v>
      </c>
      <c r="K57" s="83">
        <v>0</v>
      </c>
      <c r="L57" s="82">
        <v>0</v>
      </c>
      <c r="M57" s="83">
        <v>0</v>
      </c>
      <c r="N57" s="83">
        <v>0</v>
      </c>
      <c r="O57" s="83">
        <v>0</v>
      </c>
      <c r="P57" s="84">
        <f t="shared" si="11"/>
        <v>0</v>
      </c>
      <c r="Q57" s="75">
        <f t="shared" si="11"/>
        <v>0</v>
      </c>
      <c r="R57" s="75">
        <f t="shared" si="2"/>
        <v>0</v>
      </c>
      <c r="S57" s="75">
        <f t="shared" si="3"/>
        <v>0</v>
      </c>
      <c r="T57" s="82">
        <v>0</v>
      </c>
      <c r="U57" s="83">
        <v>0</v>
      </c>
      <c r="V57" s="83">
        <v>0</v>
      </c>
      <c r="W57" s="83">
        <v>0</v>
      </c>
      <c r="X57" s="83"/>
      <c r="Y57" s="83"/>
      <c r="Z57" s="463">
        <v>0</v>
      </c>
      <c r="AA57" s="81"/>
      <c r="AB57" s="81"/>
      <c r="AC57" s="81"/>
      <c r="AD57" s="467">
        <v>0</v>
      </c>
    </row>
    <row r="58" spans="1:30" ht="12.75">
      <c r="A58" s="23"/>
      <c r="B58" s="107"/>
      <c r="C58" s="79" t="s">
        <v>35</v>
      </c>
      <c r="D58" s="82">
        <v>0</v>
      </c>
      <c r="E58" s="83">
        <v>0</v>
      </c>
      <c r="F58" s="83">
        <v>0</v>
      </c>
      <c r="G58" s="83">
        <v>0</v>
      </c>
      <c r="H58" s="82">
        <v>0</v>
      </c>
      <c r="I58" s="83">
        <v>0</v>
      </c>
      <c r="J58" s="83">
        <v>0</v>
      </c>
      <c r="K58" s="83">
        <v>0</v>
      </c>
      <c r="L58" s="82">
        <v>0</v>
      </c>
      <c r="M58" s="83">
        <v>0</v>
      </c>
      <c r="N58" s="83">
        <v>0</v>
      </c>
      <c r="O58" s="83">
        <v>0</v>
      </c>
      <c r="P58" s="84">
        <f t="shared" si="11"/>
        <v>0</v>
      </c>
      <c r="Q58" s="75">
        <f t="shared" si="11"/>
        <v>0</v>
      </c>
      <c r="R58" s="75">
        <f t="shared" si="2"/>
        <v>0</v>
      </c>
      <c r="S58" s="75">
        <f t="shared" si="3"/>
        <v>0</v>
      </c>
      <c r="T58" s="82">
        <v>0</v>
      </c>
      <c r="U58" s="83">
        <v>0</v>
      </c>
      <c r="V58" s="83">
        <v>0</v>
      </c>
      <c r="W58" s="83">
        <v>0</v>
      </c>
      <c r="X58" s="83"/>
      <c r="Y58" s="83"/>
      <c r="Z58" s="463">
        <v>0</v>
      </c>
      <c r="AA58" s="81"/>
      <c r="AB58" s="81"/>
      <c r="AC58" s="81"/>
      <c r="AD58" s="467">
        <v>0</v>
      </c>
    </row>
    <row r="59" spans="1:30" ht="12.75">
      <c r="A59" s="23"/>
      <c r="B59" s="107"/>
      <c r="C59" s="79" t="s">
        <v>36</v>
      </c>
      <c r="D59" s="72"/>
      <c r="E59" s="73"/>
      <c r="F59" s="83">
        <v>0</v>
      </c>
      <c r="G59" s="83">
        <v>0</v>
      </c>
      <c r="H59" s="72"/>
      <c r="I59" s="73"/>
      <c r="J59" s="83">
        <v>0</v>
      </c>
      <c r="K59" s="83">
        <v>0</v>
      </c>
      <c r="L59" s="72"/>
      <c r="M59" s="73"/>
      <c r="N59" s="83">
        <v>0</v>
      </c>
      <c r="O59" s="83">
        <v>0</v>
      </c>
      <c r="P59" s="72"/>
      <c r="Q59" s="73"/>
      <c r="R59" s="75">
        <f t="shared" si="2"/>
        <v>0</v>
      </c>
      <c r="S59" s="75">
        <f t="shared" si="3"/>
        <v>0</v>
      </c>
      <c r="T59" s="72"/>
      <c r="U59" s="73"/>
      <c r="V59" s="83">
        <v>0</v>
      </c>
      <c r="W59" s="83">
        <v>0</v>
      </c>
      <c r="X59" s="83"/>
      <c r="Y59" s="83"/>
      <c r="Z59" s="226"/>
      <c r="AA59" s="73"/>
      <c r="AB59" s="73"/>
      <c r="AC59" s="73"/>
      <c r="AD59" s="233"/>
    </row>
    <row r="60" spans="1:30" ht="12.75">
      <c r="A60" s="99" t="s">
        <v>49</v>
      </c>
      <c r="B60" s="116"/>
      <c r="C60" s="67" t="s">
        <v>33</v>
      </c>
      <c r="D60" s="119"/>
      <c r="E60" s="120"/>
      <c r="F60" s="103">
        <v>0</v>
      </c>
      <c r="G60" s="103">
        <v>0</v>
      </c>
      <c r="H60" s="119"/>
      <c r="I60" s="120"/>
      <c r="J60" s="103">
        <v>0</v>
      </c>
      <c r="K60" s="103">
        <v>0</v>
      </c>
      <c r="L60" s="119"/>
      <c r="M60" s="120"/>
      <c r="N60" s="103">
        <v>0</v>
      </c>
      <c r="O60" s="103">
        <v>0</v>
      </c>
      <c r="P60" s="119"/>
      <c r="Q60" s="120"/>
      <c r="R60" s="105">
        <f t="shared" si="2"/>
        <v>0</v>
      </c>
      <c r="S60" s="105">
        <f t="shared" si="3"/>
        <v>0</v>
      </c>
      <c r="T60" s="119"/>
      <c r="U60" s="120"/>
      <c r="V60" s="103">
        <v>0</v>
      </c>
      <c r="W60" s="103">
        <v>0</v>
      </c>
      <c r="X60" s="103"/>
      <c r="Y60" s="103"/>
      <c r="Z60" s="234"/>
      <c r="AA60" s="120"/>
      <c r="AB60" s="120"/>
      <c r="AC60" s="120"/>
      <c r="AD60" s="235"/>
    </row>
    <row r="61" spans="1:30" ht="12.75">
      <c r="A61" s="121"/>
      <c r="B61" s="122"/>
      <c r="C61" s="79" t="s">
        <v>35</v>
      </c>
      <c r="D61" s="134"/>
      <c r="E61" s="135"/>
      <c r="F61" s="136">
        <v>0</v>
      </c>
      <c r="G61" s="136">
        <v>0</v>
      </c>
      <c r="H61" s="134"/>
      <c r="I61" s="135"/>
      <c r="J61" s="136">
        <v>0</v>
      </c>
      <c r="K61" s="136">
        <v>0</v>
      </c>
      <c r="L61" s="134"/>
      <c r="M61" s="135"/>
      <c r="N61" s="136">
        <v>0</v>
      </c>
      <c r="O61" s="136">
        <v>0</v>
      </c>
      <c r="P61" s="134"/>
      <c r="Q61" s="135"/>
      <c r="R61" s="97">
        <f t="shared" si="2"/>
        <v>0</v>
      </c>
      <c r="S61" s="97">
        <f t="shared" si="3"/>
        <v>0</v>
      </c>
      <c r="T61" s="134"/>
      <c r="U61" s="135"/>
      <c r="V61" s="136">
        <v>0</v>
      </c>
      <c r="W61" s="136">
        <v>0</v>
      </c>
      <c r="X61" s="83"/>
      <c r="Y61" s="83"/>
      <c r="Z61" s="236"/>
      <c r="AA61" s="124"/>
      <c r="AB61" s="124"/>
      <c r="AC61" s="124"/>
      <c r="AD61" s="237"/>
    </row>
    <row r="62" spans="1:30" ht="12.75">
      <c r="A62" s="99" t="s">
        <v>50</v>
      </c>
      <c r="B62" s="116" t="s">
        <v>113</v>
      </c>
      <c r="C62" s="67" t="s">
        <v>31</v>
      </c>
      <c r="D62" s="123"/>
      <c r="E62" s="124"/>
      <c r="F62" s="83">
        <v>0</v>
      </c>
      <c r="G62" s="83">
        <v>0</v>
      </c>
      <c r="H62" s="123"/>
      <c r="I62" s="124"/>
      <c r="J62" s="83">
        <v>0</v>
      </c>
      <c r="K62" s="83">
        <v>0</v>
      </c>
      <c r="L62" s="123"/>
      <c r="M62" s="124"/>
      <c r="N62" s="83">
        <v>0</v>
      </c>
      <c r="O62" s="83">
        <v>0</v>
      </c>
      <c r="P62" s="123"/>
      <c r="Q62" s="124"/>
      <c r="R62" s="75">
        <f t="shared" si="2"/>
        <v>0</v>
      </c>
      <c r="S62" s="75">
        <f t="shared" si="3"/>
        <v>0</v>
      </c>
      <c r="T62" s="123"/>
      <c r="U62" s="124"/>
      <c r="V62" s="83">
        <v>0</v>
      </c>
      <c r="W62" s="83">
        <v>0</v>
      </c>
      <c r="X62" s="83"/>
      <c r="Y62" s="83"/>
      <c r="Z62" s="234"/>
      <c r="AA62" s="120"/>
      <c r="AB62" s="120"/>
      <c r="AC62" s="120"/>
      <c r="AD62" s="235"/>
    </row>
    <row r="63" spans="1:30" ht="12.75">
      <c r="A63" s="23"/>
      <c r="B63" s="24"/>
      <c r="C63" s="79" t="s">
        <v>33</v>
      </c>
      <c r="D63" s="72"/>
      <c r="E63" s="73"/>
      <c r="F63" s="83">
        <v>0</v>
      </c>
      <c r="G63" s="83">
        <v>0</v>
      </c>
      <c r="H63" s="72"/>
      <c r="I63" s="73"/>
      <c r="J63" s="83">
        <v>0</v>
      </c>
      <c r="K63" s="83">
        <v>0</v>
      </c>
      <c r="L63" s="72"/>
      <c r="M63" s="73"/>
      <c r="N63" s="83">
        <v>0</v>
      </c>
      <c r="O63" s="83">
        <v>0</v>
      </c>
      <c r="P63" s="72"/>
      <c r="Q63" s="73"/>
      <c r="R63" s="75">
        <f t="shared" si="2"/>
        <v>0</v>
      </c>
      <c r="S63" s="75">
        <f t="shared" si="3"/>
        <v>0</v>
      </c>
      <c r="T63" s="72"/>
      <c r="U63" s="73"/>
      <c r="V63" s="83">
        <v>0</v>
      </c>
      <c r="W63" s="83">
        <v>0</v>
      </c>
      <c r="X63" s="83"/>
      <c r="Y63" s="83"/>
      <c r="Z63" s="236"/>
      <c r="AA63" s="124"/>
      <c r="AB63" s="124"/>
      <c r="AC63" s="124"/>
      <c r="AD63" s="237"/>
    </row>
    <row r="64" spans="1:30" ht="12.75">
      <c r="A64" s="23"/>
      <c r="B64" s="107"/>
      <c r="C64" s="79" t="s">
        <v>35</v>
      </c>
      <c r="D64" s="123"/>
      <c r="E64" s="124"/>
      <c r="F64" s="83">
        <v>0</v>
      </c>
      <c r="G64" s="83">
        <v>0</v>
      </c>
      <c r="H64" s="123"/>
      <c r="I64" s="124"/>
      <c r="J64" s="83">
        <v>0</v>
      </c>
      <c r="K64" s="83">
        <v>0</v>
      </c>
      <c r="L64" s="123"/>
      <c r="M64" s="124"/>
      <c r="N64" s="83">
        <v>0</v>
      </c>
      <c r="O64" s="83">
        <v>0</v>
      </c>
      <c r="P64" s="123"/>
      <c r="Q64" s="124"/>
      <c r="R64" s="75">
        <f t="shared" si="2"/>
        <v>0</v>
      </c>
      <c r="S64" s="75">
        <f t="shared" si="3"/>
        <v>0</v>
      </c>
      <c r="T64" s="123"/>
      <c r="U64" s="124"/>
      <c r="V64" s="83">
        <v>0</v>
      </c>
      <c r="W64" s="83">
        <v>0</v>
      </c>
      <c r="X64" s="83"/>
      <c r="Y64" s="83"/>
      <c r="Z64" s="236"/>
      <c r="AA64" s="124"/>
      <c r="AB64" s="124"/>
      <c r="AC64" s="124"/>
      <c r="AD64" s="237"/>
    </row>
    <row r="65" spans="1:30" ht="12.75">
      <c r="A65" s="23"/>
      <c r="B65" s="107"/>
      <c r="C65" s="79" t="s">
        <v>36</v>
      </c>
      <c r="D65" s="123"/>
      <c r="E65" s="124"/>
      <c r="F65" s="83">
        <v>0</v>
      </c>
      <c r="G65" s="83">
        <v>0</v>
      </c>
      <c r="H65" s="123"/>
      <c r="I65" s="124"/>
      <c r="J65" s="83">
        <v>0</v>
      </c>
      <c r="K65" s="83">
        <v>0</v>
      </c>
      <c r="L65" s="123"/>
      <c r="M65" s="124"/>
      <c r="N65" s="83">
        <v>0</v>
      </c>
      <c r="O65" s="83">
        <v>0</v>
      </c>
      <c r="P65" s="123"/>
      <c r="Q65" s="124"/>
      <c r="R65" s="75">
        <f t="shared" si="2"/>
        <v>0</v>
      </c>
      <c r="S65" s="75">
        <f t="shared" si="3"/>
        <v>0</v>
      </c>
      <c r="T65" s="123"/>
      <c r="U65" s="124"/>
      <c r="V65" s="83">
        <v>0</v>
      </c>
      <c r="W65" s="83">
        <v>0</v>
      </c>
      <c r="X65" s="83"/>
      <c r="Y65" s="83"/>
      <c r="Z65" s="236"/>
      <c r="AA65" s="124"/>
      <c r="AB65" s="124"/>
      <c r="AC65" s="124"/>
      <c r="AD65" s="237"/>
    </row>
    <row r="66" spans="1:30" ht="12.75">
      <c r="A66" s="89"/>
      <c r="B66" s="109" t="s">
        <v>37</v>
      </c>
      <c r="C66" s="91" t="s">
        <v>31</v>
      </c>
      <c r="D66" s="130"/>
      <c r="E66" s="131"/>
      <c r="F66" s="113">
        <v>0</v>
      </c>
      <c r="G66" s="113">
        <v>0</v>
      </c>
      <c r="H66" s="130"/>
      <c r="I66" s="131"/>
      <c r="J66" s="113">
        <v>0</v>
      </c>
      <c r="K66" s="113">
        <v>0</v>
      </c>
      <c r="L66" s="130"/>
      <c r="M66" s="131"/>
      <c r="N66" s="113">
        <v>0</v>
      </c>
      <c r="O66" s="113">
        <v>0</v>
      </c>
      <c r="P66" s="130"/>
      <c r="Q66" s="131"/>
      <c r="R66" s="115">
        <f t="shared" si="2"/>
        <v>0</v>
      </c>
      <c r="S66" s="115">
        <f t="shared" si="3"/>
        <v>0</v>
      </c>
      <c r="T66" s="130"/>
      <c r="U66" s="131"/>
      <c r="V66" s="113">
        <v>0</v>
      </c>
      <c r="W66" s="113">
        <v>0</v>
      </c>
      <c r="X66" s="113"/>
      <c r="Y66" s="113"/>
      <c r="Z66" s="238"/>
      <c r="AA66" s="131"/>
      <c r="AB66" s="131"/>
      <c r="AC66" s="131"/>
      <c r="AD66" s="239"/>
    </row>
    <row r="67" spans="1:30" ht="12.75">
      <c r="A67" s="23"/>
      <c r="B67" s="24"/>
      <c r="C67" s="79" t="s">
        <v>33</v>
      </c>
      <c r="D67" s="72"/>
      <c r="E67" s="73"/>
      <c r="F67" s="83">
        <v>0</v>
      </c>
      <c r="G67" s="83">
        <v>0</v>
      </c>
      <c r="H67" s="72"/>
      <c r="I67" s="73"/>
      <c r="J67" s="83">
        <v>0</v>
      </c>
      <c r="K67" s="83">
        <v>0</v>
      </c>
      <c r="L67" s="72"/>
      <c r="M67" s="73"/>
      <c r="N67" s="83">
        <v>0</v>
      </c>
      <c r="O67" s="83">
        <v>0</v>
      </c>
      <c r="P67" s="72"/>
      <c r="Q67" s="73"/>
      <c r="R67" s="75">
        <f t="shared" si="2"/>
        <v>0</v>
      </c>
      <c r="S67" s="75">
        <f t="shared" si="3"/>
        <v>0</v>
      </c>
      <c r="T67" s="72"/>
      <c r="U67" s="73"/>
      <c r="V67" s="83">
        <v>0</v>
      </c>
      <c r="W67" s="83">
        <v>0</v>
      </c>
      <c r="X67" s="83"/>
      <c r="Y67" s="83"/>
      <c r="Z67" s="236"/>
      <c r="AA67" s="124"/>
      <c r="AB67" s="124"/>
      <c r="AC67" s="124"/>
      <c r="AD67" s="237"/>
    </row>
    <row r="68" spans="1:30" ht="12.75">
      <c r="A68" s="23"/>
      <c r="B68" s="24"/>
      <c r="C68" s="79" t="s">
        <v>35</v>
      </c>
      <c r="D68" s="123"/>
      <c r="E68" s="124"/>
      <c r="F68" s="83">
        <v>0</v>
      </c>
      <c r="G68" s="83">
        <v>0</v>
      </c>
      <c r="H68" s="123"/>
      <c r="I68" s="124"/>
      <c r="J68" s="83">
        <v>0</v>
      </c>
      <c r="K68" s="83">
        <v>0</v>
      </c>
      <c r="L68" s="123"/>
      <c r="M68" s="124"/>
      <c r="N68" s="83">
        <v>0</v>
      </c>
      <c r="O68" s="83">
        <v>0</v>
      </c>
      <c r="P68" s="123"/>
      <c r="Q68" s="124"/>
      <c r="R68" s="75">
        <f t="shared" si="2"/>
        <v>0</v>
      </c>
      <c r="S68" s="75">
        <f t="shared" si="3"/>
        <v>0</v>
      </c>
      <c r="T68" s="123"/>
      <c r="U68" s="124"/>
      <c r="V68" s="83">
        <v>0</v>
      </c>
      <c r="W68" s="83">
        <v>0</v>
      </c>
      <c r="X68" s="83"/>
      <c r="Y68" s="83"/>
      <c r="Z68" s="236"/>
      <c r="AA68" s="124"/>
      <c r="AB68" s="124"/>
      <c r="AC68" s="124"/>
      <c r="AD68" s="237"/>
    </row>
    <row r="69" spans="1:30" ht="13.5" thickBot="1">
      <c r="A69" s="59"/>
      <c r="B69" s="132"/>
      <c r="C69" s="133" t="s">
        <v>36</v>
      </c>
      <c r="D69" s="134"/>
      <c r="E69" s="135"/>
      <c r="F69" s="136">
        <v>0</v>
      </c>
      <c r="G69" s="136">
        <v>0</v>
      </c>
      <c r="H69" s="134"/>
      <c r="I69" s="135"/>
      <c r="J69" s="136">
        <v>0</v>
      </c>
      <c r="K69" s="136">
        <v>0</v>
      </c>
      <c r="L69" s="134"/>
      <c r="M69" s="135"/>
      <c r="N69" s="136">
        <v>0</v>
      </c>
      <c r="O69" s="137">
        <v>0</v>
      </c>
      <c r="P69" s="138"/>
      <c r="Q69" s="139"/>
      <c r="R69" s="140">
        <f t="shared" si="2"/>
        <v>0</v>
      </c>
      <c r="S69" s="140">
        <f t="shared" si="3"/>
        <v>0</v>
      </c>
      <c r="T69" s="138"/>
      <c r="U69" s="135"/>
      <c r="V69" s="136">
        <v>0</v>
      </c>
      <c r="W69" s="136">
        <v>0</v>
      </c>
      <c r="X69" s="83"/>
      <c r="Y69" s="83"/>
      <c r="Z69" s="478"/>
      <c r="AA69" s="139"/>
      <c r="AB69" s="139"/>
      <c r="AC69" s="139"/>
      <c r="AD69" s="473"/>
    </row>
    <row r="70" spans="1:30" ht="12.75">
      <c r="A70" s="141" t="s">
        <v>51</v>
      </c>
      <c r="B70" s="129" t="s">
        <v>113</v>
      </c>
      <c r="C70" s="67" t="s">
        <v>31</v>
      </c>
      <c r="D70" s="240">
        <f aca="true" t="shared" si="12" ref="D70:E72">D20+D28+D36+D44+D52</f>
        <v>0</v>
      </c>
      <c r="E70" s="144">
        <f t="shared" si="12"/>
        <v>0</v>
      </c>
      <c r="F70" s="144">
        <f>F20+F28+F36+F44+F52+F62</f>
        <v>0</v>
      </c>
      <c r="G70" s="145">
        <f>G20+G28+G36+G44+G52+G62</f>
        <v>0</v>
      </c>
      <c r="H70" s="240">
        <f aca="true" t="shared" si="13" ref="H70:I72">H20+H28+H36+H44+H52</f>
        <v>0</v>
      </c>
      <c r="I70" s="144">
        <f t="shared" si="13"/>
        <v>0</v>
      </c>
      <c r="J70" s="144">
        <f>J20+J28+J36+J44+J52+J62</f>
        <v>0</v>
      </c>
      <c r="K70" s="145">
        <f>K20+K28+K36+K44+K52+K62</f>
        <v>0</v>
      </c>
      <c r="L70" s="240">
        <f aca="true" t="shared" si="14" ref="L70:M72">L20+L28+L36+L44+L52</f>
        <v>0</v>
      </c>
      <c r="M70" s="144">
        <f t="shared" si="14"/>
        <v>0</v>
      </c>
      <c r="N70" s="144">
        <f>N20+N28+N36+N44+N52+N62</f>
        <v>0</v>
      </c>
      <c r="O70" s="145">
        <f>O20+O28+O36+O44+O52+O62</f>
        <v>0</v>
      </c>
      <c r="P70" s="240">
        <f aca="true" t="shared" si="15" ref="P70:Q72">P20+P28+P36+P44+P52</f>
        <v>0</v>
      </c>
      <c r="Q70" s="144">
        <f t="shared" si="15"/>
        <v>0</v>
      </c>
      <c r="R70" s="144">
        <f>R20+R28+R36+R44+R52+R62</f>
        <v>0</v>
      </c>
      <c r="S70" s="145">
        <f>S20+S28+S36+S44+S52+S62</f>
        <v>0</v>
      </c>
      <c r="T70" s="240">
        <f aca="true" t="shared" si="16" ref="T70:U72">T20+T28+T36+T44+T52</f>
        <v>0</v>
      </c>
      <c r="U70" s="144">
        <f t="shared" si="16"/>
        <v>0</v>
      </c>
      <c r="V70" s="144">
        <f>V20+V28+V36+V44+V52+V62</f>
        <v>0</v>
      </c>
      <c r="W70" s="144">
        <f>W20+W28+W36+W44+W52+W62</f>
        <v>0</v>
      </c>
      <c r="X70" s="75"/>
      <c r="Y70" s="75"/>
      <c r="Z70" s="472">
        <f>Z20+Z28+Z36+Z44+Z52</f>
        <v>0</v>
      </c>
      <c r="AA70" s="75"/>
      <c r="AB70" s="75"/>
      <c r="AC70" s="75"/>
      <c r="AD70" s="76">
        <f>AD20+AD28+AD36+AD44+AD52</f>
        <v>0</v>
      </c>
    </row>
    <row r="71" spans="1:30" ht="12.75">
      <c r="A71" s="23"/>
      <c r="B71" s="24"/>
      <c r="C71" s="79" t="s">
        <v>33</v>
      </c>
      <c r="D71" s="84">
        <f t="shared" si="12"/>
        <v>0</v>
      </c>
      <c r="E71" s="75">
        <f t="shared" si="12"/>
        <v>0</v>
      </c>
      <c r="F71" s="75">
        <f>F21+F29+F37+F45+F53+F60+F63</f>
        <v>0</v>
      </c>
      <c r="G71" s="75">
        <f>G21+G29+G37+G45+G53+G60+G63</f>
        <v>0</v>
      </c>
      <c r="H71" s="84">
        <f t="shared" si="13"/>
        <v>0</v>
      </c>
      <c r="I71" s="75">
        <f t="shared" si="13"/>
        <v>0</v>
      </c>
      <c r="J71" s="75">
        <f>J21+J29+J37+J45+J53+J60+J63</f>
        <v>0</v>
      </c>
      <c r="K71" s="75">
        <f>K21+K29+K37+K45+K53+K60+K63</f>
        <v>0</v>
      </c>
      <c r="L71" s="84">
        <f t="shared" si="14"/>
        <v>0</v>
      </c>
      <c r="M71" s="75">
        <f t="shared" si="14"/>
        <v>0</v>
      </c>
      <c r="N71" s="75">
        <f>N21+N29+N37+N45+N53+N60+N63</f>
        <v>0</v>
      </c>
      <c r="O71" s="75">
        <f>O21+O29+O37+O45+O53+O60+O63</f>
        <v>0</v>
      </c>
      <c r="P71" s="84">
        <f t="shared" si="15"/>
        <v>0</v>
      </c>
      <c r="Q71" s="75">
        <f t="shared" si="15"/>
        <v>0</v>
      </c>
      <c r="R71" s="75">
        <f>R21+R29+R37+R45+R53+R60+R63</f>
        <v>0</v>
      </c>
      <c r="S71" s="75">
        <f>S21+S29+S37+S45+S53+S60+S63</f>
        <v>0</v>
      </c>
      <c r="T71" s="84">
        <f t="shared" si="16"/>
        <v>0</v>
      </c>
      <c r="U71" s="75">
        <f t="shared" si="16"/>
        <v>0</v>
      </c>
      <c r="V71" s="75">
        <f>V21+V29+V37+V45+V53+V60+V63</f>
        <v>0</v>
      </c>
      <c r="W71" s="75">
        <f>W21+W29+W37+W45+W53+W60+W63</f>
        <v>0</v>
      </c>
      <c r="X71" s="75"/>
      <c r="Y71" s="75"/>
      <c r="Z71" s="472">
        <f>Z21+Z29+Z37+Z45+Z53</f>
        <v>0</v>
      </c>
      <c r="AA71" s="75"/>
      <c r="AB71" s="75"/>
      <c r="AC71" s="75"/>
      <c r="AD71" s="76">
        <f>AD21+AD29+AD37+AD45+AD53</f>
        <v>0</v>
      </c>
    </row>
    <row r="72" spans="1:30" ht="12.75">
      <c r="A72" s="150"/>
      <c r="B72" s="142"/>
      <c r="C72" s="79" t="s">
        <v>35</v>
      </c>
      <c r="D72" s="84">
        <f t="shared" si="12"/>
        <v>0</v>
      </c>
      <c r="E72" s="75">
        <f t="shared" si="12"/>
        <v>0</v>
      </c>
      <c r="F72" s="75">
        <f>F22+F30+F38+F46+F54+F61+F64</f>
        <v>0</v>
      </c>
      <c r="G72" s="152">
        <f>G22+G30+G38+G46+G54+G61+G64</f>
        <v>0</v>
      </c>
      <c r="H72" s="84">
        <f t="shared" si="13"/>
        <v>0</v>
      </c>
      <c r="I72" s="75">
        <f t="shared" si="13"/>
        <v>0</v>
      </c>
      <c r="J72" s="75">
        <f>J22+J30+J38+J46+J54+J61+J64</f>
        <v>0</v>
      </c>
      <c r="K72" s="152">
        <f>K22+K30+K38+K46+K54+K61+K64</f>
        <v>0</v>
      </c>
      <c r="L72" s="84">
        <f t="shared" si="14"/>
        <v>0</v>
      </c>
      <c r="M72" s="75">
        <f t="shared" si="14"/>
        <v>0</v>
      </c>
      <c r="N72" s="75">
        <f>N22+N30+N38+N46+N54+N61+N64</f>
        <v>0</v>
      </c>
      <c r="O72" s="152">
        <f>O22+O30+O38+O46+O54+O61+O64</f>
        <v>0</v>
      </c>
      <c r="P72" s="84">
        <f t="shared" si="15"/>
        <v>0</v>
      </c>
      <c r="Q72" s="75">
        <f t="shared" si="15"/>
        <v>0</v>
      </c>
      <c r="R72" s="75">
        <f>R22+R30+R38+R46+R54+R61+R64</f>
        <v>0</v>
      </c>
      <c r="S72" s="152">
        <f>S22+S30+S38+S46+S54+S61+S64</f>
        <v>0</v>
      </c>
      <c r="T72" s="84">
        <f t="shared" si="16"/>
        <v>0</v>
      </c>
      <c r="U72" s="75">
        <f t="shared" si="16"/>
        <v>0</v>
      </c>
      <c r="V72" s="75">
        <f>V22+V30+V38+V46+V54+V61+V64</f>
        <v>0</v>
      </c>
      <c r="W72" s="75">
        <f>W22+W30+W38+W46+W54+W61+W64</f>
        <v>0</v>
      </c>
      <c r="X72" s="75"/>
      <c r="Y72" s="75"/>
      <c r="Z72" s="472">
        <f>Z22+Z30+Z38+Z46+Z54</f>
        <v>0</v>
      </c>
      <c r="AA72" s="75"/>
      <c r="AB72" s="75"/>
      <c r="AC72" s="75"/>
      <c r="AD72" s="76">
        <f>AD22+AD30+AD38+AD46+AD54</f>
        <v>0</v>
      </c>
    </row>
    <row r="73" spans="1:30" ht="12.75">
      <c r="A73" s="150"/>
      <c r="B73" s="142"/>
      <c r="C73" s="79" t="s">
        <v>36</v>
      </c>
      <c r="D73" s="118"/>
      <c r="E73" s="153"/>
      <c r="F73" s="88">
        <f aca="true" t="shared" si="17" ref="F73:G77">F23+F31+F39+F47+F55+F65</f>
        <v>0</v>
      </c>
      <c r="G73" s="241">
        <f t="shared" si="17"/>
        <v>0</v>
      </c>
      <c r="H73" s="118"/>
      <c r="I73" s="153"/>
      <c r="J73" s="88">
        <f aca="true" t="shared" si="18" ref="J73:K77">J23+J31+J39+J47+J55+J65</f>
        <v>0</v>
      </c>
      <c r="K73" s="241">
        <f t="shared" si="18"/>
        <v>0</v>
      </c>
      <c r="L73" s="118"/>
      <c r="M73" s="153"/>
      <c r="N73" s="88">
        <f aca="true" t="shared" si="19" ref="N73:O77">N23+N31+N39+N47+N55+N65</f>
        <v>0</v>
      </c>
      <c r="O73" s="241">
        <f t="shared" si="19"/>
        <v>0</v>
      </c>
      <c r="P73" s="118"/>
      <c r="Q73" s="153"/>
      <c r="R73" s="88">
        <f aca="true" t="shared" si="20" ref="R73:S77">R23+R31+R39+R47+R55+R65</f>
        <v>0</v>
      </c>
      <c r="S73" s="241">
        <f t="shared" si="20"/>
        <v>0</v>
      </c>
      <c r="T73" s="118"/>
      <c r="U73" s="153"/>
      <c r="V73" s="88">
        <f aca="true" t="shared" si="21" ref="V73:W77">V23+V31+V39+V47+V55+V65</f>
        <v>0</v>
      </c>
      <c r="W73" s="88">
        <f t="shared" si="21"/>
        <v>0</v>
      </c>
      <c r="X73" s="88"/>
      <c r="Y73" s="88"/>
      <c r="Z73" s="231"/>
      <c r="AA73" s="153"/>
      <c r="AB73" s="153"/>
      <c r="AC73" s="153"/>
      <c r="AD73" s="232"/>
    </row>
    <row r="74" spans="1:30" ht="12.75">
      <c r="A74" s="89"/>
      <c r="B74" s="109" t="s">
        <v>37</v>
      </c>
      <c r="C74" s="91" t="s">
        <v>31</v>
      </c>
      <c r="D74" s="84">
        <f aca="true" t="shared" si="22" ref="D74:E76">D24+D32+D40+D48+D56</f>
        <v>0</v>
      </c>
      <c r="E74" s="75">
        <f t="shared" si="22"/>
        <v>0</v>
      </c>
      <c r="F74" s="115">
        <f t="shared" si="17"/>
        <v>0</v>
      </c>
      <c r="G74" s="242">
        <f t="shared" si="17"/>
        <v>0</v>
      </c>
      <c r="H74" s="84">
        <f aca="true" t="shared" si="23" ref="H74:I76">H24+H32+H40+H48+H56</f>
        <v>0</v>
      </c>
      <c r="I74" s="75">
        <f t="shared" si="23"/>
        <v>0</v>
      </c>
      <c r="J74" s="115">
        <f t="shared" si="18"/>
        <v>0</v>
      </c>
      <c r="K74" s="242">
        <f t="shared" si="18"/>
        <v>0</v>
      </c>
      <c r="L74" s="84">
        <f aca="true" t="shared" si="24" ref="L74:M76">L24+L32+L40+L48+L56</f>
        <v>0</v>
      </c>
      <c r="M74" s="75">
        <f t="shared" si="24"/>
        <v>0</v>
      </c>
      <c r="N74" s="115">
        <f t="shared" si="19"/>
        <v>0</v>
      </c>
      <c r="O74" s="242">
        <f t="shared" si="19"/>
        <v>0</v>
      </c>
      <c r="P74" s="84">
        <f aca="true" t="shared" si="25" ref="P74:Q76">P24+P32+P40+P48+P56</f>
        <v>0</v>
      </c>
      <c r="Q74" s="75">
        <f t="shared" si="25"/>
        <v>0</v>
      </c>
      <c r="R74" s="115">
        <f t="shared" si="20"/>
        <v>0</v>
      </c>
      <c r="S74" s="242">
        <f t="shared" si="20"/>
        <v>0</v>
      </c>
      <c r="T74" s="84">
        <f aca="true" t="shared" si="26" ref="T74:U76">T24+T32+T40+T48+T56</f>
        <v>0</v>
      </c>
      <c r="U74" s="75">
        <f t="shared" si="26"/>
        <v>0</v>
      </c>
      <c r="V74" s="115">
        <f t="shared" si="21"/>
        <v>0</v>
      </c>
      <c r="W74" s="115">
        <f t="shared" si="21"/>
        <v>0</v>
      </c>
      <c r="X74" s="75"/>
      <c r="Y74" s="75"/>
      <c r="Z74" s="472">
        <f>Z24+Z32+Z40+Z48+Z56</f>
        <v>0</v>
      </c>
      <c r="AA74" s="75"/>
      <c r="AB74" s="75"/>
      <c r="AC74" s="75"/>
      <c r="AD74" s="76">
        <f>AD24+AD32+AD40+AD48+AD56</f>
        <v>0</v>
      </c>
    </row>
    <row r="75" spans="1:30" ht="12.75">
      <c r="A75" s="23"/>
      <c r="B75" s="24"/>
      <c r="C75" s="79" t="s">
        <v>33</v>
      </c>
      <c r="D75" s="84">
        <f t="shared" si="22"/>
        <v>0</v>
      </c>
      <c r="E75" s="75">
        <f t="shared" si="22"/>
        <v>0</v>
      </c>
      <c r="F75" s="75">
        <f t="shared" si="17"/>
        <v>0</v>
      </c>
      <c r="G75" s="75">
        <f t="shared" si="17"/>
        <v>0</v>
      </c>
      <c r="H75" s="84">
        <f t="shared" si="23"/>
        <v>0</v>
      </c>
      <c r="I75" s="75">
        <f t="shared" si="23"/>
        <v>0</v>
      </c>
      <c r="J75" s="75">
        <f t="shared" si="18"/>
        <v>0</v>
      </c>
      <c r="K75" s="75">
        <f t="shared" si="18"/>
        <v>0</v>
      </c>
      <c r="L75" s="84">
        <f t="shared" si="24"/>
        <v>0</v>
      </c>
      <c r="M75" s="75">
        <f t="shared" si="24"/>
        <v>0</v>
      </c>
      <c r="N75" s="75">
        <f t="shared" si="19"/>
        <v>0</v>
      </c>
      <c r="O75" s="75">
        <f t="shared" si="19"/>
        <v>0</v>
      </c>
      <c r="P75" s="84">
        <f t="shared" si="25"/>
        <v>0</v>
      </c>
      <c r="Q75" s="75">
        <f t="shared" si="25"/>
        <v>0</v>
      </c>
      <c r="R75" s="75">
        <f t="shared" si="20"/>
        <v>0</v>
      </c>
      <c r="S75" s="75">
        <f t="shared" si="20"/>
        <v>0</v>
      </c>
      <c r="T75" s="84">
        <f t="shared" si="26"/>
        <v>0</v>
      </c>
      <c r="U75" s="75">
        <f t="shared" si="26"/>
        <v>0</v>
      </c>
      <c r="V75" s="75">
        <f t="shared" si="21"/>
        <v>0</v>
      </c>
      <c r="W75" s="75">
        <f t="shared" si="21"/>
        <v>0</v>
      </c>
      <c r="X75" s="75"/>
      <c r="Y75" s="75"/>
      <c r="Z75" s="472">
        <f>Z25+Z33+Z41+Z49+Z57</f>
        <v>0</v>
      </c>
      <c r="AA75" s="75"/>
      <c r="AB75" s="75"/>
      <c r="AC75" s="75"/>
      <c r="AD75" s="76">
        <f>AD25+AD33+AD41+AD49+AD57</f>
        <v>0</v>
      </c>
    </row>
    <row r="76" spans="1:30" ht="12.75">
      <c r="A76" s="23"/>
      <c r="B76" s="24"/>
      <c r="C76" s="79" t="s">
        <v>35</v>
      </c>
      <c r="D76" s="84">
        <f t="shared" si="22"/>
        <v>0</v>
      </c>
      <c r="E76" s="75">
        <f t="shared" si="22"/>
        <v>0</v>
      </c>
      <c r="F76" s="75">
        <f t="shared" si="17"/>
        <v>0</v>
      </c>
      <c r="G76" s="152">
        <f t="shared" si="17"/>
        <v>0</v>
      </c>
      <c r="H76" s="84">
        <f t="shared" si="23"/>
        <v>0</v>
      </c>
      <c r="I76" s="75">
        <f t="shared" si="23"/>
        <v>0</v>
      </c>
      <c r="J76" s="75">
        <f t="shared" si="18"/>
        <v>0</v>
      </c>
      <c r="K76" s="152">
        <f t="shared" si="18"/>
        <v>0</v>
      </c>
      <c r="L76" s="84">
        <f t="shared" si="24"/>
        <v>0</v>
      </c>
      <c r="M76" s="75">
        <f t="shared" si="24"/>
        <v>0</v>
      </c>
      <c r="N76" s="75">
        <f t="shared" si="19"/>
        <v>0</v>
      </c>
      <c r="O76" s="152">
        <f t="shared" si="19"/>
        <v>0</v>
      </c>
      <c r="P76" s="84">
        <f t="shared" si="25"/>
        <v>0</v>
      </c>
      <c r="Q76" s="75">
        <f t="shared" si="25"/>
        <v>0</v>
      </c>
      <c r="R76" s="75">
        <f t="shared" si="20"/>
        <v>0</v>
      </c>
      <c r="S76" s="152">
        <f t="shared" si="20"/>
        <v>0</v>
      </c>
      <c r="T76" s="84">
        <f t="shared" si="26"/>
        <v>0</v>
      </c>
      <c r="U76" s="75">
        <f t="shared" si="26"/>
        <v>0</v>
      </c>
      <c r="V76" s="75">
        <f t="shared" si="21"/>
        <v>0</v>
      </c>
      <c r="W76" s="75">
        <f t="shared" si="21"/>
        <v>0</v>
      </c>
      <c r="X76" s="75"/>
      <c r="Y76" s="75"/>
      <c r="Z76" s="472">
        <f>Z26+Z34+Z42+Z50+Z58</f>
        <v>0</v>
      </c>
      <c r="AA76" s="75"/>
      <c r="AB76" s="75"/>
      <c r="AC76" s="75"/>
      <c r="AD76" s="76">
        <f>AD26+AD34+AD42+AD50+AD58</f>
        <v>0</v>
      </c>
    </row>
    <row r="77" spans="1:30" ht="12.75">
      <c r="A77" s="23"/>
      <c r="B77" s="24"/>
      <c r="C77" s="79" t="s">
        <v>36</v>
      </c>
      <c r="D77" s="72"/>
      <c r="E77" s="154"/>
      <c r="F77" s="97">
        <f t="shared" si="17"/>
        <v>0</v>
      </c>
      <c r="G77" s="97">
        <f t="shared" si="17"/>
        <v>0</v>
      </c>
      <c r="H77" s="72"/>
      <c r="I77" s="154"/>
      <c r="J77" s="97">
        <f t="shared" si="18"/>
        <v>0</v>
      </c>
      <c r="K77" s="97">
        <f t="shared" si="18"/>
        <v>0</v>
      </c>
      <c r="L77" s="72"/>
      <c r="M77" s="154"/>
      <c r="N77" s="97">
        <f t="shared" si="19"/>
        <v>0</v>
      </c>
      <c r="O77" s="97">
        <f t="shared" si="19"/>
        <v>0</v>
      </c>
      <c r="P77" s="72"/>
      <c r="Q77" s="154"/>
      <c r="R77" s="97">
        <f t="shared" si="20"/>
        <v>0</v>
      </c>
      <c r="S77" s="97">
        <f t="shared" si="20"/>
        <v>0</v>
      </c>
      <c r="T77" s="72"/>
      <c r="U77" s="154"/>
      <c r="V77" s="97">
        <f t="shared" si="21"/>
        <v>0</v>
      </c>
      <c r="W77" s="97">
        <f t="shared" si="21"/>
        <v>0</v>
      </c>
      <c r="X77" s="97"/>
      <c r="Y77" s="97"/>
      <c r="Z77" s="471"/>
      <c r="AA77" s="73"/>
      <c r="AB77" s="73"/>
      <c r="AC77" s="73"/>
      <c r="AD77" s="233"/>
    </row>
    <row r="78" spans="1:30" ht="13.5" thickBot="1">
      <c r="A78" s="155"/>
      <c r="B78" s="132"/>
      <c r="C78" s="156" t="s">
        <v>52</v>
      </c>
      <c r="D78" s="157">
        <f aca="true" t="shared" si="27" ref="D78:S78">SUM(D70:D77)</f>
        <v>0</v>
      </c>
      <c r="E78" s="158">
        <f t="shared" si="27"/>
        <v>0</v>
      </c>
      <c r="F78" s="158">
        <f t="shared" si="27"/>
        <v>0</v>
      </c>
      <c r="G78" s="158">
        <f t="shared" si="27"/>
        <v>0</v>
      </c>
      <c r="H78" s="157">
        <f t="shared" si="27"/>
        <v>0</v>
      </c>
      <c r="I78" s="158">
        <f t="shared" si="27"/>
        <v>0</v>
      </c>
      <c r="J78" s="158">
        <f t="shared" si="27"/>
        <v>0</v>
      </c>
      <c r="K78" s="158">
        <f t="shared" si="27"/>
        <v>0</v>
      </c>
      <c r="L78" s="157">
        <f t="shared" si="27"/>
        <v>0</v>
      </c>
      <c r="M78" s="158">
        <f t="shared" si="27"/>
        <v>0</v>
      </c>
      <c r="N78" s="158">
        <f t="shared" si="27"/>
        <v>0</v>
      </c>
      <c r="O78" s="158">
        <f t="shared" si="27"/>
        <v>0</v>
      </c>
      <c r="P78" s="157">
        <f t="shared" si="27"/>
        <v>0</v>
      </c>
      <c r="Q78" s="158">
        <f t="shared" si="27"/>
        <v>0</v>
      </c>
      <c r="R78" s="158">
        <f t="shared" si="27"/>
        <v>0</v>
      </c>
      <c r="S78" s="158">
        <f t="shared" si="27"/>
        <v>0</v>
      </c>
      <c r="T78" s="157">
        <f aca="true" t="shared" si="28" ref="T78:AD78">SUM(T70:T77)</f>
        <v>0</v>
      </c>
      <c r="U78" s="158">
        <f t="shared" si="28"/>
        <v>0</v>
      </c>
      <c r="V78" s="158">
        <f t="shared" si="28"/>
        <v>0</v>
      </c>
      <c r="W78" s="158">
        <f t="shared" si="28"/>
        <v>0</v>
      </c>
      <c r="X78" s="158"/>
      <c r="Y78" s="158"/>
      <c r="Z78" s="243">
        <f t="shared" si="28"/>
        <v>0</v>
      </c>
      <c r="AA78" s="518"/>
      <c r="AB78" s="518"/>
      <c r="AC78" s="518"/>
      <c r="AD78" s="244">
        <f t="shared" si="28"/>
        <v>0</v>
      </c>
    </row>
    <row r="97" spans="1:4" ht="12.75">
      <c r="A97" s="159"/>
      <c r="D97" s="160"/>
    </row>
    <row r="98" ht="12.75">
      <c r="A98" s="159"/>
    </row>
    <row r="101" ht="12.75">
      <c r="A101" s="15"/>
    </row>
    <row r="104" ht="12.75">
      <c r="A104" s="159"/>
    </row>
    <row r="107" ht="12.75">
      <c r="A107" s="159"/>
    </row>
    <row r="110" ht="12.75">
      <c r="A110" s="15"/>
    </row>
    <row r="113" ht="12.75">
      <c r="A113" s="15"/>
    </row>
    <row r="116" ht="12.75">
      <c r="A116" s="15"/>
    </row>
    <row r="121" spans="5:30" s="54" customFormat="1" ht="12.75">
      <c r="E121" s="2"/>
      <c r="F121" s="2"/>
      <c r="G121" s="2"/>
      <c r="H121" s="2"/>
      <c r="L121" s="2"/>
      <c r="M121" s="2"/>
      <c r="N121" s="2"/>
      <c r="O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19" ht="12.75">
      <c r="A122" s="24"/>
      <c r="B122" s="24"/>
      <c r="C122" s="79"/>
      <c r="D122" s="146"/>
      <c r="I122" s="146"/>
      <c r="J122" s="146"/>
      <c r="K122" s="146"/>
      <c r="P122" s="146"/>
      <c r="Q122" s="146"/>
      <c r="R122" s="146"/>
      <c r="S122" s="146"/>
    </row>
    <row r="123" spans="1:19" ht="12.75">
      <c r="A123" s="24"/>
      <c r="B123" s="24"/>
      <c r="C123" s="79"/>
      <c r="D123" s="146"/>
      <c r="I123" s="146"/>
      <c r="J123" s="146"/>
      <c r="K123" s="146"/>
      <c r="P123" s="146"/>
      <c r="Q123" s="146"/>
      <c r="R123" s="146"/>
      <c r="S123" s="146"/>
    </row>
    <row r="124" spans="1:19" ht="12.75">
      <c r="A124" s="24"/>
      <c r="B124" s="24"/>
      <c r="C124" s="79"/>
      <c r="D124" s="146"/>
      <c r="I124" s="146"/>
      <c r="J124" s="146"/>
      <c r="K124" s="146"/>
      <c r="P124" s="146"/>
      <c r="Q124" s="146"/>
      <c r="R124" s="146"/>
      <c r="S124" s="146"/>
    </row>
    <row r="125" spans="1:19" ht="12.75">
      <c r="A125" s="24"/>
      <c r="B125" s="24"/>
      <c r="C125" s="79"/>
      <c r="D125" s="146"/>
      <c r="I125" s="146"/>
      <c r="J125" s="146"/>
      <c r="K125" s="146"/>
      <c r="L125" s="54"/>
      <c r="M125" s="54"/>
      <c r="N125" s="54"/>
      <c r="O125" s="54"/>
      <c r="P125" s="146"/>
      <c r="Q125" s="146"/>
      <c r="R125" s="146"/>
      <c r="S125" s="146"/>
    </row>
    <row r="126" spans="1:19" ht="12.75">
      <c r="A126" s="142"/>
      <c r="B126" s="142"/>
      <c r="C126" s="79"/>
      <c r="D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</row>
    <row r="127" spans="1:19" ht="12.75">
      <c r="A127" s="142"/>
      <c r="B127" s="142"/>
      <c r="C127" s="79"/>
      <c r="D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</row>
    <row r="128" spans="1:19" ht="12.75">
      <c r="A128" s="24"/>
      <c r="B128" s="24"/>
      <c r="C128" s="79"/>
      <c r="D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</row>
    <row r="129" spans="5:30" ht="12.75">
      <c r="E129" s="54"/>
      <c r="F129" s="54"/>
      <c r="G129" s="54"/>
      <c r="H129" s="54"/>
      <c r="L129" s="146"/>
      <c r="M129" s="146"/>
      <c r="N129" s="146"/>
      <c r="O129" s="146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</row>
    <row r="130" spans="5:30" ht="12.75">
      <c r="E130" s="146"/>
      <c r="F130" s="146"/>
      <c r="G130" s="146"/>
      <c r="H130" s="146"/>
      <c r="L130" s="146"/>
      <c r="M130" s="146"/>
      <c r="N130" s="146"/>
      <c r="O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</row>
    <row r="131" spans="1:15" ht="12.75">
      <c r="A131" s="24"/>
      <c r="E131" s="146"/>
      <c r="F131" s="146"/>
      <c r="G131" s="146"/>
      <c r="H131" s="146"/>
      <c r="L131" s="146"/>
      <c r="M131" s="146"/>
      <c r="N131" s="146"/>
      <c r="O131" s="146"/>
    </row>
    <row r="132" spans="1:15" ht="12.75">
      <c r="A132" s="24"/>
      <c r="E132" s="146"/>
      <c r="F132" s="146"/>
      <c r="G132" s="146"/>
      <c r="H132" s="146"/>
      <c r="L132" s="146"/>
      <c r="M132" s="146"/>
      <c r="N132" s="146"/>
      <c r="O132" s="146"/>
    </row>
    <row r="133" spans="1:8" ht="12.75">
      <c r="A133" s="24"/>
      <c r="E133" s="146"/>
      <c r="F133" s="146"/>
      <c r="G133" s="146"/>
      <c r="H133" s="146"/>
    </row>
    <row r="134" spans="1:8" ht="12.75">
      <c r="A134" s="142"/>
      <c r="E134" s="146"/>
      <c r="F134" s="146"/>
      <c r="G134" s="146"/>
      <c r="H134" s="146"/>
    </row>
    <row r="135" spans="1:15" ht="12.75">
      <c r="A135" s="142"/>
      <c r="E135" s="146"/>
      <c r="F135" s="146"/>
      <c r="G135" s="146"/>
      <c r="H135" s="146"/>
      <c r="L135" s="24"/>
      <c r="M135" s="24"/>
      <c r="N135" s="24"/>
      <c r="O135" s="24"/>
    </row>
    <row r="136" spans="1:15" ht="12.75">
      <c r="A136" s="24"/>
      <c r="E136" s="146"/>
      <c r="F136" s="146"/>
      <c r="G136" s="146"/>
      <c r="H136" s="146"/>
      <c r="L136" s="24"/>
      <c r="M136" s="24"/>
      <c r="N136" s="24"/>
      <c r="O136" s="24"/>
    </row>
    <row r="137" spans="12:15" ht="12.75">
      <c r="L137" s="24"/>
      <c r="M137" s="24"/>
      <c r="N137" s="24"/>
      <c r="O137" s="24"/>
    </row>
    <row r="138" spans="12:15" ht="12.75">
      <c r="L138" s="24"/>
      <c r="M138" s="24"/>
      <c r="N138" s="24"/>
      <c r="O138" s="24"/>
    </row>
    <row r="139" spans="12:30" ht="12.75">
      <c r="L139" s="24"/>
      <c r="M139" s="24"/>
      <c r="N139" s="24"/>
      <c r="O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2:30" ht="12.75">
      <c r="L140" s="24"/>
      <c r="M140" s="24"/>
      <c r="N140" s="24"/>
      <c r="O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2:30" ht="12.75">
      <c r="L141" s="24"/>
      <c r="M141" s="24"/>
      <c r="N141" s="24"/>
      <c r="O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2:30" ht="12.75">
      <c r="L142" s="24"/>
      <c r="M142" s="24"/>
      <c r="N142" s="24"/>
      <c r="O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2:30" ht="12.75">
      <c r="L143" s="24"/>
      <c r="M143" s="24"/>
      <c r="N143" s="24"/>
      <c r="O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2:30" ht="12.75">
      <c r="L144" s="24"/>
      <c r="M144" s="24"/>
      <c r="N144" s="24"/>
      <c r="O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2:30" ht="12.75">
      <c r="L145" s="24"/>
      <c r="M145" s="24"/>
      <c r="N145" s="24"/>
      <c r="O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2:30" ht="12.75">
      <c r="L146" s="24"/>
      <c r="M146" s="24"/>
      <c r="N146" s="24"/>
      <c r="O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2:30" ht="12.75">
      <c r="L147" s="24"/>
      <c r="M147" s="24"/>
      <c r="N147" s="24"/>
      <c r="O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2:30" ht="12.75">
      <c r="L148" s="24"/>
      <c r="M148" s="24"/>
      <c r="N148" s="24"/>
      <c r="O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2:30" ht="12.75">
      <c r="L149" s="24"/>
      <c r="M149" s="24"/>
      <c r="N149" s="24"/>
      <c r="O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2:30" ht="12.75">
      <c r="L150" s="24"/>
      <c r="M150" s="24"/>
      <c r="N150" s="24"/>
      <c r="O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2:30" ht="12.75">
      <c r="L151" s="24"/>
      <c r="M151" s="24"/>
      <c r="N151" s="24"/>
      <c r="O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2:30" ht="12.75">
      <c r="L152" s="24"/>
      <c r="M152" s="24"/>
      <c r="N152" s="24"/>
      <c r="O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2:30" ht="12.75">
      <c r="L153" s="24"/>
      <c r="M153" s="24"/>
      <c r="N153" s="24"/>
      <c r="O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2:30" ht="12.75">
      <c r="L154" s="24"/>
      <c r="M154" s="24"/>
      <c r="N154" s="24"/>
      <c r="O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2:30" ht="12.75">
      <c r="L155" s="24"/>
      <c r="M155" s="24"/>
      <c r="N155" s="24"/>
      <c r="O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2:30" ht="12.75">
      <c r="L156" s="24"/>
      <c r="M156" s="24"/>
      <c r="N156" s="24"/>
      <c r="O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2:30" ht="12.75">
      <c r="L157" s="24"/>
      <c r="M157" s="24"/>
      <c r="N157" s="24"/>
      <c r="O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2:30" ht="12.75">
      <c r="L158" s="24"/>
      <c r="M158" s="24"/>
      <c r="N158" s="24"/>
      <c r="O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2:30" ht="12.75">
      <c r="L159" s="24"/>
      <c r="M159" s="24"/>
      <c r="N159" s="24"/>
      <c r="O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2:30" ht="12.75">
      <c r="L160" s="24"/>
      <c r="M160" s="24"/>
      <c r="N160" s="24"/>
      <c r="O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2:30" ht="12.75">
      <c r="L161" s="24"/>
      <c r="M161" s="24"/>
      <c r="N161" s="24"/>
      <c r="O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2:30" ht="12.75">
      <c r="L162" s="24"/>
      <c r="M162" s="24"/>
      <c r="N162" s="24"/>
      <c r="O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2:30" ht="12.75">
      <c r="L163" s="24"/>
      <c r="M163" s="24"/>
      <c r="N163" s="24"/>
      <c r="O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2:30" ht="12.75">
      <c r="L164" s="24"/>
      <c r="M164" s="24"/>
      <c r="N164" s="24"/>
      <c r="O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2:30" ht="12.75">
      <c r="L165" s="24"/>
      <c r="M165" s="24"/>
      <c r="N165" s="24"/>
      <c r="O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2:30" ht="12.75">
      <c r="L166" s="24"/>
      <c r="M166" s="24"/>
      <c r="N166" s="24"/>
      <c r="O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2:30" ht="12.75">
      <c r="L167" s="24"/>
      <c r="M167" s="24"/>
      <c r="N167" s="24"/>
      <c r="O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2:30" ht="12.75">
      <c r="L168" s="24"/>
      <c r="M168" s="24"/>
      <c r="N168" s="24"/>
      <c r="O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2:30" ht="12.75">
      <c r="L169" s="24"/>
      <c r="M169" s="24"/>
      <c r="N169" s="24"/>
      <c r="O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2:30" ht="12.75">
      <c r="L170" s="24"/>
      <c r="M170" s="24"/>
      <c r="N170" s="24"/>
      <c r="O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2:30" ht="12.75">
      <c r="L171" s="24"/>
      <c r="M171" s="24"/>
      <c r="N171" s="24"/>
      <c r="O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2:30" ht="12.75">
      <c r="L172" s="24"/>
      <c r="M172" s="24"/>
      <c r="N172" s="24"/>
      <c r="O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2:30" ht="12.75">
      <c r="L173" s="24"/>
      <c r="M173" s="24"/>
      <c r="N173" s="24"/>
      <c r="O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2:30" ht="12.75">
      <c r="L174" s="24"/>
      <c r="M174" s="24"/>
      <c r="N174" s="24"/>
      <c r="O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2:30" ht="12.75">
      <c r="L175" s="24"/>
      <c r="M175" s="24"/>
      <c r="N175" s="24"/>
      <c r="O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2:30" ht="12.75">
      <c r="L176" s="24"/>
      <c r="M176" s="24"/>
      <c r="N176" s="24"/>
      <c r="O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2:30" ht="12.75">
      <c r="L177" s="24"/>
      <c r="M177" s="24"/>
      <c r="N177" s="24"/>
      <c r="O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2:30" ht="12.75">
      <c r="L178" s="24"/>
      <c r="M178" s="24"/>
      <c r="N178" s="24"/>
      <c r="O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2:30" ht="12.75">
      <c r="L179" s="24"/>
      <c r="M179" s="24"/>
      <c r="N179" s="24"/>
      <c r="O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2:30" ht="12.75">
      <c r="L180" s="24"/>
      <c r="M180" s="24"/>
      <c r="N180" s="24"/>
      <c r="O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3:30" ht="12.75">
      <c r="M181" s="24"/>
      <c r="N181" s="24"/>
      <c r="O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2:30" ht="12.75">
      <c r="L182" s="24"/>
      <c r="N182" s="24"/>
      <c r="O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2:30" ht="12.75">
      <c r="L183" s="24"/>
      <c r="M183" s="24"/>
      <c r="N183" s="24"/>
      <c r="O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2:30" ht="12.75">
      <c r="L184" s="24"/>
      <c r="M184" s="24"/>
      <c r="N184" s="24"/>
      <c r="O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2:15" ht="12.75">
      <c r="L185" s="24"/>
      <c r="M185" s="24"/>
      <c r="N185" s="24"/>
      <c r="O185" s="24"/>
    </row>
    <row r="186" spans="12:30" ht="12.75">
      <c r="L186" s="24"/>
      <c r="M186" s="24"/>
      <c r="N186" s="24"/>
      <c r="O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2:15" ht="12.75">
      <c r="L187" s="24"/>
      <c r="M187" s="24"/>
      <c r="N187" s="24"/>
      <c r="O187" s="24"/>
    </row>
    <row r="190" spans="20:30" ht="12.75"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20:30" ht="12.75"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20:30" ht="12.75"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20:30" ht="12.75"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20:30" ht="12.75"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20:30" ht="12.75"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20:30" ht="12.75"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20:30" ht="12.75"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20:30" ht="12.75"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20:30" ht="12.75"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20:30" ht="12.75"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20:30" ht="12.75"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20:30" ht="12.75"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20:30" ht="12.75"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20:30" ht="12.75"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20:30" ht="12.75"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20:30" ht="12.75"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20:30" ht="12.75"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20:30" ht="12.75"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20:30" ht="12.75"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20:30" ht="12.75"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20:30" ht="12.75"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20:30" ht="12.75"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20:30" ht="12.75"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20:30" ht="12.75"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20:30" ht="12.75"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20:30" ht="12.75"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20:30" ht="12.75"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20:30" ht="12.75"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20:30" ht="12.75"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20:30" ht="12.75"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20:30" ht="12.75"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20:30" ht="12.75"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20:30" ht="12.75"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20:30" ht="12.75"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20:30" ht="12.75"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20:30" ht="12.75"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20:30" ht="12.75"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20:30" ht="12.75"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20:30" ht="12.75"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20:30" ht="12.75"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20:30" ht="12.75"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20:30" ht="12.75"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20:30" ht="12.75"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20:30" ht="12.75"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20:30" ht="12.75"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7" spans="20:30" ht="12.75"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</sheetData>
  <sheetProtection/>
  <conditionalFormatting sqref="Z21:AC22 Z56:AC58 Z52:AC54 Z48:AC50 Z44:AC46 Z40:AC42 Z36:AC38 Z32:AC34 Z28:AC30 Z25:AC26">
    <cfRule type="expression" priority="1" dxfId="0" stopIfTrue="1">
      <formula>#REF!&gt;0</formula>
    </cfRule>
    <cfRule type="cellIs" priority="2" dxfId="1" operator="equal" stopIfTrue="1">
      <formula>0</formula>
    </cfRule>
  </conditionalFormatting>
  <conditionalFormatting sqref="AD21:AD22 AD25:AD26 AD28:AD30 AD32:AD34 AD36:AD38 AD40:AD42 AD44:AD46 AD48:AD50 AD52:AD54 AD56:AD58">
    <cfRule type="expression" priority="3" dxfId="0" stopIfTrue="1">
      <formula>#REF!&gt;0</formula>
    </cfRule>
    <cfRule type="cellIs" priority="4" dxfId="1" operator="equal" stopIfTrue="1">
      <formula>0</formula>
    </cfRule>
  </conditionalFormatting>
  <conditionalFormatting sqref="AD70:AD72 AD74:AD76 D78:AD78">
    <cfRule type="cellIs" priority="5" dxfId="1" operator="equal" stopIfTrue="1">
      <formula>0</formula>
    </cfRule>
  </conditionalFormatting>
  <conditionalFormatting sqref="Z39:AD39 Z43:AD43 Z47:AD47 Z51:AD51 Z55:AD55 Z59:AD69 Z31:AD31 Z35:AD35 Z27:AD27 Z23:AD24 T23:U23 T59:U69 T27:U27 T31:U31 T35:U35 T39:U39 T43:U43 T47:U47 T51:U51 T55:U55 P23:Q23 P27:Q27 P31:Q31 P35:Q35 P39:Q39 P43:Q43 P47:Q47 P51:Q51 P55:Q55 P59:Q69 L23:M23 L27:M27 L31:M31 L35:M35 L39:M39 L43:M43 L47:M47 L51:M51 L55:M55 L59:M69 H23:I23 H27:I27 H31:I31 H35:I35 H39:I39 H43:I43 H47:I47 H51:I51 H55:I55 H59:I69 D24:Y24 D23:E23 D27:E27 D31:E31 D35:E35 D39:E39 D43:E43 D47:E47 D51:E51 D55:E55 D59:E69 D20:AD20">
    <cfRule type="cellIs" priority="6" dxfId="23" operator="equal" stopIfTrue="1">
      <formula>0</formula>
    </cfRule>
  </conditionalFormatting>
  <conditionalFormatting sqref="AD73 AD77 Z70:AC77 D70:S77">
    <cfRule type="cellIs" priority="7" dxfId="1" operator="equal" stopIfTrue="1">
      <formula>0</formula>
    </cfRule>
    <cfRule type="cellIs" priority="8" dxfId="0" operator="notEqual" stopIfTrue="1">
      <formula>TRUNC(D70)</formula>
    </cfRule>
  </conditionalFormatting>
  <conditionalFormatting sqref="P9 L9 H9 D9 T9 U9:Y10 Z9 AA9:AC10 AD9">
    <cfRule type="cellIs" priority="9" dxfId="0" operator="notEqual" stopIfTrue="1">
      <formula>"Validation: OK"</formula>
    </cfRule>
  </conditionalFormatting>
  <conditionalFormatting sqref="T70:Y77">
    <cfRule type="cellIs" priority="10" dxfId="1" operator="equal" stopIfTrue="1">
      <formula>0</formula>
    </cfRule>
    <cfRule type="cellIs" priority="11" dxfId="0" operator="notEqual" stopIfTrue="1">
      <formula>ROUND(T70,2)</formula>
    </cfRule>
  </conditionalFormatting>
  <conditionalFormatting sqref="T25:U26 T21:U22 T32:U34 T56:U58 T52:U54 T48:U50 T44:U46 T40:U42 T36:U38 T28:U30 V25:X69 V21:X23">
    <cfRule type="expression" priority="12" dxfId="0" stopIfTrue="1">
      <formula>T21/P21&lt;0.03</formula>
    </cfRule>
    <cfRule type="expression" priority="13" dxfId="0" stopIfTrue="1">
      <formula>#REF!&amp;#REF!&lt;&gt;""</formula>
    </cfRule>
    <cfRule type="cellIs" priority="14" dxfId="1" operator="equal" stopIfTrue="1">
      <formula>0</formula>
    </cfRule>
  </conditionalFormatting>
  <conditionalFormatting sqref="R60:S61 J60:K61 F60:G61">
    <cfRule type="cellIs" priority="15" dxfId="0" operator="lessThan" stopIfTrue="1">
      <formula>0</formula>
    </cfRule>
    <cfRule type="cellIs" priority="16" dxfId="0" operator="notEqual" stopIfTrue="1">
      <formula>TRUNC(F60)</formula>
    </cfRule>
    <cfRule type="cellIs" priority="17" dxfId="1" operator="equal" stopIfTrue="1">
      <formula>0</formula>
    </cfRule>
  </conditionalFormatting>
  <conditionalFormatting sqref="P25:Q26 P21:Q22 R25:S59 P32:Q34 P56:Q58 P52:Q54 P48:Q50 P44:Q46 P40:Q42 P36:Q38 P28:Q30 R21:S23">
    <cfRule type="cellIs" priority="18" dxfId="0" operator="lessThan" stopIfTrue="1">
      <formula>0</formula>
    </cfRule>
    <cfRule type="cellIs" priority="19" dxfId="1" operator="equal" stopIfTrue="1">
      <formula>0</formula>
    </cfRule>
  </conditionalFormatting>
  <conditionalFormatting sqref="R62:S69 J62:K69 F62:G69">
    <cfRule type="cellIs" priority="20" dxfId="1" operator="equal" stopIfTrue="1">
      <formula>0</formula>
    </cfRule>
    <cfRule type="cellIs" priority="21" dxfId="0" operator="notEqual" stopIfTrue="1">
      <formula>TRUNC(F62)</formula>
    </cfRule>
    <cfRule type="cellIs" priority="22" dxfId="0" operator="lessThan" stopIfTrue="1">
      <formula>0</formula>
    </cfRule>
  </conditionalFormatting>
  <conditionalFormatting sqref="L25:M26 L21:M22 N21:O23 N25:O59 L56:M58 L52:M54 L48:M50 L44:M46 L40:M42 L36:M38 L28:M30 L32:M34">
    <cfRule type="cellIs" priority="23" dxfId="0" operator="greaterThan" stopIfTrue="1">
      <formula>0</formula>
    </cfRule>
    <cfRule type="cellIs" priority="24" dxfId="0" operator="notEqual" stopIfTrue="1">
      <formula>ROUND(L21,2)</formula>
    </cfRule>
    <cfRule type="cellIs" priority="25" dxfId="1" operator="equal" stopIfTrue="1">
      <formula>0</formula>
    </cfRule>
  </conditionalFormatting>
  <conditionalFormatting sqref="N60:O61">
    <cfRule type="cellIs" priority="26" dxfId="0" operator="greaterThan" stopIfTrue="1">
      <formula>0</formula>
    </cfRule>
    <cfRule type="cellIs" priority="27" dxfId="0" operator="notEqual" stopIfTrue="1">
      <formula>TRUNC(N60)</formula>
    </cfRule>
    <cfRule type="cellIs" priority="28" dxfId="1" operator="equal" stopIfTrue="1">
      <formula>0</formula>
    </cfRule>
  </conditionalFormatting>
  <conditionalFormatting sqref="N62:O69">
    <cfRule type="cellIs" priority="29" dxfId="1" operator="equal" stopIfTrue="1">
      <formula>0</formula>
    </cfRule>
    <cfRule type="cellIs" priority="30" dxfId="0" operator="notEqual" stopIfTrue="1">
      <formula>TRUNC(N62)</formula>
    </cfRule>
    <cfRule type="cellIs" priority="31" dxfId="0" operator="greaterThan" stopIfTrue="1">
      <formula>0</formula>
    </cfRule>
  </conditionalFormatting>
  <conditionalFormatting sqref="H21:I22 H56:I58 H25:I26 J25:K59 J21:K23 H52:I54 H48:I50 H44:I46 H40:I42 H36:I38 H32:I34 H28:I30 F25:G59 D25:E26 F21:G23 D21:E22 D56:E58 D52:E54 D48:E50 D44:E46 D40:E42 D36:E38 D28:E30 D32:E34">
    <cfRule type="cellIs" priority="32" dxfId="0" operator="lessThan" stopIfTrue="1">
      <formula>0</formula>
    </cfRule>
    <cfRule type="cellIs" priority="33" dxfId="0" operator="notEqual" stopIfTrue="1">
      <formula>ROUND(D21,2)</formula>
    </cfRule>
    <cfRule type="cellIs" priority="34" dxfId="1" operator="equal" stopIfTrue="1">
      <formula>0</formula>
    </cfRule>
  </conditionalFormatting>
  <conditionalFormatting sqref="Y25:Y69 Y21:Y23">
    <cfRule type="expression" priority="35" dxfId="0" stopIfTrue="1">
      <formula>Y21/T21&lt;0.03</formula>
    </cfRule>
    <cfRule type="expression" priority="36" dxfId="0" stopIfTrue="1">
      <formula>#REF!&amp;#REF!&lt;&gt;""</formula>
    </cfRule>
    <cfRule type="cellIs" priority="37" dxfId="1" operator="equal" stopIfTrue="1">
      <formula>0</formula>
    </cfRule>
  </conditionalFormatting>
  <printOptions/>
  <pageMargins left="0.3937007874015748" right="0.24" top="0.5905511811023623" bottom="0.2755905511811024" header="0.5118110236220472" footer="0.5118110236220472"/>
  <pageSetup fitToHeight="1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6.00390625" style="54" customWidth="1"/>
    <col min="2" max="2" width="7.7109375" style="54" customWidth="1"/>
    <col min="3" max="3" width="33.140625" style="54" customWidth="1"/>
    <col min="4" max="5" width="9.7109375" style="54" customWidth="1"/>
    <col min="6" max="6" width="10.421875" style="54" customWidth="1"/>
    <col min="7" max="7" width="10.28125" style="54" customWidth="1"/>
    <col min="8" max="11" width="9.7109375" style="54" customWidth="1"/>
    <col min="12" max="12" width="10.421875" style="54" customWidth="1"/>
    <col min="13" max="13" width="10.28125" style="54" customWidth="1"/>
    <col min="14" max="15" width="9.7109375" style="54" customWidth="1"/>
    <col min="16" max="16384" width="9.140625" style="54" customWidth="1"/>
  </cols>
  <sheetData>
    <row r="1" spans="1:8" ht="18">
      <c r="A1" s="191" t="str">
        <f>FTS!A1</f>
        <v>Higher Education Students Early Statistics 2007-08</v>
      </c>
      <c r="B1" s="2"/>
      <c r="C1" s="2"/>
      <c r="D1" s="2"/>
      <c r="E1" s="2"/>
      <c r="F1" s="13"/>
      <c r="G1" s="245"/>
      <c r="H1" s="245"/>
    </row>
    <row r="2" spans="1:9" ht="12.75">
      <c r="A2" s="14"/>
      <c r="B2" s="2"/>
      <c r="C2" s="2"/>
      <c r="D2" s="2"/>
      <c r="F2" s="2"/>
      <c r="G2" s="2"/>
      <c r="H2" s="2"/>
      <c r="I2" s="2"/>
    </row>
    <row r="3" spans="1:14" ht="15.75">
      <c r="A3" s="246" t="str">
        <f>FTS!INSTNAME</f>
        <v>Institution:</v>
      </c>
      <c r="B3" s="2"/>
      <c r="C3" s="2"/>
      <c r="D3" s="8"/>
      <c r="E3" s="2" t="str">
        <f>contact</f>
        <v>Contact:</v>
      </c>
      <c r="F3" s="2"/>
      <c r="G3" s="2"/>
      <c r="H3" s="2"/>
      <c r="I3" s="2"/>
      <c r="J3" s="2" t="str">
        <f>hea</f>
        <v>HEA:</v>
      </c>
      <c r="K3" s="2"/>
      <c r="L3" s="247"/>
      <c r="M3" s="247"/>
      <c r="N3" s="247"/>
    </row>
    <row r="4" spans="1:14" ht="15.75">
      <c r="A4" s="246" t="str">
        <f>FTS!CODE</f>
        <v>Code:</v>
      </c>
      <c r="B4" s="2"/>
      <c r="D4" s="248"/>
      <c r="E4" s="2" t="str">
        <f>phone</f>
        <v>Phone:</v>
      </c>
      <c r="F4" s="2"/>
      <c r="G4" s="2"/>
      <c r="H4" s="2"/>
      <c r="I4" s="2"/>
      <c r="J4" s="2" t="str">
        <f>heaphone</f>
        <v>HEA Phone: 0117 931</v>
      </c>
      <c r="K4" s="2"/>
      <c r="L4" s="247"/>
      <c r="M4" s="247"/>
      <c r="N4" s="247"/>
    </row>
    <row r="5" spans="1:14" ht="15.75">
      <c r="A5" s="246" t="str">
        <f>UKPRN</f>
        <v>UKPRN:</v>
      </c>
      <c r="B5" s="2"/>
      <c r="C5" s="15"/>
      <c r="D5" s="248"/>
      <c r="E5" s="2" t="str">
        <f>mail</f>
        <v>E-mail:</v>
      </c>
      <c r="F5" s="2"/>
      <c r="G5" s="2"/>
      <c r="H5" s="2"/>
      <c r="I5" s="2"/>
      <c r="J5" s="2" t="str">
        <f>heamail</f>
        <v>HEA E-mail:</v>
      </c>
      <c r="K5" s="2"/>
      <c r="L5" s="247"/>
      <c r="M5" s="247"/>
      <c r="N5" s="247"/>
    </row>
    <row r="6" spans="1:14" ht="15.75">
      <c r="A6" s="246" t="s">
        <v>64</v>
      </c>
      <c r="B6" s="2"/>
      <c r="C6" s="2"/>
      <c r="D6" s="249"/>
      <c r="E6" s="10" t="str">
        <f>Date</f>
        <v>Date loaded:</v>
      </c>
      <c r="F6" s="2"/>
      <c r="G6" s="2"/>
      <c r="H6" s="2"/>
      <c r="I6" s="2"/>
      <c r="J6" s="2"/>
      <c r="K6" s="2"/>
      <c r="L6" s="247"/>
      <c r="M6" s="247"/>
      <c r="N6" s="247"/>
    </row>
    <row r="7" spans="1:14" ht="15.75">
      <c r="A7" s="250" t="s">
        <v>131</v>
      </c>
      <c r="B7" s="2"/>
      <c r="C7" s="2"/>
      <c r="D7" s="2"/>
      <c r="E7" s="2"/>
      <c r="F7" s="2"/>
      <c r="G7" s="11"/>
      <c r="H7" s="12"/>
      <c r="I7" s="12"/>
      <c r="J7" s="2"/>
      <c r="K7" s="2"/>
      <c r="L7" s="247"/>
      <c r="M7" s="247"/>
      <c r="N7" s="247"/>
    </row>
    <row r="8" spans="1:13" ht="15.75">
      <c r="A8" s="250"/>
      <c r="B8" s="2"/>
      <c r="C8" s="2"/>
      <c r="D8" s="2"/>
      <c r="E8" s="2"/>
      <c r="F8" s="2"/>
      <c r="G8" s="11"/>
      <c r="H8" s="12"/>
      <c r="I8" s="12"/>
      <c r="J8" s="2"/>
      <c r="K8" s="2"/>
      <c r="L8" s="2"/>
      <c r="M8" s="186"/>
    </row>
    <row r="9" spans="2:10" ht="12.75">
      <c r="B9" s="66"/>
      <c r="D9" s="159" t="s">
        <v>117</v>
      </c>
      <c r="E9" s="66"/>
      <c r="F9" s="66"/>
      <c r="J9" s="15" t="s">
        <v>117</v>
      </c>
    </row>
    <row r="10" spans="2:10" ht="13.5" thickBot="1">
      <c r="B10" s="66"/>
      <c r="D10" s="334" t="s">
        <v>156</v>
      </c>
      <c r="E10" s="66"/>
      <c r="F10" s="66"/>
      <c r="J10" s="334" t="s">
        <v>156</v>
      </c>
    </row>
    <row r="11" spans="1:15" ht="12.75">
      <c r="A11" s="251"/>
      <c r="B11" s="252"/>
      <c r="C11" s="252"/>
      <c r="D11" s="253">
        <v>1</v>
      </c>
      <c r="E11" s="254"/>
      <c r="F11" s="252"/>
      <c r="G11" s="252"/>
      <c r="H11" s="252"/>
      <c r="I11" s="255"/>
      <c r="J11" s="256">
        <v>2</v>
      </c>
      <c r="K11" s="254"/>
      <c r="L11" s="252"/>
      <c r="M11" s="252"/>
      <c r="N11" s="252"/>
      <c r="O11" s="257"/>
    </row>
    <row r="12" spans="1:15" ht="12.75">
      <c r="A12" s="121"/>
      <c r="B12" s="66"/>
      <c r="C12" s="258"/>
      <c r="E12" s="122"/>
      <c r="F12" s="66"/>
      <c r="G12" s="66"/>
      <c r="H12" s="66"/>
      <c r="I12" s="258"/>
      <c r="K12" s="122"/>
      <c r="L12" s="66"/>
      <c r="M12" s="66"/>
      <c r="N12" s="66"/>
      <c r="O12" s="259"/>
    </row>
    <row r="13" spans="1:15" ht="12.75">
      <c r="A13" s="121"/>
      <c r="B13" s="66"/>
      <c r="C13" s="66"/>
      <c r="D13" s="260" t="s">
        <v>65</v>
      </c>
      <c r="E13" s="122"/>
      <c r="F13" s="66"/>
      <c r="G13" s="66"/>
      <c r="H13" s="66"/>
      <c r="I13" s="258"/>
      <c r="J13" s="190" t="s">
        <v>66</v>
      </c>
      <c r="K13" s="122"/>
      <c r="L13" s="66"/>
      <c r="M13" s="66"/>
      <c r="N13" s="66"/>
      <c r="O13" s="259"/>
    </row>
    <row r="14" spans="1:15" ht="12.75">
      <c r="A14" s="121"/>
      <c r="B14" s="66"/>
      <c r="C14" s="66"/>
      <c r="D14" s="260" t="s">
        <v>138</v>
      </c>
      <c r="E14" s="122"/>
      <c r="F14" s="66"/>
      <c r="G14" s="66"/>
      <c r="H14" s="66"/>
      <c r="I14" s="258"/>
      <c r="J14" s="190" t="s">
        <v>139</v>
      </c>
      <c r="K14" s="122"/>
      <c r="L14" s="66"/>
      <c r="M14" s="66"/>
      <c r="N14" s="66"/>
      <c r="O14" s="259"/>
    </row>
    <row r="15" spans="1:15" ht="12.75">
      <c r="A15" s="121"/>
      <c r="B15" s="66"/>
      <c r="C15" s="66"/>
      <c r="D15" s="260" t="s">
        <v>121</v>
      </c>
      <c r="J15" s="38" t="s">
        <v>122</v>
      </c>
      <c r="L15" s="66"/>
      <c r="M15" s="66"/>
      <c r="N15" s="66"/>
      <c r="O15" s="259"/>
    </row>
    <row r="16" spans="1:15" ht="27" customHeight="1">
      <c r="A16" s="121"/>
      <c r="B16" s="66"/>
      <c r="C16" s="258"/>
      <c r="D16" s="524" t="s">
        <v>149</v>
      </c>
      <c r="E16" s="525"/>
      <c r="F16" s="524" t="s">
        <v>67</v>
      </c>
      <c r="G16" s="525"/>
      <c r="H16" s="524" t="s">
        <v>68</v>
      </c>
      <c r="I16" s="525"/>
      <c r="J16" s="524" t="s">
        <v>149</v>
      </c>
      <c r="K16" s="525"/>
      <c r="L16" s="524" t="s">
        <v>67</v>
      </c>
      <c r="M16" s="525"/>
      <c r="N16" s="524" t="s">
        <v>68</v>
      </c>
      <c r="O16" s="526"/>
    </row>
    <row r="17" spans="1:15" ht="30" customHeight="1">
      <c r="A17" s="121"/>
      <c r="B17" s="66"/>
      <c r="C17" s="258"/>
      <c r="D17" s="261" t="s">
        <v>69</v>
      </c>
      <c r="E17" s="262" t="s">
        <v>18</v>
      </c>
      <c r="F17" s="263" t="s">
        <v>69</v>
      </c>
      <c r="G17" s="263" t="s">
        <v>18</v>
      </c>
      <c r="H17" s="261" t="s">
        <v>69</v>
      </c>
      <c r="I17" s="262" t="s">
        <v>18</v>
      </c>
      <c r="J17" s="263" t="s">
        <v>69</v>
      </c>
      <c r="K17" s="262" t="s">
        <v>18</v>
      </c>
      <c r="L17" s="261" t="s">
        <v>69</v>
      </c>
      <c r="M17" s="262" t="s">
        <v>18</v>
      </c>
      <c r="N17" s="261" t="s">
        <v>69</v>
      </c>
      <c r="O17" s="264" t="s">
        <v>18</v>
      </c>
    </row>
    <row r="18" spans="1:15" ht="12.75">
      <c r="A18" s="265" t="s">
        <v>70</v>
      </c>
      <c r="B18" s="266" t="s">
        <v>23</v>
      </c>
      <c r="C18" s="267" t="s">
        <v>71</v>
      </c>
      <c r="D18" s="268" t="s">
        <v>72</v>
      </c>
      <c r="E18" s="269" t="s">
        <v>73</v>
      </c>
      <c r="F18" s="270" t="s">
        <v>72</v>
      </c>
      <c r="G18" s="271" t="s">
        <v>73</v>
      </c>
      <c r="H18" s="272" t="s">
        <v>72</v>
      </c>
      <c r="I18" s="273" t="s">
        <v>73</v>
      </c>
      <c r="J18" s="270" t="s">
        <v>72</v>
      </c>
      <c r="K18" s="269" t="s">
        <v>73</v>
      </c>
      <c r="L18" s="270" t="s">
        <v>72</v>
      </c>
      <c r="M18" s="273" t="s">
        <v>73</v>
      </c>
      <c r="N18" s="272" t="s">
        <v>72</v>
      </c>
      <c r="O18" s="274" t="s">
        <v>73</v>
      </c>
    </row>
    <row r="19" spans="1:15" ht="12.75">
      <c r="A19" s="506"/>
      <c r="B19" s="275" t="s">
        <v>54</v>
      </c>
      <c r="C19" s="276" t="s">
        <v>74</v>
      </c>
      <c r="D19" s="375">
        <v>0</v>
      </c>
      <c r="E19" s="376">
        <v>0</v>
      </c>
      <c r="F19" s="377"/>
      <c r="G19" s="378"/>
      <c r="H19" s="379">
        <v>0</v>
      </c>
      <c r="I19" s="380">
        <v>0</v>
      </c>
      <c r="J19" s="376">
        <v>0</v>
      </c>
      <c r="K19" s="376">
        <v>0</v>
      </c>
      <c r="L19" s="377"/>
      <c r="M19" s="378"/>
      <c r="N19" s="379">
        <v>0</v>
      </c>
      <c r="O19" s="381">
        <v>0</v>
      </c>
    </row>
    <row r="20" spans="1:15" ht="12.75">
      <c r="A20" s="121"/>
      <c r="B20" s="278"/>
      <c r="C20" s="276" t="s">
        <v>75</v>
      </c>
      <c r="D20" s="375">
        <v>0</v>
      </c>
      <c r="E20" s="376">
        <v>0</v>
      </c>
      <c r="F20" s="375">
        <v>0</v>
      </c>
      <c r="G20" s="376">
        <v>0</v>
      </c>
      <c r="H20" s="379">
        <v>0</v>
      </c>
      <c r="I20" s="380">
        <v>0</v>
      </c>
      <c r="J20" s="376">
        <v>0</v>
      </c>
      <c r="K20" s="376">
        <v>0</v>
      </c>
      <c r="L20" s="375">
        <v>0</v>
      </c>
      <c r="M20" s="376">
        <v>0</v>
      </c>
      <c r="N20" s="379">
        <v>0</v>
      </c>
      <c r="O20" s="381">
        <v>0</v>
      </c>
    </row>
    <row r="21" spans="1:15" ht="12.75">
      <c r="A21" s="507" t="s">
        <v>76</v>
      </c>
      <c r="B21" s="278"/>
      <c r="C21" s="279" t="s">
        <v>77</v>
      </c>
      <c r="D21" s="375">
        <v>0</v>
      </c>
      <c r="E21" s="376">
        <v>0</v>
      </c>
      <c r="F21" s="375">
        <v>0</v>
      </c>
      <c r="G21" s="376">
        <v>0</v>
      </c>
      <c r="H21" s="377"/>
      <c r="I21" s="382"/>
      <c r="J21" s="376">
        <v>0</v>
      </c>
      <c r="K21" s="376">
        <v>0</v>
      </c>
      <c r="L21" s="375">
        <v>0</v>
      </c>
      <c r="M21" s="376">
        <v>0</v>
      </c>
      <c r="N21" s="377"/>
      <c r="O21" s="383"/>
    </row>
    <row r="22" spans="1:15" ht="12.75">
      <c r="A22" s="507" t="s">
        <v>78</v>
      </c>
      <c r="B22" s="278"/>
      <c r="C22" s="279" t="s">
        <v>79</v>
      </c>
      <c r="D22" s="379">
        <v>0</v>
      </c>
      <c r="E22" s="376">
        <v>0</v>
      </c>
      <c r="F22" s="379">
        <v>0</v>
      </c>
      <c r="G22" s="384">
        <v>0</v>
      </c>
      <c r="H22" s="379">
        <v>0</v>
      </c>
      <c r="I22" s="380">
        <v>0</v>
      </c>
      <c r="J22" s="384">
        <v>0</v>
      </c>
      <c r="K22" s="376">
        <v>0</v>
      </c>
      <c r="L22" s="379">
        <v>0</v>
      </c>
      <c r="M22" s="384">
        <v>0</v>
      </c>
      <c r="N22" s="379">
        <v>0</v>
      </c>
      <c r="O22" s="381">
        <v>0</v>
      </c>
    </row>
    <row r="23" spans="1:15" ht="12.75">
      <c r="A23" s="507" t="s">
        <v>50</v>
      </c>
      <c r="B23" s="278"/>
      <c r="C23" s="279" t="s">
        <v>80</v>
      </c>
      <c r="D23" s="377"/>
      <c r="E23" s="378"/>
      <c r="F23" s="377"/>
      <c r="G23" s="378"/>
      <c r="H23" s="379">
        <v>0</v>
      </c>
      <c r="I23" s="380">
        <v>0</v>
      </c>
      <c r="J23" s="378"/>
      <c r="K23" s="378"/>
      <c r="L23" s="377"/>
      <c r="M23" s="378"/>
      <c r="N23" s="379">
        <v>0</v>
      </c>
      <c r="O23" s="381">
        <v>0</v>
      </c>
    </row>
    <row r="24" spans="1:15" ht="12.75">
      <c r="A24" s="507"/>
      <c r="B24" s="280"/>
      <c r="C24" s="281" t="s">
        <v>81</v>
      </c>
      <c r="D24" s="385">
        <v>0</v>
      </c>
      <c r="E24" s="386">
        <v>0</v>
      </c>
      <c r="F24" s="385">
        <v>0</v>
      </c>
      <c r="G24" s="386">
        <v>0</v>
      </c>
      <c r="H24" s="385">
        <v>0</v>
      </c>
      <c r="I24" s="387">
        <v>0</v>
      </c>
      <c r="J24" s="386">
        <v>0</v>
      </c>
      <c r="K24" s="386">
        <v>0</v>
      </c>
      <c r="L24" s="385">
        <v>0</v>
      </c>
      <c r="M24" s="386">
        <v>0</v>
      </c>
      <c r="N24" s="385">
        <v>0</v>
      </c>
      <c r="O24" s="388">
        <v>0</v>
      </c>
    </row>
    <row r="25" spans="1:15" ht="12.75">
      <c r="A25" s="121"/>
      <c r="B25" s="278" t="s">
        <v>35</v>
      </c>
      <c r="C25" s="276" t="s">
        <v>74</v>
      </c>
      <c r="D25" s="375">
        <v>0</v>
      </c>
      <c r="E25" s="376">
        <v>0</v>
      </c>
      <c r="F25" s="377"/>
      <c r="G25" s="378"/>
      <c r="H25" s="379">
        <v>0</v>
      </c>
      <c r="I25" s="380">
        <v>0</v>
      </c>
      <c r="J25" s="376">
        <v>0</v>
      </c>
      <c r="K25" s="376">
        <v>0</v>
      </c>
      <c r="L25" s="377"/>
      <c r="M25" s="378"/>
      <c r="N25" s="379">
        <v>0</v>
      </c>
      <c r="O25" s="381">
        <v>0</v>
      </c>
    </row>
    <row r="26" spans="1:15" ht="12.75">
      <c r="A26" s="121"/>
      <c r="B26" s="278"/>
      <c r="C26" s="276" t="s">
        <v>75</v>
      </c>
      <c r="D26" s="375">
        <v>0</v>
      </c>
      <c r="E26" s="376">
        <v>0</v>
      </c>
      <c r="F26" s="375">
        <v>0</v>
      </c>
      <c r="G26" s="376">
        <v>0</v>
      </c>
      <c r="H26" s="375">
        <v>0</v>
      </c>
      <c r="I26" s="389">
        <v>0</v>
      </c>
      <c r="J26" s="376">
        <v>0</v>
      </c>
      <c r="K26" s="376">
        <v>0</v>
      </c>
      <c r="L26" s="375">
        <v>0</v>
      </c>
      <c r="M26" s="376">
        <v>0</v>
      </c>
      <c r="N26" s="375">
        <v>0</v>
      </c>
      <c r="O26" s="390">
        <v>0</v>
      </c>
    </row>
    <row r="27" spans="1:15" ht="12.75">
      <c r="A27" s="507"/>
      <c r="B27" s="278"/>
      <c r="C27" s="279" t="s">
        <v>79</v>
      </c>
      <c r="D27" s="379">
        <v>0</v>
      </c>
      <c r="E27" s="376">
        <v>0</v>
      </c>
      <c r="F27" s="379">
        <v>0</v>
      </c>
      <c r="G27" s="376">
        <v>0</v>
      </c>
      <c r="H27" s="379">
        <v>0</v>
      </c>
      <c r="I27" s="389">
        <v>0</v>
      </c>
      <c r="J27" s="384">
        <v>0</v>
      </c>
      <c r="K27" s="376">
        <v>0</v>
      </c>
      <c r="L27" s="379">
        <v>0</v>
      </c>
      <c r="M27" s="376">
        <v>0</v>
      </c>
      <c r="N27" s="379">
        <v>0</v>
      </c>
      <c r="O27" s="390">
        <v>0</v>
      </c>
    </row>
    <row r="28" spans="1:15" ht="12.75">
      <c r="A28" s="121"/>
      <c r="B28" s="278"/>
      <c r="C28" s="279" t="s">
        <v>81</v>
      </c>
      <c r="D28" s="391">
        <v>0</v>
      </c>
      <c r="E28" s="392">
        <v>0</v>
      </c>
      <c r="F28" s="391">
        <v>0</v>
      </c>
      <c r="G28" s="392">
        <v>0</v>
      </c>
      <c r="H28" s="391">
        <v>0</v>
      </c>
      <c r="I28" s="393">
        <v>0</v>
      </c>
      <c r="J28" s="392">
        <v>0</v>
      </c>
      <c r="K28" s="392">
        <v>0</v>
      </c>
      <c r="L28" s="391">
        <v>0</v>
      </c>
      <c r="M28" s="392">
        <v>0</v>
      </c>
      <c r="N28" s="391">
        <v>0</v>
      </c>
      <c r="O28" s="394">
        <v>0</v>
      </c>
    </row>
    <row r="29" spans="1:15" ht="12.75">
      <c r="A29" s="508"/>
      <c r="B29" s="282" t="s">
        <v>36</v>
      </c>
      <c r="C29" s="283" t="s">
        <v>81</v>
      </c>
      <c r="D29" s="395"/>
      <c r="E29" s="396">
        <f>SUM(FTS!F73,FTS!F77)</f>
        <v>0</v>
      </c>
      <c r="F29" s="395"/>
      <c r="G29" s="397"/>
      <c r="H29" s="395"/>
      <c r="I29" s="398">
        <f>SUM(PT!F77,PT!F73)</f>
        <v>0</v>
      </c>
      <c r="J29" s="397"/>
      <c r="K29" s="396">
        <f>SUM(FTS!J73,FTS!J77)</f>
        <v>0</v>
      </c>
      <c r="L29" s="395"/>
      <c r="M29" s="397"/>
      <c r="N29" s="395"/>
      <c r="O29" s="399">
        <f>SUM(PT!J73,PT!J77)</f>
        <v>0</v>
      </c>
    </row>
    <row r="30" spans="1:15" ht="12.75">
      <c r="A30" s="506"/>
      <c r="B30" s="278" t="s">
        <v>54</v>
      </c>
      <c r="C30" s="276" t="s">
        <v>74</v>
      </c>
      <c r="D30" s="377"/>
      <c r="E30" s="392">
        <v>0</v>
      </c>
      <c r="F30" s="377"/>
      <c r="G30" s="378"/>
      <c r="H30" s="377"/>
      <c r="I30" s="382"/>
      <c r="J30" s="378"/>
      <c r="K30" s="392">
        <v>0</v>
      </c>
      <c r="L30" s="377"/>
      <c r="M30" s="378"/>
      <c r="N30" s="377"/>
      <c r="O30" s="383"/>
    </row>
    <row r="31" spans="1:15" ht="12.75">
      <c r="A31" s="507"/>
      <c r="B31" s="278"/>
      <c r="C31" s="276" t="s">
        <v>75</v>
      </c>
      <c r="D31" s="377"/>
      <c r="E31" s="392">
        <v>0</v>
      </c>
      <c r="F31" s="377"/>
      <c r="G31" s="378"/>
      <c r="H31" s="377"/>
      <c r="I31" s="393">
        <v>0</v>
      </c>
      <c r="J31" s="378"/>
      <c r="K31" s="392">
        <v>0</v>
      </c>
      <c r="L31" s="377"/>
      <c r="M31" s="378"/>
      <c r="N31" s="377"/>
      <c r="O31" s="394">
        <v>0</v>
      </c>
    </row>
    <row r="32" spans="1:15" ht="12.75">
      <c r="A32" s="507" t="s">
        <v>49</v>
      </c>
      <c r="B32" s="278"/>
      <c r="C32" s="279" t="s">
        <v>77</v>
      </c>
      <c r="D32" s="377"/>
      <c r="E32" s="392">
        <v>0</v>
      </c>
      <c r="F32" s="377"/>
      <c r="G32" s="378"/>
      <c r="H32" s="377"/>
      <c r="I32" s="382"/>
      <c r="J32" s="378"/>
      <c r="K32" s="392">
        <v>0</v>
      </c>
      <c r="L32" s="377"/>
      <c r="M32" s="378"/>
      <c r="N32" s="377"/>
      <c r="O32" s="383"/>
    </row>
    <row r="33" spans="1:15" ht="12.75">
      <c r="A33" s="507"/>
      <c r="B33" s="280"/>
      <c r="C33" s="281" t="s">
        <v>81</v>
      </c>
      <c r="D33" s="400"/>
      <c r="E33" s="401">
        <v>0</v>
      </c>
      <c r="F33" s="400"/>
      <c r="G33" s="402"/>
      <c r="H33" s="400"/>
      <c r="I33" s="403">
        <v>0</v>
      </c>
      <c r="J33" s="402"/>
      <c r="K33" s="401">
        <v>0</v>
      </c>
      <c r="L33" s="400"/>
      <c r="M33" s="402"/>
      <c r="N33" s="400"/>
      <c r="O33" s="404">
        <v>0</v>
      </c>
    </row>
    <row r="34" spans="1:15" ht="12.75">
      <c r="A34" s="121"/>
      <c r="B34" s="278" t="s">
        <v>35</v>
      </c>
      <c r="C34" s="276" t="s">
        <v>74</v>
      </c>
      <c r="D34" s="377"/>
      <c r="E34" s="376">
        <v>0</v>
      </c>
      <c r="F34" s="377"/>
      <c r="G34" s="378"/>
      <c r="H34" s="377"/>
      <c r="I34" s="382"/>
      <c r="J34" s="378"/>
      <c r="K34" s="376">
        <v>0</v>
      </c>
      <c r="L34" s="377"/>
      <c r="M34" s="378"/>
      <c r="N34" s="377"/>
      <c r="O34" s="383"/>
    </row>
    <row r="35" spans="1:15" ht="12.75">
      <c r="A35" s="121"/>
      <c r="B35" s="278"/>
      <c r="C35" s="276" t="s">
        <v>75</v>
      </c>
      <c r="D35" s="377"/>
      <c r="E35" s="376">
        <v>0</v>
      </c>
      <c r="F35" s="377"/>
      <c r="G35" s="378"/>
      <c r="H35" s="377"/>
      <c r="I35" s="389">
        <v>0</v>
      </c>
      <c r="J35" s="378"/>
      <c r="K35" s="376">
        <v>0</v>
      </c>
      <c r="L35" s="377"/>
      <c r="M35" s="378"/>
      <c r="N35" s="377"/>
      <c r="O35" s="390">
        <v>0</v>
      </c>
    </row>
    <row r="36" spans="1:15" ht="13.5" thickBot="1">
      <c r="A36" s="509"/>
      <c r="B36" s="284"/>
      <c r="C36" s="281" t="s">
        <v>81</v>
      </c>
      <c r="D36" s="405"/>
      <c r="E36" s="406">
        <v>0</v>
      </c>
      <c r="F36" s="407"/>
      <c r="G36" s="408"/>
      <c r="H36" s="407"/>
      <c r="I36" s="409">
        <v>0</v>
      </c>
      <c r="J36" s="410"/>
      <c r="K36" s="406">
        <v>0</v>
      </c>
      <c r="L36" s="407"/>
      <c r="M36" s="408"/>
      <c r="N36" s="407"/>
      <c r="O36" s="411">
        <v>0</v>
      </c>
    </row>
    <row r="37" spans="1:15" ht="12.75">
      <c r="A37" s="285" t="s">
        <v>82</v>
      </c>
      <c r="B37" s="254" t="s">
        <v>54</v>
      </c>
      <c r="C37" s="286"/>
      <c r="D37" s="412">
        <f aca="true" t="shared" si="0" ref="D37:O37">SUM(D19:D24)+SUM(D30:D33)</f>
        <v>0</v>
      </c>
      <c r="E37" s="413">
        <f t="shared" si="0"/>
        <v>0</v>
      </c>
      <c r="F37" s="412">
        <f t="shared" si="0"/>
        <v>0</v>
      </c>
      <c r="G37" s="413">
        <f t="shared" si="0"/>
        <v>0</v>
      </c>
      <c r="H37" s="412">
        <f t="shared" si="0"/>
        <v>0</v>
      </c>
      <c r="I37" s="414">
        <f t="shared" si="0"/>
        <v>0</v>
      </c>
      <c r="J37" s="413">
        <f t="shared" si="0"/>
        <v>0</v>
      </c>
      <c r="K37" s="414">
        <f t="shared" si="0"/>
        <v>0</v>
      </c>
      <c r="L37" s="413">
        <f t="shared" si="0"/>
        <v>0</v>
      </c>
      <c r="M37" s="414">
        <f t="shared" si="0"/>
        <v>0</v>
      </c>
      <c r="N37" s="413">
        <f t="shared" si="0"/>
        <v>0</v>
      </c>
      <c r="O37" s="415">
        <f t="shared" si="0"/>
        <v>0</v>
      </c>
    </row>
    <row r="38" spans="1:15" ht="12.75">
      <c r="A38" s="121"/>
      <c r="B38" s="122" t="s">
        <v>35</v>
      </c>
      <c r="C38" s="287"/>
      <c r="D38" s="416">
        <f aca="true" t="shared" si="1" ref="D38:O38">SUM(D25:D28)+SUM(D34:D36)</f>
        <v>0</v>
      </c>
      <c r="E38" s="291">
        <f t="shared" si="1"/>
        <v>0</v>
      </c>
      <c r="F38" s="416">
        <f t="shared" si="1"/>
        <v>0</v>
      </c>
      <c r="G38" s="291">
        <f t="shared" si="1"/>
        <v>0</v>
      </c>
      <c r="H38" s="416">
        <f t="shared" si="1"/>
        <v>0</v>
      </c>
      <c r="I38" s="417">
        <f t="shared" si="1"/>
        <v>0</v>
      </c>
      <c r="J38" s="291">
        <f t="shared" si="1"/>
        <v>0</v>
      </c>
      <c r="K38" s="417">
        <f t="shared" si="1"/>
        <v>0</v>
      </c>
      <c r="L38" s="291">
        <f t="shared" si="1"/>
        <v>0</v>
      </c>
      <c r="M38" s="417">
        <f t="shared" si="1"/>
        <v>0</v>
      </c>
      <c r="N38" s="291">
        <f t="shared" si="1"/>
        <v>0</v>
      </c>
      <c r="O38" s="418">
        <f t="shared" si="1"/>
        <v>0</v>
      </c>
    </row>
    <row r="39" spans="1:15" ht="12.75">
      <c r="A39" s="121"/>
      <c r="B39" s="122" t="s">
        <v>36</v>
      </c>
      <c r="C39" s="279"/>
      <c r="D39" s="419"/>
      <c r="E39" s="291">
        <f>SUM(E29:E29)</f>
        <v>0</v>
      </c>
      <c r="F39" s="419"/>
      <c r="G39" s="420"/>
      <c r="H39" s="419"/>
      <c r="I39" s="417">
        <f>SUM(I29:I29)</f>
        <v>0</v>
      </c>
      <c r="J39" s="420"/>
      <c r="K39" s="417">
        <f>SUM(K29:K29)</f>
        <v>0</v>
      </c>
      <c r="L39" s="420"/>
      <c r="M39" s="421"/>
      <c r="N39" s="420"/>
      <c r="O39" s="418">
        <f>SUM(O29:O29)</f>
        <v>0</v>
      </c>
    </row>
    <row r="40" spans="1:15" ht="13.5" thickBot="1">
      <c r="A40" s="288"/>
      <c r="B40" s="289" t="s">
        <v>58</v>
      </c>
      <c r="C40" s="290"/>
      <c r="D40" s="422">
        <f aca="true" t="shared" si="2" ref="D40:O40">SUM(D37:D39)</f>
        <v>0</v>
      </c>
      <c r="E40" s="423">
        <f t="shared" si="2"/>
        <v>0</v>
      </c>
      <c r="F40" s="422">
        <f t="shared" si="2"/>
        <v>0</v>
      </c>
      <c r="G40" s="423">
        <f t="shared" si="2"/>
        <v>0</v>
      </c>
      <c r="H40" s="422">
        <f t="shared" si="2"/>
        <v>0</v>
      </c>
      <c r="I40" s="424">
        <f t="shared" si="2"/>
        <v>0</v>
      </c>
      <c r="J40" s="423">
        <f t="shared" si="2"/>
        <v>0</v>
      </c>
      <c r="K40" s="424">
        <f t="shared" si="2"/>
        <v>0</v>
      </c>
      <c r="L40" s="423">
        <f t="shared" si="2"/>
        <v>0</v>
      </c>
      <c r="M40" s="424">
        <f t="shared" si="2"/>
        <v>0</v>
      </c>
      <c r="N40" s="423">
        <f t="shared" si="2"/>
        <v>0</v>
      </c>
      <c r="O40" s="425">
        <f t="shared" si="2"/>
        <v>0</v>
      </c>
    </row>
    <row r="41" ht="12.75">
      <c r="C41" s="24">
        <f>IF(TRUNC(C3)&lt;&gt;C3,"Column "&amp;$D$11&amp;", Full-time and Sandwich, "&amp;C$17&amp;", Price group(s) A, B, C, D etc, Level "&amp;$B$19&amp;", Fee level "&amp;$C3&amp;";","")</f>
      </c>
    </row>
    <row r="42" spans="1:7" ht="12.75">
      <c r="A42" s="54" t="s">
        <v>148</v>
      </c>
      <c r="C42" s="24"/>
      <c r="G42" s="292"/>
    </row>
    <row r="43" spans="1:7" ht="12.75">
      <c r="A43" s="54" t="s">
        <v>83</v>
      </c>
      <c r="C43" s="24"/>
      <c r="G43" s="292"/>
    </row>
  </sheetData>
  <sheetProtection/>
  <mergeCells count="6">
    <mergeCell ref="J16:K16"/>
    <mergeCell ref="L16:M16"/>
    <mergeCell ref="N16:O16"/>
    <mergeCell ref="D16:E16"/>
    <mergeCell ref="F16:G16"/>
    <mergeCell ref="H16:I16"/>
  </mergeCells>
  <conditionalFormatting sqref="N37:O40 L40:M40 L37:M38 H37:K40 F37:G38 F40:G40 D37:E40">
    <cfRule type="cellIs" priority="1" dxfId="1" operator="equal" stopIfTrue="1">
      <formula>0</formula>
    </cfRule>
  </conditionalFormatting>
  <conditionalFormatting sqref="O35:O36">
    <cfRule type="cellIs" priority="2" dxfId="0" operator="notEqual" stopIfTrue="1">
      <formula>TRUNC(O35)</formula>
    </cfRule>
    <cfRule type="expression" priority="3" dxfId="0" stopIfTrue="1">
      <formula>#REF!&lt;&gt;""</formula>
    </cfRule>
    <cfRule type="cellIs" priority="4" dxfId="1" operator="equal" stopIfTrue="1">
      <formula>0</formula>
    </cfRule>
  </conditionalFormatting>
  <conditionalFormatting sqref="O33 O31">
    <cfRule type="cellIs" priority="5" dxfId="0" operator="notEqual" stopIfTrue="1">
      <formula>TRUNC(O31)</formula>
    </cfRule>
    <cfRule type="expression" priority="6" dxfId="0" stopIfTrue="1">
      <formula>#REF!&lt;&gt;""</formula>
    </cfRule>
    <cfRule type="cellIs" priority="7" dxfId="1" operator="equal" stopIfTrue="1">
      <formula>0</formula>
    </cfRule>
  </conditionalFormatting>
  <conditionalFormatting sqref="N19:N20 N22:N24">
    <cfRule type="cellIs" priority="8" dxfId="0" operator="notEqual" stopIfTrue="1">
      <formula>TRUNC(N19)</formula>
    </cfRule>
    <cfRule type="expression" priority="9" dxfId="0" stopIfTrue="1">
      <formula>#REF!&lt;&gt;""</formula>
    </cfRule>
    <cfRule type="cellIs" priority="10" dxfId="1" operator="equal" stopIfTrue="1">
      <formula>0</formula>
    </cfRule>
  </conditionalFormatting>
  <conditionalFormatting sqref="O19:O20 O22:O24">
    <cfRule type="cellIs" priority="11" dxfId="0" operator="notEqual" stopIfTrue="1">
      <formula>TRUNC(O19)</formula>
    </cfRule>
    <cfRule type="expression" priority="12" dxfId="0" stopIfTrue="1">
      <formula>#REF!&lt;&gt;""</formula>
    </cfRule>
    <cfRule type="cellIs" priority="13" dxfId="1" operator="equal" stopIfTrue="1">
      <formula>0</formula>
    </cfRule>
  </conditionalFormatting>
  <conditionalFormatting sqref="N25:N28">
    <cfRule type="cellIs" priority="14" dxfId="0" operator="notEqual" stopIfTrue="1">
      <formula>TRUNC(N25)</formula>
    </cfRule>
    <cfRule type="expression" priority="15" dxfId="0" stopIfTrue="1">
      <formula>#REF!&lt;&gt;""</formula>
    </cfRule>
    <cfRule type="cellIs" priority="16" dxfId="1" operator="equal" stopIfTrue="1">
      <formula>0</formula>
    </cfRule>
  </conditionalFormatting>
  <conditionalFormatting sqref="O25:O28">
    <cfRule type="cellIs" priority="17" dxfId="0" operator="notEqual" stopIfTrue="1">
      <formula>TRUNC(O25)</formula>
    </cfRule>
    <cfRule type="expression" priority="18" dxfId="0" stopIfTrue="1">
      <formula>#REF!&lt;&gt;""</formula>
    </cfRule>
    <cfRule type="cellIs" priority="19" dxfId="1" operator="equal" stopIfTrue="1">
      <formula>0</formula>
    </cfRule>
  </conditionalFormatting>
  <conditionalFormatting sqref="O29">
    <cfRule type="cellIs" priority="20" dxfId="0" operator="notEqual" stopIfTrue="1">
      <formula>TRUNC(O29)</formula>
    </cfRule>
    <cfRule type="expression" priority="21" dxfId="0" stopIfTrue="1">
      <formula>#REF!&lt;&gt;""</formula>
    </cfRule>
    <cfRule type="cellIs" priority="22" dxfId="1" operator="equal" stopIfTrue="1">
      <formula>0</formula>
    </cfRule>
  </conditionalFormatting>
  <conditionalFormatting sqref="O30 O32 O34 L30:N36 L19:M19 H21:I21 L25:M25 L39:M39 J30:J36 J23:M23 I30 I32 I34 F39:G39 F25:G25 F19:G19 D23:G23 F30:H36 D30:D36 N21:O21">
    <cfRule type="cellIs" priority="23" dxfId="23" operator="equal" stopIfTrue="1">
      <formula>0</formula>
    </cfRule>
  </conditionalFormatting>
  <conditionalFormatting sqref="L29:N29 J29 F29:H29 D29">
    <cfRule type="cellIs" priority="24" dxfId="1" operator="notEqual" stopIfTrue="1">
      <formula>0</formula>
    </cfRule>
  </conditionalFormatting>
  <conditionalFormatting sqref="L20 L22 L24">
    <cfRule type="cellIs" priority="25" dxfId="0" operator="notEqual" stopIfTrue="1">
      <formula>TRUNC(L20)</formula>
    </cfRule>
    <cfRule type="expression" priority="26" dxfId="0" stopIfTrue="1">
      <formula>#REF!&lt;&gt;""</formula>
    </cfRule>
    <cfRule type="cellIs" priority="27" dxfId="1" operator="equal" stopIfTrue="1">
      <formula>0</formula>
    </cfRule>
  </conditionalFormatting>
  <conditionalFormatting sqref="M20 M22 M24">
    <cfRule type="cellIs" priority="28" dxfId="0" operator="notEqual" stopIfTrue="1">
      <formula>TRUNC(M20)</formula>
    </cfRule>
    <cfRule type="expression" priority="29" dxfId="0" stopIfTrue="1">
      <formula>#REF!&lt;&gt;""</formula>
    </cfRule>
    <cfRule type="cellIs" priority="30" dxfId="1" operator="equal" stopIfTrue="1">
      <formula>0</formula>
    </cfRule>
  </conditionalFormatting>
  <conditionalFormatting sqref="L26:L28">
    <cfRule type="cellIs" priority="31" dxfId="0" operator="notEqual" stopIfTrue="1">
      <formula>TRUNC(L26)</formula>
    </cfRule>
    <cfRule type="expression" priority="32" dxfId="0" stopIfTrue="1">
      <formula>#REF!&lt;&gt;""</formula>
    </cfRule>
    <cfRule type="cellIs" priority="33" dxfId="1" operator="equal" stopIfTrue="1">
      <formula>0</formula>
    </cfRule>
  </conditionalFormatting>
  <conditionalFormatting sqref="M26:M28">
    <cfRule type="cellIs" priority="34" dxfId="0" operator="notEqual" stopIfTrue="1">
      <formula>TRUNC(M26)</formula>
    </cfRule>
    <cfRule type="expression" priority="35" dxfId="0" stopIfTrue="1">
      <formula>#REF!&lt;&gt;""</formula>
    </cfRule>
    <cfRule type="cellIs" priority="36" dxfId="1" operator="equal" stopIfTrue="1">
      <formula>0</formula>
    </cfRule>
  </conditionalFormatting>
  <conditionalFormatting sqref="D9 J9">
    <cfRule type="cellIs" priority="37" dxfId="0" operator="notEqual" stopIfTrue="1">
      <formula>"Validation: OK"</formula>
    </cfRule>
  </conditionalFormatting>
  <conditionalFormatting sqref="J19:J22 J24">
    <cfRule type="cellIs" priority="38" dxfId="0" operator="notEqual" stopIfTrue="1">
      <formula>TRUNC(J19)</formula>
    </cfRule>
    <cfRule type="expression" priority="39" dxfId="0" stopIfTrue="1">
      <formula>#REF!&lt;&gt;""</formula>
    </cfRule>
    <cfRule type="cellIs" priority="40" dxfId="1" operator="equal" stopIfTrue="1">
      <formula>0</formula>
    </cfRule>
  </conditionalFormatting>
  <conditionalFormatting sqref="K19:K22 K24">
    <cfRule type="cellIs" priority="41" dxfId="0" operator="notEqual" stopIfTrue="1">
      <formula>TRUNC(K19)</formula>
    </cfRule>
    <cfRule type="expression" priority="42" dxfId="0" stopIfTrue="1">
      <formula>#REF!&lt;&gt;""</formula>
    </cfRule>
    <cfRule type="cellIs" priority="43" dxfId="1" operator="equal" stopIfTrue="1">
      <formula>0</formula>
    </cfRule>
  </conditionalFormatting>
  <conditionalFormatting sqref="J25:J28">
    <cfRule type="cellIs" priority="44" dxfId="0" operator="notEqual" stopIfTrue="1">
      <formula>TRUNC(J25)</formula>
    </cfRule>
    <cfRule type="expression" priority="45" dxfId="0" stopIfTrue="1">
      <formula>#REF!&lt;&gt;""</formula>
    </cfRule>
    <cfRule type="cellIs" priority="46" dxfId="1" operator="equal" stopIfTrue="1">
      <formula>0</formula>
    </cfRule>
  </conditionalFormatting>
  <conditionalFormatting sqref="K25:K28">
    <cfRule type="cellIs" priority="47" dxfId="0" operator="notEqual" stopIfTrue="1">
      <formula>TRUNC(K25)</formula>
    </cfRule>
    <cfRule type="expression" priority="48" dxfId="0" stopIfTrue="1">
      <formula>#REF!&lt;&gt;""</formula>
    </cfRule>
    <cfRule type="cellIs" priority="49" dxfId="1" operator="equal" stopIfTrue="1">
      <formula>0</formula>
    </cfRule>
  </conditionalFormatting>
  <conditionalFormatting sqref="K29">
    <cfRule type="cellIs" priority="50" dxfId="0" operator="notEqual" stopIfTrue="1">
      <formula>TRUNC(K29)</formula>
    </cfRule>
    <cfRule type="expression" priority="51" dxfId="0" stopIfTrue="1">
      <formula>#REF!&lt;&gt;""</formula>
    </cfRule>
    <cfRule type="cellIs" priority="52" dxfId="1" operator="equal" stopIfTrue="1">
      <formula>0</formula>
    </cfRule>
  </conditionalFormatting>
  <conditionalFormatting sqref="K30:K33">
    <cfRule type="cellIs" priority="53" dxfId="0" operator="notEqual" stopIfTrue="1">
      <formula>TRUNC(K30)</formula>
    </cfRule>
    <cfRule type="expression" priority="54" dxfId="0" stopIfTrue="1">
      <formula>#REF!&lt;&gt;""</formula>
    </cfRule>
    <cfRule type="cellIs" priority="55" dxfId="1" operator="equal" stopIfTrue="1">
      <formula>0</formula>
    </cfRule>
  </conditionalFormatting>
  <conditionalFormatting sqref="K34:K36">
    <cfRule type="cellIs" priority="56" dxfId="0" operator="notEqual" stopIfTrue="1">
      <formula>TRUNC(K34)</formula>
    </cfRule>
    <cfRule type="expression" priority="57" dxfId="0" stopIfTrue="1">
      <formula>#REF!&lt;&gt;""</formula>
    </cfRule>
    <cfRule type="cellIs" priority="58" dxfId="1" operator="equal" stopIfTrue="1">
      <formula>0</formula>
    </cfRule>
  </conditionalFormatting>
  <conditionalFormatting sqref="I35:I36">
    <cfRule type="cellIs" priority="59" dxfId="0" operator="notEqual" stopIfTrue="1">
      <formula>TRUNC(I35)</formula>
    </cfRule>
    <cfRule type="expression" priority="60" dxfId="0" stopIfTrue="1">
      <formula>#REF!&lt;&gt;""</formula>
    </cfRule>
    <cfRule type="cellIs" priority="61" dxfId="1" operator="equal" stopIfTrue="1">
      <formula>0</formula>
    </cfRule>
  </conditionalFormatting>
  <conditionalFormatting sqref="I33 I31">
    <cfRule type="cellIs" priority="62" dxfId="0" operator="notEqual" stopIfTrue="1">
      <formula>TRUNC(I31)</formula>
    </cfRule>
    <cfRule type="expression" priority="63" dxfId="0" stopIfTrue="1">
      <formula>#REF!&lt;&gt;""</formula>
    </cfRule>
    <cfRule type="cellIs" priority="64" dxfId="1" operator="equal" stopIfTrue="1">
      <formula>0</formula>
    </cfRule>
  </conditionalFormatting>
  <conditionalFormatting sqref="H19:H20 H22:H24">
    <cfRule type="cellIs" priority="65" dxfId="0" operator="notEqual" stopIfTrue="1">
      <formula>TRUNC(H19)</formula>
    </cfRule>
    <cfRule type="expression" priority="66" dxfId="0" stopIfTrue="1">
      <formula>#REF!&lt;&gt;""</formula>
    </cfRule>
    <cfRule type="cellIs" priority="67" dxfId="1" operator="equal" stopIfTrue="1">
      <formula>0</formula>
    </cfRule>
  </conditionalFormatting>
  <conditionalFormatting sqref="I19:I20 I22:I24">
    <cfRule type="cellIs" priority="68" dxfId="0" operator="notEqual" stopIfTrue="1">
      <formula>TRUNC(I19)</formula>
    </cfRule>
    <cfRule type="expression" priority="69" dxfId="0" stopIfTrue="1">
      <formula>#REF!&lt;&gt;""</formula>
    </cfRule>
    <cfRule type="cellIs" priority="70" dxfId="1" operator="equal" stopIfTrue="1">
      <formula>0</formula>
    </cfRule>
  </conditionalFormatting>
  <conditionalFormatting sqref="H25:H28">
    <cfRule type="cellIs" priority="71" dxfId="0" operator="notEqual" stopIfTrue="1">
      <formula>TRUNC(H25)</formula>
    </cfRule>
    <cfRule type="expression" priority="72" dxfId="0" stopIfTrue="1">
      <formula>#REF!&lt;&gt;""</formula>
    </cfRule>
    <cfRule type="cellIs" priority="73" dxfId="1" operator="equal" stopIfTrue="1">
      <formula>0</formula>
    </cfRule>
  </conditionalFormatting>
  <conditionalFormatting sqref="I25:I28">
    <cfRule type="cellIs" priority="74" dxfId="0" operator="notEqual" stopIfTrue="1">
      <formula>TRUNC(I25)</formula>
    </cfRule>
    <cfRule type="expression" priority="75" dxfId="0" stopIfTrue="1">
      <formula>#REF!&lt;&gt;""</formula>
    </cfRule>
    <cfRule type="cellIs" priority="76" dxfId="1" operator="equal" stopIfTrue="1">
      <formula>0</formula>
    </cfRule>
  </conditionalFormatting>
  <conditionalFormatting sqref="I29">
    <cfRule type="cellIs" priority="77" dxfId="0" operator="notEqual" stopIfTrue="1">
      <formula>TRUNC(I29)</formula>
    </cfRule>
    <cfRule type="expression" priority="78" dxfId="0" stopIfTrue="1">
      <formula>#REF!&lt;&gt;""</formula>
    </cfRule>
    <cfRule type="cellIs" priority="79" dxfId="1" operator="equal" stopIfTrue="1">
      <formula>0</formula>
    </cfRule>
  </conditionalFormatting>
  <conditionalFormatting sqref="F26:F28">
    <cfRule type="cellIs" priority="80" dxfId="0" operator="notEqual" stopIfTrue="1">
      <formula>TRUNC(F26)</formula>
    </cfRule>
    <cfRule type="expression" priority="81" dxfId="0" stopIfTrue="1">
      <formula>#REF!&lt;&gt;""</formula>
    </cfRule>
    <cfRule type="cellIs" priority="82" dxfId="1" operator="equal" stopIfTrue="1">
      <formula>0</formula>
    </cfRule>
  </conditionalFormatting>
  <conditionalFormatting sqref="G26:G28">
    <cfRule type="cellIs" priority="83" dxfId="0" operator="notEqual" stopIfTrue="1">
      <formula>TRUNC(G26)</formula>
    </cfRule>
    <cfRule type="expression" priority="84" dxfId="0" stopIfTrue="1">
      <formula>#REF!&lt;&gt;""</formula>
    </cfRule>
    <cfRule type="cellIs" priority="85" dxfId="1" operator="equal" stopIfTrue="1">
      <formula>0</formula>
    </cfRule>
  </conditionalFormatting>
  <conditionalFormatting sqref="G24 G20:G22 M21">
    <cfRule type="cellIs" priority="86" dxfId="0" operator="notEqual" stopIfTrue="1">
      <formula>TRUNC(G20)</formula>
    </cfRule>
    <cfRule type="expression" priority="87" dxfId="0" stopIfTrue="1">
      <formula>#REF!&lt;&gt;""</formula>
    </cfRule>
    <cfRule type="cellIs" priority="88" dxfId="1" operator="equal" stopIfTrue="1">
      <formula>0</formula>
    </cfRule>
  </conditionalFormatting>
  <conditionalFormatting sqref="F24 F20:F22 L21">
    <cfRule type="cellIs" priority="89" dxfId="0" operator="notEqual" stopIfTrue="1">
      <formula>TRUNC(F20)</formula>
    </cfRule>
    <cfRule type="expression" priority="90" dxfId="0" stopIfTrue="1">
      <formula>#REF!&lt;&gt;""</formula>
    </cfRule>
    <cfRule type="cellIs" priority="91" dxfId="1" operator="equal" stopIfTrue="1">
      <formula>0</formula>
    </cfRule>
  </conditionalFormatting>
  <conditionalFormatting sqref="D19:D22 D24">
    <cfRule type="cellIs" priority="92" dxfId="0" operator="notEqual" stopIfTrue="1">
      <formula>TRUNC(D19)</formula>
    </cfRule>
    <cfRule type="expression" priority="93" dxfId="0" stopIfTrue="1">
      <formula>#REF!&lt;&gt;""</formula>
    </cfRule>
    <cfRule type="cellIs" priority="94" dxfId="1" operator="equal" stopIfTrue="1">
      <formula>0</formula>
    </cfRule>
  </conditionalFormatting>
  <conditionalFormatting sqref="E19:E22 E24">
    <cfRule type="cellIs" priority="95" dxfId="0" operator="notEqual" stopIfTrue="1">
      <formula>TRUNC(E19)</formula>
    </cfRule>
    <cfRule type="expression" priority="96" dxfId="0" stopIfTrue="1">
      <formula>#REF!&lt;&gt;""</formula>
    </cfRule>
    <cfRule type="cellIs" priority="97" dxfId="1" operator="equal" stopIfTrue="1">
      <formula>0</formula>
    </cfRule>
  </conditionalFormatting>
  <conditionalFormatting sqref="D25:D28">
    <cfRule type="cellIs" priority="98" dxfId="0" operator="notEqual" stopIfTrue="1">
      <formula>TRUNC(D25)</formula>
    </cfRule>
    <cfRule type="expression" priority="99" dxfId="0" stopIfTrue="1">
      <formula>#REF!&lt;&gt;""</formula>
    </cfRule>
    <cfRule type="cellIs" priority="100" dxfId="1" operator="equal" stopIfTrue="1">
      <formula>0</formula>
    </cfRule>
  </conditionalFormatting>
  <conditionalFormatting sqref="E25:E28">
    <cfRule type="cellIs" priority="101" dxfId="0" operator="notEqual" stopIfTrue="1">
      <formula>TRUNC(E25)</formula>
    </cfRule>
    <cfRule type="expression" priority="102" dxfId="0" stopIfTrue="1">
      <formula>#REF!&lt;&gt;""</formula>
    </cfRule>
    <cfRule type="cellIs" priority="103" dxfId="1" operator="equal" stopIfTrue="1">
      <formula>0</formula>
    </cfRule>
  </conditionalFormatting>
  <conditionalFormatting sqref="E29">
    <cfRule type="cellIs" priority="104" dxfId="0" operator="notEqual" stopIfTrue="1">
      <formula>TRUNC(E29)</formula>
    </cfRule>
    <cfRule type="expression" priority="105" dxfId="0" stopIfTrue="1">
      <formula>#REF!&lt;&gt;""</formula>
    </cfRule>
    <cfRule type="cellIs" priority="106" dxfId="1" operator="equal" stopIfTrue="1">
      <formula>0</formula>
    </cfRule>
  </conditionalFormatting>
  <conditionalFormatting sqref="E30:E33">
    <cfRule type="cellIs" priority="107" dxfId="0" operator="notEqual" stopIfTrue="1">
      <formula>TRUNC(E30)</formula>
    </cfRule>
    <cfRule type="expression" priority="108" dxfId="0" stopIfTrue="1">
      <formula>#REF!&lt;&gt;""</formula>
    </cfRule>
    <cfRule type="cellIs" priority="109" dxfId="1" operator="equal" stopIfTrue="1">
      <formula>0</formula>
    </cfRule>
  </conditionalFormatting>
  <conditionalFormatting sqref="E34:E36">
    <cfRule type="cellIs" priority="110" dxfId="0" operator="notEqual" stopIfTrue="1">
      <formula>TRUNC(E34)</formula>
    </cfRule>
    <cfRule type="expression" priority="111" dxfId="0" stopIfTrue="1">
      <formula>#REF!&lt;&gt;""</formula>
    </cfRule>
    <cfRule type="cellIs" priority="112" dxfId="1" operator="equal" stopIfTrue="1">
      <formula>0</formula>
    </cfRule>
  </conditionalFormatting>
  <printOptions/>
  <pageMargins left="0.5905511811023623" right="0.31496062992125984" top="0.5905511811023623" bottom="0.2755905511811024" header="0.5118110236220472" footer="0.5118110236220472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4.8515625" style="0" bestFit="1" customWidth="1"/>
  </cols>
  <sheetData>
    <row r="1" spans="1:17" ht="18">
      <c r="A1" s="191" t="str">
        <f>FTS!A1</f>
        <v>Higher Education Students Early Statistics 2007-08</v>
      </c>
      <c r="B1" s="10"/>
      <c r="C1" s="10"/>
      <c r="D1" s="10"/>
      <c r="E1" s="10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2.75">
      <c r="A2" s="10"/>
      <c r="B2" s="10"/>
      <c r="C2" s="10"/>
      <c r="D2" s="10"/>
      <c r="E2" s="10"/>
      <c r="F2" s="54"/>
      <c r="G2" s="54"/>
      <c r="H2" s="54"/>
      <c r="I2" s="54"/>
      <c r="L2" s="54"/>
      <c r="M2" s="54"/>
      <c r="P2" s="54"/>
      <c r="Q2" s="54"/>
    </row>
    <row r="3" spans="1:17" ht="12.75">
      <c r="A3" s="15" t="str">
        <f>FTS!INSTNAME</f>
        <v>Institution:</v>
      </c>
      <c r="B3" s="10"/>
      <c r="C3" s="10"/>
      <c r="D3" s="10"/>
      <c r="E3" s="10"/>
      <c r="F3" s="2"/>
      <c r="J3" s="2" t="str">
        <f>contact</f>
        <v>Contact:</v>
      </c>
      <c r="L3" s="54"/>
      <c r="M3" s="54"/>
      <c r="N3" s="54" t="str">
        <f>hea</f>
        <v>HEA:</v>
      </c>
      <c r="Q3" s="54"/>
    </row>
    <row r="4" spans="1:17" ht="12.75">
      <c r="A4" s="15" t="str">
        <f>FTS!CODE</f>
        <v>Code:</v>
      </c>
      <c r="B4" s="10"/>
      <c r="C4" s="10"/>
      <c r="E4" s="10"/>
      <c r="F4" s="2"/>
      <c r="J4" s="2" t="str">
        <f>phone</f>
        <v>Phone:</v>
      </c>
      <c r="L4" s="54"/>
      <c r="M4" s="54"/>
      <c r="N4" s="54" t="str">
        <f>heaphone</f>
        <v>HEA Phone: 0117 931</v>
      </c>
      <c r="Q4" s="54"/>
    </row>
    <row r="5" spans="1:17" ht="12.75">
      <c r="A5" s="15" t="str">
        <f>UKPRN</f>
        <v>UKPRN:</v>
      </c>
      <c r="B5" s="10"/>
      <c r="C5" s="10"/>
      <c r="D5" s="15"/>
      <c r="E5" s="10"/>
      <c r="F5" s="2"/>
      <c r="J5" s="2" t="str">
        <f>mail</f>
        <v>E-mail:</v>
      </c>
      <c r="L5" s="54"/>
      <c r="M5" s="54"/>
      <c r="N5" s="54" t="str">
        <f>heamail</f>
        <v>HEA E-mail:</v>
      </c>
      <c r="Q5" s="54"/>
    </row>
    <row r="6" spans="1:17" ht="12.75">
      <c r="A6" s="15" t="s">
        <v>64</v>
      </c>
      <c r="B6" s="10"/>
      <c r="C6" s="10"/>
      <c r="D6" s="10"/>
      <c r="E6" s="10"/>
      <c r="F6" s="2"/>
      <c r="J6" s="10" t="str">
        <f>Date</f>
        <v>Date loaded:</v>
      </c>
      <c r="L6" s="54"/>
      <c r="M6" s="54"/>
      <c r="N6" s="54"/>
      <c r="O6" s="54"/>
      <c r="Q6" s="54"/>
    </row>
    <row r="7" spans="1:17" ht="12.75">
      <c r="A7" s="15" t="s">
        <v>132</v>
      </c>
      <c r="B7" s="10"/>
      <c r="C7" s="10"/>
      <c r="D7" s="10"/>
      <c r="E7" s="10"/>
      <c r="F7" s="11"/>
      <c r="G7" s="11"/>
      <c r="H7" s="2"/>
      <c r="I7" s="2"/>
      <c r="J7" s="54"/>
      <c r="K7" s="54"/>
      <c r="L7" s="2"/>
      <c r="M7" s="2"/>
      <c r="N7" s="2"/>
      <c r="O7" s="54"/>
      <c r="P7" s="54"/>
      <c r="Q7" s="2"/>
    </row>
    <row r="8" spans="1:17" ht="15.75">
      <c r="A8" s="9"/>
      <c r="B8" s="10"/>
      <c r="C8" s="10"/>
      <c r="D8" s="10"/>
      <c r="E8" s="10"/>
      <c r="F8" s="11"/>
      <c r="G8" s="11"/>
      <c r="H8" s="2"/>
      <c r="I8" s="2"/>
      <c r="J8" s="54"/>
      <c r="K8" s="54"/>
      <c r="L8" s="2"/>
      <c r="M8" s="2"/>
      <c r="N8" s="2"/>
      <c r="O8" s="54"/>
      <c r="P8" s="54"/>
      <c r="Q8" s="2"/>
    </row>
    <row r="9" spans="1:17" ht="12.75">
      <c r="A9" s="10"/>
      <c r="B9" s="10"/>
      <c r="C9" s="10"/>
      <c r="D9" s="15" t="s">
        <v>117</v>
      </c>
      <c r="E9" s="10"/>
      <c r="F9" s="54"/>
      <c r="G9" s="54"/>
      <c r="H9" s="15" t="s">
        <v>117</v>
      </c>
      <c r="I9" s="54"/>
      <c r="J9" s="54"/>
      <c r="K9" s="54"/>
      <c r="L9" s="15" t="s">
        <v>117</v>
      </c>
      <c r="M9" s="54"/>
      <c r="N9" s="54"/>
      <c r="O9" s="54"/>
      <c r="P9" s="54"/>
      <c r="Q9" s="54"/>
    </row>
    <row r="10" spans="1:17" ht="13.5" thickBot="1">
      <c r="A10" s="10"/>
      <c r="B10" s="10"/>
      <c r="C10" s="10"/>
      <c r="D10" s="334" t="s">
        <v>156</v>
      </c>
      <c r="E10" s="10"/>
      <c r="F10" s="54"/>
      <c r="G10" s="54"/>
      <c r="H10" s="334" t="s">
        <v>156</v>
      </c>
      <c r="I10" s="54"/>
      <c r="J10" s="54"/>
      <c r="K10" s="54"/>
      <c r="L10" s="334" t="s">
        <v>156</v>
      </c>
      <c r="M10" s="54"/>
      <c r="N10" s="54"/>
      <c r="O10" s="54"/>
      <c r="P10" s="54"/>
      <c r="Q10" s="54"/>
    </row>
    <row r="11" spans="1:17" ht="12.75">
      <c r="A11" s="293"/>
      <c r="B11" s="294"/>
      <c r="C11" s="294"/>
      <c r="D11" s="295">
        <v>1</v>
      </c>
      <c r="E11" s="294"/>
      <c r="F11" s="296"/>
      <c r="G11" s="296"/>
      <c r="H11" s="295">
        <v>2</v>
      </c>
      <c r="I11" s="294"/>
      <c r="J11" s="296"/>
      <c r="K11" s="297"/>
      <c r="L11" s="295">
        <v>3</v>
      </c>
      <c r="M11" s="294"/>
      <c r="N11" s="294"/>
      <c r="O11" s="296"/>
      <c r="P11" s="294"/>
      <c r="Q11" s="298"/>
    </row>
    <row r="12" spans="1:17" ht="12.75">
      <c r="A12" s="299"/>
      <c r="B12" s="129"/>
      <c r="C12" s="129"/>
      <c r="D12" s="188"/>
      <c r="E12" s="129"/>
      <c r="F12" s="53"/>
      <c r="G12" s="53"/>
      <c r="H12" s="188"/>
      <c r="I12" s="129"/>
      <c r="J12" s="53"/>
      <c r="K12" s="300"/>
      <c r="L12" s="188"/>
      <c r="M12" s="129"/>
      <c r="N12" s="129"/>
      <c r="O12" s="53"/>
      <c r="P12" s="129"/>
      <c r="Q12" s="301"/>
    </row>
    <row r="13" spans="1:17" ht="12.75">
      <c r="A13" s="299"/>
      <c r="B13" s="129"/>
      <c r="C13" s="129"/>
      <c r="D13" s="188" t="s">
        <v>140</v>
      </c>
      <c r="E13" s="129"/>
      <c r="F13" s="53"/>
      <c r="G13" s="53"/>
      <c r="H13" s="277" t="s">
        <v>87</v>
      </c>
      <c r="I13" s="129"/>
      <c r="J13" s="53"/>
      <c r="K13" s="300"/>
      <c r="L13" s="277" t="s">
        <v>150</v>
      </c>
      <c r="M13" s="129"/>
      <c r="N13" s="129"/>
      <c r="O13" s="53"/>
      <c r="P13" s="129"/>
      <c r="Q13" s="301"/>
    </row>
    <row r="14" spans="1:17" ht="12.75">
      <c r="A14" s="299"/>
      <c r="B14" s="129"/>
      <c r="C14" s="129"/>
      <c r="D14" s="188" t="s">
        <v>141</v>
      </c>
      <c r="E14" s="129"/>
      <c r="F14" s="53"/>
      <c r="G14" s="53"/>
      <c r="H14" s="188" t="s">
        <v>88</v>
      </c>
      <c r="I14" s="129"/>
      <c r="J14" s="53"/>
      <c r="K14" s="300"/>
      <c r="L14" s="188" t="s">
        <v>89</v>
      </c>
      <c r="M14" s="129"/>
      <c r="N14" s="129"/>
      <c r="O14" s="53"/>
      <c r="P14" s="129"/>
      <c r="Q14" s="301"/>
    </row>
    <row r="15" spans="1:17" ht="12.75">
      <c r="A15" s="299"/>
      <c r="B15" s="129"/>
      <c r="C15" s="129"/>
      <c r="D15" s="188" t="s">
        <v>90</v>
      </c>
      <c r="E15" s="129"/>
      <c r="F15" s="53"/>
      <c r="G15" s="53"/>
      <c r="H15" s="188"/>
      <c r="I15" s="129"/>
      <c r="J15" s="53"/>
      <c r="K15" s="300"/>
      <c r="L15" s="188"/>
      <c r="M15" s="129"/>
      <c r="N15" s="129"/>
      <c r="O15" s="53"/>
      <c r="P15" s="129"/>
      <c r="Q15" s="301"/>
    </row>
    <row r="16" spans="1:17" ht="12.75">
      <c r="A16" s="299"/>
      <c r="B16" s="129"/>
      <c r="C16" s="129"/>
      <c r="D16" s="277" t="s">
        <v>142</v>
      </c>
      <c r="E16" s="129"/>
      <c r="F16" s="53"/>
      <c r="G16" s="53"/>
      <c r="H16" s="188"/>
      <c r="I16" s="129"/>
      <c r="J16" s="53"/>
      <c r="K16" s="300"/>
      <c r="L16" s="188"/>
      <c r="M16" s="129"/>
      <c r="N16" s="129"/>
      <c r="O16" s="53"/>
      <c r="P16" s="129"/>
      <c r="Q16" s="301"/>
    </row>
    <row r="17" spans="1:17" ht="12.75">
      <c r="A17" s="299"/>
      <c r="B17" s="129"/>
      <c r="C17" s="129"/>
      <c r="D17" s="277" t="s">
        <v>91</v>
      </c>
      <c r="E17" s="129"/>
      <c r="F17" s="53"/>
      <c r="G17" s="53"/>
      <c r="H17" s="188"/>
      <c r="I17" s="129"/>
      <c r="J17" s="53"/>
      <c r="K17" s="300"/>
      <c r="L17" s="188"/>
      <c r="M17" s="129"/>
      <c r="N17" s="129"/>
      <c r="O17" s="53"/>
      <c r="P17" s="129"/>
      <c r="Q17" s="301"/>
    </row>
    <row r="18" spans="1:17" ht="12.75">
      <c r="A18" s="299"/>
      <c r="B18" s="129"/>
      <c r="C18" s="129"/>
      <c r="D18" s="187" t="s">
        <v>92</v>
      </c>
      <c r="E18" s="149"/>
      <c r="F18" s="302" t="s">
        <v>93</v>
      </c>
      <c r="G18" s="303"/>
      <c r="H18" s="187" t="s">
        <v>92</v>
      </c>
      <c r="I18" s="149"/>
      <c r="J18" s="302" t="s">
        <v>93</v>
      </c>
      <c r="K18" s="304"/>
      <c r="L18" s="187" t="s">
        <v>92</v>
      </c>
      <c r="M18" s="149"/>
      <c r="N18" s="149"/>
      <c r="O18" s="302" t="s">
        <v>93</v>
      </c>
      <c r="P18" s="303"/>
      <c r="Q18" s="305"/>
    </row>
    <row r="19" spans="1:17" ht="12.75">
      <c r="A19" s="299"/>
      <c r="B19" s="129"/>
      <c r="C19" s="129"/>
      <c r="D19" s="188" t="s">
        <v>95</v>
      </c>
      <c r="E19" s="53"/>
      <c r="F19" s="306"/>
      <c r="G19" s="129"/>
      <c r="H19" s="188" t="s">
        <v>95</v>
      </c>
      <c r="I19" s="53"/>
      <c r="J19" s="306"/>
      <c r="K19" s="300"/>
      <c r="L19" s="188" t="s">
        <v>94</v>
      </c>
      <c r="M19" s="53"/>
      <c r="N19" s="53"/>
      <c r="O19" s="306"/>
      <c r="P19" s="129"/>
      <c r="Q19" s="307"/>
    </row>
    <row r="20" spans="1:17" ht="12.75">
      <c r="A20" s="299"/>
      <c r="B20" s="129"/>
      <c r="C20" s="129"/>
      <c r="D20" s="188"/>
      <c r="E20" s="53"/>
      <c r="F20" s="277"/>
      <c r="G20" s="129"/>
      <c r="H20" s="188"/>
      <c r="I20" s="53"/>
      <c r="J20" s="277"/>
      <c r="K20" s="300"/>
      <c r="L20" s="308"/>
      <c r="M20" s="53"/>
      <c r="N20" s="53"/>
      <c r="O20" s="277"/>
      <c r="P20" s="129"/>
      <c r="Q20" s="307"/>
    </row>
    <row r="21" spans="1:17" ht="12.75">
      <c r="A21" s="299"/>
      <c r="B21" s="129"/>
      <c r="C21" s="129"/>
      <c r="D21" s="309" t="s">
        <v>96</v>
      </c>
      <c r="E21" s="310" t="s">
        <v>97</v>
      </c>
      <c r="F21" s="309" t="s">
        <v>96</v>
      </c>
      <c r="G21" s="310" t="s">
        <v>97</v>
      </c>
      <c r="H21" s="309" t="s">
        <v>96</v>
      </c>
      <c r="I21" s="310" t="s">
        <v>97</v>
      </c>
      <c r="J21" s="309" t="s">
        <v>96</v>
      </c>
      <c r="K21" s="310" t="s">
        <v>97</v>
      </c>
      <c r="L21" s="309" t="s">
        <v>98</v>
      </c>
      <c r="M21" s="311" t="s">
        <v>99</v>
      </c>
      <c r="N21" s="310" t="s">
        <v>155</v>
      </c>
      <c r="O21" s="309" t="s">
        <v>98</v>
      </c>
      <c r="P21" s="311" t="s">
        <v>99</v>
      </c>
      <c r="Q21" s="312" t="s">
        <v>155</v>
      </c>
    </row>
    <row r="22" spans="1:17" ht="12.75">
      <c r="A22" s="313"/>
      <c r="B22" s="314" t="s">
        <v>23</v>
      </c>
      <c r="C22" s="314" t="s">
        <v>100</v>
      </c>
      <c r="D22" s="315" t="s">
        <v>72</v>
      </c>
      <c r="E22" s="316" t="s">
        <v>73</v>
      </c>
      <c r="F22" s="315" t="s">
        <v>72</v>
      </c>
      <c r="G22" s="316" t="s">
        <v>73</v>
      </c>
      <c r="H22" s="315" t="s">
        <v>72</v>
      </c>
      <c r="I22" s="316" t="s">
        <v>73</v>
      </c>
      <c r="J22" s="315" t="s">
        <v>72</v>
      </c>
      <c r="K22" s="316" t="s">
        <v>73</v>
      </c>
      <c r="L22" s="315" t="s">
        <v>72</v>
      </c>
      <c r="M22" s="317" t="s">
        <v>73</v>
      </c>
      <c r="N22" s="316" t="s">
        <v>101</v>
      </c>
      <c r="O22" s="315" t="s">
        <v>72</v>
      </c>
      <c r="P22" s="317" t="s">
        <v>73</v>
      </c>
      <c r="Q22" s="318" t="s">
        <v>101</v>
      </c>
    </row>
    <row r="23" spans="1:17" ht="12.75">
      <c r="A23" s="319"/>
      <c r="B23" s="320" t="s">
        <v>102</v>
      </c>
      <c r="C23" s="320" t="s">
        <v>69</v>
      </c>
      <c r="D23" s="426">
        <v>0</v>
      </c>
      <c r="E23" s="427">
        <v>0</v>
      </c>
      <c r="F23" s="428">
        <v>0</v>
      </c>
      <c r="G23" s="429">
        <v>0</v>
      </c>
      <c r="H23" s="428">
        <v>0</v>
      </c>
      <c r="I23" s="429">
        <v>0</v>
      </c>
      <c r="J23" s="428">
        <v>0</v>
      </c>
      <c r="K23" s="429">
        <v>0</v>
      </c>
      <c r="L23" s="428">
        <v>0</v>
      </c>
      <c r="M23" s="429">
        <v>0</v>
      </c>
      <c r="N23" s="429">
        <v>0</v>
      </c>
      <c r="O23" s="428">
        <v>0</v>
      </c>
      <c r="P23" s="429">
        <v>0</v>
      </c>
      <c r="Q23" s="430">
        <v>0</v>
      </c>
    </row>
    <row r="24" spans="1:17" ht="12.75">
      <c r="A24" s="321"/>
      <c r="B24" s="322"/>
      <c r="C24" s="322" t="s">
        <v>18</v>
      </c>
      <c r="D24" s="431">
        <v>0</v>
      </c>
      <c r="E24" s="432">
        <v>0</v>
      </c>
      <c r="F24" s="433">
        <v>0</v>
      </c>
      <c r="G24" s="434">
        <v>0</v>
      </c>
      <c r="H24" s="433">
        <v>0</v>
      </c>
      <c r="I24" s="434">
        <v>0</v>
      </c>
      <c r="J24" s="433">
        <v>0</v>
      </c>
      <c r="K24" s="434">
        <v>0</v>
      </c>
      <c r="L24" s="433">
        <v>0</v>
      </c>
      <c r="M24" s="434">
        <v>0</v>
      </c>
      <c r="N24" s="434">
        <v>0</v>
      </c>
      <c r="O24" s="433">
        <v>0</v>
      </c>
      <c r="P24" s="434">
        <v>0</v>
      </c>
      <c r="Q24" s="435">
        <v>0</v>
      </c>
    </row>
    <row r="25" spans="1:17" ht="12.75">
      <c r="A25" s="323"/>
      <c r="B25" s="311" t="s">
        <v>103</v>
      </c>
      <c r="C25" s="311" t="s">
        <v>69</v>
      </c>
      <c r="D25" s="428">
        <v>0</v>
      </c>
      <c r="E25" s="436">
        <v>0</v>
      </c>
      <c r="F25" s="428">
        <v>0</v>
      </c>
      <c r="G25" s="429">
        <v>0</v>
      </c>
      <c r="H25" s="428">
        <v>0</v>
      </c>
      <c r="I25" s="429">
        <v>0</v>
      </c>
      <c r="J25" s="428">
        <v>0</v>
      </c>
      <c r="K25" s="436">
        <v>0</v>
      </c>
      <c r="L25" s="428">
        <v>0</v>
      </c>
      <c r="M25" s="429">
        <v>0</v>
      </c>
      <c r="N25" s="429">
        <v>0</v>
      </c>
      <c r="O25" s="428">
        <v>0</v>
      </c>
      <c r="P25" s="429">
        <v>0</v>
      </c>
      <c r="Q25" s="437">
        <v>0</v>
      </c>
    </row>
    <row r="26" spans="1:17" ht="12.75">
      <c r="A26" s="324"/>
      <c r="B26" s="322"/>
      <c r="C26" s="322" t="s">
        <v>18</v>
      </c>
      <c r="D26" s="433">
        <v>0</v>
      </c>
      <c r="E26" s="438">
        <v>0</v>
      </c>
      <c r="F26" s="433">
        <v>0</v>
      </c>
      <c r="G26" s="434">
        <v>0</v>
      </c>
      <c r="H26" s="433">
        <v>0</v>
      </c>
      <c r="I26" s="434">
        <v>0</v>
      </c>
      <c r="J26" s="433">
        <v>0</v>
      </c>
      <c r="K26" s="438">
        <v>0</v>
      </c>
      <c r="L26" s="433">
        <v>0</v>
      </c>
      <c r="M26" s="434">
        <v>0</v>
      </c>
      <c r="N26" s="434">
        <v>0</v>
      </c>
      <c r="O26" s="433">
        <v>0</v>
      </c>
      <c r="P26" s="434">
        <v>0</v>
      </c>
      <c r="Q26" s="435">
        <v>0</v>
      </c>
    </row>
    <row r="27" spans="1:17" ht="12.75">
      <c r="A27" s="78"/>
      <c r="B27" s="320" t="s">
        <v>31</v>
      </c>
      <c r="C27" s="320" t="s">
        <v>69</v>
      </c>
      <c r="D27" s="428">
        <v>0</v>
      </c>
      <c r="E27" s="436">
        <v>0</v>
      </c>
      <c r="F27" s="431">
        <v>0</v>
      </c>
      <c r="G27" s="439">
        <v>0</v>
      </c>
      <c r="H27" s="431">
        <v>0</v>
      </c>
      <c r="I27" s="439">
        <v>0</v>
      </c>
      <c r="J27" s="431">
        <v>0</v>
      </c>
      <c r="K27" s="432">
        <v>0</v>
      </c>
      <c r="L27" s="431">
        <v>0</v>
      </c>
      <c r="M27" s="439">
        <v>0</v>
      </c>
      <c r="N27" s="439">
        <v>0</v>
      </c>
      <c r="O27" s="431">
        <v>0</v>
      </c>
      <c r="P27" s="439">
        <v>0</v>
      </c>
      <c r="Q27" s="440">
        <v>0</v>
      </c>
    </row>
    <row r="28" spans="1:17" ht="12.75">
      <c r="A28" s="325"/>
      <c r="B28" s="322"/>
      <c r="C28" s="322" t="s">
        <v>18</v>
      </c>
      <c r="D28" s="433">
        <v>0</v>
      </c>
      <c r="E28" s="438">
        <v>0</v>
      </c>
      <c r="F28" s="433">
        <v>0</v>
      </c>
      <c r="G28" s="434">
        <v>0</v>
      </c>
      <c r="H28" s="433">
        <v>0</v>
      </c>
      <c r="I28" s="434">
        <v>0</v>
      </c>
      <c r="J28" s="433">
        <v>0</v>
      </c>
      <c r="K28" s="438">
        <v>0</v>
      </c>
      <c r="L28" s="433">
        <v>0</v>
      </c>
      <c r="M28" s="434">
        <v>0</v>
      </c>
      <c r="N28" s="434">
        <v>0</v>
      </c>
      <c r="O28" s="433">
        <v>0</v>
      </c>
      <c r="P28" s="434">
        <v>0</v>
      </c>
      <c r="Q28" s="435">
        <v>0</v>
      </c>
    </row>
    <row r="29" spans="1:17" ht="12.75">
      <c r="A29" s="78"/>
      <c r="B29" s="320" t="s">
        <v>104</v>
      </c>
      <c r="C29" s="320" t="s">
        <v>69</v>
      </c>
      <c r="D29" s="428">
        <v>0</v>
      </c>
      <c r="E29" s="436">
        <v>0</v>
      </c>
      <c r="F29" s="431">
        <v>0</v>
      </c>
      <c r="G29" s="439">
        <v>0</v>
      </c>
      <c r="H29" s="431">
        <v>0</v>
      </c>
      <c r="I29" s="439">
        <v>0</v>
      </c>
      <c r="J29" s="431">
        <v>0</v>
      </c>
      <c r="K29" s="432">
        <v>0</v>
      </c>
      <c r="L29" s="431">
        <v>0</v>
      </c>
      <c r="M29" s="439">
        <v>0</v>
      </c>
      <c r="N29" s="439">
        <v>0</v>
      </c>
      <c r="O29" s="431">
        <v>0</v>
      </c>
      <c r="P29" s="439">
        <v>0</v>
      </c>
      <c r="Q29" s="440">
        <v>0</v>
      </c>
    </row>
    <row r="30" spans="1:17" ht="12.75">
      <c r="A30" s="325"/>
      <c r="B30" s="322"/>
      <c r="C30" s="322" t="s">
        <v>18</v>
      </c>
      <c r="D30" s="433">
        <v>0</v>
      </c>
      <c r="E30" s="438">
        <v>0</v>
      </c>
      <c r="F30" s="433">
        <v>0</v>
      </c>
      <c r="G30" s="434">
        <v>0</v>
      </c>
      <c r="H30" s="433">
        <v>0</v>
      </c>
      <c r="I30" s="434">
        <v>0</v>
      </c>
      <c r="J30" s="433">
        <v>0</v>
      </c>
      <c r="K30" s="438">
        <v>0</v>
      </c>
      <c r="L30" s="433">
        <v>0</v>
      </c>
      <c r="M30" s="434">
        <v>0</v>
      </c>
      <c r="N30" s="434">
        <v>0</v>
      </c>
      <c r="O30" s="433">
        <v>0</v>
      </c>
      <c r="P30" s="434">
        <v>0</v>
      </c>
      <c r="Q30" s="435">
        <v>0</v>
      </c>
    </row>
    <row r="31" spans="1:17" ht="12.75">
      <c r="A31" s="78"/>
      <c r="B31" s="320" t="s">
        <v>35</v>
      </c>
      <c r="C31" s="320" t="s">
        <v>69</v>
      </c>
      <c r="D31" s="428">
        <v>0</v>
      </c>
      <c r="E31" s="436">
        <v>0</v>
      </c>
      <c r="F31" s="431">
        <v>0</v>
      </c>
      <c r="G31" s="439">
        <v>0</v>
      </c>
      <c r="H31" s="431">
        <v>0</v>
      </c>
      <c r="I31" s="439">
        <v>0</v>
      </c>
      <c r="J31" s="431">
        <v>0</v>
      </c>
      <c r="K31" s="432">
        <v>0</v>
      </c>
      <c r="L31" s="431">
        <v>0</v>
      </c>
      <c r="M31" s="439">
        <v>0</v>
      </c>
      <c r="N31" s="439">
        <v>0</v>
      </c>
      <c r="O31" s="431">
        <v>0</v>
      </c>
      <c r="P31" s="439">
        <v>0</v>
      </c>
      <c r="Q31" s="440">
        <v>0</v>
      </c>
    </row>
    <row r="32" spans="1:17" ht="12.75">
      <c r="A32" s="325"/>
      <c r="B32" s="322"/>
      <c r="C32" s="322" t="s">
        <v>18</v>
      </c>
      <c r="D32" s="431">
        <v>0</v>
      </c>
      <c r="E32" s="432">
        <v>0</v>
      </c>
      <c r="F32" s="433">
        <v>0</v>
      </c>
      <c r="G32" s="434">
        <v>0</v>
      </c>
      <c r="H32" s="433">
        <v>0</v>
      </c>
      <c r="I32" s="434">
        <v>0</v>
      </c>
      <c r="J32" s="433">
        <v>0</v>
      </c>
      <c r="K32" s="438">
        <v>0</v>
      </c>
      <c r="L32" s="433">
        <v>0</v>
      </c>
      <c r="M32" s="434">
        <v>0</v>
      </c>
      <c r="N32" s="434">
        <v>0</v>
      </c>
      <c r="O32" s="433">
        <v>0</v>
      </c>
      <c r="P32" s="434">
        <v>0</v>
      </c>
      <c r="Q32" s="435">
        <v>0</v>
      </c>
    </row>
    <row r="33" spans="1:17" ht="12.75">
      <c r="A33" s="78"/>
      <c r="B33" s="320" t="s">
        <v>36</v>
      </c>
      <c r="C33" s="320" t="s">
        <v>69</v>
      </c>
      <c r="D33" s="441"/>
      <c r="E33" s="442"/>
      <c r="F33" s="443"/>
      <c r="G33" s="444"/>
      <c r="H33" s="443"/>
      <c r="I33" s="444"/>
      <c r="J33" s="443"/>
      <c r="K33" s="445"/>
      <c r="L33" s="443"/>
      <c r="M33" s="444"/>
      <c r="N33" s="444"/>
      <c r="O33" s="443"/>
      <c r="P33" s="444"/>
      <c r="Q33" s="446"/>
    </row>
    <row r="34" spans="1:17" ht="12.75">
      <c r="A34" s="326"/>
      <c r="B34" s="314"/>
      <c r="C34" s="327" t="s">
        <v>18</v>
      </c>
      <c r="D34" s="431">
        <v>0</v>
      </c>
      <c r="E34" s="432">
        <v>0</v>
      </c>
      <c r="F34" s="431">
        <v>0</v>
      </c>
      <c r="G34" s="439">
        <v>0</v>
      </c>
      <c r="H34" s="431">
        <v>0</v>
      </c>
      <c r="I34" s="439">
        <v>0</v>
      </c>
      <c r="J34" s="431">
        <v>0</v>
      </c>
      <c r="K34" s="432">
        <v>0</v>
      </c>
      <c r="L34" s="431">
        <v>0</v>
      </c>
      <c r="M34" s="439">
        <v>0</v>
      </c>
      <c r="N34" s="439">
        <v>0</v>
      </c>
      <c r="O34" s="431">
        <v>0</v>
      </c>
      <c r="P34" s="439">
        <v>0</v>
      </c>
      <c r="Q34" s="440">
        <v>0</v>
      </c>
    </row>
    <row r="35" spans="1:17" ht="12.75">
      <c r="A35" s="328"/>
      <c r="B35" s="329" t="s">
        <v>105</v>
      </c>
      <c r="C35" s="330" t="s">
        <v>69</v>
      </c>
      <c r="D35" s="447">
        <f aca="true" t="shared" si="0" ref="D35:Q35">SUM(D23+D25+D27+D29+D31)</f>
        <v>0</v>
      </c>
      <c r="E35" s="448">
        <f t="shared" si="0"/>
        <v>0</v>
      </c>
      <c r="F35" s="447">
        <f t="shared" si="0"/>
        <v>0</v>
      </c>
      <c r="G35" s="448">
        <f t="shared" si="0"/>
        <v>0</v>
      </c>
      <c r="H35" s="447">
        <f t="shared" si="0"/>
        <v>0</v>
      </c>
      <c r="I35" s="448">
        <f t="shared" si="0"/>
        <v>0</v>
      </c>
      <c r="J35" s="447">
        <f t="shared" si="0"/>
        <v>0</v>
      </c>
      <c r="K35" s="448">
        <f t="shared" si="0"/>
        <v>0</v>
      </c>
      <c r="L35" s="447">
        <f t="shared" si="0"/>
        <v>0</v>
      </c>
      <c r="M35" s="449">
        <f t="shared" si="0"/>
        <v>0</v>
      </c>
      <c r="N35" s="448">
        <f t="shared" si="0"/>
        <v>0</v>
      </c>
      <c r="O35" s="447">
        <f t="shared" si="0"/>
        <v>0</v>
      </c>
      <c r="P35" s="449">
        <f t="shared" si="0"/>
        <v>0</v>
      </c>
      <c r="Q35" s="450">
        <f t="shared" si="0"/>
        <v>0</v>
      </c>
    </row>
    <row r="36" spans="1:17" ht="12.75">
      <c r="A36" s="78"/>
      <c r="B36" s="320"/>
      <c r="C36" s="314" t="s">
        <v>18</v>
      </c>
      <c r="D36" s="451">
        <f aca="true" t="shared" si="1" ref="D36:Q36">SUM(D24+D26+D28+D30+D32+D34)</f>
        <v>0</v>
      </c>
      <c r="E36" s="452">
        <f t="shared" si="1"/>
        <v>0</v>
      </c>
      <c r="F36" s="451">
        <f t="shared" si="1"/>
        <v>0</v>
      </c>
      <c r="G36" s="452">
        <f t="shared" si="1"/>
        <v>0</v>
      </c>
      <c r="H36" s="451">
        <f t="shared" si="1"/>
        <v>0</v>
      </c>
      <c r="I36" s="452">
        <f t="shared" si="1"/>
        <v>0</v>
      </c>
      <c r="J36" s="451">
        <f t="shared" si="1"/>
        <v>0</v>
      </c>
      <c r="K36" s="452">
        <f t="shared" si="1"/>
        <v>0</v>
      </c>
      <c r="L36" s="451">
        <f t="shared" si="1"/>
        <v>0</v>
      </c>
      <c r="M36" s="453">
        <f t="shared" si="1"/>
        <v>0</v>
      </c>
      <c r="N36" s="452">
        <f t="shared" si="1"/>
        <v>0</v>
      </c>
      <c r="O36" s="451">
        <f t="shared" si="1"/>
        <v>0</v>
      </c>
      <c r="P36" s="453">
        <f t="shared" si="1"/>
        <v>0</v>
      </c>
      <c r="Q36" s="454">
        <f t="shared" si="1"/>
        <v>0</v>
      </c>
    </row>
    <row r="37" spans="1:17" ht="13.5" thickBot="1">
      <c r="A37" s="331"/>
      <c r="B37" s="332" t="s">
        <v>58</v>
      </c>
      <c r="C37" s="333"/>
      <c r="D37" s="455">
        <f aca="true" t="shared" si="2" ref="D37:Q37">SUM(D35:D36)</f>
        <v>0</v>
      </c>
      <c r="E37" s="456">
        <f t="shared" si="2"/>
        <v>0</v>
      </c>
      <c r="F37" s="455">
        <f t="shared" si="2"/>
        <v>0</v>
      </c>
      <c r="G37" s="456">
        <f t="shared" si="2"/>
        <v>0</v>
      </c>
      <c r="H37" s="455">
        <f t="shared" si="2"/>
        <v>0</v>
      </c>
      <c r="I37" s="456">
        <f t="shared" si="2"/>
        <v>0</v>
      </c>
      <c r="J37" s="455">
        <f t="shared" si="2"/>
        <v>0</v>
      </c>
      <c r="K37" s="456">
        <f t="shared" si="2"/>
        <v>0</v>
      </c>
      <c r="L37" s="455">
        <f t="shared" si="2"/>
        <v>0</v>
      </c>
      <c r="M37" s="457">
        <f t="shared" si="2"/>
        <v>0</v>
      </c>
      <c r="N37" s="457">
        <f t="shared" si="2"/>
        <v>0</v>
      </c>
      <c r="O37" s="455">
        <f t="shared" si="2"/>
        <v>0</v>
      </c>
      <c r="P37" s="457">
        <f t="shared" si="2"/>
        <v>0</v>
      </c>
      <c r="Q37" s="458">
        <f t="shared" si="2"/>
        <v>0</v>
      </c>
    </row>
    <row r="39" ht="12.75">
      <c r="A39" s="54" t="s">
        <v>148</v>
      </c>
    </row>
    <row r="40" ht="12.75">
      <c r="A40" s="54" t="s">
        <v>83</v>
      </c>
    </row>
  </sheetData>
  <sheetProtection/>
  <conditionalFormatting sqref="D23">
    <cfRule type="expression" priority="1" dxfId="0" stopIfTrue="1">
      <formula>#REF!&amp;#REF!&lt;&gt;""</formula>
    </cfRule>
    <cfRule type="cellIs" priority="2" dxfId="0" operator="lessThan" stopIfTrue="1">
      <formula>0</formula>
    </cfRule>
    <cfRule type="cellIs" priority="3" dxfId="1" operator="equal" stopIfTrue="1">
      <formula>0</formula>
    </cfRule>
  </conditionalFormatting>
  <conditionalFormatting sqref="G23 E23:E24">
    <cfRule type="cellIs" priority="4" dxfId="0" operator="lessThan" stopIfTrue="1">
      <formula>0</formula>
    </cfRule>
    <cfRule type="expression" priority="5" dxfId="0" stopIfTrue="1">
      <formula>#REF!&amp;#REF!&lt;&gt;""</formula>
    </cfRule>
    <cfRule type="cellIs" priority="6" dxfId="1" operator="equal" stopIfTrue="1">
      <formula>0</formula>
    </cfRule>
  </conditionalFormatting>
  <conditionalFormatting sqref="D24 F23">
    <cfRule type="cellIs" priority="7" dxfId="0" operator="lessThan" stopIfTrue="1">
      <formula>0</formula>
    </cfRule>
    <cfRule type="expression" priority="8" dxfId="0" stopIfTrue="1">
      <formula>#REF!&amp;#REF!&lt;&gt;""</formula>
    </cfRule>
    <cfRule type="cellIs" priority="9" dxfId="1" operator="equal" stopIfTrue="1">
      <formula>0</formula>
    </cfRule>
  </conditionalFormatting>
  <conditionalFormatting sqref="F25:G25 F29:G29">
    <cfRule type="cellIs" priority="10" dxfId="0" operator="lessThan" stopIfTrue="1">
      <formula>0</formula>
    </cfRule>
    <cfRule type="expression" priority="11" dxfId="0" stopIfTrue="1">
      <formula>#REF!&amp;#REF!&lt;&gt;""</formula>
    </cfRule>
    <cfRule type="cellIs" priority="12" dxfId="1" operator="equal" stopIfTrue="1">
      <formula>0</formula>
    </cfRule>
  </conditionalFormatting>
  <conditionalFormatting sqref="F26:G26 F30:G30">
    <cfRule type="cellIs" priority="13" dxfId="0" operator="lessThan" stopIfTrue="1">
      <formula>0</formula>
    </cfRule>
    <cfRule type="expression" priority="14" dxfId="0" stopIfTrue="1">
      <formula>#REF!&amp;#REF!&lt;&gt;""</formula>
    </cfRule>
    <cfRule type="cellIs" priority="15" dxfId="1" operator="equal" stopIfTrue="1">
      <formula>0</formula>
    </cfRule>
  </conditionalFormatting>
  <conditionalFormatting sqref="F27:G27">
    <cfRule type="cellIs" priority="16" dxfId="0" operator="lessThan" stopIfTrue="1">
      <formula>0</formula>
    </cfRule>
    <cfRule type="expression" priority="17" dxfId="0" stopIfTrue="1">
      <formula>#REF!&amp;#REF!&lt;&gt;""</formula>
    </cfRule>
    <cfRule type="cellIs" priority="18" dxfId="1" operator="equal" stopIfTrue="1">
      <formula>0</formula>
    </cfRule>
  </conditionalFormatting>
  <conditionalFormatting sqref="F28:G28">
    <cfRule type="cellIs" priority="19" dxfId="0" operator="lessThan" stopIfTrue="1">
      <formula>0</formula>
    </cfRule>
    <cfRule type="expression" priority="20" dxfId="0" stopIfTrue="1">
      <formula>#REF!&amp;#REF!&lt;&gt;""</formula>
    </cfRule>
    <cfRule type="cellIs" priority="21" dxfId="1" operator="equal" stopIfTrue="1">
      <formula>0</formula>
    </cfRule>
  </conditionalFormatting>
  <conditionalFormatting sqref="F31:G31">
    <cfRule type="cellIs" priority="22" dxfId="0" operator="lessThan" stopIfTrue="1">
      <formula>0</formula>
    </cfRule>
    <cfRule type="expression" priority="23" dxfId="0" stopIfTrue="1">
      <formula>#REF!&amp;#REF!&lt;&gt;""</formula>
    </cfRule>
    <cfRule type="cellIs" priority="24" dxfId="1" operator="equal" stopIfTrue="1">
      <formula>0</formula>
    </cfRule>
  </conditionalFormatting>
  <conditionalFormatting sqref="F32:G32">
    <cfRule type="cellIs" priority="25" dxfId="0" operator="lessThan" stopIfTrue="1">
      <formula>0</formula>
    </cfRule>
    <cfRule type="expression" priority="26" dxfId="0" stopIfTrue="1">
      <formula>#REF!&amp;#REF!&lt;&gt;""</formula>
    </cfRule>
    <cfRule type="cellIs" priority="27" dxfId="1" operator="equal" stopIfTrue="1">
      <formula>0</formula>
    </cfRule>
  </conditionalFormatting>
  <conditionalFormatting sqref="F24">
    <cfRule type="cellIs" priority="28" dxfId="0" operator="lessThan" stopIfTrue="1">
      <formula>0</formula>
    </cfRule>
    <cfRule type="expression" priority="29" dxfId="0" stopIfTrue="1">
      <formula>#REF!&amp;#REF!&lt;&gt;""</formula>
    </cfRule>
    <cfRule type="cellIs" priority="30" dxfId="1" operator="equal" stopIfTrue="1">
      <formula>0</formula>
    </cfRule>
  </conditionalFormatting>
  <conditionalFormatting sqref="G24">
    <cfRule type="cellIs" priority="31" dxfId="0" operator="lessThan" stopIfTrue="1">
      <formula>0</formula>
    </cfRule>
    <cfRule type="expression" priority="32" dxfId="0" stopIfTrue="1">
      <formula>#REF!&amp;#REF!&lt;&gt;""</formula>
    </cfRule>
    <cfRule type="cellIs" priority="33" dxfId="1" operator="equal" stopIfTrue="1">
      <formula>0</formula>
    </cfRule>
  </conditionalFormatting>
  <conditionalFormatting sqref="H23:K23">
    <cfRule type="cellIs" priority="34" dxfId="0" operator="lessThan" stopIfTrue="1">
      <formula>0</formula>
    </cfRule>
    <cfRule type="expression" priority="35" dxfId="0" stopIfTrue="1">
      <formula>#REF!&amp;#REF!&lt;&gt;""</formula>
    </cfRule>
    <cfRule type="cellIs" priority="36" dxfId="1" operator="equal" stopIfTrue="1">
      <formula>0</formula>
    </cfRule>
  </conditionalFormatting>
  <conditionalFormatting sqref="H24:K24">
    <cfRule type="cellIs" priority="37" dxfId="0" operator="lessThan" stopIfTrue="1">
      <formula>0</formula>
    </cfRule>
    <cfRule type="expression" priority="38" dxfId="0" stopIfTrue="1">
      <formula>#REF!&amp;#REF!&lt;&gt;""</formula>
    </cfRule>
    <cfRule type="cellIs" priority="39" dxfId="1" operator="equal" stopIfTrue="1">
      <formula>0</formula>
    </cfRule>
  </conditionalFormatting>
  <conditionalFormatting sqref="H25:K25">
    <cfRule type="cellIs" priority="40" dxfId="0" operator="lessThan" stopIfTrue="1">
      <formula>0</formula>
    </cfRule>
    <cfRule type="expression" priority="41" dxfId="0" stopIfTrue="1">
      <formula>#REF!&amp;#REF!&lt;&gt;""</formula>
    </cfRule>
    <cfRule type="cellIs" priority="42" dxfId="1" operator="equal" stopIfTrue="1">
      <formula>0</formula>
    </cfRule>
  </conditionalFormatting>
  <conditionalFormatting sqref="H26:K26">
    <cfRule type="cellIs" priority="43" dxfId="0" operator="lessThan" stopIfTrue="1">
      <formula>0</formula>
    </cfRule>
    <cfRule type="expression" priority="44" dxfId="0" stopIfTrue="1">
      <formula>#REF!&amp;#REF!&lt;&gt;""</formula>
    </cfRule>
    <cfRule type="cellIs" priority="45" dxfId="1" operator="equal" stopIfTrue="1">
      <formula>0</formula>
    </cfRule>
  </conditionalFormatting>
  <conditionalFormatting sqref="H27:K27">
    <cfRule type="cellIs" priority="46" dxfId="0" operator="lessThan" stopIfTrue="1">
      <formula>0</formula>
    </cfRule>
    <cfRule type="expression" priority="47" dxfId="0" stopIfTrue="1">
      <formula>#REF!&amp;#REF!&lt;&gt;""</formula>
    </cfRule>
    <cfRule type="cellIs" priority="48" dxfId="1" operator="equal" stopIfTrue="1">
      <formula>0</formula>
    </cfRule>
  </conditionalFormatting>
  <conditionalFormatting sqref="H28:K28">
    <cfRule type="cellIs" priority="49" dxfId="0" operator="lessThan" stopIfTrue="1">
      <formula>0</formula>
    </cfRule>
    <cfRule type="expression" priority="50" dxfId="0" stopIfTrue="1">
      <formula>#REF!&amp;#REF!&lt;&gt;""</formula>
    </cfRule>
    <cfRule type="cellIs" priority="51" dxfId="1" operator="equal" stopIfTrue="1">
      <formula>0</formula>
    </cfRule>
  </conditionalFormatting>
  <conditionalFormatting sqref="H29:K29">
    <cfRule type="cellIs" priority="52" dxfId="0" operator="lessThan" stopIfTrue="1">
      <formula>0</formula>
    </cfRule>
    <cfRule type="expression" priority="53" dxfId="0" stopIfTrue="1">
      <formula>#REF!&amp;#REF!&lt;&gt;""</formula>
    </cfRule>
    <cfRule type="cellIs" priority="54" dxfId="1" operator="equal" stopIfTrue="1">
      <formula>0</formula>
    </cfRule>
  </conditionalFormatting>
  <conditionalFormatting sqref="H30:K30">
    <cfRule type="cellIs" priority="55" dxfId="0" operator="lessThan" stopIfTrue="1">
      <formula>0</formula>
    </cfRule>
    <cfRule type="expression" priority="56" dxfId="0" stopIfTrue="1">
      <formula>#REF!&amp;#REF!&lt;&gt;""</formula>
    </cfRule>
    <cfRule type="cellIs" priority="57" dxfId="1" operator="equal" stopIfTrue="1">
      <formula>0</formula>
    </cfRule>
  </conditionalFormatting>
  <conditionalFormatting sqref="H31 J31:K31">
    <cfRule type="cellIs" priority="58" dxfId="0" operator="lessThan" stopIfTrue="1">
      <formula>0</formula>
    </cfRule>
    <cfRule type="expression" priority="59" dxfId="0" stopIfTrue="1">
      <formula>#REF!&amp;#REF!&lt;&gt;""</formula>
    </cfRule>
    <cfRule type="cellIs" priority="60" dxfId="1" operator="equal" stopIfTrue="1">
      <formula>0</formula>
    </cfRule>
  </conditionalFormatting>
  <conditionalFormatting sqref="I31">
    <cfRule type="cellIs" priority="61" dxfId="0" operator="lessThan" stopIfTrue="1">
      <formula>0</formula>
    </cfRule>
    <cfRule type="expression" priority="62" dxfId="0" stopIfTrue="1">
      <formula>#REF!&amp;#REF!&lt;&gt;""</formula>
    </cfRule>
    <cfRule type="cellIs" priority="63" dxfId="1" operator="equal" stopIfTrue="1">
      <formula>0</formula>
    </cfRule>
  </conditionalFormatting>
  <conditionalFormatting sqref="H32">
    <cfRule type="cellIs" priority="64" dxfId="0" operator="lessThan" stopIfTrue="1">
      <formula>0</formula>
    </cfRule>
    <cfRule type="expression" priority="65" dxfId="0" stopIfTrue="1">
      <formula>#REF!&amp;#REF!&lt;&gt;""</formula>
    </cfRule>
    <cfRule type="cellIs" priority="66" dxfId="1" operator="equal" stopIfTrue="1">
      <formula>0</formula>
    </cfRule>
  </conditionalFormatting>
  <conditionalFormatting sqref="I32">
    <cfRule type="cellIs" priority="67" dxfId="0" operator="lessThan" stopIfTrue="1">
      <formula>0</formula>
    </cfRule>
    <cfRule type="expression" priority="68" dxfId="0" stopIfTrue="1">
      <formula>#REF!&amp;#REF!&lt;&gt;""</formula>
    </cfRule>
    <cfRule type="cellIs" priority="69" dxfId="1" operator="equal" stopIfTrue="1">
      <formula>0</formula>
    </cfRule>
  </conditionalFormatting>
  <conditionalFormatting sqref="J32:K32">
    <cfRule type="cellIs" priority="70" dxfId="0" operator="lessThan" stopIfTrue="1">
      <formula>0</formula>
    </cfRule>
    <cfRule type="expression" priority="71" dxfId="0" stopIfTrue="1">
      <formula>#REF!&amp;#REF!&lt;&gt;""</formula>
    </cfRule>
    <cfRule type="cellIs" priority="72" dxfId="1" operator="equal" stopIfTrue="1">
      <formula>0</formula>
    </cfRule>
  </conditionalFormatting>
  <conditionalFormatting sqref="L23:N23">
    <cfRule type="cellIs" priority="73" dxfId="0" operator="lessThan" stopIfTrue="1">
      <formula>0</formula>
    </cfRule>
    <cfRule type="expression" priority="74" dxfId="0" stopIfTrue="1">
      <formula>#REF!&amp;#REF!&lt;&gt;""</formula>
    </cfRule>
    <cfRule type="cellIs" priority="75" dxfId="1" operator="equal" stopIfTrue="1">
      <formula>0</formula>
    </cfRule>
  </conditionalFormatting>
  <conditionalFormatting sqref="L24:N24">
    <cfRule type="cellIs" priority="76" dxfId="0" operator="lessThan" stopIfTrue="1">
      <formula>0</formula>
    </cfRule>
    <cfRule type="expression" priority="77" dxfId="0" stopIfTrue="1">
      <formula>#REF!&amp;#REF!&lt;&gt;""</formula>
    </cfRule>
    <cfRule type="cellIs" priority="78" dxfId="1" operator="equal" stopIfTrue="1">
      <formula>0</formula>
    </cfRule>
  </conditionalFormatting>
  <conditionalFormatting sqref="L25:N25">
    <cfRule type="cellIs" priority="79" dxfId="0" operator="lessThan" stopIfTrue="1">
      <formula>0</formula>
    </cfRule>
    <cfRule type="expression" priority="80" dxfId="0" stopIfTrue="1">
      <formula>#REF!&amp;#REF!&lt;&gt;""</formula>
    </cfRule>
    <cfRule type="cellIs" priority="81" dxfId="1" operator="equal" stopIfTrue="1">
      <formula>0</formula>
    </cfRule>
  </conditionalFormatting>
  <conditionalFormatting sqref="L26:N26">
    <cfRule type="cellIs" priority="82" dxfId="0" operator="lessThan" stopIfTrue="1">
      <formula>0</formula>
    </cfRule>
    <cfRule type="expression" priority="83" dxfId="0" stopIfTrue="1">
      <formula>#REF!&amp;#REF!&lt;&gt;""</formula>
    </cfRule>
    <cfRule type="cellIs" priority="84" dxfId="1" operator="equal" stopIfTrue="1">
      <formula>0</formula>
    </cfRule>
  </conditionalFormatting>
  <conditionalFormatting sqref="L27:N27">
    <cfRule type="cellIs" priority="85" dxfId="0" operator="lessThan" stopIfTrue="1">
      <formula>0</formula>
    </cfRule>
    <cfRule type="expression" priority="86" dxfId="0" stopIfTrue="1">
      <formula>#REF!&amp;#REF!&lt;&gt;""</formula>
    </cfRule>
    <cfRule type="cellIs" priority="87" dxfId="1" operator="equal" stopIfTrue="1">
      <formula>0</formula>
    </cfRule>
  </conditionalFormatting>
  <conditionalFormatting sqref="L29:N29">
    <cfRule type="cellIs" priority="88" dxfId="0" operator="lessThan" stopIfTrue="1">
      <formula>0</formula>
    </cfRule>
    <cfRule type="expression" priority="89" dxfId="0" stopIfTrue="1">
      <formula>#REF!&amp;#REF!&lt;&gt;""</formula>
    </cfRule>
    <cfRule type="cellIs" priority="90" dxfId="1" operator="equal" stopIfTrue="1">
      <formula>0</formula>
    </cfRule>
  </conditionalFormatting>
  <conditionalFormatting sqref="L30:N30">
    <cfRule type="cellIs" priority="91" dxfId="0" operator="lessThan" stopIfTrue="1">
      <formula>0</formula>
    </cfRule>
    <cfRule type="expression" priority="92" dxfId="0" stopIfTrue="1">
      <formula>#REF!&amp;#REF!&lt;&gt;""</formula>
    </cfRule>
    <cfRule type="cellIs" priority="93" dxfId="1" operator="equal" stopIfTrue="1">
      <formula>0</formula>
    </cfRule>
  </conditionalFormatting>
  <conditionalFormatting sqref="O23:Q23">
    <cfRule type="cellIs" priority="94" dxfId="0" operator="lessThan" stopIfTrue="1">
      <formula>0</formula>
    </cfRule>
    <cfRule type="expression" priority="95" dxfId="0" stopIfTrue="1">
      <formula>#REF!&amp;#REF!&lt;&gt;""</formula>
    </cfRule>
    <cfRule type="cellIs" priority="96" dxfId="1" operator="equal" stopIfTrue="1">
      <formula>0</formula>
    </cfRule>
  </conditionalFormatting>
  <conditionalFormatting sqref="O24:Q24">
    <cfRule type="cellIs" priority="97" dxfId="0" operator="lessThan" stopIfTrue="1">
      <formula>0</formula>
    </cfRule>
    <cfRule type="expression" priority="98" dxfId="0" stopIfTrue="1">
      <formula>#REF!&amp;#REF!&lt;&gt;""</formula>
    </cfRule>
    <cfRule type="cellIs" priority="99" dxfId="1" operator="equal" stopIfTrue="1">
      <formula>0</formula>
    </cfRule>
  </conditionalFormatting>
  <conditionalFormatting sqref="O25:Q25">
    <cfRule type="cellIs" priority="100" dxfId="0" operator="lessThan" stopIfTrue="1">
      <formula>0</formula>
    </cfRule>
    <cfRule type="expression" priority="101" dxfId="0" stopIfTrue="1">
      <formula>#REF!&amp;#REF!&lt;&gt;""</formula>
    </cfRule>
    <cfRule type="cellIs" priority="102" dxfId="1" operator="equal" stopIfTrue="1">
      <formula>0</formula>
    </cfRule>
  </conditionalFormatting>
  <conditionalFormatting sqref="O26:Q26">
    <cfRule type="cellIs" priority="103" dxfId="0" operator="lessThan" stopIfTrue="1">
      <formula>0</formula>
    </cfRule>
    <cfRule type="expression" priority="104" dxfId="0" stopIfTrue="1">
      <formula>#REF!&amp;#REF!&lt;&gt;""</formula>
    </cfRule>
    <cfRule type="cellIs" priority="105" dxfId="1" operator="equal" stopIfTrue="1">
      <formula>0</formula>
    </cfRule>
  </conditionalFormatting>
  <conditionalFormatting sqref="O27:Q27">
    <cfRule type="cellIs" priority="106" dxfId="0" operator="lessThan" stopIfTrue="1">
      <formula>0</formula>
    </cfRule>
    <cfRule type="expression" priority="107" dxfId="0" stopIfTrue="1">
      <formula>#REF!&amp;#REF!&lt;&gt;""</formula>
    </cfRule>
    <cfRule type="cellIs" priority="108" dxfId="1" operator="equal" stopIfTrue="1">
      <formula>0</formula>
    </cfRule>
  </conditionalFormatting>
  <conditionalFormatting sqref="O28:Q28">
    <cfRule type="cellIs" priority="109" dxfId="0" operator="lessThan" stopIfTrue="1">
      <formula>0</formula>
    </cfRule>
    <cfRule type="expression" priority="110" dxfId="0" stopIfTrue="1">
      <formula>#REF!&amp;#REF!&lt;&gt;""</formula>
    </cfRule>
    <cfRule type="cellIs" priority="111" dxfId="1" operator="equal" stopIfTrue="1">
      <formula>0</formula>
    </cfRule>
  </conditionalFormatting>
  <conditionalFormatting sqref="O29:Q29">
    <cfRule type="cellIs" priority="112" dxfId="0" operator="lessThan" stopIfTrue="1">
      <formula>0</formula>
    </cfRule>
    <cfRule type="expression" priority="113" dxfId="0" stopIfTrue="1">
      <formula>#REF!&amp;#REF!&lt;&gt;""</formula>
    </cfRule>
    <cfRule type="cellIs" priority="114" dxfId="1" operator="equal" stopIfTrue="1">
      <formula>0</formula>
    </cfRule>
  </conditionalFormatting>
  <conditionalFormatting sqref="O30:Q30">
    <cfRule type="cellIs" priority="115" dxfId="0" operator="lessThan" stopIfTrue="1">
      <formula>0</formula>
    </cfRule>
    <cfRule type="expression" priority="116" dxfId="0" stopIfTrue="1">
      <formula>#REF!&amp;#REF!&lt;&gt;""</formula>
    </cfRule>
    <cfRule type="cellIs" priority="117" dxfId="1" operator="equal" stopIfTrue="1">
      <formula>0</formula>
    </cfRule>
  </conditionalFormatting>
  <conditionalFormatting sqref="O31:Q31">
    <cfRule type="cellIs" priority="118" dxfId="0" operator="lessThan" stopIfTrue="1">
      <formula>0</formula>
    </cfRule>
    <cfRule type="expression" priority="119" dxfId="0" stopIfTrue="1">
      <formula>#REF!&amp;#REF!&lt;&gt;""</formula>
    </cfRule>
    <cfRule type="cellIs" priority="120" dxfId="1" operator="equal" stopIfTrue="1">
      <formula>0</formula>
    </cfRule>
  </conditionalFormatting>
  <conditionalFormatting sqref="L31:N31">
    <cfRule type="cellIs" priority="121" dxfId="0" operator="lessThan" stopIfTrue="1">
      <formula>0</formula>
    </cfRule>
    <cfRule type="expression" priority="122" dxfId="0" stopIfTrue="1">
      <formula>#REF!&amp;#REF!&lt;&gt;""</formula>
    </cfRule>
    <cfRule type="cellIs" priority="123" dxfId="1" operator="equal" stopIfTrue="1">
      <formula>0</formula>
    </cfRule>
  </conditionalFormatting>
  <conditionalFormatting sqref="L28:N28">
    <cfRule type="cellIs" priority="124" dxfId="0" operator="lessThan" stopIfTrue="1">
      <formula>0</formula>
    </cfRule>
    <cfRule type="expression" priority="125" dxfId="0" stopIfTrue="1">
      <formula>#REF!&amp;#REF!&lt;&gt;""</formula>
    </cfRule>
    <cfRule type="cellIs" priority="126" dxfId="1" operator="equal" stopIfTrue="1">
      <formula>0</formula>
    </cfRule>
  </conditionalFormatting>
  <conditionalFormatting sqref="L32:N32 L34:N34">
    <cfRule type="cellIs" priority="127" dxfId="0" operator="lessThan" stopIfTrue="1">
      <formula>0</formula>
    </cfRule>
    <cfRule type="expression" priority="128" dxfId="0" stopIfTrue="1">
      <formula>#REF!&amp;#REF!&lt;&gt;""</formula>
    </cfRule>
    <cfRule type="cellIs" priority="129" dxfId="1" operator="equal" stopIfTrue="1">
      <formula>0</formula>
    </cfRule>
  </conditionalFormatting>
  <conditionalFormatting sqref="O32:Q32 O34:Q34">
    <cfRule type="cellIs" priority="130" dxfId="0" operator="lessThan" stopIfTrue="1">
      <formula>0</formula>
    </cfRule>
    <cfRule type="expression" priority="131" dxfId="0" stopIfTrue="1">
      <formula>#REF!&amp;#REF!&lt;&gt;""</formula>
    </cfRule>
    <cfRule type="cellIs" priority="132" dxfId="1" operator="equal" stopIfTrue="1">
      <formula>0</formula>
    </cfRule>
  </conditionalFormatting>
  <conditionalFormatting sqref="D25:D28">
    <cfRule type="cellIs" priority="133" dxfId="0" operator="lessThan" stopIfTrue="1">
      <formula>0</formula>
    </cfRule>
    <cfRule type="expression" priority="134" dxfId="0" stopIfTrue="1">
      <formula>#REF!&amp;#REF!&lt;&gt;""</formula>
    </cfRule>
    <cfRule type="cellIs" priority="135" dxfId="1" operator="equal" stopIfTrue="1">
      <formula>0</formula>
    </cfRule>
  </conditionalFormatting>
  <conditionalFormatting sqref="E25:E28">
    <cfRule type="cellIs" priority="136" dxfId="0" operator="lessThan" stopIfTrue="1">
      <formula>0</formula>
    </cfRule>
    <cfRule type="expression" priority="137" dxfId="0" stopIfTrue="1">
      <formula>#REF!&amp;#REF!&lt;&gt;""</formula>
    </cfRule>
    <cfRule type="cellIs" priority="138" dxfId="1" operator="equal" stopIfTrue="1">
      <formula>0</formula>
    </cfRule>
  </conditionalFormatting>
  <conditionalFormatting sqref="D29:D30">
    <cfRule type="cellIs" priority="139" dxfId="0" operator="lessThan" stopIfTrue="1">
      <formula>0</formula>
    </cfRule>
    <cfRule type="expression" priority="140" dxfId="0" stopIfTrue="1">
      <formula>#REF!&amp;#REF!&lt;&gt;""</formula>
    </cfRule>
    <cfRule type="cellIs" priority="141" dxfId="1" operator="equal" stopIfTrue="1">
      <formula>0</formula>
    </cfRule>
  </conditionalFormatting>
  <conditionalFormatting sqref="E29:E30">
    <cfRule type="cellIs" priority="142" dxfId="0" operator="lessThan" stopIfTrue="1">
      <formula>0</formula>
    </cfRule>
    <cfRule type="expression" priority="143" dxfId="0" stopIfTrue="1">
      <formula>#REF!&amp;#REF!&lt;&gt;""</formula>
    </cfRule>
    <cfRule type="cellIs" priority="144" dxfId="1" operator="equal" stopIfTrue="1">
      <formula>0</formula>
    </cfRule>
  </conditionalFormatting>
  <conditionalFormatting sqref="D31:D32 D34">
    <cfRule type="cellIs" priority="145" dxfId="0" operator="lessThan" stopIfTrue="1">
      <formula>0</formula>
    </cfRule>
    <cfRule type="expression" priority="146" dxfId="0" stopIfTrue="1">
      <formula>#REF!&amp;#REF!&lt;&gt;""</formula>
    </cfRule>
    <cfRule type="cellIs" priority="147" dxfId="1" operator="equal" stopIfTrue="1">
      <formula>0</formula>
    </cfRule>
  </conditionalFormatting>
  <conditionalFormatting sqref="E31:E32 E34">
    <cfRule type="cellIs" priority="148" dxfId="0" operator="lessThan" stopIfTrue="1">
      <formula>0</formula>
    </cfRule>
    <cfRule type="expression" priority="149" dxfId="0" stopIfTrue="1">
      <formula>#REF!&amp;#REF!&lt;&gt;""</formula>
    </cfRule>
    <cfRule type="cellIs" priority="150" dxfId="1" operator="equal" stopIfTrue="1">
      <formula>0</formula>
    </cfRule>
  </conditionalFormatting>
  <conditionalFormatting sqref="F34:G34">
    <cfRule type="cellIs" priority="151" dxfId="0" operator="lessThan" stopIfTrue="1">
      <formula>0</formula>
    </cfRule>
    <cfRule type="expression" priority="152" dxfId="0" stopIfTrue="1">
      <formula>#REF!&amp;#REF!&lt;&gt;""</formula>
    </cfRule>
    <cfRule type="cellIs" priority="153" dxfId="1" operator="equal" stopIfTrue="1">
      <formula>0</formula>
    </cfRule>
  </conditionalFormatting>
  <conditionalFormatting sqref="H34">
    <cfRule type="cellIs" priority="154" dxfId="0" operator="lessThan" stopIfTrue="1">
      <formula>0</formula>
    </cfRule>
    <cfRule type="expression" priority="155" dxfId="0" stopIfTrue="1">
      <formula>#REF!&amp;#REF!&lt;&gt;""</formula>
    </cfRule>
    <cfRule type="cellIs" priority="156" dxfId="1" operator="equal" stopIfTrue="1">
      <formula>0</formula>
    </cfRule>
  </conditionalFormatting>
  <conditionalFormatting sqref="I34">
    <cfRule type="cellIs" priority="157" dxfId="0" operator="lessThan" stopIfTrue="1">
      <formula>0</formula>
    </cfRule>
    <cfRule type="expression" priority="158" dxfId="0" stopIfTrue="1">
      <formula>#REF!&amp;#REF!&lt;&gt;""</formula>
    </cfRule>
    <cfRule type="cellIs" priority="159" dxfId="1" operator="equal" stopIfTrue="1">
      <formula>0</formula>
    </cfRule>
  </conditionalFormatting>
  <conditionalFormatting sqref="J34:K34">
    <cfRule type="cellIs" priority="160" dxfId="0" operator="lessThan" stopIfTrue="1">
      <formula>0</formula>
    </cfRule>
    <cfRule type="expression" priority="161" dxfId="0" stopIfTrue="1">
      <formula>#REF!&amp;#REF!&lt;&gt;""</formula>
    </cfRule>
    <cfRule type="cellIs" priority="162" dxfId="1" operator="equal" stopIfTrue="1">
      <formula>0</formula>
    </cfRule>
  </conditionalFormatting>
  <conditionalFormatting sqref="H9 D9 L9">
    <cfRule type="cellIs" priority="163" dxfId="0" operator="notEqual" stopIfTrue="1">
      <formula>"Validation: OK"</formula>
    </cfRule>
  </conditionalFormatting>
  <conditionalFormatting sqref="D35:Q37">
    <cfRule type="cellIs" priority="164" dxfId="1" operator="equal" stopIfTrue="1">
      <formula>0</formula>
    </cfRule>
  </conditionalFormatting>
  <conditionalFormatting sqref="D33:Q33">
    <cfRule type="cellIs" priority="165" dxfId="23" operator="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7109375" style="0" customWidth="1"/>
    <col min="2" max="2" width="12.7109375" style="0" customWidth="1"/>
    <col min="3" max="3" width="12.421875" style="0" customWidth="1"/>
    <col min="4" max="7" width="15.7109375" style="0" customWidth="1"/>
    <col min="9" max="17" width="0" style="0" hidden="1" customWidth="1"/>
  </cols>
  <sheetData>
    <row r="1" spans="1:20" ht="18">
      <c r="A1" s="341" t="str">
        <f>FTS!A1</f>
        <v>Higher Education Students Early Statistics 2007-08</v>
      </c>
      <c r="B1" s="191"/>
      <c r="C1" s="191"/>
      <c r="D1" s="54"/>
      <c r="E1" s="54"/>
      <c r="F1" s="54"/>
      <c r="G1" s="54"/>
      <c r="S1" s="54"/>
      <c r="T1" s="54"/>
    </row>
    <row r="2" spans="1:20" ht="12.75">
      <c r="A2" s="10"/>
      <c r="B2" s="10"/>
      <c r="C2" s="10"/>
      <c r="E2" s="54"/>
      <c r="G2" s="54"/>
      <c r="S2" s="54"/>
      <c r="T2" s="54"/>
    </row>
    <row r="3" spans="1:20" ht="15.75">
      <c r="A3" s="15" t="str">
        <f>FTS!INSTNAME</f>
        <v>Institution:</v>
      </c>
      <c r="B3" s="9"/>
      <c r="C3" s="9"/>
      <c r="D3" s="10" t="str">
        <f>contact</f>
        <v>Contact:</v>
      </c>
      <c r="E3" s="54"/>
      <c r="F3" s="54" t="str">
        <f>hea</f>
        <v>HEA:</v>
      </c>
      <c r="G3" s="54"/>
      <c r="S3" s="54"/>
      <c r="T3" s="54"/>
    </row>
    <row r="4" spans="1:20" ht="15.75">
      <c r="A4" s="15" t="str">
        <f>FTS!CODE</f>
        <v>Code:</v>
      </c>
      <c r="C4" s="9"/>
      <c r="D4" s="10" t="str">
        <f>phone</f>
        <v>Phone:</v>
      </c>
      <c r="E4" s="54"/>
      <c r="F4" s="54" t="str">
        <f>heaphone</f>
        <v>HEA Phone: 0117 931</v>
      </c>
      <c r="G4" s="54"/>
      <c r="I4" s="10" t="s">
        <v>86</v>
      </c>
      <c r="S4" s="54"/>
      <c r="T4" s="54"/>
    </row>
    <row r="5" spans="1:20" ht="15.75">
      <c r="A5" s="15" t="str">
        <f>UKPRN</f>
        <v>UKPRN:</v>
      </c>
      <c r="B5" s="9"/>
      <c r="C5" s="9"/>
      <c r="D5" s="10" t="str">
        <f>mail</f>
        <v>E-mail:</v>
      </c>
      <c r="E5" s="54"/>
      <c r="F5" s="54" t="str">
        <f>heamail</f>
        <v>HEA E-mail:</v>
      </c>
      <c r="G5" s="54"/>
      <c r="I5">
        <f>COUNTIF(8:8,"Validation: OK")</f>
        <v>2</v>
      </c>
      <c r="S5" s="54"/>
      <c r="T5" s="54"/>
    </row>
    <row r="6" spans="1:20" ht="12.75">
      <c r="A6" s="334" t="s">
        <v>133</v>
      </c>
      <c r="D6" s="10" t="str">
        <f>Date</f>
        <v>Date loaded:</v>
      </c>
      <c r="S6" s="54"/>
      <c r="T6" s="54"/>
    </row>
    <row r="7" spans="1:20" ht="15.75">
      <c r="A7" s="161"/>
      <c r="B7" s="342"/>
      <c r="C7" s="342"/>
      <c r="D7" s="342"/>
      <c r="E7" s="342"/>
      <c r="F7" s="342"/>
      <c r="G7" s="342"/>
      <c r="S7" s="54"/>
      <c r="T7" s="54"/>
    </row>
    <row r="8" spans="1:20" ht="15.75">
      <c r="A8" s="343"/>
      <c r="B8" s="342"/>
      <c r="C8" s="342"/>
      <c r="D8" s="527" t="s">
        <v>117</v>
      </c>
      <c r="E8" s="528"/>
      <c r="F8" s="527" t="s">
        <v>117</v>
      </c>
      <c r="G8" s="529"/>
      <c r="S8" s="54"/>
      <c r="T8" s="54"/>
    </row>
    <row r="9" spans="1:20" ht="16.5" thickBot="1">
      <c r="A9" s="343"/>
      <c r="B9" s="342"/>
      <c r="C9" s="342"/>
      <c r="D9" s="334" t="s">
        <v>156</v>
      </c>
      <c r="E9" s="522"/>
      <c r="F9" s="334" t="s">
        <v>156</v>
      </c>
      <c r="G9" s="523"/>
      <c r="S9" s="54"/>
      <c r="T9" s="54"/>
    </row>
    <row r="10" spans="1:20" ht="12.75">
      <c r="A10" s="293"/>
      <c r="B10" s="294"/>
      <c r="C10" s="297"/>
      <c r="D10" s="295">
        <v>1</v>
      </c>
      <c r="E10" s="296"/>
      <c r="F10" s="295">
        <v>2</v>
      </c>
      <c r="G10" s="344"/>
      <c r="S10" s="54"/>
      <c r="T10" s="54"/>
    </row>
    <row r="11" spans="1:20" ht="12.75">
      <c r="A11" s="299"/>
      <c r="B11" s="129"/>
      <c r="C11" s="300"/>
      <c r="D11" s="188"/>
      <c r="E11" s="53"/>
      <c r="F11" s="188"/>
      <c r="G11" s="307"/>
      <c r="S11" s="54"/>
      <c r="T11" s="54"/>
    </row>
    <row r="12" spans="1:20" ht="12.75">
      <c r="A12" s="299"/>
      <c r="B12" s="129"/>
      <c r="C12" s="300"/>
      <c r="D12" s="188" t="s">
        <v>151</v>
      </c>
      <c r="E12" s="53"/>
      <c r="F12" s="188" t="s">
        <v>152</v>
      </c>
      <c r="G12" s="307"/>
      <c r="S12" s="54"/>
      <c r="T12" s="54"/>
    </row>
    <row r="13" spans="1:20" ht="12.75">
      <c r="A13" s="299"/>
      <c r="B13" s="129"/>
      <c r="C13" s="300"/>
      <c r="D13" s="188" t="s">
        <v>118</v>
      </c>
      <c r="E13" s="189"/>
      <c r="F13" s="188" t="s">
        <v>106</v>
      </c>
      <c r="G13" s="307"/>
      <c r="S13" s="54"/>
      <c r="T13" s="54"/>
    </row>
    <row r="14" spans="1:20" ht="12.75">
      <c r="A14" s="299"/>
      <c r="B14" s="129"/>
      <c r="C14" s="300"/>
      <c r="D14" s="188" t="s">
        <v>121</v>
      </c>
      <c r="E14" s="53"/>
      <c r="F14" s="188" t="s">
        <v>119</v>
      </c>
      <c r="G14" s="307"/>
      <c r="S14" s="54"/>
      <c r="T14" s="54"/>
    </row>
    <row r="15" spans="1:20" ht="12.75">
      <c r="A15" s="299"/>
      <c r="B15" s="129"/>
      <c r="C15" s="300"/>
      <c r="D15" s="188"/>
      <c r="E15" s="53"/>
      <c r="F15" s="188" t="s">
        <v>122</v>
      </c>
      <c r="G15" s="307"/>
      <c r="S15" s="54"/>
      <c r="T15" s="54"/>
    </row>
    <row r="16" spans="1:20" ht="51" customHeight="1">
      <c r="A16" s="313" t="s">
        <v>107</v>
      </c>
      <c r="B16" s="345" t="s">
        <v>108</v>
      </c>
      <c r="C16" s="316" t="s">
        <v>23</v>
      </c>
      <c r="D16" s="476" t="s">
        <v>153</v>
      </c>
      <c r="E16" s="476" t="s">
        <v>93</v>
      </c>
      <c r="F16" s="477" t="s">
        <v>153</v>
      </c>
      <c r="G16" s="510" t="s">
        <v>93</v>
      </c>
      <c r="I16" s="346" t="s">
        <v>20</v>
      </c>
      <c r="J16" s="347" t="s">
        <v>109</v>
      </c>
      <c r="M16" t="s">
        <v>110</v>
      </c>
      <c r="S16" s="54"/>
      <c r="T16" s="54"/>
    </row>
    <row r="17" spans="1:20" ht="12.75">
      <c r="A17" s="348"/>
      <c r="B17" s="303"/>
      <c r="C17" s="330" t="s">
        <v>31</v>
      </c>
      <c r="D17" s="349">
        <v>0</v>
      </c>
      <c r="E17" s="349">
        <v>0</v>
      </c>
      <c r="F17" s="349">
        <v>0</v>
      </c>
      <c r="G17" s="350">
        <v>0</v>
      </c>
      <c r="I17" s="347" t="s">
        <v>31</v>
      </c>
      <c r="J17" s="351">
        <v>1</v>
      </c>
      <c r="M17" s="335">
        <f>IF(D17&lt;0,"Column "&amp;$D$10&amp;", "&amp;$A17&amp;",Full-time and sandwich and sandwich year-out, "&amp;$C17&amp;";","")</f>
      </c>
      <c r="N17" s="336">
        <f>IF(E17&lt;0,"Column "&amp;$D$10&amp;", "&amp;$A17&amp;", Part-time, "&amp;$C17&amp;";","")</f>
      </c>
      <c r="O17" s="335">
        <f>IF(F17&lt;0,"Column "&amp;$F$10&amp;", "&amp;$A17&amp;", Full-time and sandwich and sandwich year-out, "&amp;$C17&amp;";","")</f>
      </c>
      <c r="P17" s="336">
        <f>IF(G17&lt;0,"Column "&amp;$F$10&amp;", "&amp;$A17&amp;", Part-time, "&amp;$C17&amp;";","")</f>
      </c>
      <c r="S17" s="54"/>
      <c r="T17" s="54"/>
    </row>
    <row r="18" spans="1:20" ht="12.75">
      <c r="A18" s="299"/>
      <c r="B18" s="129"/>
      <c r="C18" s="339" t="s">
        <v>33</v>
      </c>
      <c r="D18" s="352">
        <v>0</v>
      </c>
      <c r="E18" s="352">
        <v>0</v>
      </c>
      <c r="F18" s="352">
        <v>0</v>
      </c>
      <c r="G18" s="353">
        <v>0</v>
      </c>
      <c r="I18" s="347" t="s">
        <v>34</v>
      </c>
      <c r="J18" s="351">
        <v>1</v>
      </c>
      <c r="M18" s="308">
        <f>IF(D18&lt;0,"Column "&amp;$D$10&amp;", "&amp;$A17&amp;", Full-time and sandwich and sandwich year-out, "&amp;$C18&amp;";","")</f>
      </c>
      <c r="N18" s="340">
        <f>IF(E18&lt;0,"Column "&amp;$D$10&amp;", "&amp;$A17&amp;", Part-time, "&amp;$C18&amp;";","")</f>
      </c>
      <c r="O18" s="308">
        <f>IF(F18&lt;0,"Column "&amp;$F$10&amp;", "&amp;$A17&amp;", Full-time and sandwich and sandwich year-out, "&amp;$C18&amp;";","")</f>
      </c>
      <c r="P18" s="340">
        <f>IF(G18&lt;0,"Column "&amp;$F$10&amp;", "&amp;$A17&amp;", Part-time, "&amp;$C18&amp;";","")</f>
      </c>
      <c r="S18" s="54"/>
      <c r="T18" s="54"/>
    </row>
    <row r="19" spans="1:20" ht="12.75">
      <c r="A19" s="324"/>
      <c r="B19" s="354"/>
      <c r="C19" s="355" t="s">
        <v>35</v>
      </c>
      <c r="D19" s="356">
        <v>0</v>
      </c>
      <c r="E19" s="356">
        <v>0</v>
      </c>
      <c r="F19" s="356">
        <v>0</v>
      </c>
      <c r="G19" s="357">
        <v>0</v>
      </c>
      <c r="I19" s="347" t="s">
        <v>35</v>
      </c>
      <c r="J19" s="351">
        <v>1</v>
      </c>
      <c r="M19" s="358">
        <f>IF(D19&lt;0,"Column "&amp;$D$10&amp;", "&amp;$A17&amp;", Full-time and sandwich and sandwich year-out, "&amp;$C19&amp;";","")</f>
      </c>
      <c r="N19" s="359">
        <f>IF(E19&lt;0,"Column "&amp;$D$10&amp;", "&amp;$A17&amp;", Part-time, "&amp;$C19&amp;";","")</f>
      </c>
      <c r="O19" s="358">
        <f>IF(F19&lt;0,"Column "&amp;$F$10&amp;", "&amp;$A17&amp;", Full-time and sandwich and sandwich year-out, "&amp;$C19&amp;";","")</f>
      </c>
      <c r="P19" s="359">
        <f>IF(G19&lt;0,"Column "&amp;$F$10&amp;", "&amp;$A17&amp;", Part-time, "&amp;$C19&amp;";","")</f>
      </c>
      <c r="S19" s="54"/>
      <c r="T19" s="54"/>
    </row>
    <row r="20" spans="1:20" ht="12.75">
      <c r="A20" s="323"/>
      <c r="B20" s="360"/>
      <c r="C20" s="310" t="s">
        <v>31</v>
      </c>
      <c r="D20" s="361">
        <v>0</v>
      </c>
      <c r="E20" s="361">
        <v>0</v>
      </c>
      <c r="F20" s="361">
        <v>0</v>
      </c>
      <c r="G20" s="362">
        <v>0</v>
      </c>
      <c r="I20" s="347" t="s">
        <v>31</v>
      </c>
      <c r="J20" s="351">
        <v>2</v>
      </c>
      <c r="M20" s="363">
        <f>IF(D20&lt;0,"Column "&amp;$D$10&amp;", "&amp;$A20&amp;", Full-time and sandwich and sandwich year-out, "&amp;$C20&amp;";","")</f>
      </c>
      <c r="N20" s="364">
        <f>IF(E20&lt;0,"Column "&amp;$D$10&amp;", "&amp;$A20&amp;", Part-time, "&amp;$C20&amp;";","")</f>
      </c>
      <c r="O20" s="363">
        <f>IF(F20&lt;0,"Column "&amp;$F$10&amp;", "&amp;$A20&amp;", Full-time and sandwich and sandwich year-out, "&amp;$C20&amp;";","")</f>
      </c>
      <c r="P20" s="364">
        <f>IF(G20&lt;0,"Column "&amp;$F$10&amp;", "&amp;$A20&amp;", Part-time, "&amp;$C20&amp;";","")</f>
      </c>
      <c r="S20" s="54"/>
      <c r="T20" s="54"/>
    </row>
    <row r="21" spans="1:20" ht="12.75">
      <c r="A21" s="299"/>
      <c r="B21" s="129"/>
      <c r="C21" s="339" t="s">
        <v>33</v>
      </c>
      <c r="D21" s="352">
        <v>0</v>
      </c>
      <c r="E21" s="352">
        <v>0</v>
      </c>
      <c r="F21" s="352">
        <v>0</v>
      </c>
      <c r="G21" s="353">
        <v>0</v>
      </c>
      <c r="I21" s="347" t="s">
        <v>34</v>
      </c>
      <c r="J21" s="351">
        <v>2</v>
      </c>
      <c r="M21" s="308">
        <f>IF(D21&lt;0,"Column "&amp;$D$10&amp;", "&amp;$A20&amp;", Full-time and sandwich and sandwich year-out, "&amp;$C21&amp;";","")</f>
      </c>
      <c r="N21" s="340">
        <f>IF(E21&lt;0,"Column "&amp;$D$10&amp;", "&amp;$A20&amp;", Part-time, "&amp;$C21&amp;";","")</f>
      </c>
      <c r="O21" s="308">
        <f>IF(F21&lt;0,"Column "&amp;$F$10&amp;", "&amp;$A20&amp;", Full-time and sandwich and sandwich year-out, "&amp;$C21&amp;";","")</f>
      </c>
      <c r="P21" s="340">
        <f>IF(G21&lt;0,"Column "&amp;$F$10&amp;", "&amp;$A20&amp;", Part-time, "&amp;$C21&amp;";","")</f>
      </c>
      <c r="S21" s="54"/>
      <c r="T21" s="54"/>
    </row>
    <row r="22" spans="1:20" ht="12.75">
      <c r="A22" s="324"/>
      <c r="B22" s="354"/>
      <c r="C22" s="355" t="s">
        <v>35</v>
      </c>
      <c r="D22" s="356">
        <v>0</v>
      </c>
      <c r="E22" s="356">
        <v>0</v>
      </c>
      <c r="F22" s="356">
        <v>0</v>
      </c>
      <c r="G22" s="357">
        <v>0</v>
      </c>
      <c r="I22" s="347" t="s">
        <v>35</v>
      </c>
      <c r="J22" s="351">
        <v>2</v>
      </c>
      <c r="M22" s="358">
        <f>IF(D22&lt;0,"Column "&amp;$D$10&amp;", "&amp;$A20&amp;", Full-time and sandwich and sandwich year-out, "&amp;$C22&amp;";","")</f>
      </c>
      <c r="N22" s="359">
        <f>IF(E22&lt;0,"Column "&amp;$D$10&amp;", "&amp;$A20&amp;", Part-time, "&amp;$C22&amp;";","")</f>
      </c>
      <c r="O22" s="358">
        <f>IF(F22&lt;0,"Column "&amp;$F$10&amp;", "&amp;$A20&amp;", Full-time and sandwich and sandwich year-out, "&amp;$C22&amp;";","")</f>
      </c>
      <c r="P22" s="359">
        <f>IF(G22&lt;0,"Column "&amp;$F$10&amp;", "&amp;$A20&amp;", Part-time, "&amp;$C22&amp;";","")</f>
      </c>
      <c r="S22" s="54"/>
      <c r="T22" s="54"/>
    </row>
    <row r="23" spans="1:20" ht="12.75">
      <c r="A23" s="323"/>
      <c r="B23" s="360"/>
      <c r="C23" s="310" t="s">
        <v>31</v>
      </c>
      <c r="D23" s="361">
        <v>0</v>
      </c>
      <c r="E23" s="361">
        <v>0</v>
      </c>
      <c r="F23" s="361">
        <v>0</v>
      </c>
      <c r="G23" s="362">
        <v>0</v>
      </c>
      <c r="I23" s="347" t="s">
        <v>31</v>
      </c>
      <c r="J23" s="351">
        <v>3</v>
      </c>
      <c r="M23" s="363">
        <f>IF(D23&lt;0,"Column "&amp;$D$10&amp;", "&amp;$A23&amp;", Full-time and sandwich and sandwich year-out, "&amp;$C23&amp;";","")</f>
      </c>
      <c r="N23" s="364">
        <f>IF(E23&lt;0,"Column "&amp;$D$10&amp;", "&amp;$A23&amp;", Part-time, "&amp;$C23&amp;";","")</f>
      </c>
      <c r="O23" s="363">
        <f>IF(F23&lt;0,"Column "&amp;$F$10&amp;", "&amp;$A23&amp;", Full-time and sandwich and sandwich year-out, "&amp;$C23&amp;";","")</f>
      </c>
      <c r="P23" s="364">
        <f>IF(G23&lt;0,"Column "&amp;$F$10&amp;", "&amp;$A23&amp;", Part-time, "&amp;$C23&amp;";","")</f>
      </c>
      <c r="S23" s="54"/>
      <c r="T23" s="54"/>
    </row>
    <row r="24" spans="1:20" ht="12.75">
      <c r="A24" s="299"/>
      <c r="B24" s="129"/>
      <c r="C24" s="339" t="s">
        <v>33</v>
      </c>
      <c r="D24" s="352">
        <v>0</v>
      </c>
      <c r="E24" s="352">
        <v>0</v>
      </c>
      <c r="F24" s="352">
        <v>0</v>
      </c>
      <c r="G24" s="353">
        <v>0</v>
      </c>
      <c r="I24" s="347" t="s">
        <v>34</v>
      </c>
      <c r="J24" s="351">
        <v>3</v>
      </c>
      <c r="M24" s="308">
        <f>IF(D24&lt;0,"Column "&amp;$D$10&amp;", "&amp;$A23&amp;", Full-time and sandwich and sandwich year-out, "&amp;$C24&amp;";","")</f>
      </c>
      <c r="N24" s="340">
        <f>IF(E24&lt;0,"Column "&amp;$D$10&amp;", "&amp;$A23&amp;", Part-time, "&amp;$C24&amp;";","")</f>
      </c>
      <c r="O24" s="308">
        <f>IF(F24&lt;0,"Column "&amp;$F$10&amp;", "&amp;$A23&amp;", Full-time and sandwich and sandwich year-out, "&amp;$C24&amp;";","")</f>
      </c>
      <c r="P24" s="340">
        <f>IF(G24&lt;0,"Column "&amp;$F$10&amp;", "&amp;$A23&amp;", Part-time, "&amp;$C24&amp;";","")</f>
      </c>
      <c r="S24" s="54"/>
      <c r="T24" s="54"/>
    </row>
    <row r="25" spans="1:20" ht="12.75">
      <c r="A25" s="324"/>
      <c r="B25" s="354"/>
      <c r="C25" s="355" t="s">
        <v>35</v>
      </c>
      <c r="D25" s="356">
        <v>0</v>
      </c>
      <c r="E25" s="356">
        <v>0</v>
      </c>
      <c r="F25" s="356">
        <v>0</v>
      </c>
      <c r="G25" s="505">
        <v>0</v>
      </c>
      <c r="I25" s="347" t="s">
        <v>35</v>
      </c>
      <c r="J25" s="351">
        <v>3</v>
      </c>
      <c r="M25" s="358">
        <f>IF(D25&lt;0,"Column "&amp;$D$10&amp;", "&amp;$A23&amp;", Full-time and sandwich and sandwich year-out, "&amp;$C25&amp;";","")</f>
      </c>
      <c r="N25" s="359">
        <f>IF(E25&lt;0,"Column "&amp;$D$10&amp;", "&amp;$A23&amp;", Part-time, "&amp;$C25&amp;";","")</f>
      </c>
      <c r="O25" s="358">
        <f>IF(F25&lt;0,"Column "&amp;$F$10&amp;", "&amp;$A23&amp;", Full-time and sandwich and sandwich year-out, "&amp;$C25&amp;";","")</f>
      </c>
      <c r="P25" s="359">
        <f>IF(G25&lt;0,"Column "&amp;$F$10&amp;", "&amp;$A23&amp;", Part-time, "&amp;$C25&amp;";","")</f>
      </c>
      <c r="S25" s="54"/>
      <c r="T25" s="54"/>
    </row>
    <row r="26" spans="1:20" ht="12.75">
      <c r="A26" s="348" t="s">
        <v>111</v>
      </c>
      <c r="B26" s="365"/>
      <c r="C26" s="330" t="s">
        <v>31</v>
      </c>
      <c r="D26" s="366">
        <f aca="true" t="shared" si="0" ref="D26:G28">SUM(D17+D20+D23)</f>
        <v>0</v>
      </c>
      <c r="E26" s="366">
        <f t="shared" si="0"/>
        <v>0</v>
      </c>
      <c r="F26" s="366">
        <f t="shared" si="0"/>
        <v>0</v>
      </c>
      <c r="G26" s="519">
        <f t="shared" si="0"/>
        <v>0</v>
      </c>
      <c r="M26" s="337" t="e">
        <f>M17&amp;M18&amp;M19&amp;M20&amp;M21&amp;M22&amp;M23&amp;M24&amp;M25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</f>
        <v>#REF!</v>
      </c>
      <c r="N26" s="337" t="e">
        <f>N17&amp;N18&amp;N19&amp;N20&amp;N21&amp;N22&amp;N23&amp;N24&amp;N25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</f>
        <v>#REF!</v>
      </c>
      <c r="O26" s="337" t="e">
        <f>O17&amp;O18&amp;O19&amp;O20&amp;O21&amp;O22&amp;O23&amp;O24&amp;O25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</f>
        <v>#REF!</v>
      </c>
      <c r="P26" s="337" t="e">
        <f>P17&amp;P18&amp;P19&amp;P20&amp;P21&amp;P22&amp;P23&amp;P24&amp;P25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&amp;#REF!</f>
        <v>#REF!</v>
      </c>
      <c r="S26" s="54"/>
      <c r="T26" s="54"/>
    </row>
    <row r="27" spans="1:20" ht="12.75">
      <c r="A27" s="299"/>
      <c r="B27" s="129"/>
      <c r="C27" s="339" t="s">
        <v>33</v>
      </c>
      <c r="D27" s="367">
        <f t="shared" si="0"/>
        <v>0</v>
      </c>
      <c r="E27" s="367">
        <f t="shared" si="0"/>
        <v>0</v>
      </c>
      <c r="F27" s="367">
        <f t="shared" si="0"/>
        <v>0</v>
      </c>
      <c r="G27" s="519">
        <f t="shared" si="0"/>
        <v>0</v>
      </c>
      <c r="L27" s="338" t="s">
        <v>28</v>
      </c>
      <c r="M27" s="368" t="e">
        <f>M26&amp;N26</f>
        <v>#REF!</v>
      </c>
      <c r="N27" s="338" t="s">
        <v>29</v>
      </c>
      <c r="O27" s="368" t="e">
        <f>O26&amp;P26</f>
        <v>#REF!</v>
      </c>
      <c r="S27" s="54"/>
      <c r="T27" s="54"/>
    </row>
    <row r="28" spans="1:20" ht="12.75">
      <c r="A28" s="299"/>
      <c r="B28" s="129"/>
      <c r="C28" s="355" t="s">
        <v>35</v>
      </c>
      <c r="D28" s="369">
        <f t="shared" si="0"/>
        <v>0</v>
      </c>
      <c r="E28" s="369">
        <f t="shared" si="0"/>
        <v>0</v>
      </c>
      <c r="F28" s="369">
        <f t="shared" si="0"/>
        <v>0</v>
      </c>
      <c r="G28" s="520">
        <f t="shared" si="0"/>
        <v>0</v>
      </c>
      <c r="S28" s="54"/>
      <c r="T28" s="54"/>
    </row>
    <row r="29" spans="1:20" ht="13.5" thickBot="1">
      <c r="A29" s="370"/>
      <c r="B29" s="371"/>
      <c r="C29" s="372" t="s">
        <v>58</v>
      </c>
      <c r="D29" s="373">
        <f>SUM(D26:D28)</f>
        <v>0</v>
      </c>
      <c r="E29" s="373">
        <f>SUM(E26:E28)</f>
        <v>0</v>
      </c>
      <c r="F29" s="373">
        <f>SUM(F26:F28)</f>
        <v>0</v>
      </c>
      <c r="G29" s="374">
        <f>SUM(G26:G28)</f>
        <v>0</v>
      </c>
      <c r="S29" s="54"/>
      <c r="T29" s="54"/>
    </row>
    <row r="31" ht="12.75">
      <c r="A31" s="54" t="s">
        <v>148</v>
      </c>
    </row>
    <row r="32" ht="12.75">
      <c r="A32" s="54" t="s">
        <v>83</v>
      </c>
    </row>
  </sheetData>
  <sheetProtection/>
  <mergeCells count="2">
    <mergeCell ref="D8:E8"/>
    <mergeCell ref="F8:G8"/>
  </mergeCells>
  <conditionalFormatting sqref="D17:G19">
    <cfRule type="cellIs" priority="1" dxfId="0" operator="lessThan" stopIfTrue="1">
      <formula>0</formula>
    </cfRule>
    <cfRule type="expression" priority="2" dxfId="0" stopIfTrue="1">
      <formula>#REF!&amp;#REF!&lt;&gt;""</formula>
    </cfRule>
    <cfRule type="cellIs" priority="3" dxfId="1" operator="equal" stopIfTrue="1">
      <formula>0</formula>
    </cfRule>
  </conditionalFormatting>
  <conditionalFormatting sqref="D20:G22">
    <cfRule type="cellIs" priority="4" dxfId="0" operator="lessThan" stopIfTrue="1">
      <formula>0</formula>
    </cfRule>
    <cfRule type="expression" priority="5" dxfId="0" stopIfTrue="1">
      <formula>#REF!&amp;#REF!&lt;&gt;""</formula>
    </cfRule>
    <cfRule type="cellIs" priority="6" dxfId="1" operator="equal" stopIfTrue="1">
      <formula>0</formula>
    </cfRule>
  </conditionalFormatting>
  <conditionalFormatting sqref="D23:G25">
    <cfRule type="cellIs" priority="7" dxfId="0" operator="lessThan" stopIfTrue="1">
      <formula>0</formula>
    </cfRule>
    <cfRule type="expression" priority="8" dxfId="0" stopIfTrue="1">
      <formula>#REF!&amp;#REF!&lt;&gt;""</formula>
    </cfRule>
    <cfRule type="cellIs" priority="9" dxfId="1" operator="equal" stopIfTrue="1">
      <formula>0</formula>
    </cfRule>
  </conditionalFormatting>
  <conditionalFormatting sqref="G26:G28">
    <cfRule type="cellIs" priority="10" dxfId="0" operator="lessThan" stopIfTrue="1">
      <formula>0</formula>
    </cfRule>
    <cfRule type="expression" priority="11" dxfId="0" stopIfTrue="1">
      <formula>#REF!&amp;#REF!&lt;&gt;""</formula>
    </cfRule>
    <cfRule type="cellIs" priority="12" dxfId="1" operator="equal" stopIfTrue="1">
      <formula>0</formula>
    </cfRule>
  </conditionalFormatting>
  <conditionalFormatting sqref="D26:F29 G29">
    <cfRule type="cellIs" priority="13" dxfId="1" operator="equal" stopIfTrue="1">
      <formula>0</formula>
    </cfRule>
  </conditionalFormatting>
  <conditionalFormatting sqref="D8 E8:E9 G8:G9 F8">
    <cfRule type="cellIs" priority="14" dxfId="0" operator="notEqual" stopIfTrue="1">
      <formula>"Validation: OK"</formula>
    </cfRule>
  </conditionalFormatting>
  <conditionalFormatting sqref="A7">
    <cfRule type="expression" priority="15" dxfId="8" stopIfTrue="1">
      <formula>$A$7&lt;&gt;""</formula>
    </cfRule>
  </conditionalFormatting>
  <dataValidations count="2">
    <dataValidation type="list" allowBlank="1" showInputMessage="1" showErrorMessage="1" error="Please select an institution from the drop-down menu" sqref="A27:A28">
      <formula1>$N$31:$N$569</formula1>
    </dataValidation>
    <dataValidation allowBlank="1" showInputMessage="1" showErrorMessage="1" error="Please select an institution from the drop-down menu" sqref="A17:A25"/>
  </dataValidation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5.8515625" style="2" customWidth="1"/>
    <col min="2" max="2" width="8.8515625" style="2" customWidth="1"/>
    <col min="3" max="3" width="12.421875" style="2" bestFit="1" customWidth="1"/>
    <col min="4" max="13" width="14.8515625" style="2" customWidth="1"/>
    <col min="14" max="14" width="14.8515625" style="2" hidden="1" customWidth="1"/>
    <col min="15" max="15" width="15.57421875" style="6" customWidth="1"/>
    <col min="16" max="16" width="15.57421875" style="6" hidden="1" customWidth="1"/>
    <col min="17" max="17" width="14.8515625" style="6" customWidth="1"/>
    <col min="18" max="16384" width="9.140625" style="2" customWidth="1"/>
  </cols>
  <sheetData>
    <row r="1" spans="1:10" s="485" customFormat="1" ht="18">
      <c r="A1" s="484" t="str">
        <f>FTS!A1</f>
        <v>Higher Education Students Early Statistics 2007-08</v>
      </c>
      <c r="H1" s="486"/>
      <c r="I1" s="487"/>
      <c r="J1" s="208"/>
    </row>
    <row r="2" spans="1:9" ht="12.75">
      <c r="A2" s="7"/>
      <c r="I2" s="8"/>
    </row>
    <row r="3" spans="1:10" ht="15.75">
      <c r="A3" s="9" t="str">
        <f>FTS!INSTNAME</f>
        <v>Institution:</v>
      </c>
      <c r="G3" s="2" t="str">
        <f>contact</f>
        <v>Contact:</v>
      </c>
      <c r="I3" s="8"/>
      <c r="J3" s="2" t="str">
        <f>hea</f>
        <v>HEA:</v>
      </c>
    </row>
    <row r="4" spans="1:10" ht="15.75">
      <c r="A4" s="9" t="str">
        <f>FTS!CODE</f>
        <v>Code:</v>
      </c>
      <c r="G4" s="2" t="str">
        <f>phone</f>
        <v>Phone:</v>
      </c>
      <c r="I4" s="8"/>
      <c r="J4" s="2" t="str">
        <f>heaphone</f>
        <v>HEA Phone: 0117 931</v>
      </c>
    </row>
    <row r="5" spans="1:10" ht="15.75">
      <c r="A5" s="9" t="str">
        <f>UKPRN</f>
        <v>UKPRN:</v>
      </c>
      <c r="D5" s="15"/>
      <c r="G5" s="2" t="str">
        <f>mail</f>
        <v>E-mail:</v>
      </c>
      <c r="I5" s="8"/>
      <c r="J5" s="2" t="str">
        <f>heamail</f>
        <v>HEA E-mail:</v>
      </c>
    </row>
    <row r="6" spans="1:9" ht="15.75">
      <c r="A6" s="9" t="s">
        <v>135</v>
      </c>
      <c r="G6" s="10" t="str">
        <f>Date</f>
        <v>Date loaded:</v>
      </c>
      <c r="I6" s="8"/>
    </row>
    <row r="7" spans="1:10" ht="15.75">
      <c r="A7" s="9" t="s">
        <v>136</v>
      </c>
      <c r="G7" s="8"/>
      <c r="H7" s="13"/>
      <c r="I7" s="8"/>
      <c r="J7" s="13"/>
    </row>
    <row r="8" spans="1:10" ht="15.75">
      <c r="A8" s="9"/>
      <c r="H8" s="12"/>
      <c r="J8" s="14"/>
    </row>
    <row r="9" spans="4:17" ht="13.5" thickBot="1">
      <c r="D9" s="15" t="s">
        <v>117</v>
      </c>
      <c r="F9" s="15" t="s">
        <v>117</v>
      </c>
      <c r="H9" s="15" t="s">
        <v>117</v>
      </c>
      <c r="J9" s="15" t="s">
        <v>117</v>
      </c>
      <c r="L9" s="15" t="s">
        <v>117</v>
      </c>
      <c r="O9" s="15" t="s">
        <v>117</v>
      </c>
      <c r="P9" s="15"/>
      <c r="Q9" s="15" t="s">
        <v>117</v>
      </c>
    </row>
    <row r="10" spans="1:17" ht="12.75">
      <c r="A10" s="16"/>
      <c r="B10" s="17"/>
      <c r="C10" s="17"/>
      <c r="D10" s="18">
        <v>1</v>
      </c>
      <c r="E10" s="19"/>
      <c r="F10" s="18">
        <v>2</v>
      </c>
      <c r="G10" s="19"/>
      <c r="H10" s="18">
        <v>3</v>
      </c>
      <c r="I10" s="19"/>
      <c r="J10" s="18">
        <v>4</v>
      </c>
      <c r="K10" s="488"/>
      <c r="L10" s="489" t="s">
        <v>4</v>
      </c>
      <c r="M10" s="19"/>
      <c r="N10" s="19"/>
      <c r="O10" s="210">
        <v>5</v>
      </c>
      <c r="P10" s="512"/>
      <c r="Q10" s="211" t="s">
        <v>5</v>
      </c>
    </row>
    <row r="11" spans="1:17" ht="12.75">
      <c r="A11" s="23"/>
      <c r="B11" s="24"/>
      <c r="C11" s="24"/>
      <c r="D11" s="25"/>
      <c r="E11" s="26"/>
      <c r="F11" s="25"/>
      <c r="G11" s="26"/>
      <c r="H11" s="25"/>
      <c r="I11" s="26"/>
      <c r="J11" s="25"/>
      <c r="K11" s="490"/>
      <c r="L11" s="26"/>
      <c r="M11" s="26"/>
      <c r="N11" s="26"/>
      <c r="O11" s="212" t="s">
        <v>6</v>
      </c>
      <c r="P11" s="513"/>
      <c r="Q11" s="213" t="s">
        <v>6</v>
      </c>
    </row>
    <row r="12" spans="1:17" ht="12.75">
      <c r="A12" s="23"/>
      <c r="B12" s="24"/>
      <c r="C12" s="24"/>
      <c r="D12" s="30" t="s">
        <v>7</v>
      </c>
      <c r="E12" s="31"/>
      <c r="F12" s="30" t="s">
        <v>8</v>
      </c>
      <c r="G12" s="31"/>
      <c r="H12" s="30" t="s">
        <v>9</v>
      </c>
      <c r="I12" s="26"/>
      <c r="J12" s="32" t="s">
        <v>146</v>
      </c>
      <c r="K12" s="490"/>
      <c r="L12" s="32" t="s">
        <v>145</v>
      </c>
      <c r="M12" s="490"/>
      <c r="N12" s="490"/>
      <c r="O12" s="212" t="s">
        <v>143</v>
      </c>
      <c r="P12" s="513"/>
      <c r="Q12" s="213" t="s">
        <v>144</v>
      </c>
    </row>
    <row r="13" spans="1:17" ht="12.75">
      <c r="A13" s="23"/>
      <c r="B13" s="24"/>
      <c r="C13" s="24"/>
      <c r="D13" s="30" t="s">
        <v>118</v>
      </c>
      <c r="E13" s="31"/>
      <c r="F13" s="30" t="s">
        <v>119</v>
      </c>
      <c r="G13" s="31"/>
      <c r="H13" s="30" t="s">
        <v>10</v>
      </c>
      <c r="I13" s="26"/>
      <c r="J13" s="32" t="s">
        <v>147</v>
      </c>
      <c r="K13" s="490"/>
      <c r="L13" s="32" t="s">
        <v>120</v>
      </c>
      <c r="M13" s="490"/>
      <c r="N13" s="490"/>
      <c r="O13" s="212" t="s">
        <v>11</v>
      </c>
      <c r="P13" s="513"/>
      <c r="Q13" s="213" t="s">
        <v>11</v>
      </c>
    </row>
    <row r="14" spans="1:17" ht="12.75">
      <c r="A14" s="23"/>
      <c r="B14" s="24"/>
      <c r="C14" s="24"/>
      <c r="D14" s="33" t="s">
        <v>121</v>
      </c>
      <c r="E14" s="34"/>
      <c r="F14" s="35" t="s">
        <v>122</v>
      </c>
      <c r="G14" s="34"/>
      <c r="H14" s="35" t="s">
        <v>12</v>
      </c>
      <c r="I14" s="36"/>
      <c r="J14" s="38" t="s">
        <v>13</v>
      </c>
      <c r="K14" s="491"/>
      <c r="L14" s="38" t="s">
        <v>147</v>
      </c>
      <c r="M14" s="491"/>
      <c r="N14" s="491"/>
      <c r="O14" s="214" t="s">
        <v>14</v>
      </c>
      <c r="P14" s="514"/>
      <c r="Q14" s="215" t="s">
        <v>62</v>
      </c>
    </row>
    <row r="15" spans="1:17" s="44" customFormat="1" ht="28.5" customHeight="1">
      <c r="A15" s="40"/>
      <c r="B15" s="41"/>
      <c r="C15" s="41"/>
      <c r="D15" s="55" t="s">
        <v>69</v>
      </c>
      <c r="E15" s="56" t="s">
        <v>18</v>
      </c>
      <c r="F15" s="55" t="s">
        <v>69</v>
      </c>
      <c r="G15" s="56" t="s">
        <v>18</v>
      </c>
      <c r="H15" s="55" t="s">
        <v>69</v>
      </c>
      <c r="I15" s="56" t="s">
        <v>18</v>
      </c>
      <c r="J15" s="55" t="s">
        <v>69</v>
      </c>
      <c r="K15" s="492" t="s">
        <v>18</v>
      </c>
      <c r="L15" s="55" t="s">
        <v>69</v>
      </c>
      <c r="M15" s="492" t="s">
        <v>18</v>
      </c>
      <c r="N15" s="492"/>
      <c r="O15" s="220" t="s">
        <v>18</v>
      </c>
      <c r="P15" s="516"/>
      <c r="Q15" s="221" t="s">
        <v>18</v>
      </c>
    </row>
    <row r="16" spans="1:17" ht="13.5" thickBot="1">
      <c r="A16" s="59" t="s">
        <v>21</v>
      </c>
      <c r="B16" s="132" t="s">
        <v>112</v>
      </c>
      <c r="C16" s="61" t="s">
        <v>23</v>
      </c>
      <c r="D16" s="62" t="s">
        <v>72</v>
      </c>
      <c r="E16" s="63" t="s">
        <v>73</v>
      </c>
      <c r="F16" s="62" t="s">
        <v>72</v>
      </c>
      <c r="G16" s="63" t="s">
        <v>73</v>
      </c>
      <c r="H16" s="62" t="s">
        <v>72</v>
      </c>
      <c r="I16" s="63" t="s">
        <v>73</v>
      </c>
      <c r="J16" s="62" t="s">
        <v>72</v>
      </c>
      <c r="K16" s="63" t="s">
        <v>73</v>
      </c>
      <c r="L16" s="62" t="s">
        <v>72</v>
      </c>
      <c r="M16" s="63" t="s">
        <v>73</v>
      </c>
      <c r="N16" s="58"/>
      <c r="O16" s="222"/>
      <c r="P16" s="517"/>
      <c r="Q16" s="223"/>
    </row>
    <row r="17" spans="1:17" ht="12.75">
      <c r="A17" s="293" t="s">
        <v>51</v>
      </c>
      <c r="B17" s="129" t="s">
        <v>123</v>
      </c>
      <c r="C17" s="143" t="s">
        <v>31</v>
      </c>
      <c r="D17" s="144">
        <v>0</v>
      </c>
      <c r="E17" s="145">
        <v>0</v>
      </c>
      <c r="F17" s="144">
        <v>0</v>
      </c>
      <c r="G17" s="145">
        <v>0</v>
      </c>
      <c r="H17" s="144">
        <v>0</v>
      </c>
      <c r="I17" s="145">
        <v>0</v>
      </c>
      <c r="J17" s="144">
        <f aca="true" t="shared" si="0" ref="J17:J25">D17+F17+H17</f>
        <v>0</v>
      </c>
      <c r="K17" s="145">
        <f aca="true" t="shared" si="1" ref="K17:K25">E17+G17+I17</f>
        <v>0</v>
      </c>
      <c r="L17" s="144">
        <f aca="true" t="shared" si="2" ref="L17:M19">J17</f>
        <v>0</v>
      </c>
      <c r="M17" s="145">
        <f t="shared" si="2"/>
        <v>0</v>
      </c>
      <c r="N17" s="145"/>
      <c r="O17" s="493">
        <v>0</v>
      </c>
      <c r="P17" s="144"/>
      <c r="Q17" s="494">
        <f>O17</f>
        <v>0</v>
      </c>
    </row>
    <row r="18" spans="1:17" ht="12.75">
      <c r="A18" s="89"/>
      <c r="B18" s="66"/>
      <c r="C18" s="79" t="s">
        <v>33</v>
      </c>
      <c r="D18" s="147">
        <v>0</v>
      </c>
      <c r="E18" s="495">
        <v>0</v>
      </c>
      <c r="F18" s="148">
        <v>0</v>
      </c>
      <c r="G18" s="495">
        <v>0</v>
      </c>
      <c r="H18" s="148">
        <v>0</v>
      </c>
      <c r="I18" s="495">
        <v>0</v>
      </c>
      <c r="J18" s="148">
        <f t="shared" si="0"/>
        <v>0</v>
      </c>
      <c r="K18" s="495">
        <f t="shared" si="1"/>
        <v>0</v>
      </c>
      <c r="L18" s="148">
        <f t="shared" si="2"/>
        <v>0</v>
      </c>
      <c r="M18" s="495">
        <f t="shared" si="2"/>
        <v>0</v>
      </c>
      <c r="N18" s="495"/>
      <c r="O18" s="472">
        <v>0</v>
      </c>
      <c r="P18" s="75"/>
      <c r="Q18" s="76">
        <f>O18</f>
        <v>0</v>
      </c>
    </row>
    <row r="19" spans="1:17" ht="12.75">
      <c r="A19" s="150"/>
      <c r="B19" s="496"/>
      <c r="C19" s="497" t="s">
        <v>35</v>
      </c>
      <c r="D19" s="97">
        <v>0</v>
      </c>
      <c r="E19" s="498">
        <v>0</v>
      </c>
      <c r="F19" s="97">
        <v>0</v>
      </c>
      <c r="G19" s="498">
        <v>0</v>
      </c>
      <c r="H19" s="97">
        <v>0</v>
      </c>
      <c r="I19" s="498">
        <v>0</v>
      </c>
      <c r="J19" s="97">
        <f t="shared" si="0"/>
        <v>0</v>
      </c>
      <c r="K19" s="498">
        <f t="shared" si="1"/>
        <v>0</v>
      </c>
      <c r="L19" s="97">
        <f t="shared" si="2"/>
        <v>0</v>
      </c>
      <c r="M19" s="498">
        <f t="shared" si="2"/>
        <v>0</v>
      </c>
      <c r="N19" s="498"/>
      <c r="O19" s="499">
        <v>0</v>
      </c>
      <c r="P19" s="97"/>
      <c r="Q19" s="98">
        <f>O19</f>
        <v>0</v>
      </c>
    </row>
    <row r="20" spans="1:17" ht="12.75">
      <c r="A20" s="89"/>
      <c r="B20" s="107" t="s">
        <v>84</v>
      </c>
      <c r="C20" s="79" t="s">
        <v>31</v>
      </c>
      <c r="D20" s="84">
        <v>0</v>
      </c>
      <c r="E20" s="152">
        <v>0</v>
      </c>
      <c r="F20" s="75">
        <v>0</v>
      </c>
      <c r="G20" s="152">
        <v>0</v>
      </c>
      <c r="H20" s="75">
        <v>0</v>
      </c>
      <c r="I20" s="152">
        <v>0</v>
      </c>
      <c r="J20" s="75">
        <f t="shared" si="0"/>
        <v>0</v>
      </c>
      <c r="K20" s="152">
        <f t="shared" si="1"/>
        <v>0</v>
      </c>
      <c r="L20" s="75">
        <f aca="true" t="shared" si="3" ref="L20:M22">J20/2</f>
        <v>0</v>
      </c>
      <c r="M20" s="152">
        <f t="shared" si="3"/>
        <v>0</v>
      </c>
      <c r="N20" s="152"/>
      <c r="O20" s="472">
        <v>0</v>
      </c>
      <c r="P20" s="75"/>
      <c r="Q20" s="76">
        <f>O20/2</f>
        <v>0</v>
      </c>
    </row>
    <row r="21" spans="1:17" ht="12.75">
      <c r="A21" s="89"/>
      <c r="B21" s="66"/>
      <c r="C21" s="79" t="s">
        <v>33</v>
      </c>
      <c r="D21" s="147">
        <v>0</v>
      </c>
      <c r="E21" s="148">
        <v>0</v>
      </c>
      <c r="F21" s="147">
        <v>0</v>
      </c>
      <c r="G21" s="148">
        <v>0</v>
      </c>
      <c r="H21" s="147">
        <v>0</v>
      </c>
      <c r="I21" s="495">
        <v>0</v>
      </c>
      <c r="J21" s="147">
        <f t="shared" si="0"/>
        <v>0</v>
      </c>
      <c r="K21" s="495">
        <f t="shared" si="1"/>
        <v>0</v>
      </c>
      <c r="L21" s="148">
        <f t="shared" si="3"/>
        <v>0</v>
      </c>
      <c r="M21" s="495">
        <f t="shared" si="3"/>
        <v>0</v>
      </c>
      <c r="N21" s="495"/>
      <c r="O21" s="472">
        <v>0</v>
      </c>
      <c r="P21" s="75"/>
      <c r="Q21" s="76">
        <f>O21/2</f>
        <v>0</v>
      </c>
    </row>
    <row r="22" spans="1:17" ht="12.75">
      <c r="A22" s="23"/>
      <c r="B22" s="60"/>
      <c r="C22" s="497" t="s">
        <v>35</v>
      </c>
      <c r="D22" s="97">
        <v>0</v>
      </c>
      <c r="E22" s="97">
        <v>0</v>
      </c>
      <c r="F22" s="500">
        <v>0</v>
      </c>
      <c r="G22" s="97">
        <v>0</v>
      </c>
      <c r="H22" s="500">
        <v>0</v>
      </c>
      <c r="I22" s="97">
        <v>0</v>
      </c>
      <c r="J22" s="500">
        <f t="shared" si="0"/>
        <v>0</v>
      </c>
      <c r="K22" s="97">
        <f t="shared" si="1"/>
        <v>0</v>
      </c>
      <c r="L22" s="500">
        <f t="shared" si="3"/>
        <v>0</v>
      </c>
      <c r="M22" s="498">
        <f t="shared" si="3"/>
        <v>0</v>
      </c>
      <c r="N22" s="498"/>
      <c r="O22" s="499">
        <v>0</v>
      </c>
      <c r="P22" s="97"/>
      <c r="Q22" s="98">
        <f>O22/2</f>
        <v>0</v>
      </c>
    </row>
    <row r="23" spans="1:17" ht="12.75">
      <c r="A23" s="89"/>
      <c r="B23" s="107" t="s">
        <v>85</v>
      </c>
      <c r="C23" s="79" t="s">
        <v>31</v>
      </c>
      <c r="D23" s="84">
        <v>0</v>
      </c>
      <c r="E23" s="75">
        <v>0</v>
      </c>
      <c r="F23" s="84">
        <v>0</v>
      </c>
      <c r="G23" s="75">
        <v>0</v>
      </c>
      <c r="H23" s="84">
        <v>0</v>
      </c>
      <c r="I23" s="75">
        <v>0</v>
      </c>
      <c r="J23" s="84">
        <f t="shared" si="0"/>
        <v>0</v>
      </c>
      <c r="K23" s="75">
        <f t="shared" si="1"/>
        <v>0</v>
      </c>
      <c r="L23" s="84">
        <v>0</v>
      </c>
      <c r="M23" s="152">
        <v>0</v>
      </c>
      <c r="N23" s="152"/>
      <c r="O23" s="472">
        <v>0</v>
      </c>
      <c r="P23" s="75"/>
      <c r="Q23" s="76">
        <v>0</v>
      </c>
    </row>
    <row r="24" spans="1:17" ht="12.75">
      <c r="A24" s="89"/>
      <c r="B24" s="66"/>
      <c r="C24" s="79" t="s">
        <v>33</v>
      </c>
      <c r="D24" s="147">
        <v>0</v>
      </c>
      <c r="E24" s="148">
        <v>0</v>
      </c>
      <c r="F24" s="147">
        <v>0</v>
      </c>
      <c r="G24" s="148">
        <v>0</v>
      </c>
      <c r="H24" s="147">
        <v>0</v>
      </c>
      <c r="I24" s="148">
        <v>0</v>
      </c>
      <c r="J24" s="147">
        <f t="shared" si="0"/>
        <v>0</v>
      </c>
      <c r="K24" s="148">
        <f t="shared" si="1"/>
        <v>0</v>
      </c>
      <c r="L24" s="147">
        <v>0</v>
      </c>
      <c r="M24" s="495">
        <v>0</v>
      </c>
      <c r="N24" s="495"/>
      <c r="O24" s="472">
        <v>0</v>
      </c>
      <c r="P24" s="75"/>
      <c r="Q24" s="76">
        <v>0</v>
      </c>
    </row>
    <row r="25" spans="1:17" ht="12.75">
      <c r="A25" s="23"/>
      <c r="B25" s="60"/>
      <c r="C25" s="79" t="s">
        <v>35</v>
      </c>
      <c r="D25" s="84">
        <v>0</v>
      </c>
      <c r="E25" s="75">
        <v>0</v>
      </c>
      <c r="F25" s="84">
        <v>0</v>
      </c>
      <c r="G25" s="75">
        <v>0</v>
      </c>
      <c r="H25" s="84">
        <v>0</v>
      </c>
      <c r="I25" s="75">
        <v>0</v>
      </c>
      <c r="J25" s="84">
        <f t="shared" si="0"/>
        <v>0</v>
      </c>
      <c r="K25" s="75">
        <f t="shared" si="1"/>
        <v>0</v>
      </c>
      <c r="L25" s="84">
        <v>0</v>
      </c>
      <c r="M25" s="152">
        <v>0</v>
      </c>
      <c r="N25" s="152"/>
      <c r="O25" s="472">
        <v>0</v>
      </c>
      <c r="P25" s="75"/>
      <c r="Q25" s="76">
        <v>0</v>
      </c>
    </row>
    <row r="26" spans="1:17" ht="13.5" thickBot="1">
      <c r="A26" s="155"/>
      <c r="B26" s="132"/>
      <c r="C26" s="156" t="s">
        <v>52</v>
      </c>
      <c r="D26" s="157">
        <f aca="true" t="shared" si="4" ref="D26:Q26">SUM(D17:D25)</f>
        <v>0</v>
      </c>
      <c r="E26" s="158">
        <f t="shared" si="4"/>
        <v>0</v>
      </c>
      <c r="F26" s="157">
        <f t="shared" si="4"/>
        <v>0</v>
      </c>
      <c r="G26" s="158">
        <f t="shared" si="4"/>
        <v>0</v>
      </c>
      <c r="H26" s="157">
        <f t="shared" si="4"/>
        <v>0</v>
      </c>
      <c r="I26" s="158">
        <f t="shared" si="4"/>
        <v>0</v>
      </c>
      <c r="J26" s="157">
        <f t="shared" si="4"/>
        <v>0</v>
      </c>
      <c r="K26" s="158">
        <f t="shared" si="4"/>
        <v>0</v>
      </c>
      <c r="L26" s="157">
        <f t="shared" si="4"/>
        <v>0</v>
      </c>
      <c r="M26" s="501">
        <f t="shared" si="4"/>
        <v>0</v>
      </c>
      <c r="N26" s="501"/>
      <c r="O26" s="502">
        <f t="shared" si="4"/>
        <v>0</v>
      </c>
      <c r="P26" s="521"/>
      <c r="Q26" s="503">
        <f t="shared" si="4"/>
        <v>0</v>
      </c>
    </row>
    <row r="27" spans="1:14" ht="12.75">
      <c r="A27" s="24"/>
      <c r="B27" s="24"/>
      <c r="C27" s="79"/>
      <c r="D27" s="146"/>
      <c r="F27" s="146"/>
      <c r="G27" s="146"/>
      <c r="H27" s="146"/>
      <c r="I27" s="146"/>
      <c r="J27" s="146"/>
      <c r="K27" s="146"/>
      <c r="L27" s="146"/>
      <c r="M27" s="146"/>
      <c r="N27" s="146"/>
    </row>
    <row r="28" spans="1:14" ht="12.75">
      <c r="A28" s="54" t="s">
        <v>148</v>
      </c>
      <c r="B28" s="24"/>
      <c r="C28" s="79"/>
      <c r="D28" s="146"/>
      <c r="F28" s="146"/>
      <c r="G28" s="146"/>
      <c r="H28" s="146"/>
      <c r="I28" s="146"/>
      <c r="J28" s="146"/>
      <c r="K28" s="146"/>
      <c r="L28" s="146"/>
      <c r="M28" s="146"/>
      <c r="N28" s="146"/>
    </row>
    <row r="29" spans="1:14" ht="12.75">
      <c r="A29" s="54" t="s">
        <v>83</v>
      </c>
      <c r="B29" s="24"/>
      <c r="C29" s="79"/>
      <c r="D29" s="146"/>
      <c r="F29" s="146"/>
      <c r="G29" s="146"/>
      <c r="H29" s="146"/>
      <c r="I29" s="146"/>
      <c r="J29" s="146"/>
      <c r="K29" s="146"/>
      <c r="L29" s="146"/>
      <c r="M29" s="146"/>
      <c r="N29" s="146"/>
    </row>
  </sheetData>
  <sheetProtection/>
  <conditionalFormatting sqref="O9:Q9">
    <cfRule type="expression" priority="1" dxfId="0" stopIfTrue="1">
      <formula>#REF!&lt;&gt;"Validation: OK"</formula>
    </cfRule>
  </conditionalFormatting>
  <conditionalFormatting sqref="O26:Q26">
    <cfRule type="expression" priority="2" dxfId="6" stopIfTrue="1">
      <formula>#REF!&gt;0</formula>
    </cfRule>
    <cfRule type="cellIs" priority="3" dxfId="1" operator="equal" stopIfTrue="1">
      <formula>0</formula>
    </cfRule>
    <cfRule type="cellIs" priority="4" dxfId="0" operator="notEqual" stopIfTrue="1">
      <formula>TRUNC(O26)</formula>
    </cfRule>
  </conditionalFormatting>
  <conditionalFormatting sqref="J9 H9 F9 D9 L9">
    <cfRule type="cellIs" priority="5" dxfId="0" operator="notEqual" stopIfTrue="1">
      <formula>"Validation: OK"</formula>
    </cfRule>
  </conditionalFormatting>
  <conditionalFormatting sqref="D26:N26">
    <cfRule type="cellIs" priority="6" dxfId="1" operator="equal" stopIfTrue="1">
      <formula>0</formula>
    </cfRule>
  </conditionalFormatting>
  <conditionalFormatting sqref="D17:Q25">
    <cfRule type="cellIs" priority="7" dxfId="1" operator="equal" stopIfTrue="1">
      <formula>0</formula>
    </cfRule>
    <cfRule type="cellIs" priority="8" dxfId="0" operator="notEqual" stopIfTrue="1">
      <formula>TRUNC(D17)</formula>
    </cfRule>
  </conditionalFormatting>
  <printOptions/>
  <pageMargins left="0.48" right="0.18" top="0.5905511811023623" bottom="0.2755905511811024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HEFCE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woodhan</dc:creator>
  <cp:keywords/>
  <dc:description/>
  <cp:lastModifiedBy>efrlibyd</cp:lastModifiedBy>
  <cp:lastPrinted>2007-09-05T14:40:21Z</cp:lastPrinted>
  <dcterms:created xsi:type="dcterms:W3CDTF">2006-08-01T10:22:15Z</dcterms:created>
  <dcterms:modified xsi:type="dcterms:W3CDTF">2012-05-11T14:29:16Z</dcterms:modified>
  <cp:category/>
  <cp:version/>
  <cp:contentType/>
  <cp:contentStatus/>
</cp:coreProperties>
</file>