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Summary" sheetId="1" r:id="rId1"/>
  </sheets>
  <definedNames>
    <definedName name="_xlnm.Print_Titles" localSheetId="0">'Summary'!$6:$7</definedName>
  </definedNames>
  <calcPr fullCalcOnLoad="1"/>
</workbook>
</file>

<file path=xl/sharedStrings.xml><?xml version="1.0" encoding="utf-8"?>
<sst xmlns="http://schemas.openxmlformats.org/spreadsheetml/2006/main" count="542" uniqueCount="542">
  <si>
    <t>2008-09 Widening participation allocations (July)</t>
  </si>
  <si>
    <t>Teaching enhancement and student success elements</t>
  </si>
  <si>
    <t>Change as a % of total teaching grant plus TQEF</t>
  </si>
  <si>
    <t>Institution</t>
  </si>
  <si>
    <t>Widening access allocations</t>
  </si>
  <si>
    <t>Full-time WA</t>
  </si>
  <si>
    <t>Part-time WA</t>
  </si>
  <si>
    <t>Disability</t>
  </si>
  <si>
    <t>Improving retention allocations</t>
  </si>
  <si>
    <t>Full-time IR</t>
  </si>
  <si>
    <t>Part-time IR</t>
  </si>
  <si>
    <t>2008-09 TQEF allocations</t>
  </si>
  <si>
    <t>Total of original allocations (WP plus TQEF)</t>
  </si>
  <si>
    <t>Revised FT WA</t>
  </si>
  <si>
    <t>Revised PT WA</t>
  </si>
  <si>
    <t>Change in widening access allocations</t>
  </si>
  <si>
    <t>FT IR allocation - revised</t>
  </si>
  <si>
    <t>PT IR allocation - revised</t>
  </si>
  <si>
    <t>Revised improving retention allocations</t>
  </si>
  <si>
    <t>Research informed teaching allocations</t>
  </si>
  <si>
    <t>Teaching allocations (based on standard resource)</t>
  </si>
  <si>
    <t>Total teaching enhancement and student success (TESS) allocations</t>
  </si>
  <si>
    <t>Total revised allocations (TESS plus WA plus disability)</t>
  </si>
  <si>
    <t>Change between original and revised allocations</t>
  </si>
  <si>
    <t>2008-09  Total recurrent teaching grant (July)</t>
  </si>
  <si>
    <t xml:space="preserve">H-0047 </t>
  </si>
  <si>
    <t xml:space="preserve">Anglia Ruskin University </t>
  </si>
  <si>
    <t xml:space="preserve">H-0108 </t>
  </si>
  <si>
    <t xml:space="preserve">Aston University </t>
  </si>
  <si>
    <t xml:space="preserve">H-0109 </t>
  </si>
  <si>
    <t xml:space="preserve">University of Bath </t>
  </si>
  <si>
    <t xml:space="preserve">H-0048 </t>
  </si>
  <si>
    <t xml:space="preserve">Bath Spa University </t>
  </si>
  <si>
    <t xml:space="preserve">H-0026 </t>
  </si>
  <si>
    <t xml:space="preserve">University of Bedfordshire </t>
  </si>
  <si>
    <t xml:space="preserve">H-0127 </t>
  </si>
  <si>
    <t xml:space="preserve">Birkbeck College </t>
  </si>
  <si>
    <t xml:space="preserve">H-0110 </t>
  </si>
  <si>
    <t xml:space="preserve">University of Birmingham </t>
  </si>
  <si>
    <t xml:space="preserve">H-0052 </t>
  </si>
  <si>
    <t xml:space="preserve">Birmingham City University </t>
  </si>
  <si>
    <t xml:space="preserve">H-0200 </t>
  </si>
  <si>
    <t xml:space="preserve">University College Birmingham </t>
  </si>
  <si>
    <t xml:space="preserve">H-0007 </t>
  </si>
  <si>
    <t xml:space="preserve">Bishop Grosseteste University College, Lincoln </t>
  </si>
  <si>
    <t xml:space="preserve">H-0049 </t>
  </si>
  <si>
    <t xml:space="preserve">University of Bolton </t>
  </si>
  <si>
    <t xml:space="preserve">H-0197 </t>
  </si>
  <si>
    <t xml:space="preserve">Arts Institute at Bournemouth </t>
  </si>
  <si>
    <t xml:space="preserve">H-0050 </t>
  </si>
  <si>
    <t xml:space="preserve">Bournemouth University </t>
  </si>
  <si>
    <t xml:space="preserve">H-0111 </t>
  </si>
  <si>
    <t xml:space="preserve">University of Bradford </t>
  </si>
  <si>
    <t xml:space="preserve">H-0051 </t>
  </si>
  <si>
    <t xml:space="preserve">University of Brighton </t>
  </si>
  <si>
    <t xml:space="preserve">H-0112 </t>
  </si>
  <si>
    <t xml:space="preserve">University of Bristol </t>
  </si>
  <si>
    <t xml:space="preserve">H-0113 </t>
  </si>
  <si>
    <t xml:space="preserve">Brunel University </t>
  </si>
  <si>
    <t xml:space="preserve">H-0009 </t>
  </si>
  <si>
    <t xml:space="preserve">Buckinghamshire New University </t>
  </si>
  <si>
    <t xml:space="preserve">H-0114 </t>
  </si>
  <si>
    <t xml:space="preserve">University of Cambridge </t>
  </si>
  <si>
    <t xml:space="preserve">H-0188 </t>
  </si>
  <si>
    <t xml:space="preserve">Institute of Cancer Research </t>
  </si>
  <si>
    <t xml:space="preserve">H-0012 </t>
  </si>
  <si>
    <t xml:space="preserve">Canterbury Christ Church University </t>
  </si>
  <si>
    <t xml:space="preserve">H-0053 </t>
  </si>
  <si>
    <t xml:space="preserve">University of Central Lancashire </t>
  </si>
  <si>
    <t xml:space="preserve">H-0010 </t>
  </si>
  <si>
    <t xml:space="preserve">Central School of Speech and Drama </t>
  </si>
  <si>
    <t xml:space="preserve">H-0011 </t>
  </si>
  <si>
    <t xml:space="preserve">University of Chester </t>
  </si>
  <si>
    <t xml:space="preserve">H-0082 </t>
  </si>
  <si>
    <t xml:space="preserve">University of Chichester </t>
  </si>
  <si>
    <t xml:space="preserve">H-0115 </t>
  </si>
  <si>
    <t xml:space="preserve">City University, London </t>
  </si>
  <si>
    <t xml:space="preserve">H-0201 </t>
  </si>
  <si>
    <t xml:space="preserve">Courtauld Institute of Art </t>
  </si>
  <si>
    <t xml:space="preserve">H-0056 </t>
  </si>
  <si>
    <t xml:space="preserve">Coventry University </t>
  </si>
  <si>
    <t xml:space="preserve">H-0002 </t>
  </si>
  <si>
    <t xml:space="preserve">Cranfield University </t>
  </si>
  <si>
    <t xml:space="preserve">H-0206 </t>
  </si>
  <si>
    <t xml:space="preserve">University College for the Creative Arts at Canterbury, Epsom, Farnham, Maidstone, Rochester </t>
  </si>
  <si>
    <t xml:space="preserve">H-0038 </t>
  </si>
  <si>
    <t xml:space="preserve">University of Cumbria </t>
  </si>
  <si>
    <t xml:space="preserve">H-0199 </t>
  </si>
  <si>
    <t xml:space="preserve">Conservatoire for Dance and Drama </t>
  </si>
  <si>
    <t xml:space="preserve">H-0068 </t>
  </si>
  <si>
    <t xml:space="preserve">De Montfort University </t>
  </si>
  <si>
    <t xml:space="preserve">H-0057 </t>
  </si>
  <si>
    <t xml:space="preserve">University of Derby </t>
  </si>
  <si>
    <t xml:space="preserve">H-0116 </t>
  </si>
  <si>
    <t xml:space="preserve">University of Durham </t>
  </si>
  <si>
    <t xml:space="preserve">H-0117 </t>
  </si>
  <si>
    <t xml:space="preserve">University of East Anglia </t>
  </si>
  <si>
    <t xml:space="preserve">H-0058 </t>
  </si>
  <si>
    <t xml:space="preserve">University of East London </t>
  </si>
  <si>
    <t xml:space="preserve">H-0016 </t>
  </si>
  <si>
    <t xml:space="preserve">Edge Hill University </t>
  </si>
  <si>
    <t xml:space="preserve">H-0133 </t>
  </si>
  <si>
    <t xml:space="preserve">Institute of Education </t>
  </si>
  <si>
    <t xml:space="preserve">H-0118 </t>
  </si>
  <si>
    <t xml:space="preserve">University of Essex </t>
  </si>
  <si>
    <t xml:space="preserve">H-0119 </t>
  </si>
  <si>
    <t xml:space="preserve">University of Exeter </t>
  </si>
  <si>
    <t xml:space="preserve">H-0017 </t>
  </si>
  <si>
    <t xml:space="preserve">University College Falmouth </t>
  </si>
  <si>
    <t xml:space="preserve">H-0054 </t>
  </si>
  <si>
    <t xml:space="preserve">University of Gloucestershire </t>
  </si>
  <si>
    <t xml:space="preserve">H-0131 </t>
  </si>
  <si>
    <t xml:space="preserve">Goldsmiths College, University of London </t>
  </si>
  <si>
    <t xml:space="preserve">H-0059 </t>
  </si>
  <si>
    <t xml:space="preserve">University of Greenwich </t>
  </si>
  <si>
    <t xml:space="preserve">H-0208 </t>
  </si>
  <si>
    <t xml:space="preserve">Guildhall School of Music &amp; Drama </t>
  </si>
  <si>
    <t xml:space="preserve">H-0018 </t>
  </si>
  <si>
    <t xml:space="preserve">Harper Adams University College </t>
  </si>
  <si>
    <t xml:space="preserve">H-0060 </t>
  </si>
  <si>
    <t xml:space="preserve">University of Hertfordshire </t>
  </si>
  <si>
    <t xml:space="preserve">H-0205 </t>
  </si>
  <si>
    <t xml:space="preserve">Heythrop College </t>
  </si>
  <si>
    <t xml:space="preserve">H-0061 </t>
  </si>
  <si>
    <t xml:space="preserve">University of Huddersfield </t>
  </si>
  <si>
    <t xml:space="preserve">H-0120 </t>
  </si>
  <si>
    <t xml:space="preserve">University of Hull </t>
  </si>
  <si>
    <t xml:space="preserve">H-0132 </t>
  </si>
  <si>
    <t xml:space="preserve">Imperial College London </t>
  </si>
  <si>
    <t xml:space="preserve">H-0121 </t>
  </si>
  <si>
    <t xml:space="preserve">Keele University </t>
  </si>
  <si>
    <t xml:space="preserve">H-0122 </t>
  </si>
  <si>
    <t xml:space="preserve">University of Kent </t>
  </si>
  <si>
    <t xml:space="preserve">H-0134 </t>
  </si>
  <si>
    <t xml:space="preserve">King's College London </t>
  </si>
  <si>
    <t xml:space="preserve">H-0063 </t>
  </si>
  <si>
    <t xml:space="preserve">Kingston University </t>
  </si>
  <si>
    <t xml:space="preserve">H-0123 </t>
  </si>
  <si>
    <t xml:space="preserve">Lancaster University </t>
  </si>
  <si>
    <t xml:space="preserve">H-0124 </t>
  </si>
  <si>
    <t xml:space="preserve">University of Leeds </t>
  </si>
  <si>
    <t xml:space="preserve">H-0064 </t>
  </si>
  <si>
    <t xml:space="preserve">Leeds Metropolitan University </t>
  </si>
  <si>
    <t xml:space="preserve">H-0207 </t>
  </si>
  <si>
    <t xml:space="preserve">Leeds College of Music </t>
  </si>
  <si>
    <t xml:space="preserve">H-0040 </t>
  </si>
  <si>
    <t xml:space="preserve">Leeds Trinity &amp; All Saints </t>
  </si>
  <si>
    <t xml:space="preserve">H-0125 </t>
  </si>
  <si>
    <t xml:space="preserve">University of Leicester </t>
  </si>
  <si>
    <t xml:space="preserve">H-0062 </t>
  </si>
  <si>
    <t xml:space="preserve">University of Lincoln </t>
  </si>
  <si>
    <t xml:space="preserve">H-0126 </t>
  </si>
  <si>
    <t xml:space="preserve">University of Liverpool </t>
  </si>
  <si>
    <t xml:space="preserve">H-0023 </t>
  </si>
  <si>
    <t xml:space="preserve">Liverpool Hope University </t>
  </si>
  <si>
    <t xml:space="preserve">H-0065 </t>
  </si>
  <si>
    <t xml:space="preserve">Liverpool John Moores University </t>
  </si>
  <si>
    <t xml:space="preserve">H-0209 </t>
  </si>
  <si>
    <t xml:space="preserve">Liverpool Institute for Performing Arts </t>
  </si>
  <si>
    <t xml:space="preserve">H-0024 </t>
  </si>
  <si>
    <t xml:space="preserve">University of the Arts London </t>
  </si>
  <si>
    <t xml:space="preserve">H-0151 </t>
  </si>
  <si>
    <t xml:space="preserve">University of London </t>
  </si>
  <si>
    <t xml:space="preserve">H-0135 </t>
  </si>
  <si>
    <t xml:space="preserve">London Business School </t>
  </si>
  <si>
    <t xml:space="preserve">H-0137 </t>
  </si>
  <si>
    <t xml:space="preserve">London School of Economics and Political Science </t>
  </si>
  <si>
    <t xml:space="preserve">H-0138 </t>
  </si>
  <si>
    <t xml:space="preserve">London School of Hygiene &amp; Tropical Medicine </t>
  </si>
  <si>
    <t xml:space="preserve">H-0202 </t>
  </si>
  <si>
    <t xml:space="preserve">London Metropolitan University </t>
  </si>
  <si>
    <t xml:space="preserve">H-0076 </t>
  </si>
  <si>
    <t xml:space="preserve">London South Bank University </t>
  </si>
  <si>
    <t xml:space="preserve">H-0152 </t>
  </si>
  <si>
    <t xml:space="preserve">Loughborough University </t>
  </si>
  <si>
    <t xml:space="preserve">H-0204 </t>
  </si>
  <si>
    <t xml:space="preserve">University of Manchester </t>
  </si>
  <si>
    <t xml:space="preserve">H-0066 </t>
  </si>
  <si>
    <t xml:space="preserve">Manchester Metropolitan University </t>
  </si>
  <si>
    <t xml:space="preserve">H-0067 </t>
  </si>
  <si>
    <t xml:space="preserve">Middlesex University </t>
  </si>
  <si>
    <t xml:space="preserve">H-0154 </t>
  </si>
  <si>
    <t xml:space="preserve">University of Newcastle upon Tyne </t>
  </si>
  <si>
    <t xml:space="preserve">H-0028 </t>
  </si>
  <si>
    <t xml:space="preserve">Newman University College </t>
  </si>
  <si>
    <t xml:space="preserve">H-0027 </t>
  </si>
  <si>
    <t xml:space="preserve">University of Northampton </t>
  </si>
  <si>
    <t xml:space="preserve">H-0069 </t>
  </si>
  <si>
    <t xml:space="preserve">University of Northumbria at Newcastle </t>
  </si>
  <si>
    <t xml:space="preserve">H-0190 </t>
  </si>
  <si>
    <t xml:space="preserve">Norwich School of Art &amp; Design </t>
  </si>
  <si>
    <t xml:space="preserve">H-0155 </t>
  </si>
  <si>
    <t xml:space="preserve">University of Nottingham </t>
  </si>
  <si>
    <t xml:space="preserve">H-0071 </t>
  </si>
  <si>
    <t xml:space="preserve">Nottingham Trent University </t>
  </si>
  <si>
    <t xml:space="preserve">H-0001 </t>
  </si>
  <si>
    <t xml:space="preserve">Open University </t>
  </si>
  <si>
    <t xml:space="preserve">H-0146 </t>
  </si>
  <si>
    <t xml:space="preserve">School of Oriental and African Studies </t>
  </si>
  <si>
    <t xml:space="preserve">H-0156 </t>
  </si>
  <si>
    <t xml:space="preserve">University of Oxford </t>
  </si>
  <si>
    <t xml:space="preserve">H-0072 </t>
  </si>
  <si>
    <t xml:space="preserve">Oxford Brookes University </t>
  </si>
  <si>
    <t xml:space="preserve">H-0147 </t>
  </si>
  <si>
    <t xml:space="preserve">School of Pharmacy </t>
  </si>
  <si>
    <t xml:space="preserve">H-0073 </t>
  </si>
  <si>
    <t xml:space="preserve">University of Plymouth </t>
  </si>
  <si>
    <t xml:space="preserve">H-0014 </t>
  </si>
  <si>
    <t xml:space="preserve">University College Plymouth St Mark &amp; St John </t>
  </si>
  <si>
    <t xml:space="preserve">H-0074 </t>
  </si>
  <si>
    <t xml:space="preserve">University of Portsmouth </t>
  </si>
  <si>
    <t xml:space="preserve">H-0139 </t>
  </si>
  <si>
    <t xml:space="preserve">Queen Mary, University of London </t>
  </si>
  <si>
    <t xml:space="preserve">H-0030 </t>
  </si>
  <si>
    <t xml:space="preserve">Ravensbourne College of Design and Communication </t>
  </si>
  <si>
    <t xml:space="preserve">H-0157 </t>
  </si>
  <si>
    <t xml:space="preserve">University of Reading </t>
  </si>
  <si>
    <t xml:space="preserve">H-0031 </t>
  </si>
  <si>
    <t xml:space="preserve">Roehampton University </t>
  </si>
  <si>
    <t xml:space="preserve">H-0032 </t>
  </si>
  <si>
    <t xml:space="preserve">Rose Bruford College </t>
  </si>
  <si>
    <t xml:space="preserve">H-0033 </t>
  </si>
  <si>
    <t xml:space="preserve">Royal Academy of Music </t>
  </si>
  <si>
    <t xml:space="preserve">H-0195 </t>
  </si>
  <si>
    <t xml:space="preserve">Royal Agricultural College </t>
  </si>
  <si>
    <t xml:space="preserve">H-0003 </t>
  </si>
  <si>
    <t xml:space="preserve">Royal College of Art </t>
  </si>
  <si>
    <t xml:space="preserve">H-0034 </t>
  </si>
  <si>
    <t xml:space="preserve">Royal College of Music </t>
  </si>
  <si>
    <t xml:space="preserve">H-0141 </t>
  </si>
  <si>
    <t xml:space="preserve">Royal Holloway, University of London </t>
  </si>
  <si>
    <t xml:space="preserve">H-0035 </t>
  </si>
  <si>
    <t xml:space="preserve">Royal Northern College of Music </t>
  </si>
  <si>
    <t xml:space="preserve">H-0143 </t>
  </si>
  <si>
    <t xml:space="preserve">Royal Veterinary College </t>
  </si>
  <si>
    <t xml:space="preserve">H-0145 </t>
  </si>
  <si>
    <t xml:space="preserve">St George's Hospital Medical School </t>
  </si>
  <si>
    <t xml:space="preserve">H-0039 </t>
  </si>
  <si>
    <t xml:space="preserve">St Mary's University College </t>
  </si>
  <si>
    <t xml:space="preserve">H-0158 </t>
  </si>
  <si>
    <t xml:space="preserve">University of Salford </t>
  </si>
  <si>
    <t xml:space="preserve">H-0159 </t>
  </si>
  <si>
    <t xml:space="preserve">University of Sheffield </t>
  </si>
  <si>
    <t xml:space="preserve">H-0075 </t>
  </si>
  <si>
    <t xml:space="preserve">Sheffield Hallam University </t>
  </si>
  <si>
    <t xml:space="preserve">H-0160 </t>
  </si>
  <si>
    <t xml:space="preserve">University of Southampton </t>
  </si>
  <si>
    <t xml:space="preserve">H-0037 </t>
  </si>
  <si>
    <t xml:space="preserve">Southampton Solent University </t>
  </si>
  <si>
    <t xml:space="preserve">H-0077 </t>
  </si>
  <si>
    <t xml:space="preserve">Staffordshire University </t>
  </si>
  <si>
    <t xml:space="preserve">H-0210 </t>
  </si>
  <si>
    <t xml:space="preserve">Universities of East Anglia and Essex; Joint Provision at University Campus Suffolk </t>
  </si>
  <si>
    <t xml:space="preserve">H-0078 </t>
  </si>
  <si>
    <t xml:space="preserve">University of Sunderland </t>
  </si>
  <si>
    <t xml:space="preserve">H-0161 </t>
  </si>
  <si>
    <t xml:space="preserve">University of Surrey </t>
  </si>
  <si>
    <t xml:space="preserve">H-0162 </t>
  </si>
  <si>
    <t xml:space="preserve">University of Sussex </t>
  </si>
  <si>
    <t xml:space="preserve">H-0079 </t>
  </si>
  <si>
    <t xml:space="preserve">University of Teesside </t>
  </si>
  <si>
    <t xml:space="preserve">H-0080 </t>
  </si>
  <si>
    <t xml:space="preserve">Thames Valley University </t>
  </si>
  <si>
    <t xml:space="preserve">H-0041 </t>
  </si>
  <si>
    <t xml:space="preserve">Trinity Laban Conservatoire of Music and Dance </t>
  </si>
  <si>
    <t xml:space="preserve">H-0149 </t>
  </si>
  <si>
    <t xml:space="preserve">University College London </t>
  </si>
  <si>
    <t xml:space="preserve">H-0163 </t>
  </si>
  <si>
    <t xml:space="preserve">University of Warwick </t>
  </si>
  <si>
    <t xml:space="preserve">H-0081 </t>
  </si>
  <si>
    <t xml:space="preserve">University of the West of England, Bristol </t>
  </si>
  <si>
    <t xml:space="preserve">H-0083 </t>
  </si>
  <si>
    <t xml:space="preserve">University of Westminster </t>
  </si>
  <si>
    <t xml:space="preserve">H-0021 </t>
  </si>
  <si>
    <t xml:space="preserve">University of Winchester </t>
  </si>
  <si>
    <t xml:space="preserve">H-0085 </t>
  </si>
  <si>
    <t xml:space="preserve">University of Wolverhampton </t>
  </si>
  <si>
    <t xml:space="preserve">H-0046 </t>
  </si>
  <si>
    <t xml:space="preserve">University of Worcester </t>
  </si>
  <si>
    <t xml:space="preserve">H-0189 </t>
  </si>
  <si>
    <t xml:space="preserve">Writtle College </t>
  </si>
  <si>
    <t xml:space="preserve">H-0164 </t>
  </si>
  <si>
    <t xml:space="preserve">University of York </t>
  </si>
  <si>
    <t xml:space="preserve">H-0013 </t>
  </si>
  <si>
    <t xml:space="preserve">York St John University </t>
  </si>
  <si>
    <t xml:space="preserve">L106762 </t>
  </si>
  <si>
    <t xml:space="preserve">Accrington and Rossendale College </t>
  </si>
  <si>
    <t xml:space="preserve">L105948 </t>
  </si>
  <si>
    <t xml:space="preserve">Askham Bryan College </t>
  </si>
  <si>
    <t xml:space="preserve">L106542 </t>
  </si>
  <si>
    <t xml:space="preserve">Barking College </t>
  </si>
  <si>
    <t xml:space="preserve">L106319 </t>
  </si>
  <si>
    <t xml:space="preserve">Bedford College </t>
  </si>
  <si>
    <t xml:space="preserve">L105658 </t>
  </si>
  <si>
    <t xml:space="preserve">Bexley College </t>
  </si>
  <si>
    <t xml:space="preserve">L105582 </t>
  </si>
  <si>
    <t xml:space="preserve">Bishop Burton College </t>
  </si>
  <si>
    <t xml:space="preserve">L106749 </t>
  </si>
  <si>
    <t xml:space="preserve">Blackburn College </t>
  </si>
  <si>
    <t xml:space="preserve">L108529 </t>
  </si>
  <si>
    <t xml:space="preserve">Blackpool and The Fylde College </t>
  </si>
  <si>
    <t xml:space="preserve">L106815 </t>
  </si>
  <si>
    <t xml:space="preserve">Bolton College </t>
  </si>
  <si>
    <t xml:space="preserve">L107641 </t>
  </si>
  <si>
    <t xml:space="preserve">Boston College </t>
  </si>
  <si>
    <t xml:space="preserve">L108311 </t>
  </si>
  <si>
    <t xml:space="preserve">Bradford College </t>
  </si>
  <si>
    <t xml:space="preserve">L107531 </t>
  </si>
  <si>
    <t xml:space="preserve">Bridgwater College </t>
  </si>
  <si>
    <t xml:space="preserve">L107906 </t>
  </si>
  <si>
    <t xml:space="preserve">Brooklands College </t>
  </si>
  <si>
    <t xml:space="preserve">L108325 </t>
  </si>
  <si>
    <t xml:space="preserve">Calderdale College </t>
  </si>
  <si>
    <t xml:space="preserve">L106454 </t>
  </si>
  <si>
    <t xml:space="preserve">Carlisle College </t>
  </si>
  <si>
    <t xml:space="preserve">L106977 </t>
  </si>
  <si>
    <t xml:space="preserve">Castle College Nottingham </t>
  </si>
  <si>
    <t xml:space="preserve">L117454 </t>
  </si>
  <si>
    <t xml:space="preserve">Central Sussex College </t>
  </si>
  <si>
    <t xml:space="preserve">L105367 </t>
  </si>
  <si>
    <t xml:space="preserve">Chesterfield College </t>
  </si>
  <si>
    <t xml:space="preserve">L107513 </t>
  </si>
  <si>
    <t xml:space="preserve">Chichester College </t>
  </si>
  <si>
    <t xml:space="preserve">L105154 </t>
  </si>
  <si>
    <t xml:space="preserve">City of Bath College </t>
  </si>
  <si>
    <t xml:space="preserve">L111726 </t>
  </si>
  <si>
    <t xml:space="preserve">City College, Birmingham </t>
  </si>
  <si>
    <t xml:space="preserve">L112389 </t>
  </si>
  <si>
    <t xml:space="preserve">City College, Coventry </t>
  </si>
  <si>
    <t xml:space="preserve">L108499 </t>
  </si>
  <si>
    <t xml:space="preserve">City College Plymouth </t>
  </si>
  <si>
    <t xml:space="preserve">L107096 </t>
  </si>
  <si>
    <t xml:space="preserve">City of Sunderland College </t>
  </si>
  <si>
    <t xml:space="preserve">L108526 </t>
  </si>
  <si>
    <t xml:space="preserve">City of Westminster College </t>
  </si>
  <si>
    <t xml:space="preserve">L106388 </t>
  </si>
  <si>
    <t xml:space="preserve">City of Wolverhampton College </t>
  </si>
  <si>
    <t xml:space="preserve">L108536 </t>
  </si>
  <si>
    <t xml:space="preserve">Cleveland College of Art and Design </t>
  </si>
  <si>
    <t xml:space="preserve">L107552 </t>
  </si>
  <si>
    <t xml:space="preserve">Craven College </t>
  </si>
  <si>
    <t xml:space="preserve">L105714 </t>
  </si>
  <si>
    <t xml:space="preserve">Croydon College </t>
  </si>
  <si>
    <t xml:space="preserve">L107017 </t>
  </si>
  <si>
    <t xml:space="preserve">Dearne Valley College </t>
  </si>
  <si>
    <t xml:space="preserve">L107154 </t>
  </si>
  <si>
    <t xml:space="preserve">Dewsbury College </t>
  </si>
  <si>
    <t xml:space="preserve">L107019 </t>
  </si>
  <si>
    <t xml:space="preserve">Doncaster College </t>
  </si>
  <si>
    <t xml:space="preserve">L106374 </t>
  </si>
  <si>
    <t xml:space="preserve">Dudley College of Technology </t>
  </si>
  <si>
    <t xml:space="preserve">L106809 </t>
  </si>
  <si>
    <t xml:space="preserve">Ealing, Hammersmith and West London College </t>
  </si>
  <si>
    <t xml:space="preserve">L112380 </t>
  </si>
  <si>
    <t xml:space="preserve">East Riding College </t>
  </si>
  <si>
    <t xml:space="preserve">L108460 </t>
  </si>
  <si>
    <t xml:space="preserve">Exeter College </t>
  </si>
  <si>
    <t xml:space="preserve">L108459 </t>
  </si>
  <si>
    <t xml:space="preserve">Fareham College </t>
  </si>
  <si>
    <t xml:space="preserve">L106602 </t>
  </si>
  <si>
    <t xml:space="preserve">Farnborough College of Technology </t>
  </si>
  <si>
    <t xml:space="preserve">L105174 </t>
  </si>
  <si>
    <t xml:space="preserve">Filton College </t>
  </si>
  <si>
    <t xml:space="preserve">L108458 </t>
  </si>
  <si>
    <t xml:space="preserve">Gateshead College </t>
  </si>
  <si>
    <t xml:space="preserve">L106583 </t>
  </si>
  <si>
    <t xml:space="preserve">Gloucestershire College of Arts and Technology </t>
  </si>
  <si>
    <t xml:space="preserve">L107632 </t>
  </si>
  <si>
    <t xml:space="preserve">The Grimsby Institute of Further and Higher Education </t>
  </si>
  <si>
    <t xml:space="preserve">L108457 </t>
  </si>
  <si>
    <t xml:space="preserve">Halesowen College </t>
  </si>
  <si>
    <t xml:space="preserve">L108521 </t>
  </si>
  <si>
    <t xml:space="preserve">Havering College of Further and Higher Education </t>
  </si>
  <si>
    <t xml:space="preserve">L106441 </t>
  </si>
  <si>
    <t xml:space="preserve">Henley College Coventry </t>
  </si>
  <si>
    <t xml:space="preserve">L108535 </t>
  </si>
  <si>
    <t xml:space="preserve">Hereford College of Arts </t>
  </si>
  <si>
    <t xml:space="preserve">L106633 </t>
  </si>
  <si>
    <t xml:space="preserve">Herefordshire College of Technology </t>
  </si>
  <si>
    <t xml:space="preserve">L110218 </t>
  </si>
  <si>
    <t xml:space="preserve">Highbury College, Portsmouth </t>
  </si>
  <si>
    <t xml:space="preserve">L106834 </t>
  </si>
  <si>
    <t xml:space="preserve">Hopwood Hall College </t>
  </si>
  <si>
    <t xml:space="preserve">L107157 </t>
  </si>
  <si>
    <t xml:space="preserve">Huddersfield Technical College </t>
  </si>
  <si>
    <t xml:space="preserve">L106689 </t>
  </si>
  <si>
    <t xml:space="preserve">Hull College </t>
  </si>
  <si>
    <t xml:space="preserve">L108516 </t>
  </si>
  <si>
    <t xml:space="preserve">Joseph Priestley College </t>
  </si>
  <si>
    <t xml:space="preserve">L108322 </t>
  </si>
  <si>
    <t xml:space="preserve">Kensington and Chelsea College </t>
  </si>
  <si>
    <t xml:space="preserve">L108514 </t>
  </si>
  <si>
    <t xml:space="preserve">Kingston College </t>
  </si>
  <si>
    <t xml:space="preserve">L106476 </t>
  </si>
  <si>
    <t xml:space="preserve">Lakes College - West Cumbria </t>
  </si>
  <si>
    <t xml:space="preserve">L108534 </t>
  </si>
  <si>
    <t xml:space="preserve">Leeds College of Art and Design </t>
  </si>
  <si>
    <t xml:space="preserve">L106277 </t>
  </si>
  <si>
    <t xml:space="preserve">Leeds College of Technology </t>
  </si>
  <si>
    <t xml:space="preserve">L105623 </t>
  </si>
  <si>
    <t xml:space="preserve">Leicester College </t>
  </si>
  <si>
    <t xml:space="preserve">L105674 </t>
  </si>
  <si>
    <t xml:space="preserve">Lewisham College </t>
  </si>
  <si>
    <t xml:space="preserve">L110223 </t>
  </si>
  <si>
    <t xml:space="preserve">Lincoln College </t>
  </si>
  <si>
    <t xml:space="preserve">L106915 </t>
  </si>
  <si>
    <t xml:space="preserve">Liverpool Community College </t>
  </si>
  <si>
    <t xml:space="preserve">L109293 </t>
  </si>
  <si>
    <t xml:space="preserve">Loughborough College </t>
  </si>
  <si>
    <t xml:space="preserve">L108345 </t>
  </si>
  <si>
    <t xml:space="preserve">Macclesfield College </t>
  </si>
  <si>
    <t xml:space="preserve">L118446 </t>
  </si>
  <si>
    <t xml:space="preserve">The Manchester College </t>
  </si>
  <si>
    <t xml:space="preserve">L106361 </t>
  </si>
  <si>
    <t xml:space="preserve">Matthew Boulton College of Further and Higher Education </t>
  </si>
  <si>
    <t xml:space="preserve">L106966 </t>
  </si>
  <si>
    <t xml:space="preserve">Moulton College </t>
  </si>
  <si>
    <t xml:space="preserve">L108661 </t>
  </si>
  <si>
    <t xml:space="preserve">New College, Durham </t>
  </si>
  <si>
    <t xml:space="preserve">L106985 </t>
  </si>
  <si>
    <t xml:space="preserve">New College, Nottingham </t>
  </si>
  <si>
    <t xml:space="preserve">L107722 </t>
  </si>
  <si>
    <t xml:space="preserve">New College Stamford </t>
  </si>
  <si>
    <t xml:space="preserve">L108408 </t>
  </si>
  <si>
    <t xml:space="preserve">New College, Telford </t>
  </si>
  <si>
    <t xml:space="preserve">L110221 </t>
  </si>
  <si>
    <t xml:space="preserve">Newbury College </t>
  </si>
  <si>
    <t xml:space="preserve">L107111 </t>
  </si>
  <si>
    <t xml:space="preserve">Newcastle College </t>
  </si>
  <si>
    <t xml:space="preserve">L108505 </t>
  </si>
  <si>
    <t xml:space="preserve">North East Surrey College of Technology </t>
  </si>
  <si>
    <t xml:space="preserve">L106641 </t>
  </si>
  <si>
    <t xml:space="preserve">North East Worcestershire College </t>
  </si>
  <si>
    <t xml:space="preserve">L106706 </t>
  </si>
  <si>
    <t xml:space="preserve">North Lindsey College </t>
  </si>
  <si>
    <t xml:space="preserve">L107949 </t>
  </si>
  <si>
    <t xml:space="preserve">North Nottinghamshire College </t>
  </si>
  <si>
    <t xml:space="preserve">L106442 </t>
  </si>
  <si>
    <t xml:space="preserve">North Warwickshire and Hinckley College </t>
  </si>
  <si>
    <t xml:space="preserve">L106734 </t>
  </si>
  <si>
    <t xml:space="preserve">North West Kent College of Technology </t>
  </si>
  <si>
    <t xml:space="preserve">L108782 </t>
  </si>
  <si>
    <t xml:space="preserve">The College of North West London </t>
  </si>
  <si>
    <t xml:space="preserve">L108501 </t>
  </si>
  <si>
    <t xml:space="preserve">Northbrook College, Sussex </t>
  </si>
  <si>
    <t xml:space="preserve">L107495 </t>
  </si>
  <si>
    <t xml:space="preserve">Northumberland College </t>
  </si>
  <si>
    <t xml:space="preserve">L116105 </t>
  </si>
  <si>
    <t xml:space="preserve">Oxford and Cherwell Valley College </t>
  </si>
  <si>
    <t xml:space="preserve">L108500 </t>
  </si>
  <si>
    <t xml:space="preserve">Park Lane College </t>
  </si>
  <si>
    <t xml:space="preserve">L106513 </t>
  </si>
  <si>
    <t xml:space="preserve">Plymouth College of Art and Design </t>
  </si>
  <si>
    <t xml:space="preserve">L108449 </t>
  </si>
  <si>
    <t xml:space="preserve">Richmond upon Thames College </t>
  </si>
  <si>
    <t xml:space="preserve">L106896 </t>
  </si>
  <si>
    <t xml:space="preserve">Riverside College Halton </t>
  </si>
  <si>
    <t xml:space="preserve">L108493 </t>
  </si>
  <si>
    <t xml:space="preserve">Rotherham College of Arts and Technology </t>
  </si>
  <si>
    <t xml:space="preserve">L108348 </t>
  </si>
  <si>
    <t xml:space="preserve">Ruskin College </t>
  </si>
  <si>
    <t xml:space="preserve">L108988 </t>
  </si>
  <si>
    <t xml:space="preserve">Salford College </t>
  </si>
  <si>
    <t xml:space="preserve">L105110 </t>
  </si>
  <si>
    <t xml:space="preserve">Sandwell College </t>
  </si>
  <si>
    <t xml:space="preserve">L106996 </t>
  </si>
  <si>
    <t xml:space="preserve">The Sheffield College </t>
  </si>
  <si>
    <t xml:space="preserve">L106366 </t>
  </si>
  <si>
    <t xml:space="preserve">The Solihull College </t>
  </si>
  <si>
    <t xml:space="preserve">L108488 </t>
  </si>
  <si>
    <t xml:space="preserve">South Downs College </t>
  </si>
  <si>
    <t xml:space="preserve">L106775 </t>
  </si>
  <si>
    <t xml:space="preserve">South Leicestershire College </t>
  </si>
  <si>
    <t xml:space="preserve">L108485 </t>
  </si>
  <si>
    <t xml:space="preserve">South Nottingham College </t>
  </si>
  <si>
    <t xml:space="preserve">L108483 </t>
  </si>
  <si>
    <t xml:space="preserve">South Thames College </t>
  </si>
  <si>
    <t xml:space="preserve">L107121 </t>
  </si>
  <si>
    <t xml:space="preserve">South Tyneside College </t>
  </si>
  <si>
    <t xml:space="preserve">L106614 </t>
  </si>
  <si>
    <t xml:space="preserve">Southampton City College </t>
  </si>
  <si>
    <t xml:space="preserve">L106618 </t>
  </si>
  <si>
    <t xml:space="preserve">Sparsholt College, Hampshire </t>
  </si>
  <si>
    <t xml:space="preserve">L105907 </t>
  </si>
  <si>
    <t xml:space="preserve">St Helens College </t>
  </si>
  <si>
    <t xml:space="preserve">L105420 </t>
  </si>
  <si>
    <t xml:space="preserve">Stephenson College </t>
  </si>
  <si>
    <t xml:space="preserve">L106863 </t>
  </si>
  <si>
    <t xml:space="preserve">Stockport College </t>
  </si>
  <si>
    <t xml:space="preserve">L106648 </t>
  </si>
  <si>
    <t xml:space="preserve">Stourbridge College </t>
  </si>
  <si>
    <t xml:space="preserve">L106445 </t>
  </si>
  <si>
    <t xml:space="preserve">Stratford upon Avon College </t>
  </si>
  <si>
    <t xml:space="preserve">L106590 </t>
  </si>
  <si>
    <t xml:space="preserve">Stroud College in Gloucestershire </t>
  </si>
  <si>
    <t xml:space="preserve">L109044 </t>
  </si>
  <si>
    <t xml:space="preserve">Swindon College </t>
  </si>
  <si>
    <t xml:space="preserve">L106868 </t>
  </si>
  <si>
    <t xml:space="preserve">Tameside College </t>
  </si>
  <si>
    <t xml:space="preserve">L107010 </t>
  </si>
  <si>
    <t xml:space="preserve">Telford College of Arts and Technology </t>
  </si>
  <si>
    <t xml:space="preserve">L108382 </t>
  </si>
  <si>
    <t xml:space="preserve">Totton College </t>
  </si>
  <si>
    <t xml:space="preserve">L108484 </t>
  </si>
  <si>
    <t xml:space="preserve">Trafford College </t>
  </si>
  <si>
    <t xml:space="preserve">L117297 </t>
  </si>
  <si>
    <t xml:space="preserve">Tyne Metropolitan College </t>
  </si>
  <si>
    <t xml:space="preserve">L107770 </t>
  </si>
  <si>
    <t xml:space="preserve">Uxbridge College </t>
  </si>
  <si>
    <t xml:space="preserve">L108440 </t>
  </si>
  <si>
    <t xml:space="preserve">Wakefield College </t>
  </si>
  <si>
    <t xml:space="preserve">L105118 </t>
  </si>
  <si>
    <t xml:space="preserve">Walsall College </t>
  </si>
  <si>
    <t xml:space="preserve">L106448 </t>
  </si>
  <si>
    <t xml:space="preserve">Warwickshire College </t>
  </si>
  <si>
    <t xml:space="preserve">L105603 </t>
  </si>
  <si>
    <t xml:space="preserve">West Kent College </t>
  </si>
  <si>
    <t xml:space="preserve">L107960 </t>
  </si>
  <si>
    <t xml:space="preserve">West Nottinghamshire College </t>
  </si>
  <si>
    <t xml:space="preserve">L107143 </t>
  </si>
  <si>
    <t xml:space="preserve">West Thames College </t>
  </si>
  <si>
    <t xml:space="preserve">L105653 </t>
  </si>
  <si>
    <t xml:space="preserve">Westminster Kingsway College </t>
  </si>
  <si>
    <t xml:space="preserve">L107785 </t>
  </si>
  <si>
    <t xml:space="preserve">Wigan and Leigh College </t>
  </si>
  <si>
    <t xml:space="preserve">L109912 </t>
  </si>
  <si>
    <t xml:space="preserve">Wiltshire College </t>
  </si>
  <si>
    <t xml:space="preserve">L108474 </t>
  </si>
  <si>
    <t xml:space="preserve">Wirral Metropolitan College </t>
  </si>
  <si>
    <t xml:space="preserve">L106655 </t>
  </si>
  <si>
    <t xml:space="preserve">Worcester College of Technology </t>
  </si>
  <si>
    <t xml:space="preserve">L107575 </t>
  </si>
  <si>
    <t xml:space="preserve">York College </t>
  </si>
  <si>
    <t xml:space="preserve">L106679 </t>
  </si>
  <si>
    <t xml:space="preserve">Yorkshire Coast College of Further and Higher Education </t>
  </si>
  <si>
    <t>Total</t>
  </si>
  <si>
    <t>Total widening participation allocations</t>
  </si>
  <si>
    <t>and comparison with July 2008-09 widening participation (WP) allocations and 2008-09 Teaching Quality Enhancement Fund (TQEF) allocations</t>
  </si>
  <si>
    <t>Revised widening access (WA) allocations</t>
  </si>
  <si>
    <t xml:space="preserve">
</t>
  </si>
  <si>
    <t xml:space="preserve">Annex B </t>
  </si>
  <si>
    <t>Teaching Enhancement and Student Success (TESS) allocation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</si>
</sst>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3" fontId="3" fillId="0" borderId="5" xfId="0" applyNumberFormat="1" applyFont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0" xfId="0" applyNumberFormat="1" applyAlignment="1" quotePrefix="1">
      <alignment/>
    </xf>
    <xf numFmtId="3" fontId="0" fillId="0" borderId="0" xfId="19" applyNumberFormat="1" applyBorder="1" applyAlignment="1">
      <alignment/>
    </xf>
    <xf numFmtId="164" fontId="0" fillId="0" borderId="0" xfId="19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 quotePrefix="1">
      <alignment/>
    </xf>
    <xf numFmtId="3" fontId="0" fillId="0" borderId="10" xfId="0" applyNumberFormat="1" applyBorder="1" applyAlignment="1" quotePrefix="1">
      <alignment/>
    </xf>
    <xf numFmtId="3" fontId="0" fillId="0" borderId="10" xfId="19" applyNumberFormat="1" applyBorder="1" applyAlignment="1">
      <alignment/>
    </xf>
    <xf numFmtId="164" fontId="0" fillId="0" borderId="10" xfId="19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 quotePrefix="1">
      <alignment/>
    </xf>
    <xf numFmtId="3" fontId="0" fillId="0" borderId="13" xfId="0" applyNumberFormat="1" applyBorder="1" applyAlignment="1" quotePrefix="1">
      <alignment/>
    </xf>
    <xf numFmtId="3" fontId="0" fillId="0" borderId="13" xfId="19" applyNumberFormat="1" applyBorder="1" applyAlignment="1">
      <alignment/>
    </xf>
    <xf numFmtId="164" fontId="0" fillId="0" borderId="13" xfId="19" applyNumberForma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164" fontId="3" fillId="0" borderId="16" xfId="19" applyNumberFormat="1" applyFon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3" fillId="0" borderId="6" xfId="0" applyNumberFormat="1" applyFont="1" applyFill="1" applyBorder="1" applyAlignment="1">
      <alignment horizontal="right" wrapText="1"/>
    </xf>
    <xf numFmtId="3" fontId="0" fillId="0" borderId="8" xfId="0" applyNumberFormat="1" applyFill="1" applyBorder="1" applyAlignment="1" quotePrefix="1">
      <alignment/>
    </xf>
    <xf numFmtId="3" fontId="0" fillId="0" borderId="11" xfId="0" applyNumberFormat="1" applyFill="1" applyBorder="1" applyAlignment="1" quotePrefix="1">
      <alignment/>
    </xf>
    <xf numFmtId="3" fontId="0" fillId="0" borderId="14" xfId="0" applyNumberFormat="1" applyFill="1" applyBorder="1" applyAlignment="1" quotePrefix="1">
      <alignment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9"/>
  <sheetViews>
    <sheetView showGridLines="0" tabSelected="1" zoomScale="75" zoomScaleNormal="75" workbookViewId="0" topLeftCell="C1">
      <pane xSplit="1" ySplit="7" topLeftCell="D8" activePane="bottomRight" state="frozen"/>
      <selection pane="topLeft" activeCell="C1" sqref="C1"/>
      <selection pane="topRight" activeCell="D1" sqref="D1"/>
      <selection pane="bottomLeft" activeCell="C7" sqref="C7"/>
      <selection pane="bottomRight" activeCell="C5" sqref="C5"/>
    </sheetView>
  </sheetViews>
  <sheetFormatPr defaultColWidth="9.140625" defaultRowHeight="12.75"/>
  <cols>
    <col min="1" max="1" width="5.00390625" style="0" hidden="1" customWidth="1"/>
    <col min="2" max="2" width="21.421875" style="0" hidden="1" customWidth="1"/>
    <col min="3" max="3" width="41.421875" style="0" customWidth="1"/>
    <col min="4" max="4" width="11.57421875" style="2" customWidth="1"/>
    <col min="5" max="6" width="10.140625" style="2" hidden="1" customWidth="1"/>
    <col min="7" max="7" width="10.140625" style="2" customWidth="1"/>
    <col min="8" max="8" width="11.57421875" style="2" customWidth="1"/>
    <col min="9" max="9" width="11.140625" style="2" hidden="1" customWidth="1"/>
    <col min="10" max="10" width="10.140625" style="2" hidden="1" customWidth="1"/>
    <col min="11" max="11" width="13.7109375" style="2" customWidth="1"/>
    <col min="12" max="12" width="11.140625" style="3" customWidth="1"/>
    <col min="13" max="13" width="15.421875" style="3" customWidth="1"/>
    <col min="14" max="15" width="11.140625" style="4" hidden="1" customWidth="1"/>
    <col min="16" max="16" width="12.7109375" style="4" customWidth="1"/>
    <col min="17" max="17" width="12.7109375" style="5" customWidth="1"/>
    <col min="18" max="18" width="11.00390625" style="3" hidden="1" customWidth="1"/>
    <col min="19" max="19" width="10.00390625" style="0" hidden="1" customWidth="1"/>
    <col min="20" max="20" width="11.421875" style="0" customWidth="1"/>
    <col min="21" max="21" width="12.00390625" style="2" customWidth="1"/>
    <col min="22" max="22" width="10.8515625" style="2" customWidth="1"/>
    <col min="23" max="23" width="14.421875" style="3" customWidth="1"/>
    <col min="24" max="24" width="14.7109375" style="3" customWidth="1"/>
    <col min="25" max="25" width="14.7109375" style="60" customWidth="1"/>
    <col min="26" max="26" width="14.57421875" style="3" customWidth="1"/>
    <col min="27" max="27" width="11.28125" style="3" customWidth="1"/>
  </cols>
  <sheetData>
    <row r="1" ht="15">
      <c r="C1" s="1" t="s">
        <v>540</v>
      </c>
    </row>
    <row r="2" ht="15">
      <c r="C2" s="1" t="s">
        <v>541</v>
      </c>
    </row>
    <row r="3" ht="15">
      <c r="C3" s="1" t="s">
        <v>537</v>
      </c>
    </row>
    <row r="4" spans="19:20" ht="12.75">
      <c r="S4" s="6"/>
      <c r="T4" s="6"/>
    </row>
    <row r="5" spans="3:17" ht="26.25" thickBot="1">
      <c r="C5" s="68" t="s">
        <v>539</v>
      </c>
      <c r="Q5" s="7"/>
    </row>
    <row r="6" spans="2:27" ht="12.75">
      <c r="B6" s="8"/>
      <c r="C6" s="8"/>
      <c r="D6" s="9"/>
      <c r="E6" s="9"/>
      <c r="F6" s="9"/>
      <c r="G6" s="10"/>
      <c r="H6" s="11"/>
      <c r="I6" s="9"/>
      <c r="J6" s="9"/>
      <c r="K6" s="11" t="s">
        <v>0</v>
      </c>
      <c r="L6" s="12"/>
      <c r="M6" s="13"/>
      <c r="N6" s="14"/>
      <c r="O6" s="15"/>
      <c r="P6" s="15"/>
      <c r="Q6" s="63"/>
      <c r="R6" s="16"/>
      <c r="S6" s="16"/>
      <c r="T6" s="17" t="s">
        <v>1</v>
      </c>
      <c r="U6" s="9"/>
      <c r="V6" s="9"/>
      <c r="W6" s="18"/>
      <c r="X6" s="19"/>
      <c r="Y6" s="16"/>
      <c r="Z6" s="8"/>
      <c r="AA6" s="69" t="s">
        <v>2</v>
      </c>
    </row>
    <row r="7" spans="2:27" ht="76.5">
      <c r="B7" s="20" t="s">
        <v>3</v>
      </c>
      <c r="C7" s="21"/>
      <c r="D7" s="22" t="s">
        <v>4</v>
      </c>
      <c r="E7" s="22" t="s">
        <v>5</v>
      </c>
      <c r="F7" s="22" t="s">
        <v>6</v>
      </c>
      <c r="G7" s="22" t="s">
        <v>7</v>
      </c>
      <c r="H7" s="22" t="s">
        <v>8</v>
      </c>
      <c r="I7" s="22" t="s">
        <v>9</v>
      </c>
      <c r="J7" s="22" t="s">
        <v>10</v>
      </c>
      <c r="K7" s="22" t="s">
        <v>536</v>
      </c>
      <c r="L7" s="23" t="s">
        <v>11</v>
      </c>
      <c r="M7" s="24" t="s">
        <v>12</v>
      </c>
      <c r="N7" s="25" t="s">
        <v>13</v>
      </c>
      <c r="O7" s="22" t="s">
        <v>14</v>
      </c>
      <c r="P7" s="22" t="s">
        <v>538</v>
      </c>
      <c r="Q7" s="64" t="s">
        <v>15</v>
      </c>
      <c r="R7" s="26" t="s">
        <v>16</v>
      </c>
      <c r="S7" s="26" t="s">
        <v>17</v>
      </c>
      <c r="T7" s="22" t="s">
        <v>18</v>
      </c>
      <c r="U7" s="22" t="s">
        <v>19</v>
      </c>
      <c r="V7" s="22" t="s">
        <v>20</v>
      </c>
      <c r="W7" s="23" t="s">
        <v>21</v>
      </c>
      <c r="X7" s="24" t="s">
        <v>22</v>
      </c>
      <c r="Y7" s="23" t="s">
        <v>23</v>
      </c>
      <c r="Z7" s="23" t="s">
        <v>24</v>
      </c>
      <c r="AA7" s="70"/>
    </row>
    <row r="8" spans="1:27" ht="12.75">
      <c r="A8">
        <v>10</v>
      </c>
      <c r="B8" t="s">
        <v>25</v>
      </c>
      <c r="C8" t="s">
        <v>26</v>
      </c>
      <c r="D8" s="2">
        <v>1613169</v>
      </c>
      <c r="E8" s="2">
        <v>447256</v>
      </c>
      <c r="F8" s="2">
        <v>1165913</v>
      </c>
      <c r="G8" s="2">
        <v>50269</v>
      </c>
      <c r="H8" s="2">
        <v>3338126</v>
      </c>
      <c r="I8" s="2">
        <v>2308040</v>
      </c>
      <c r="J8" s="2">
        <v>1030086</v>
      </c>
      <c r="K8" s="2">
        <v>5001564</v>
      </c>
      <c r="L8" s="4">
        <v>902001.75382</v>
      </c>
      <c r="M8" s="27">
        <f>SUM(L8,K8)</f>
        <v>5903565.75382</v>
      </c>
      <c r="N8" s="28">
        <v>713214</v>
      </c>
      <c r="O8" s="29">
        <v>1339723</v>
      </c>
      <c r="P8" s="29">
        <v>2052937</v>
      </c>
      <c r="Q8" s="65">
        <f>P8-D8</f>
        <v>439768</v>
      </c>
      <c r="R8" s="29">
        <v>2043565</v>
      </c>
      <c r="S8" s="30">
        <v>894646</v>
      </c>
      <c r="T8" s="30">
        <v>2938211</v>
      </c>
      <c r="U8" s="2">
        <v>180673.4926863297</v>
      </c>
      <c r="V8" s="2">
        <v>248513.99103985837</v>
      </c>
      <c r="W8" s="4">
        <v>3367398.483726188</v>
      </c>
      <c r="X8" s="27">
        <f>SUM(W8,P8,G8)</f>
        <v>5470604.483726189</v>
      </c>
      <c r="Y8" s="5">
        <f>X8-M8</f>
        <v>-432961.2700938117</v>
      </c>
      <c r="Z8" s="31">
        <v>42113229</v>
      </c>
      <c r="AA8" s="32">
        <f aca="true" t="shared" si="0" ref="AA8:AA71">Y8/SUM(Z8,L8)</f>
        <v>-0.010065301580542195</v>
      </c>
    </row>
    <row r="9" spans="1:27" ht="12.75">
      <c r="A9">
        <v>20</v>
      </c>
      <c r="B9" s="33" t="s">
        <v>27</v>
      </c>
      <c r="C9" s="33" t="s">
        <v>28</v>
      </c>
      <c r="D9" s="34">
        <v>693332</v>
      </c>
      <c r="E9" s="34">
        <v>306049</v>
      </c>
      <c r="F9" s="34">
        <v>387283</v>
      </c>
      <c r="G9" s="34">
        <v>32417</v>
      </c>
      <c r="H9" s="34">
        <v>796245</v>
      </c>
      <c r="I9" s="34">
        <v>678405</v>
      </c>
      <c r="J9" s="34">
        <v>117840</v>
      </c>
      <c r="K9" s="34">
        <v>1521994</v>
      </c>
      <c r="L9" s="34">
        <v>204346.79653</v>
      </c>
      <c r="M9" s="35">
        <f aca="true" t="shared" si="1" ref="M9:M72">SUM(L9,K9)</f>
        <v>1726340.79653</v>
      </c>
      <c r="N9" s="36">
        <v>443708</v>
      </c>
      <c r="O9" s="37">
        <v>484950</v>
      </c>
      <c r="P9" s="37">
        <v>928658</v>
      </c>
      <c r="Q9" s="66">
        <f aca="true" t="shared" si="2" ref="Q9:Q72">P9-D9</f>
        <v>235326</v>
      </c>
      <c r="R9" s="37">
        <v>600667</v>
      </c>
      <c r="S9" s="37">
        <v>102346</v>
      </c>
      <c r="T9" s="37">
        <v>703013</v>
      </c>
      <c r="U9" s="34">
        <v>0</v>
      </c>
      <c r="V9" s="34">
        <v>174861.69434783622</v>
      </c>
      <c r="W9" s="34">
        <v>877874.6943478362</v>
      </c>
      <c r="X9" s="35">
        <f aca="true" t="shared" si="3" ref="X9:X72">SUM(W9,P9,G9)</f>
        <v>1838949.694347836</v>
      </c>
      <c r="Y9" s="61">
        <f aca="true" t="shared" si="4" ref="Y9:Y72">X9-M9</f>
        <v>112608.89781783614</v>
      </c>
      <c r="Z9" s="38">
        <v>23689494</v>
      </c>
      <c r="AA9" s="39">
        <f t="shared" si="0"/>
        <v>0.004712883909153268</v>
      </c>
    </row>
    <row r="10" spans="1:27" ht="12.75">
      <c r="A10">
        <v>30</v>
      </c>
      <c r="B10" s="33" t="s">
        <v>29</v>
      </c>
      <c r="C10" s="33" t="s">
        <v>30</v>
      </c>
      <c r="D10" s="34">
        <v>243813</v>
      </c>
      <c r="E10" s="34">
        <v>209970</v>
      </c>
      <c r="F10" s="34">
        <v>33843</v>
      </c>
      <c r="G10" s="34">
        <v>90319</v>
      </c>
      <c r="H10" s="34">
        <v>675093</v>
      </c>
      <c r="I10" s="34">
        <v>617676</v>
      </c>
      <c r="J10" s="34">
        <v>57417</v>
      </c>
      <c r="K10" s="34">
        <v>1009225</v>
      </c>
      <c r="L10" s="34">
        <v>293239.49172</v>
      </c>
      <c r="M10" s="35">
        <f t="shared" si="1"/>
        <v>1302464.49172</v>
      </c>
      <c r="N10" s="36">
        <v>301953</v>
      </c>
      <c r="O10" s="37">
        <v>31799</v>
      </c>
      <c r="P10" s="37">
        <v>333752</v>
      </c>
      <c r="Q10" s="66">
        <f t="shared" si="2"/>
        <v>89939</v>
      </c>
      <c r="R10" s="37">
        <v>546897</v>
      </c>
      <c r="S10" s="37">
        <v>49867</v>
      </c>
      <c r="T10" s="37">
        <v>596764</v>
      </c>
      <c r="U10" s="34">
        <v>0</v>
      </c>
      <c r="V10" s="34">
        <v>246408.76278141484</v>
      </c>
      <c r="W10" s="34">
        <v>843172.7627814149</v>
      </c>
      <c r="X10" s="35">
        <f t="shared" si="3"/>
        <v>1267243.762781415</v>
      </c>
      <c r="Y10" s="61">
        <f t="shared" si="4"/>
        <v>-35220.72893858515</v>
      </c>
      <c r="Z10" s="38">
        <v>32623034</v>
      </c>
      <c r="AA10" s="39">
        <f t="shared" si="0"/>
        <v>-0.0010700096093029738</v>
      </c>
    </row>
    <row r="11" spans="1:27" ht="12.75">
      <c r="A11">
        <v>40</v>
      </c>
      <c r="B11" s="33" t="s">
        <v>31</v>
      </c>
      <c r="C11" s="33" t="s">
        <v>32</v>
      </c>
      <c r="D11" s="34">
        <v>286230</v>
      </c>
      <c r="E11" s="34">
        <v>222840</v>
      </c>
      <c r="F11" s="34">
        <v>63390</v>
      </c>
      <c r="G11" s="34">
        <v>77562</v>
      </c>
      <c r="H11" s="34">
        <v>1613570</v>
      </c>
      <c r="I11" s="34">
        <v>1523384</v>
      </c>
      <c r="J11" s="34">
        <v>90186</v>
      </c>
      <c r="K11" s="34">
        <v>1977362</v>
      </c>
      <c r="L11" s="34">
        <v>264221.11899</v>
      </c>
      <c r="M11" s="35">
        <f t="shared" si="1"/>
        <v>2241583.11899</v>
      </c>
      <c r="N11" s="36">
        <v>326819</v>
      </c>
      <c r="O11" s="37">
        <v>75996</v>
      </c>
      <c r="P11" s="37">
        <v>402815</v>
      </c>
      <c r="Q11" s="66">
        <f t="shared" si="2"/>
        <v>116585</v>
      </c>
      <c r="R11" s="37">
        <v>1348822</v>
      </c>
      <c r="S11" s="37">
        <v>78328</v>
      </c>
      <c r="T11" s="37">
        <v>1427150</v>
      </c>
      <c r="U11" s="34">
        <v>91944.31552288661</v>
      </c>
      <c r="V11" s="34">
        <v>122017.08988519142</v>
      </c>
      <c r="W11" s="34">
        <v>1641111.405408078</v>
      </c>
      <c r="X11" s="35">
        <f t="shared" si="3"/>
        <v>2121488.405408078</v>
      </c>
      <c r="Y11" s="61">
        <f t="shared" si="4"/>
        <v>-120094.713581922</v>
      </c>
      <c r="Z11" s="38">
        <v>18804521</v>
      </c>
      <c r="AA11" s="39">
        <f t="shared" si="0"/>
        <v>-0.00629798823816088</v>
      </c>
    </row>
    <row r="12" spans="1:27" ht="12.75">
      <c r="A12">
        <v>45</v>
      </c>
      <c r="B12" s="33" t="s">
        <v>33</v>
      </c>
      <c r="C12" s="33" t="s">
        <v>34</v>
      </c>
      <c r="D12" s="34">
        <v>875544</v>
      </c>
      <c r="E12" s="34">
        <v>305365</v>
      </c>
      <c r="F12" s="34">
        <v>570179</v>
      </c>
      <c r="G12" s="34">
        <v>83597</v>
      </c>
      <c r="H12" s="34">
        <v>2745009</v>
      </c>
      <c r="I12" s="34">
        <v>1845903</v>
      </c>
      <c r="J12" s="34">
        <v>899106</v>
      </c>
      <c r="K12" s="34">
        <v>3704150</v>
      </c>
      <c r="L12" s="34">
        <v>463421.25823683594</v>
      </c>
      <c r="M12" s="35">
        <f t="shared" si="1"/>
        <v>4167571.2582368357</v>
      </c>
      <c r="N12" s="36">
        <v>428637</v>
      </c>
      <c r="O12" s="37">
        <v>547587</v>
      </c>
      <c r="P12" s="37">
        <v>976224</v>
      </c>
      <c r="Q12" s="66">
        <f t="shared" si="2"/>
        <v>100680</v>
      </c>
      <c r="R12" s="37">
        <v>1634384</v>
      </c>
      <c r="S12" s="37">
        <v>780888</v>
      </c>
      <c r="T12" s="37">
        <v>2415272</v>
      </c>
      <c r="U12" s="34">
        <v>154380.06343219356</v>
      </c>
      <c r="V12" s="34">
        <v>205785.23234901993</v>
      </c>
      <c r="W12" s="34">
        <v>2775437.2957812133</v>
      </c>
      <c r="X12" s="35">
        <f t="shared" si="3"/>
        <v>3835258.2957812133</v>
      </c>
      <c r="Y12" s="61">
        <f t="shared" si="4"/>
        <v>-332312.9624556224</v>
      </c>
      <c r="Z12" s="38">
        <v>30071688</v>
      </c>
      <c r="AA12" s="39">
        <f t="shared" si="0"/>
        <v>-0.010882979315555619</v>
      </c>
    </row>
    <row r="13" spans="1:27" ht="12.75">
      <c r="A13">
        <v>50</v>
      </c>
      <c r="B13" s="33" t="s">
        <v>35</v>
      </c>
      <c r="C13" s="33" t="s">
        <v>36</v>
      </c>
      <c r="D13" s="34">
        <v>243927</v>
      </c>
      <c r="E13" s="34">
        <v>0</v>
      </c>
      <c r="F13" s="34">
        <v>243927</v>
      </c>
      <c r="G13" s="34">
        <v>79212</v>
      </c>
      <c r="H13" s="34">
        <v>1899385</v>
      </c>
      <c r="I13" s="34">
        <v>252839</v>
      </c>
      <c r="J13" s="34">
        <v>1646546</v>
      </c>
      <c r="K13" s="34">
        <v>2222524</v>
      </c>
      <c r="L13" s="34">
        <v>239374.75761</v>
      </c>
      <c r="M13" s="35">
        <f t="shared" si="1"/>
        <v>2461898.75761</v>
      </c>
      <c r="N13" s="36">
        <v>0</v>
      </c>
      <c r="O13" s="37">
        <v>240918</v>
      </c>
      <c r="P13" s="37">
        <v>240918</v>
      </c>
      <c r="Q13" s="66">
        <f t="shared" si="2"/>
        <v>-3009</v>
      </c>
      <c r="R13" s="37">
        <v>223867</v>
      </c>
      <c r="S13" s="37">
        <v>1430050</v>
      </c>
      <c r="T13" s="37">
        <v>1653917</v>
      </c>
      <c r="U13" s="34">
        <v>0</v>
      </c>
      <c r="V13" s="34">
        <v>122078.75549055722</v>
      </c>
      <c r="W13" s="34">
        <v>1775995.7554905573</v>
      </c>
      <c r="X13" s="35">
        <f t="shared" si="3"/>
        <v>2096125.7554905573</v>
      </c>
      <c r="Y13" s="61">
        <f t="shared" si="4"/>
        <v>-365773.0021194429</v>
      </c>
      <c r="Z13" s="38">
        <v>25158628</v>
      </c>
      <c r="AA13" s="39">
        <f t="shared" si="0"/>
        <v>-0.014401644318659914</v>
      </c>
    </row>
    <row r="14" spans="1:27" ht="12.75">
      <c r="A14">
        <v>60</v>
      </c>
      <c r="B14" s="33" t="s">
        <v>37</v>
      </c>
      <c r="C14" s="33" t="s">
        <v>38</v>
      </c>
      <c r="D14" s="34">
        <v>706766</v>
      </c>
      <c r="E14" s="34">
        <v>561369</v>
      </c>
      <c r="F14" s="34">
        <v>145397</v>
      </c>
      <c r="G14" s="34">
        <v>95460</v>
      </c>
      <c r="H14" s="34">
        <v>1347696</v>
      </c>
      <c r="I14" s="34">
        <v>822557</v>
      </c>
      <c r="J14" s="34">
        <v>525139</v>
      </c>
      <c r="K14" s="34">
        <v>2149922</v>
      </c>
      <c r="L14" s="34">
        <v>750290.80992</v>
      </c>
      <c r="M14" s="35">
        <f t="shared" si="1"/>
        <v>2900212.80992</v>
      </c>
      <c r="N14" s="36">
        <v>854319</v>
      </c>
      <c r="O14" s="37">
        <v>152388</v>
      </c>
      <c r="P14" s="37">
        <v>1006707</v>
      </c>
      <c r="Q14" s="66">
        <f t="shared" si="2"/>
        <v>299941</v>
      </c>
      <c r="R14" s="37">
        <v>728302</v>
      </c>
      <c r="S14" s="37">
        <v>456091</v>
      </c>
      <c r="T14" s="37">
        <v>1184393</v>
      </c>
      <c r="U14" s="34">
        <v>0</v>
      </c>
      <c r="V14" s="34">
        <v>578611.0568390699</v>
      </c>
      <c r="W14" s="34">
        <v>1763004.0568390698</v>
      </c>
      <c r="X14" s="35">
        <f t="shared" si="3"/>
        <v>2865171.05683907</v>
      </c>
      <c r="Y14" s="61">
        <f t="shared" si="4"/>
        <v>-35041.753080930095</v>
      </c>
      <c r="Z14" s="38">
        <v>77808564</v>
      </c>
      <c r="AA14" s="39">
        <f t="shared" si="0"/>
        <v>-0.0004460573307199637</v>
      </c>
    </row>
    <row r="15" spans="1:27" ht="12.75">
      <c r="A15">
        <v>62</v>
      </c>
      <c r="B15" s="33" t="s">
        <v>39</v>
      </c>
      <c r="C15" s="33" t="s">
        <v>40</v>
      </c>
      <c r="D15" s="34">
        <v>1480286</v>
      </c>
      <c r="E15" s="34">
        <v>648363</v>
      </c>
      <c r="F15" s="34">
        <v>831923</v>
      </c>
      <c r="G15" s="34">
        <v>109627</v>
      </c>
      <c r="H15" s="34">
        <v>3651653</v>
      </c>
      <c r="I15" s="34">
        <v>3072704</v>
      </c>
      <c r="J15" s="34">
        <v>578949</v>
      </c>
      <c r="K15" s="34">
        <v>5241566</v>
      </c>
      <c r="L15" s="34">
        <v>715304.35906</v>
      </c>
      <c r="M15" s="35">
        <f t="shared" si="1"/>
        <v>5956870.35906</v>
      </c>
      <c r="N15" s="36">
        <v>1017829</v>
      </c>
      <c r="O15" s="37">
        <v>958788</v>
      </c>
      <c r="P15" s="37">
        <v>1976617</v>
      </c>
      <c r="Q15" s="66">
        <f t="shared" si="2"/>
        <v>496331</v>
      </c>
      <c r="R15" s="37">
        <v>2720607</v>
      </c>
      <c r="S15" s="37">
        <v>502826</v>
      </c>
      <c r="T15" s="37">
        <v>3223433</v>
      </c>
      <c r="U15" s="34">
        <v>176202.5263547269</v>
      </c>
      <c r="V15" s="34">
        <v>274621.53037585283</v>
      </c>
      <c r="W15" s="34">
        <v>3674257.0567305796</v>
      </c>
      <c r="X15" s="35">
        <f t="shared" si="3"/>
        <v>5760501.05673058</v>
      </c>
      <c r="Y15" s="61">
        <f t="shared" si="4"/>
        <v>-196369.3023294201</v>
      </c>
      <c r="Z15" s="38">
        <v>43214299</v>
      </c>
      <c r="AA15" s="39">
        <f t="shared" si="0"/>
        <v>-0.004470090492836674</v>
      </c>
    </row>
    <row r="16" spans="1:27" ht="12.75">
      <c r="A16">
        <v>65</v>
      </c>
      <c r="B16" s="33" t="s">
        <v>41</v>
      </c>
      <c r="C16" s="33" t="s">
        <v>42</v>
      </c>
      <c r="D16" s="34">
        <v>839444</v>
      </c>
      <c r="E16" s="34">
        <v>153816</v>
      </c>
      <c r="F16" s="34">
        <v>685628</v>
      </c>
      <c r="G16" s="34">
        <v>15396</v>
      </c>
      <c r="H16" s="34">
        <v>1095305</v>
      </c>
      <c r="I16" s="34">
        <v>809367</v>
      </c>
      <c r="J16" s="34">
        <v>285938</v>
      </c>
      <c r="K16" s="34">
        <v>1950145</v>
      </c>
      <c r="L16" s="34">
        <v>170087.80323</v>
      </c>
      <c r="M16" s="35">
        <f t="shared" si="1"/>
        <v>2120232.80323</v>
      </c>
      <c r="N16" s="36">
        <v>239268</v>
      </c>
      <c r="O16" s="37">
        <v>818907</v>
      </c>
      <c r="P16" s="37">
        <v>1058175</v>
      </c>
      <c r="Q16" s="66">
        <f t="shared" si="2"/>
        <v>218731</v>
      </c>
      <c r="R16" s="37">
        <v>716623</v>
      </c>
      <c r="S16" s="37">
        <v>248342</v>
      </c>
      <c r="T16" s="37">
        <v>964965</v>
      </c>
      <c r="U16" s="34">
        <v>60154.63894857668</v>
      </c>
      <c r="V16" s="34">
        <v>79343.75856585694</v>
      </c>
      <c r="W16" s="34">
        <v>1104463.3975144336</v>
      </c>
      <c r="X16" s="35">
        <f t="shared" si="3"/>
        <v>2178034.3975144336</v>
      </c>
      <c r="Y16" s="61">
        <f t="shared" si="4"/>
        <v>57801.594284433406</v>
      </c>
      <c r="Z16" s="38">
        <v>12115168</v>
      </c>
      <c r="AA16" s="39">
        <f t="shared" si="0"/>
        <v>0.004704956511303281</v>
      </c>
    </row>
    <row r="17" spans="1:27" ht="12.75">
      <c r="A17">
        <v>70</v>
      </c>
      <c r="B17" s="33" t="s">
        <v>43</v>
      </c>
      <c r="C17" s="33" t="s">
        <v>44</v>
      </c>
      <c r="D17" s="34">
        <v>66690</v>
      </c>
      <c r="E17" s="34">
        <v>66690</v>
      </c>
      <c r="F17" s="34">
        <v>0</v>
      </c>
      <c r="G17" s="34">
        <v>19064</v>
      </c>
      <c r="H17" s="34">
        <v>213050</v>
      </c>
      <c r="I17" s="34">
        <v>212515</v>
      </c>
      <c r="J17" s="34">
        <v>535</v>
      </c>
      <c r="K17" s="34">
        <v>298804</v>
      </c>
      <c r="L17" s="34">
        <v>55865.21953</v>
      </c>
      <c r="M17" s="35">
        <f t="shared" si="1"/>
        <v>354669.21953</v>
      </c>
      <c r="N17" s="36">
        <v>103626</v>
      </c>
      <c r="O17" s="37">
        <v>0</v>
      </c>
      <c r="P17" s="37">
        <v>103626</v>
      </c>
      <c r="Q17" s="66">
        <f t="shared" si="2"/>
        <v>36936</v>
      </c>
      <c r="R17" s="37">
        <v>188163</v>
      </c>
      <c r="S17" s="37">
        <v>465</v>
      </c>
      <c r="T17" s="37">
        <v>188628</v>
      </c>
      <c r="U17" s="34">
        <v>18621.380652463693</v>
      </c>
      <c r="V17" s="34">
        <v>23924.137242562727</v>
      </c>
      <c r="W17" s="34">
        <v>231173.51789502642</v>
      </c>
      <c r="X17" s="35">
        <f t="shared" si="3"/>
        <v>353863.5178950264</v>
      </c>
      <c r="Y17" s="61">
        <f t="shared" si="4"/>
        <v>-805.7016349735786</v>
      </c>
      <c r="Z17" s="38">
        <v>3762416</v>
      </c>
      <c r="AA17" s="39">
        <f t="shared" si="0"/>
        <v>-0.0002110116014641672</v>
      </c>
    </row>
    <row r="18" spans="1:27" ht="12.75">
      <c r="A18">
        <v>80</v>
      </c>
      <c r="B18" s="33" t="s">
        <v>45</v>
      </c>
      <c r="C18" s="33" t="s">
        <v>46</v>
      </c>
      <c r="D18" s="34">
        <v>946730</v>
      </c>
      <c r="E18" s="34">
        <v>300876</v>
      </c>
      <c r="F18" s="34">
        <v>645854</v>
      </c>
      <c r="G18" s="34">
        <v>74511</v>
      </c>
      <c r="H18" s="34">
        <v>2126904</v>
      </c>
      <c r="I18" s="34">
        <v>1688046</v>
      </c>
      <c r="J18" s="34">
        <v>438858</v>
      </c>
      <c r="K18" s="34">
        <v>3148145</v>
      </c>
      <c r="L18" s="34">
        <v>298278.98601</v>
      </c>
      <c r="M18" s="35">
        <f t="shared" si="1"/>
        <v>3446423.98601</v>
      </c>
      <c r="N18" s="36">
        <v>498247</v>
      </c>
      <c r="O18" s="37">
        <v>786700</v>
      </c>
      <c r="P18" s="37">
        <v>1284947</v>
      </c>
      <c r="Q18" s="66">
        <f t="shared" si="2"/>
        <v>338217</v>
      </c>
      <c r="R18" s="37">
        <v>1494615</v>
      </c>
      <c r="S18" s="37">
        <v>381155</v>
      </c>
      <c r="T18" s="37">
        <v>1875770</v>
      </c>
      <c r="U18" s="34">
        <v>84843.77576408302</v>
      </c>
      <c r="V18" s="34">
        <v>128991.87661394557</v>
      </c>
      <c r="W18" s="34">
        <v>2089605.6523780285</v>
      </c>
      <c r="X18" s="35">
        <f t="shared" si="3"/>
        <v>3449063.6523780283</v>
      </c>
      <c r="Y18" s="61">
        <f t="shared" si="4"/>
        <v>2639.666368028149</v>
      </c>
      <c r="Z18" s="38">
        <v>22012868</v>
      </c>
      <c r="AA18" s="39">
        <f t="shared" si="0"/>
        <v>0.00011831154936513697</v>
      </c>
    </row>
    <row r="19" spans="1:27" ht="12.75">
      <c r="A19">
        <v>85</v>
      </c>
      <c r="B19" s="33" t="s">
        <v>47</v>
      </c>
      <c r="C19" s="33" t="s">
        <v>48</v>
      </c>
      <c r="D19" s="34">
        <v>105574</v>
      </c>
      <c r="E19" s="34">
        <v>79711</v>
      </c>
      <c r="F19" s="34">
        <v>25863</v>
      </c>
      <c r="G19" s="34">
        <v>43377</v>
      </c>
      <c r="H19" s="34">
        <v>653140</v>
      </c>
      <c r="I19" s="34">
        <v>630365</v>
      </c>
      <c r="J19" s="34">
        <v>22775</v>
      </c>
      <c r="K19" s="34">
        <v>802091</v>
      </c>
      <c r="L19" s="34">
        <v>109286.16671</v>
      </c>
      <c r="M19" s="35">
        <f t="shared" si="1"/>
        <v>911377.16671</v>
      </c>
      <c r="N19" s="36">
        <v>119664</v>
      </c>
      <c r="O19" s="37">
        <v>23131</v>
      </c>
      <c r="P19" s="37">
        <v>142795</v>
      </c>
      <c r="Q19" s="66">
        <f t="shared" si="2"/>
        <v>37221</v>
      </c>
      <c r="R19" s="37">
        <v>558132</v>
      </c>
      <c r="S19" s="37">
        <v>19781</v>
      </c>
      <c r="T19" s="37">
        <v>577913</v>
      </c>
      <c r="U19" s="34">
        <v>42369.39222992667</v>
      </c>
      <c r="V19" s="34">
        <v>56798.78243031014</v>
      </c>
      <c r="W19" s="34">
        <v>677081.1746602368</v>
      </c>
      <c r="X19" s="35">
        <f t="shared" si="3"/>
        <v>863253.1746602368</v>
      </c>
      <c r="Y19" s="61">
        <f t="shared" si="4"/>
        <v>-48123.99204976321</v>
      </c>
      <c r="Z19" s="38">
        <v>9668614</v>
      </c>
      <c r="AA19" s="39">
        <f t="shared" si="0"/>
        <v>-0.004921710308886866</v>
      </c>
    </row>
    <row r="20" spans="1:27" ht="12.75">
      <c r="A20">
        <v>90</v>
      </c>
      <c r="B20" s="33" t="s">
        <v>49</v>
      </c>
      <c r="C20" s="33" t="s">
        <v>50</v>
      </c>
      <c r="D20" s="34">
        <v>625992</v>
      </c>
      <c r="E20" s="34">
        <v>348366</v>
      </c>
      <c r="F20" s="34">
        <v>277626</v>
      </c>
      <c r="G20" s="34">
        <v>166116</v>
      </c>
      <c r="H20" s="34">
        <v>3211821</v>
      </c>
      <c r="I20" s="34">
        <v>2624392</v>
      </c>
      <c r="J20" s="34">
        <v>587429</v>
      </c>
      <c r="K20" s="34">
        <v>4003929</v>
      </c>
      <c r="L20" s="34">
        <v>586767.14823</v>
      </c>
      <c r="M20" s="35">
        <f t="shared" si="1"/>
        <v>4590696.14823</v>
      </c>
      <c r="N20" s="36">
        <v>513678</v>
      </c>
      <c r="O20" s="37">
        <v>271624</v>
      </c>
      <c r="P20" s="37">
        <v>785302</v>
      </c>
      <c r="Q20" s="66">
        <f t="shared" si="2"/>
        <v>159310</v>
      </c>
      <c r="R20" s="37">
        <v>2323667</v>
      </c>
      <c r="S20" s="37">
        <v>510191</v>
      </c>
      <c r="T20" s="37">
        <v>2833858</v>
      </c>
      <c r="U20" s="34">
        <v>197440.59945216775</v>
      </c>
      <c r="V20" s="34">
        <v>277742.1278499039</v>
      </c>
      <c r="W20" s="34">
        <v>3309040.7273020716</v>
      </c>
      <c r="X20" s="35">
        <f t="shared" si="3"/>
        <v>4260458.727302072</v>
      </c>
      <c r="Y20" s="61">
        <f t="shared" si="4"/>
        <v>-330237.42092792876</v>
      </c>
      <c r="Z20" s="38">
        <v>39197400</v>
      </c>
      <c r="AA20" s="39">
        <f t="shared" si="0"/>
        <v>-0.008300724750565026</v>
      </c>
    </row>
    <row r="21" spans="1:27" ht="12.75">
      <c r="A21">
        <v>100</v>
      </c>
      <c r="B21" s="33" t="s">
        <v>51</v>
      </c>
      <c r="C21" s="33" t="s">
        <v>52</v>
      </c>
      <c r="D21" s="34">
        <v>761950</v>
      </c>
      <c r="E21" s="34">
        <v>500389</v>
      </c>
      <c r="F21" s="34">
        <v>261561</v>
      </c>
      <c r="G21" s="34">
        <v>108422</v>
      </c>
      <c r="H21" s="34">
        <v>2085497</v>
      </c>
      <c r="I21" s="34">
        <v>1916655</v>
      </c>
      <c r="J21" s="34">
        <v>168842</v>
      </c>
      <c r="K21" s="34">
        <v>2955869</v>
      </c>
      <c r="L21" s="34">
        <v>223521.5384</v>
      </c>
      <c r="M21" s="35">
        <f t="shared" si="1"/>
        <v>3179390.5384</v>
      </c>
      <c r="N21" s="36">
        <v>762992</v>
      </c>
      <c r="O21" s="37">
        <v>291642</v>
      </c>
      <c r="P21" s="37">
        <v>1054634</v>
      </c>
      <c r="Q21" s="66">
        <f t="shared" si="2"/>
        <v>292684</v>
      </c>
      <c r="R21" s="37">
        <v>1697028</v>
      </c>
      <c r="S21" s="37">
        <v>146642</v>
      </c>
      <c r="T21" s="37">
        <v>1843670</v>
      </c>
      <c r="U21" s="34">
        <v>0</v>
      </c>
      <c r="V21" s="34">
        <v>194250.7421604087</v>
      </c>
      <c r="W21" s="34">
        <v>2037920.7421604088</v>
      </c>
      <c r="X21" s="35">
        <f t="shared" si="3"/>
        <v>3200976.7421604088</v>
      </c>
      <c r="Y21" s="61">
        <f t="shared" si="4"/>
        <v>21586.203760408796</v>
      </c>
      <c r="Z21" s="38">
        <v>29891856</v>
      </c>
      <c r="AA21" s="39">
        <f t="shared" si="0"/>
        <v>0.0007167834350701502</v>
      </c>
    </row>
    <row r="22" spans="1:27" ht="12.75">
      <c r="A22">
        <v>120</v>
      </c>
      <c r="B22" s="33" t="s">
        <v>53</v>
      </c>
      <c r="C22" s="33" t="s">
        <v>54</v>
      </c>
      <c r="D22" s="34">
        <v>654223</v>
      </c>
      <c r="E22" s="34">
        <v>425500</v>
      </c>
      <c r="F22" s="34">
        <v>228723</v>
      </c>
      <c r="G22" s="34">
        <v>115095</v>
      </c>
      <c r="H22" s="34">
        <v>2763651</v>
      </c>
      <c r="I22" s="34">
        <v>2441680</v>
      </c>
      <c r="J22" s="34">
        <v>321971</v>
      </c>
      <c r="K22" s="34">
        <v>3532969</v>
      </c>
      <c r="L22" s="34">
        <v>395299.08246</v>
      </c>
      <c r="M22" s="35">
        <f t="shared" si="1"/>
        <v>3928268.08246</v>
      </c>
      <c r="N22" s="36">
        <v>649296</v>
      </c>
      <c r="O22" s="37">
        <v>239775</v>
      </c>
      <c r="P22" s="37">
        <v>889071</v>
      </c>
      <c r="Q22" s="66">
        <f t="shared" si="2"/>
        <v>234848</v>
      </c>
      <c r="R22" s="37">
        <v>2161892</v>
      </c>
      <c r="S22" s="37">
        <v>279637</v>
      </c>
      <c r="T22" s="37">
        <v>2441529</v>
      </c>
      <c r="U22" s="34">
        <v>13694.065978714025</v>
      </c>
      <c r="V22" s="34">
        <v>307435.86078035756</v>
      </c>
      <c r="W22" s="34">
        <v>2762658.926759071</v>
      </c>
      <c r="X22" s="35">
        <f t="shared" si="3"/>
        <v>3766824.926759071</v>
      </c>
      <c r="Y22" s="61">
        <f t="shared" si="4"/>
        <v>-161443.155700929</v>
      </c>
      <c r="Z22" s="38">
        <v>47273942</v>
      </c>
      <c r="AA22" s="39">
        <f t="shared" si="0"/>
        <v>-0.00338673643705925</v>
      </c>
    </row>
    <row r="23" spans="1:27" ht="12.75">
      <c r="A23">
        <v>130</v>
      </c>
      <c r="B23" s="33" t="s">
        <v>55</v>
      </c>
      <c r="C23" s="33" t="s">
        <v>56</v>
      </c>
      <c r="D23" s="34">
        <v>214479</v>
      </c>
      <c r="E23" s="34">
        <v>214061</v>
      </c>
      <c r="F23" s="34">
        <v>418</v>
      </c>
      <c r="G23" s="34">
        <v>136797</v>
      </c>
      <c r="H23" s="34">
        <v>283208</v>
      </c>
      <c r="I23" s="34">
        <v>279195</v>
      </c>
      <c r="J23" s="34">
        <v>4013</v>
      </c>
      <c r="K23" s="34">
        <v>634484</v>
      </c>
      <c r="L23" s="34">
        <v>574049.23798</v>
      </c>
      <c r="M23" s="35">
        <f t="shared" si="1"/>
        <v>1208533.23798</v>
      </c>
      <c r="N23" s="36">
        <v>309002</v>
      </c>
      <c r="O23" s="37">
        <v>403</v>
      </c>
      <c r="P23" s="37">
        <v>309405</v>
      </c>
      <c r="Q23" s="66">
        <f t="shared" si="2"/>
        <v>94926</v>
      </c>
      <c r="R23" s="37">
        <v>247202</v>
      </c>
      <c r="S23" s="37">
        <v>3485</v>
      </c>
      <c r="T23" s="37">
        <v>250687</v>
      </c>
      <c r="U23" s="34">
        <v>0</v>
      </c>
      <c r="V23" s="34">
        <v>458246.4208269268</v>
      </c>
      <c r="W23" s="34">
        <v>708933.4208269268</v>
      </c>
      <c r="X23" s="35">
        <f t="shared" si="3"/>
        <v>1155135.4208269268</v>
      </c>
      <c r="Y23" s="61">
        <f t="shared" si="4"/>
        <v>-53397.81715307315</v>
      </c>
      <c r="Z23" s="38">
        <v>64338980</v>
      </c>
      <c r="AA23" s="39">
        <f t="shared" si="0"/>
        <v>-0.0008226055351277705</v>
      </c>
    </row>
    <row r="24" spans="1:27" ht="12.75">
      <c r="A24">
        <v>140</v>
      </c>
      <c r="B24" s="33" t="s">
        <v>57</v>
      </c>
      <c r="C24" s="33" t="s">
        <v>58</v>
      </c>
      <c r="D24" s="34">
        <v>264020</v>
      </c>
      <c r="E24" s="34">
        <v>241603</v>
      </c>
      <c r="F24" s="34">
        <v>22417</v>
      </c>
      <c r="G24" s="34">
        <v>157091</v>
      </c>
      <c r="H24" s="34">
        <v>2050633</v>
      </c>
      <c r="I24" s="34">
        <v>1939299</v>
      </c>
      <c r="J24" s="34">
        <v>111334</v>
      </c>
      <c r="K24" s="34">
        <v>2471744</v>
      </c>
      <c r="L24" s="34">
        <v>338483.15792</v>
      </c>
      <c r="M24" s="35">
        <f t="shared" si="1"/>
        <v>2810227.15792</v>
      </c>
      <c r="N24" s="36">
        <v>337756</v>
      </c>
      <c r="O24" s="37">
        <v>22110</v>
      </c>
      <c r="P24" s="37">
        <v>359866</v>
      </c>
      <c r="Q24" s="66">
        <f t="shared" si="2"/>
        <v>95846</v>
      </c>
      <c r="R24" s="37">
        <v>1717078</v>
      </c>
      <c r="S24" s="37">
        <v>96695</v>
      </c>
      <c r="T24" s="37">
        <v>1813773</v>
      </c>
      <c r="U24" s="34">
        <v>0</v>
      </c>
      <c r="V24" s="34">
        <v>259058.81840597172</v>
      </c>
      <c r="W24" s="34">
        <v>2072831.8184059716</v>
      </c>
      <c r="X24" s="35">
        <f t="shared" si="3"/>
        <v>2589788.818405972</v>
      </c>
      <c r="Y24" s="61">
        <f t="shared" si="4"/>
        <v>-220438.33951402828</v>
      </c>
      <c r="Z24" s="38">
        <v>36505980</v>
      </c>
      <c r="AA24" s="39">
        <f t="shared" si="0"/>
        <v>-0.005982943449853017</v>
      </c>
    </row>
    <row r="25" spans="1:27" ht="12.75">
      <c r="A25">
        <v>150</v>
      </c>
      <c r="B25" s="33" t="s">
        <v>59</v>
      </c>
      <c r="C25" s="33" t="s">
        <v>60</v>
      </c>
      <c r="D25" s="34">
        <v>246197</v>
      </c>
      <c r="E25" s="34">
        <v>139695</v>
      </c>
      <c r="F25" s="34">
        <v>106502</v>
      </c>
      <c r="G25" s="34">
        <v>75772</v>
      </c>
      <c r="H25" s="34">
        <v>2076841</v>
      </c>
      <c r="I25" s="34">
        <v>1671699</v>
      </c>
      <c r="J25" s="34">
        <v>405142</v>
      </c>
      <c r="K25" s="34">
        <v>2398810</v>
      </c>
      <c r="L25" s="34">
        <v>359453.40172</v>
      </c>
      <c r="M25" s="35">
        <f t="shared" si="1"/>
        <v>2758263.40172</v>
      </c>
      <c r="N25" s="36">
        <v>209206</v>
      </c>
      <c r="O25" s="37">
        <v>115186</v>
      </c>
      <c r="P25" s="37">
        <v>324392</v>
      </c>
      <c r="Q25" s="66">
        <f t="shared" si="2"/>
        <v>78195</v>
      </c>
      <c r="R25" s="37">
        <v>1480142</v>
      </c>
      <c r="S25" s="37">
        <v>351872</v>
      </c>
      <c r="T25" s="37">
        <v>1832014</v>
      </c>
      <c r="U25" s="34">
        <v>96274.04301431814</v>
      </c>
      <c r="V25" s="34">
        <v>124186.7391207699</v>
      </c>
      <c r="W25" s="34">
        <v>2052474.782135088</v>
      </c>
      <c r="X25" s="35">
        <f t="shared" si="3"/>
        <v>2452638.782135088</v>
      </c>
      <c r="Y25" s="61">
        <f t="shared" si="4"/>
        <v>-305624.61958491197</v>
      </c>
      <c r="Z25" s="38">
        <v>21042956</v>
      </c>
      <c r="AA25" s="39">
        <f t="shared" si="0"/>
        <v>-0.01427991652006949</v>
      </c>
    </row>
    <row r="26" spans="1:27" ht="12.75">
      <c r="A26">
        <v>170</v>
      </c>
      <c r="B26" s="33" t="s">
        <v>61</v>
      </c>
      <c r="C26" s="33" t="s">
        <v>62</v>
      </c>
      <c r="D26" s="34">
        <v>225676</v>
      </c>
      <c r="E26" s="34">
        <v>222725</v>
      </c>
      <c r="F26" s="34">
        <v>2951</v>
      </c>
      <c r="G26" s="34">
        <v>61321</v>
      </c>
      <c r="H26" s="34">
        <v>84448</v>
      </c>
      <c r="I26" s="34">
        <v>37812</v>
      </c>
      <c r="J26" s="34">
        <v>46636</v>
      </c>
      <c r="K26" s="34">
        <v>371445</v>
      </c>
      <c r="L26" s="34">
        <v>578439.67834</v>
      </c>
      <c r="M26" s="35">
        <f t="shared" si="1"/>
        <v>949884.67834</v>
      </c>
      <c r="N26" s="36">
        <v>332225</v>
      </c>
      <c r="O26" s="37">
        <v>2905</v>
      </c>
      <c r="P26" s="37">
        <v>335130</v>
      </c>
      <c r="Q26" s="66">
        <f t="shared" si="2"/>
        <v>109454</v>
      </c>
      <c r="R26" s="37">
        <v>33479</v>
      </c>
      <c r="S26" s="37">
        <v>40504</v>
      </c>
      <c r="T26" s="37">
        <v>73983</v>
      </c>
      <c r="U26" s="34">
        <v>0</v>
      </c>
      <c r="V26" s="34">
        <v>369040.24337357766</v>
      </c>
      <c r="W26" s="34">
        <v>443023.24337357766</v>
      </c>
      <c r="X26" s="35">
        <f t="shared" si="3"/>
        <v>839474.2433735777</v>
      </c>
      <c r="Y26" s="61">
        <f t="shared" si="4"/>
        <v>-110410.43496642227</v>
      </c>
      <c r="Z26" s="38">
        <v>62729942</v>
      </c>
      <c r="AA26" s="39">
        <f t="shared" si="0"/>
        <v>-0.0017440097509900101</v>
      </c>
    </row>
    <row r="27" spans="1:27" ht="12.75">
      <c r="A27">
        <v>175</v>
      </c>
      <c r="B27" s="33" t="s">
        <v>63</v>
      </c>
      <c r="C27" s="33" t="s">
        <v>64</v>
      </c>
      <c r="D27" s="34">
        <v>0</v>
      </c>
      <c r="E27" s="34">
        <v>0</v>
      </c>
      <c r="F27" s="34">
        <v>0</v>
      </c>
      <c r="G27" s="34">
        <v>10000</v>
      </c>
      <c r="H27" s="34">
        <v>0</v>
      </c>
      <c r="I27" s="34">
        <v>0</v>
      </c>
      <c r="J27" s="34">
        <v>0</v>
      </c>
      <c r="K27" s="34">
        <v>10000</v>
      </c>
      <c r="L27" s="34">
        <v>8763.075316</v>
      </c>
      <c r="M27" s="35">
        <f t="shared" si="1"/>
        <v>18763.075316000002</v>
      </c>
      <c r="N27" s="36">
        <v>0</v>
      </c>
      <c r="O27" s="37">
        <v>0</v>
      </c>
      <c r="P27" s="37">
        <v>0</v>
      </c>
      <c r="Q27" s="66">
        <f t="shared" si="2"/>
        <v>0</v>
      </c>
      <c r="R27" s="37">
        <v>0</v>
      </c>
      <c r="S27" s="37">
        <v>0</v>
      </c>
      <c r="T27" s="37">
        <v>0</v>
      </c>
      <c r="U27" s="34">
        <v>0</v>
      </c>
      <c r="V27" s="34">
        <v>2723.5227412984295</v>
      </c>
      <c r="W27" s="34">
        <v>2723.5227412984295</v>
      </c>
      <c r="X27" s="35">
        <f t="shared" si="3"/>
        <v>12723.52274129843</v>
      </c>
      <c r="Y27" s="61">
        <f t="shared" si="4"/>
        <v>-6039.552574701573</v>
      </c>
      <c r="Z27" s="38">
        <v>903201</v>
      </c>
      <c r="AA27" s="39">
        <f t="shared" si="0"/>
        <v>-0.006622577290239024</v>
      </c>
    </row>
    <row r="28" spans="1:27" ht="12.75">
      <c r="A28">
        <v>180</v>
      </c>
      <c r="B28" s="33" t="s">
        <v>65</v>
      </c>
      <c r="C28" s="33" t="s">
        <v>66</v>
      </c>
      <c r="D28" s="34">
        <v>1061161</v>
      </c>
      <c r="E28" s="34">
        <v>296838</v>
      </c>
      <c r="F28" s="34">
        <v>764323</v>
      </c>
      <c r="G28" s="34">
        <v>34010</v>
      </c>
      <c r="H28" s="34">
        <v>2141575</v>
      </c>
      <c r="I28" s="34">
        <v>1462216</v>
      </c>
      <c r="J28" s="34">
        <v>679359</v>
      </c>
      <c r="K28" s="34">
        <v>3236746</v>
      </c>
      <c r="L28" s="34">
        <v>402260.26023</v>
      </c>
      <c r="M28" s="35">
        <f t="shared" si="1"/>
        <v>3639006.26023</v>
      </c>
      <c r="N28" s="36">
        <v>462922</v>
      </c>
      <c r="O28" s="37">
        <v>887350</v>
      </c>
      <c r="P28" s="37">
        <v>1350272</v>
      </c>
      <c r="Q28" s="66">
        <f t="shared" si="2"/>
        <v>289111</v>
      </c>
      <c r="R28" s="37">
        <v>1294663</v>
      </c>
      <c r="S28" s="37">
        <v>590034</v>
      </c>
      <c r="T28" s="37">
        <v>1884697</v>
      </c>
      <c r="U28" s="34">
        <v>131941.076023652</v>
      </c>
      <c r="V28" s="34">
        <v>158021.6842589952</v>
      </c>
      <c r="W28" s="34">
        <v>2174659.7602826473</v>
      </c>
      <c r="X28" s="35">
        <f t="shared" si="3"/>
        <v>3558941.7602826473</v>
      </c>
      <c r="Y28" s="61">
        <f t="shared" si="4"/>
        <v>-80064.4999473528</v>
      </c>
      <c r="Z28" s="38">
        <v>22812597</v>
      </c>
      <c r="AA28" s="39">
        <f t="shared" si="0"/>
        <v>-0.003448847393281778</v>
      </c>
    </row>
    <row r="29" spans="1:27" ht="12.75">
      <c r="A29">
        <v>200</v>
      </c>
      <c r="B29" s="33" t="s">
        <v>67</v>
      </c>
      <c r="C29" s="33" t="s">
        <v>68</v>
      </c>
      <c r="D29" s="34">
        <v>1680007</v>
      </c>
      <c r="E29" s="34">
        <v>780014</v>
      </c>
      <c r="F29" s="34">
        <v>899993</v>
      </c>
      <c r="G29" s="34">
        <v>167788</v>
      </c>
      <c r="H29" s="34">
        <v>5370503</v>
      </c>
      <c r="I29" s="34">
        <v>4170393</v>
      </c>
      <c r="J29" s="34">
        <v>1200110</v>
      </c>
      <c r="K29" s="34">
        <v>7218298</v>
      </c>
      <c r="L29" s="34">
        <v>1001844.6843</v>
      </c>
      <c r="M29" s="35">
        <f t="shared" si="1"/>
        <v>8220142.6843</v>
      </c>
      <c r="N29" s="36">
        <v>1219774</v>
      </c>
      <c r="O29" s="37">
        <v>1015369</v>
      </c>
      <c r="P29" s="37">
        <v>2235143</v>
      </c>
      <c r="Q29" s="66">
        <f t="shared" si="2"/>
        <v>555136</v>
      </c>
      <c r="R29" s="37">
        <v>3692514</v>
      </c>
      <c r="S29" s="37">
        <v>1042314</v>
      </c>
      <c r="T29" s="37">
        <v>4734828</v>
      </c>
      <c r="U29" s="34">
        <v>290273.3863734819</v>
      </c>
      <c r="V29" s="34">
        <v>427738.79428922356</v>
      </c>
      <c r="W29" s="34">
        <v>5452840.180662706</v>
      </c>
      <c r="X29" s="35">
        <f t="shared" si="3"/>
        <v>7855771.180662706</v>
      </c>
      <c r="Y29" s="61">
        <f t="shared" si="4"/>
        <v>-364371.5036372943</v>
      </c>
      <c r="Z29" s="38">
        <v>66652008</v>
      </c>
      <c r="AA29" s="39">
        <f t="shared" si="0"/>
        <v>-0.00538582045486157</v>
      </c>
    </row>
    <row r="30" spans="1:27" ht="12.75">
      <c r="A30">
        <v>210</v>
      </c>
      <c r="B30" s="33" t="s">
        <v>69</v>
      </c>
      <c r="C30" s="33" t="s">
        <v>70</v>
      </c>
      <c r="D30" s="34">
        <v>18726</v>
      </c>
      <c r="E30" s="34">
        <v>18726</v>
      </c>
      <c r="F30" s="34">
        <v>0</v>
      </c>
      <c r="G30" s="34">
        <v>15057</v>
      </c>
      <c r="H30" s="34">
        <v>142933</v>
      </c>
      <c r="I30" s="34">
        <v>142552</v>
      </c>
      <c r="J30" s="34">
        <v>381</v>
      </c>
      <c r="K30" s="34">
        <v>176716</v>
      </c>
      <c r="L30" s="34">
        <v>58060.755672</v>
      </c>
      <c r="M30" s="35">
        <f t="shared" si="1"/>
        <v>234776.755672</v>
      </c>
      <c r="N30" s="36">
        <v>24064</v>
      </c>
      <c r="O30" s="37">
        <v>0</v>
      </c>
      <c r="P30" s="37">
        <v>24064</v>
      </c>
      <c r="Q30" s="66">
        <f t="shared" si="2"/>
        <v>5338</v>
      </c>
      <c r="R30" s="37">
        <v>126217</v>
      </c>
      <c r="S30" s="37">
        <v>331</v>
      </c>
      <c r="T30" s="37">
        <v>126548</v>
      </c>
      <c r="U30" s="34">
        <v>13617.684013949443</v>
      </c>
      <c r="V30" s="34">
        <v>19343.943990850745</v>
      </c>
      <c r="W30" s="34">
        <v>159509.62800480018</v>
      </c>
      <c r="X30" s="35">
        <f t="shared" si="3"/>
        <v>198630.62800480018</v>
      </c>
      <c r="Y30" s="61">
        <f t="shared" si="4"/>
        <v>-36146.12766719982</v>
      </c>
      <c r="Z30" s="38">
        <v>5005734</v>
      </c>
      <c r="AA30" s="39">
        <f t="shared" si="0"/>
        <v>-0.007138150223547712</v>
      </c>
    </row>
    <row r="31" spans="1:27" ht="12.75">
      <c r="A31">
        <v>240</v>
      </c>
      <c r="B31" s="33" t="s">
        <v>71</v>
      </c>
      <c r="C31" s="33" t="s">
        <v>72</v>
      </c>
      <c r="D31" s="34">
        <v>608600</v>
      </c>
      <c r="E31" s="34">
        <v>364718</v>
      </c>
      <c r="F31" s="34">
        <v>243882</v>
      </c>
      <c r="G31" s="34">
        <v>72564</v>
      </c>
      <c r="H31" s="34">
        <v>1986733</v>
      </c>
      <c r="I31" s="34">
        <v>1617639</v>
      </c>
      <c r="J31" s="34">
        <v>369094</v>
      </c>
      <c r="K31" s="34">
        <v>2667897</v>
      </c>
      <c r="L31" s="34">
        <v>381862.11542</v>
      </c>
      <c r="M31" s="35">
        <f t="shared" si="1"/>
        <v>3049759.11542</v>
      </c>
      <c r="N31" s="36">
        <v>573000</v>
      </c>
      <c r="O31" s="37">
        <v>270513</v>
      </c>
      <c r="P31" s="37">
        <v>843513</v>
      </c>
      <c r="Q31" s="66">
        <f t="shared" si="2"/>
        <v>234913</v>
      </c>
      <c r="R31" s="37">
        <v>1432277</v>
      </c>
      <c r="S31" s="37">
        <v>320564</v>
      </c>
      <c r="T31" s="37">
        <v>1752841</v>
      </c>
      <c r="U31" s="34">
        <v>140279.13920092868</v>
      </c>
      <c r="V31" s="34">
        <v>175507.18802769852</v>
      </c>
      <c r="W31" s="34">
        <v>2068627.3272286272</v>
      </c>
      <c r="X31" s="35">
        <f t="shared" si="3"/>
        <v>2984704.327228627</v>
      </c>
      <c r="Y31" s="61">
        <f t="shared" si="4"/>
        <v>-65054.788191372994</v>
      </c>
      <c r="Z31" s="38">
        <v>26430845</v>
      </c>
      <c r="AA31" s="39">
        <f t="shared" si="0"/>
        <v>-0.002426267064766465</v>
      </c>
    </row>
    <row r="32" spans="1:27" ht="12.75">
      <c r="A32">
        <v>250</v>
      </c>
      <c r="B32" s="33" t="s">
        <v>73</v>
      </c>
      <c r="C32" s="33" t="s">
        <v>74</v>
      </c>
      <c r="D32" s="34">
        <v>189603</v>
      </c>
      <c r="E32" s="34">
        <v>136045</v>
      </c>
      <c r="F32" s="34">
        <v>53558</v>
      </c>
      <c r="G32" s="34">
        <v>68683</v>
      </c>
      <c r="H32" s="34">
        <v>1049285</v>
      </c>
      <c r="I32" s="34">
        <v>889939</v>
      </c>
      <c r="J32" s="34">
        <v>159346</v>
      </c>
      <c r="K32" s="34">
        <v>1307571</v>
      </c>
      <c r="L32" s="34">
        <v>183176.49888</v>
      </c>
      <c r="M32" s="35">
        <f t="shared" si="1"/>
        <v>1490747.49888</v>
      </c>
      <c r="N32" s="36">
        <v>211699</v>
      </c>
      <c r="O32" s="37">
        <v>58213</v>
      </c>
      <c r="P32" s="37">
        <v>269912</v>
      </c>
      <c r="Q32" s="66">
        <f t="shared" si="2"/>
        <v>80309</v>
      </c>
      <c r="R32" s="37">
        <v>787962</v>
      </c>
      <c r="S32" s="37">
        <v>138394</v>
      </c>
      <c r="T32" s="37">
        <v>926356</v>
      </c>
      <c r="U32" s="34">
        <v>65962.15407427344</v>
      </c>
      <c r="V32" s="34">
        <v>82227.26718058767</v>
      </c>
      <c r="W32" s="34">
        <v>1074545.4212548612</v>
      </c>
      <c r="X32" s="35">
        <f t="shared" si="3"/>
        <v>1413140.4212548612</v>
      </c>
      <c r="Y32" s="61">
        <f t="shared" si="4"/>
        <v>-77607.07762513892</v>
      </c>
      <c r="Z32" s="38">
        <v>12077253</v>
      </c>
      <c r="AA32" s="39">
        <f t="shared" si="0"/>
        <v>-0.006329882459030361</v>
      </c>
    </row>
    <row r="33" spans="1:27" ht="12.75">
      <c r="A33">
        <v>260</v>
      </c>
      <c r="B33" s="33" t="s">
        <v>75</v>
      </c>
      <c r="C33" s="33" t="s">
        <v>76</v>
      </c>
      <c r="D33" s="34">
        <v>151717</v>
      </c>
      <c r="E33" s="34">
        <v>119553</v>
      </c>
      <c r="F33" s="34">
        <v>32164</v>
      </c>
      <c r="G33" s="34">
        <v>39677</v>
      </c>
      <c r="H33" s="34">
        <v>1000634</v>
      </c>
      <c r="I33" s="34">
        <v>778364</v>
      </c>
      <c r="J33" s="34">
        <v>222270</v>
      </c>
      <c r="K33" s="34">
        <v>1192028</v>
      </c>
      <c r="L33" s="34">
        <v>269754.47364</v>
      </c>
      <c r="M33" s="35">
        <f t="shared" si="1"/>
        <v>1461782.47364</v>
      </c>
      <c r="N33" s="36">
        <v>171996</v>
      </c>
      <c r="O33" s="37">
        <v>32574</v>
      </c>
      <c r="P33" s="37">
        <v>204570</v>
      </c>
      <c r="Q33" s="66">
        <f t="shared" si="2"/>
        <v>52853</v>
      </c>
      <c r="R33" s="37">
        <v>689172</v>
      </c>
      <c r="S33" s="37">
        <v>193045</v>
      </c>
      <c r="T33" s="37">
        <v>882217</v>
      </c>
      <c r="U33" s="34">
        <v>0</v>
      </c>
      <c r="V33" s="34">
        <v>188177.19628454873</v>
      </c>
      <c r="W33" s="34">
        <v>1070394.1962845488</v>
      </c>
      <c r="X33" s="35">
        <f t="shared" si="3"/>
        <v>1314641.1962845488</v>
      </c>
      <c r="Y33" s="61">
        <f t="shared" si="4"/>
        <v>-147141.27735545114</v>
      </c>
      <c r="Z33" s="38">
        <v>25824608</v>
      </c>
      <c r="AA33" s="39">
        <f t="shared" si="0"/>
        <v>-0.005638814801629674</v>
      </c>
    </row>
    <row r="34" spans="1:27" ht="12.75">
      <c r="A34">
        <v>265</v>
      </c>
      <c r="B34" s="33" t="s">
        <v>77</v>
      </c>
      <c r="C34" s="33" t="s">
        <v>78</v>
      </c>
      <c r="D34" s="34">
        <v>1472</v>
      </c>
      <c r="E34" s="34">
        <v>1472</v>
      </c>
      <c r="F34" s="34">
        <v>0</v>
      </c>
      <c r="G34" s="34">
        <v>10000</v>
      </c>
      <c r="H34" s="34">
        <v>12011</v>
      </c>
      <c r="I34" s="34">
        <v>12011</v>
      </c>
      <c r="J34" s="34">
        <v>0</v>
      </c>
      <c r="K34" s="34">
        <v>23483</v>
      </c>
      <c r="L34" s="34">
        <v>15962.942801</v>
      </c>
      <c r="M34" s="35">
        <f t="shared" si="1"/>
        <v>39445.942801</v>
      </c>
      <c r="N34" s="36">
        <v>2396</v>
      </c>
      <c r="O34" s="37">
        <v>0</v>
      </c>
      <c r="P34" s="37">
        <v>2396</v>
      </c>
      <c r="Q34" s="66">
        <f t="shared" si="2"/>
        <v>924</v>
      </c>
      <c r="R34" s="37">
        <v>10635</v>
      </c>
      <c r="S34" s="37">
        <v>0</v>
      </c>
      <c r="T34" s="37">
        <v>10635</v>
      </c>
      <c r="U34" s="34">
        <v>0</v>
      </c>
      <c r="V34" s="34">
        <v>6044.762729017047</v>
      </c>
      <c r="W34" s="34">
        <v>16679.762729017046</v>
      </c>
      <c r="X34" s="35">
        <f t="shared" si="3"/>
        <v>29075.762729017046</v>
      </c>
      <c r="Y34" s="61">
        <f t="shared" si="4"/>
        <v>-10370.180071982952</v>
      </c>
      <c r="Z34" s="38">
        <v>1040210</v>
      </c>
      <c r="AA34" s="39">
        <f t="shared" si="0"/>
        <v>-0.00981863826626816</v>
      </c>
    </row>
    <row r="35" spans="1:27" ht="12.75">
      <c r="A35">
        <v>270</v>
      </c>
      <c r="B35" s="33" t="s">
        <v>79</v>
      </c>
      <c r="C35" s="33" t="s">
        <v>80</v>
      </c>
      <c r="D35" s="34">
        <v>1093994</v>
      </c>
      <c r="E35" s="34">
        <v>571359</v>
      </c>
      <c r="F35" s="34">
        <v>522635</v>
      </c>
      <c r="G35" s="34">
        <v>57162</v>
      </c>
      <c r="H35" s="34">
        <v>3512955</v>
      </c>
      <c r="I35" s="34">
        <v>2941426</v>
      </c>
      <c r="J35" s="34">
        <v>571529</v>
      </c>
      <c r="K35" s="34">
        <v>4664111</v>
      </c>
      <c r="L35" s="34">
        <v>644705.98985</v>
      </c>
      <c r="M35" s="35">
        <f t="shared" si="1"/>
        <v>5308816.98985</v>
      </c>
      <c r="N35" s="36">
        <v>802947</v>
      </c>
      <c r="O35" s="37">
        <v>543841</v>
      </c>
      <c r="P35" s="37">
        <v>1346788</v>
      </c>
      <c r="Q35" s="66">
        <f t="shared" si="2"/>
        <v>252794</v>
      </c>
      <c r="R35" s="37">
        <v>2604373</v>
      </c>
      <c r="S35" s="37">
        <v>496381</v>
      </c>
      <c r="T35" s="37">
        <v>3100754</v>
      </c>
      <c r="U35" s="34">
        <v>197189.8948613102</v>
      </c>
      <c r="V35" s="34">
        <v>294364.590629659</v>
      </c>
      <c r="W35" s="34">
        <v>3592308.4854909694</v>
      </c>
      <c r="X35" s="35">
        <f t="shared" si="3"/>
        <v>4996258.485490969</v>
      </c>
      <c r="Y35" s="61">
        <f t="shared" si="4"/>
        <v>-312558.50435903016</v>
      </c>
      <c r="Z35" s="38">
        <v>47047480</v>
      </c>
      <c r="AA35" s="39">
        <f t="shared" si="0"/>
        <v>-0.006553662782946243</v>
      </c>
    </row>
    <row r="36" spans="1:27" ht="12.75">
      <c r="A36">
        <v>280</v>
      </c>
      <c r="B36" s="33" t="s">
        <v>81</v>
      </c>
      <c r="C36" s="33" t="s">
        <v>82</v>
      </c>
      <c r="D36" s="34">
        <v>0</v>
      </c>
      <c r="E36" s="34">
        <v>0</v>
      </c>
      <c r="F36" s="34">
        <v>0</v>
      </c>
      <c r="G36" s="34">
        <v>10000</v>
      </c>
      <c r="H36" s="34">
        <v>0</v>
      </c>
      <c r="I36" s="34">
        <v>0</v>
      </c>
      <c r="J36" s="34">
        <v>0</v>
      </c>
      <c r="K36" s="34">
        <v>10000</v>
      </c>
      <c r="L36" s="34">
        <v>113062.59688</v>
      </c>
      <c r="M36" s="35">
        <f t="shared" si="1"/>
        <v>123062.59688</v>
      </c>
      <c r="N36" s="36">
        <v>0</v>
      </c>
      <c r="O36" s="37">
        <v>0</v>
      </c>
      <c r="P36" s="37">
        <v>0</v>
      </c>
      <c r="Q36" s="66">
        <f t="shared" si="2"/>
        <v>0</v>
      </c>
      <c r="R36" s="37">
        <v>0</v>
      </c>
      <c r="S36" s="37">
        <v>0</v>
      </c>
      <c r="T36" s="37">
        <v>0</v>
      </c>
      <c r="U36" s="34">
        <v>0</v>
      </c>
      <c r="V36" s="34">
        <v>30231.343595011593</v>
      </c>
      <c r="W36" s="34">
        <v>30231.343595011593</v>
      </c>
      <c r="X36" s="35">
        <f t="shared" si="3"/>
        <v>40231.343595011596</v>
      </c>
      <c r="Y36" s="61">
        <f t="shared" si="4"/>
        <v>-82831.2532849884</v>
      </c>
      <c r="Z36" s="38">
        <v>13189578</v>
      </c>
      <c r="AA36" s="39">
        <f t="shared" si="0"/>
        <v>-0.006226677529303139</v>
      </c>
    </row>
    <row r="37" spans="1:27" ht="38.25">
      <c r="A37">
        <v>285</v>
      </c>
      <c r="B37" s="33" t="s">
        <v>83</v>
      </c>
      <c r="C37" s="40" t="s">
        <v>84</v>
      </c>
      <c r="D37" s="34">
        <v>306851</v>
      </c>
      <c r="E37" s="34">
        <v>215368</v>
      </c>
      <c r="F37" s="34">
        <v>91483</v>
      </c>
      <c r="G37" s="34">
        <v>104939</v>
      </c>
      <c r="H37" s="34">
        <v>1512312</v>
      </c>
      <c r="I37" s="34">
        <v>1444741</v>
      </c>
      <c r="J37" s="34">
        <v>67571</v>
      </c>
      <c r="K37" s="34">
        <v>1924102</v>
      </c>
      <c r="L37" s="34">
        <v>333634.3162</v>
      </c>
      <c r="M37" s="35">
        <f t="shared" si="1"/>
        <v>2257736.3162000002</v>
      </c>
      <c r="N37" s="36">
        <v>316177</v>
      </c>
      <c r="O37" s="37">
        <v>103160</v>
      </c>
      <c r="P37" s="37">
        <v>419337</v>
      </c>
      <c r="Q37" s="66">
        <f t="shared" si="2"/>
        <v>112486</v>
      </c>
      <c r="R37" s="37">
        <v>1279191</v>
      </c>
      <c r="S37" s="37">
        <v>58686</v>
      </c>
      <c r="T37" s="37">
        <v>1337877</v>
      </c>
      <c r="U37" s="34">
        <v>102019.05147890873</v>
      </c>
      <c r="V37" s="34">
        <v>138335.5323825127</v>
      </c>
      <c r="W37" s="34">
        <v>1578231.5838614213</v>
      </c>
      <c r="X37" s="35">
        <f t="shared" si="3"/>
        <v>2102507.5838614213</v>
      </c>
      <c r="Y37" s="61">
        <f t="shared" si="4"/>
        <v>-155228.7323385789</v>
      </c>
      <c r="Z37" s="38">
        <v>22361240</v>
      </c>
      <c r="AA37" s="39">
        <f t="shared" si="0"/>
        <v>-0.0068398145843783726</v>
      </c>
    </row>
    <row r="38" spans="1:27" ht="12.75">
      <c r="A38">
        <v>293</v>
      </c>
      <c r="B38" s="33" t="s">
        <v>85</v>
      </c>
      <c r="C38" s="33" t="s">
        <v>86</v>
      </c>
      <c r="D38" s="34">
        <v>547245</v>
      </c>
      <c r="E38" s="34">
        <v>152996</v>
      </c>
      <c r="F38" s="34">
        <v>394249</v>
      </c>
      <c r="G38" s="34">
        <v>87058</v>
      </c>
      <c r="H38" s="34">
        <v>1454471</v>
      </c>
      <c r="I38" s="34">
        <v>849590</v>
      </c>
      <c r="J38" s="34">
        <v>604881</v>
      </c>
      <c r="K38" s="34">
        <v>2088774</v>
      </c>
      <c r="L38" s="34">
        <v>264457.87981</v>
      </c>
      <c r="M38" s="35">
        <f t="shared" si="1"/>
        <v>2353231.87981</v>
      </c>
      <c r="N38" s="36">
        <v>245507</v>
      </c>
      <c r="O38" s="37">
        <v>462130</v>
      </c>
      <c r="P38" s="37">
        <v>707637</v>
      </c>
      <c r="Q38" s="66">
        <f t="shared" si="2"/>
        <v>160392</v>
      </c>
      <c r="R38" s="37">
        <v>752237</v>
      </c>
      <c r="S38" s="37">
        <v>525348</v>
      </c>
      <c r="T38" s="37">
        <v>1277585</v>
      </c>
      <c r="U38" s="34">
        <v>85024.10951521365</v>
      </c>
      <c r="V38" s="34">
        <v>111114.88148939279</v>
      </c>
      <c r="W38" s="34">
        <v>1473723.9910046065</v>
      </c>
      <c r="X38" s="35">
        <f t="shared" si="3"/>
        <v>2268418.9910046067</v>
      </c>
      <c r="Y38" s="61">
        <f t="shared" si="4"/>
        <v>-84812.88880539313</v>
      </c>
      <c r="Z38" s="38">
        <v>18677391</v>
      </c>
      <c r="AA38" s="39">
        <f t="shared" si="0"/>
        <v>-0.004477540146347311</v>
      </c>
    </row>
    <row r="39" spans="1:27" ht="12.75">
      <c r="A39">
        <v>298</v>
      </c>
      <c r="B39" s="33" t="s">
        <v>87</v>
      </c>
      <c r="C39" s="33" t="s">
        <v>88</v>
      </c>
      <c r="D39" s="34">
        <v>21223</v>
      </c>
      <c r="E39" s="34">
        <v>21223</v>
      </c>
      <c r="F39" s="34">
        <v>0</v>
      </c>
      <c r="G39" s="34">
        <v>16361</v>
      </c>
      <c r="H39" s="34">
        <v>270478</v>
      </c>
      <c r="I39" s="34">
        <v>270478</v>
      </c>
      <c r="J39" s="34">
        <v>0</v>
      </c>
      <c r="K39" s="34">
        <v>308062</v>
      </c>
      <c r="L39" s="34">
        <v>101325.22811</v>
      </c>
      <c r="M39" s="35">
        <f t="shared" si="1"/>
        <v>409387.22811</v>
      </c>
      <c r="N39" s="36">
        <v>32093</v>
      </c>
      <c r="O39" s="37">
        <v>0</v>
      </c>
      <c r="P39" s="37">
        <v>32093</v>
      </c>
      <c r="Q39" s="66">
        <f t="shared" si="2"/>
        <v>10870</v>
      </c>
      <c r="R39" s="37">
        <v>270478</v>
      </c>
      <c r="S39" s="37">
        <v>0</v>
      </c>
      <c r="T39" s="37">
        <v>270478</v>
      </c>
      <c r="U39" s="34">
        <v>14797.536789203841</v>
      </c>
      <c r="V39" s="34">
        <v>21076.35876073602</v>
      </c>
      <c r="W39" s="34">
        <v>306351.8955499398</v>
      </c>
      <c r="X39" s="35">
        <f t="shared" si="3"/>
        <v>354805.8955499398</v>
      </c>
      <c r="Y39" s="61">
        <f t="shared" si="4"/>
        <v>-54581.3325600602</v>
      </c>
      <c r="Z39" s="38">
        <v>10262097</v>
      </c>
      <c r="AA39" s="39">
        <f t="shared" si="0"/>
        <v>-0.005266728630626711</v>
      </c>
    </row>
    <row r="40" spans="1:27" ht="12.75">
      <c r="A40">
        <v>310</v>
      </c>
      <c r="B40" s="33" t="s">
        <v>89</v>
      </c>
      <c r="C40" s="33" t="s">
        <v>90</v>
      </c>
      <c r="D40" s="34">
        <v>1253157</v>
      </c>
      <c r="E40" s="34">
        <v>654950</v>
      </c>
      <c r="F40" s="34">
        <v>598207</v>
      </c>
      <c r="G40" s="34">
        <v>209661</v>
      </c>
      <c r="H40" s="34">
        <v>4355292</v>
      </c>
      <c r="I40" s="34">
        <v>3960609</v>
      </c>
      <c r="J40" s="34">
        <v>394683</v>
      </c>
      <c r="K40" s="34">
        <v>5818110</v>
      </c>
      <c r="L40" s="34">
        <v>617014.7999931641</v>
      </c>
      <c r="M40" s="35">
        <f t="shared" si="1"/>
        <v>6435124.799993164</v>
      </c>
      <c r="N40" s="36">
        <v>984191</v>
      </c>
      <c r="O40" s="37">
        <v>679731</v>
      </c>
      <c r="P40" s="37">
        <v>1663922</v>
      </c>
      <c r="Q40" s="66">
        <f t="shared" si="2"/>
        <v>410765</v>
      </c>
      <c r="R40" s="37">
        <v>3506768</v>
      </c>
      <c r="S40" s="37">
        <v>342788</v>
      </c>
      <c r="T40" s="37">
        <v>3849556</v>
      </c>
      <c r="U40" s="34">
        <v>88211.85883877112</v>
      </c>
      <c r="V40" s="34">
        <v>358109.69796601083</v>
      </c>
      <c r="W40" s="34">
        <v>4295877.556804782</v>
      </c>
      <c r="X40" s="35">
        <f t="shared" si="3"/>
        <v>6169460.556804782</v>
      </c>
      <c r="Y40" s="61">
        <f t="shared" si="4"/>
        <v>-265664.2431883821</v>
      </c>
      <c r="Z40" s="38">
        <v>57122457</v>
      </c>
      <c r="AA40" s="39">
        <f t="shared" si="0"/>
        <v>-0.004601085443050651</v>
      </c>
    </row>
    <row r="41" spans="1:27" ht="12.75">
      <c r="A41">
        <v>320</v>
      </c>
      <c r="B41" s="33" t="s">
        <v>91</v>
      </c>
      <c r="C41" s="33" t="s">
        <v>92</v>
      </c>
      <c r="D41" s="34">
        <v>1208068</v>
      </c>
      <c r="E41" s="34">
        <v>552532</v>
      </c>
      <c r="F41" s="34">
        <v>655536</v>
      </c>
      <c r="G41" s="34">
        <v>144601</v>
      </c>
      <c r="H41" s="34">
        <v>3333833</v>
      </c>
      <c r="I41" s="34">
        <v>2715903</v>
      </c>
      <c r="J41" s="34">
        <v>617930</v>
      </c>
      <c r="K41" s="34">
        <v>4686502</v>
      </c>
      <c r="L41" s="34">
        <v>602589.94087</v>
      </c>
      <c r="M41" s="35">
        <f t="shared" si="1"/>
        <v>5289091.94087</v>
      </c>
      <c r="N41" s="36">
        <v>894931</v>
      </c>
      <c r="O41" s="37">
        <v>772685</v>
      </c>
      <c r="P41" s="37">
        <v>1667616</v>
      </c>
      <c r="Q41" s="66">
        <f t="shared" si="2"/>
        <v>459548</v>
      </c>
      <c r="R41" s="37">
        <v>2404692</v>
      </c>
      <c r="S41" s="37">
        <v>536681</v>
      </c>
      <c r="T41" s="37">
        <v>2941373</v>
      </c>
      <c r="U41" s="34">
        <v>188012.89557163083</v>
      </c>
      <c r="V41" s="34">
        <v>236402.0704523863</v>
      </c>
      <c r="W41" s="34">
        <v>3365787.9660240174</v>
      </c>
      <c r="X41" s="35">
        <f t="shared" si="3"/>
        <v>5178004.966024017</v>
      </c>
      <c r="Y41" s="61">
        <f t="shared" si="4"/>
        <v>-111086.97484598309</v>
      </c>
      <c r="Z41" s="38">
        <v>36436662</v>
      </c>
      <c r="AA41" s="39">
        <f t="shared" si="0"/>
        <v>-0.0029991689633290636</v>
      </c>
    </row>
    <row r="42" spans="1:27" ht="12.75">
      <c r="A42">
        <v>330</v>
      </c>
      <c r="B42" s="33" t="s">
        <v>93</v>
      </c>
      <c r="C42" s="33" t="s">
        <v>94</v>
      </c>
      <c r="D42" s="34">
        <v>306665</v>
      </c>
      <c r="E42" s="34">
        <v>306665</v>
      </c>
      <c r="F42" s="34">
        <v>0</v>
      </c>
      <c r="G42" s="34">
        <v>122268</v>
      </c>
      <c r="H42" s="34">
        <v>337033</v>
      </c>
      <c r="I42" s="34">
        <v>335909</v>
      </c>
      <c r="J42" s="34">
        <v>1124</v>
      </c>
      <c r="K42" s="34">
        <v>765966</v>
      </c>
      <c r="L42" s="34">
        <v>417974.78876</v>
      </c>
      <c r="M42" s="35">
        <f t="shared" si="1"/>
        <v>1183940.78876</v>
      </c>
      <c r="N42" s="36">
        <v>471983</v>
      </c>
      <c r="O42" s="37">
        <v>0</v>
      </c>
      <c r="P42" s="37">
        <v>471983</v>
      </c>
      <c r="Q42" s="66">
        <f t="shared" si="2"/>
        <v>165318</v>
      </c>
      <c r="R42" s="37">
        <v>297418</v>
      </c>
      <c r="S42" s="37">
        <v>976</v>
      </c>
      <c r="T42" s="37">
        <v>298394</v>
      </c>
      <c r="U42" s="34">
        <v>0</v>
      </c>
      <c r="V42" s="34">
        <v>308956.5173962078</v>
      </c>
      <c r="W42" s="34">
        <v>607350.5173962078</v>
      </c>
      <c r="X42" s="35">
        <f t="shared" si="3"/>
        <v>1201601.517396208</v>
      </c>
      <c r="Y42" s="61">
        <f t="shared" si="4"/>
        <v>17660.72863620799</v>
      </c>
      <c r="Z42" s="38">
        <v>40425954</v>
      </c>
      <c r="AA42" s="39">
        <f t="shared" si="0"/>
        <v>0.0004323954418671917</v>
      </c>
    </row>
    <row r="43" spans="1:27" ht="12.75">
      <c r="A43">
        <v>340</v>
      </c>
      <c r="B43" s="33" t="s">
        <v>95</v>
      </c>
      <c r="C43" s="33" t="s">
        <v>96</v>
      </c>
      <c r="D43" s="34">
        <v>694164</v>
      </c>
      <c r="E43" s="34">
        <v>457284</v>
      </c>
      <c r="F43" s="34">
        <v>236880</v>
      </c>
      <c r="G43" s="34">
        <v>101501</v>
      </c>
      <c r="H43" s="34">
        <v>1574481</v>
      </c>
      <c r="I43" s="34">
        <v>1314999</v>
      </c>
      <c r="J43" s="34">
        <v>259482</v>
      </c>
      <c r="K43" s="34">
        <v>2370146</v>
      </c>
      <c r="L43" s="34">
        <v>349448.0005222465</v>
      </c>
      <c r="M43" s="35">
        <f t="shared" si="1"/>
        <v>2719594.0005222466</v>
      </c>
      <c r="N43" s="36">
        <v>717138</v>
      </c>
      <c r="O43" s="37">
        <v>276719</v>
      </c>
      <c r="P43" s="37">
        <v>993857</v>
      </c>
      <c r="Q43" s="66">
        <f t="shared" si="2"/>
        <v>299693</v>
      </c>
      <c r="R43" s="37">
        <v>1164315</v>
      </c>
      <c r="S43" s="37">
        <v>225364</v>
      </c>
      <c r="T43" s="37">
        <v>1389679</v>
      </c>
      <c r="U43" s="34">
        <v>0</v>
      </c>
      <c r="V43" s="34">
        <v>275115.798139698</v>
      </c>
      <c r="W43" s="34">
        <v>1664794.7981396979</v>
      </c>
      <c r="X43" s="35">
        <f t="shared" si="3"/>
        <v>2760152.798139698</v>
      </c>
      <c r="Y43" s="61">
        <f t="shared" si="4"/>
        <v>40558.79761745129</v>
      </c>
      <c r="Z43" s="38">
        <v>37590068</v>
      </c>
      <c r="AA43" s="39">
        <f t="shared" si="0"/>
        <v>0.0010690383508554244</v>
      </c>
    </row>
    <row r="44" spans="1:27" ht="12.75">
      <c r="A44">
        <v>350</v>
      </c>
      <c r="B44" s="33" t="s">
        <v>97</v>
      </c>
      <c r="C44" s="33" t="s">
        <v>98</v>
      </c>
      <c r="D44" s="34">
        <v>673500</v>
      </c>
      <c r="E44" s="34">
        <v>406140</v>
      </c>
      <c r="F44" s="34">
        <v>267360</v>
      </c>
      <c r="G44" s="34">
        <v>219642</v>
      </c>
      <c r="H44" s="34">
        <v>3813156</v>
      </c>
      <c r="I44" s="34">
        <v>3363220</v>
      </c>
      <c r="J44" s="34">
        <v>449936</v>
      </c>
      <c r="K44" s="34">
        <v>4706298</v>
      </c>
      <c r="L44" s="34">
        <v>545687.67386</v>
      </c>
      <c r="M44" s="35">
        <f t="shared" si="1"/>
        <v>5251985.67386</v>
      </c>
      <c r="N44" s="36">
        <v>616604</v>
      </c>
      <c r="O44" s="37">
        <v>318474</v>
      </c>
      <c r="P44" s="37">
        <v>935078</v>
      </c>
      <c r="Q44" s="66">
        <f t="shared" si="2"/>
        <v>261578</v>
      </c>
      <c r="R44" s="37">
        <v>2977834</v>
      </c>
      <c r="S44" s="37">
        <v>390777</v>
      </c>
      <c r="T44" s="37">
        <v>3368611</v>
      </c>
      <c r="U44" s="34">
        <v>131804.17604065084</v>
      </c>
      <c r="V44" s="34">
        <v>266299.4834042807</v>
      </c>
      <c r="W44" s="34">
        <v>3766714.6594449314</v>
      </c>
      <c r="X44" s="35">
        <f t="shared" si="3"/>
        <v>4921434.659444932</v>
      </c>
      <c r="Y44" s="61">
        <f t="shared" si="4"/>
        <v>-330551.01441506855</v>
      </c>
      <c r="Z44" s="38">
        <v>42537223</v>
      </c>
      <c r="AA44" s="39">
        <f t="shared" si="0"/>
        <v>-0.007672439239710564</v>
      </c>
    </row>
    <row r="45" spans="1:27" ht="12.75">
      <c r="A45">
        <v>360</v>
      </c>
      <c r="B45" s="33" t="s">
        <v>99</v>
      </c>
      <c r="C45" s="33" t="s">
        <v>100</v>
      </c>
      <c r="D45" s="34">
        <v>1253631</v>
      </c>
      <c r="E45" s="34">
        <v>392311</v>
      </c>
      <c r="F45" s="34">
        <v>861320</v>
      </c>
      <c r="G45" s="34">
        <v>94579</v>
      </c>
      <c r="H45" s="34">
        <v>2296914</v>
      </c>
      <c r="I45" s="34">
        <v>1515225</v>
      </c>
      <c r="J45" s="34">
        <v>781689</v>
      </c>
      <c r="K45" s="34">
        <v>3645124</v>
      </c>
      <c r="L45" s="34">
        <v>306955.41629</v>
      </c>
      <c r="M45" s="35">
        <f t="shared" si="1"/>
        <v>3952079.41629</v>
      </c>
      <c r="N45" s="36">
        <v>659601</v>
      </c>
      <c r="O45" s="37">
        <v>1042201</v>
      </c>
      <c r="P45" s="37">
        <v>1701802</v>
      </c>
      <c r="Q45" s="66">
        <f t="shared" si="2"/>
        <v>448171</v>
      </c>
      <c r="R45" s="37">
        <v>1341598</v>
      </c>
      <c r="S45" s="37">
        <v>678909</v>
      </c>
      <c r="T45" s="37">
        <v>2020507</v>
      </c>
      <c r="U45" s="34">
        <v>136750.29242880407</v>
      </c>
      <c r="V45" s="34">
        <v>166665.17343438166</v>
      </c>
      <c r="W45" s="34">
        <v>2323922.465863186</v>
      </c>
      <c r="X45" s="35">
        <f t="shared" si="3"/>
        <v>4120303.465863186</v>
      </c>
      <c r="Y45" s="61">
        <f t="shared" si="4"/>
        <v>168224.04957318585</v>
      </c>
      <c r="Z45" s="38">
        <v>22665469</v>
      </c>
      <c r="AA45" s="39">
        <f t="shared" si="0"/>
        <v>0.007322868780619268</v>
      </c>
    </row>
    <row r="46" spans="1:27" ht="12.75">
      <c r="A46">
        <v>370</v>
      </c>
      <c r="B46" s="33" t="s">
        <v>101</v>
      </c>
      <c r="C46" s="33" t="s">
        <v>102</v>
      </c>
      <c r="D46" s="34">
        <v>6278</v>
      </c>
      <c r="E46" s="34">
        <v>310</v>
      </c>
      <c r="F46" s="34">
        <v>5968</v>
      </c>
      <c r="G46" s="34">
        <v>12703</v>
      </c>
      <c r="H46" s="34">
        <v>47767</v>
      </c>
      <c r="I46" s="34">
        <v>39100</v>
      </c>
      <c r="J46" s="34">
        <v>8667</v>
      </c>
      <c r="K46" s="34">
        <v>66748</v>
      </c>
      <c r="L46" s="34">
        <v>64573.56545</v>
      </c>
      <c r="M46" s="35">
        <f t="shared" si="1"/>
        <v>131321.56545</v>
      </c>
      <c r="N46" s="36">
        <v>302</v>
      </c>
      <c r="O46" s="37">
        <v>8370</v>
      </c>
      <c r="P46" s="37">
        <v>8672</v>
      </c>
      <c r="Q46" s="66">
        <f t="shared" si="2"/>
        <v>2394</v>
      </c>
      <c r="R46" s="37">
        <v>34620</v>
      </c>
      <c r="S46" s="37">
        <v>7527</v>
      </c>
      <c r="T46" s="37">
        <v>42147</v>
      </c>
      <c r="U46" s="34">
        <v>0</v>
      </c>
      <c r="V46" s="34">
        <v>27181.245421730353</v>
      </c>
      <c r="W46" s="34">
        <v>69328.24542173036</v>
      </c>
      <c r="X46" s="35">
        <f t="shared" si="3"/>
        <v>90703.24542173036</v>
      </c>
      <c r="Y46" s="61">
        <f t="shared" si="4"/>
        <v>-40618.320028269634</v>
      </c>
      <c r="Z46" s="38">
        <v>5382826</v>
      </c>
      <c r="AA46" s="39">
        <f t="shared" si="0"/>
        <v>-0.007456460562557289</v>
      </c>
    </row>
    <row r="47" spans="1:27" ht="12.75">
      <c r="A47">
        <v>380</v>
      </c>
      <c r="B47" s="33" t="s">
        <v>103</v>
      </c>
      <c r="C47" s="33" t="s">
        <v>104</v>
      </c>
      <c r="D47" s="34">
        <v>661880</v>
      </c>
      <c r="E47" s="34">
        <v>430134</v>
      </c>
      <c r="F47" s="34">
        <v>231746</v>
      </c>
      <c r="G47" s="34">
        <v>82717</v>
      </c>
      <c r="H47" s="34">
        <v>1702018</v>
      </c>
      <c r="I47" s="34">
        <v>1369037</v>
      </c>
      <c r="J47" s="34">
        <v>332981</v>
      </c>
      <c r="K47" s="34">
        <v>2446615</v>
      </c>
      <c r="L47" s="34">
        <v>240313.96290640064</v>
      </c>
      <c r="M47" s="35">
        <f t="shared" si="1"/>
        <v>2686928.9629064007</v>
      </c>
      <c r="N47" s="36">
        <v>671592</v>
      </c>
      <c r="O47" s="37">
        <v>258595</v>
      </c>
      <c r="P47" s="37">
        <v>930187</v>
      </c>
      <c r="Q47" s="66">
        <f t="shared" si="2"/>
        <v>268307</v>
      </c>
      <c r="R47" s="37">
        <v>1212161</v>
      </c>
      <c r="S47" s="37">
        <v>289199</v>
      </c>
      <c r="T47" s="37">
        <v>1501360</v>
      </c>
      <c r="U47" s="34">
        <v>0</v>
      </c>
      <c r="V47" s="34">
        <v>192171.19253489067</v>
      </c>
      <c r="W47" s="34">
        <v>1693531.1925348907</v>
      </c>
      <c r="X47" s="35">
        <f t="shared" si="3"/>
        <v>2706435.192534891</v>
      </c>
      <c r="Y47" s="61">
        <f t="shared" si="4"/>
        <v>19506.229628490284</v>
      </c>
      <c r="Z47" s="38">
        <v>27532555</v>
      </c>
      <c r="AA47" s="39">
        <f t="shared" si="0"/>
        <v>0.0007023483837605295</v>
      </c>
    </row>
    <row r="48" spans="1:27" ht="12.75">
      <c r="A48">
        <v>390</v>
      </c>
      <c r="B48" s="33" t="s">
        <v>105</v>
      </c>
      <c r="C48" s="33" t="s">
        <v>106</v>
      </c>
      <c r="D48" s="34">
        <v>356453</v>
      </c>
      <c r="E48" s="34">
        <v>244547</v>
      </c>
      <c r="F48" s="34">
        <v>111906</v>
      </c>
      <c r="G48" s="34">
        <v>173571</v>
      </c>
      <c r="H48" s="34">
        <v>742359</v>
      </c>
      <c r="I48" s="34">
        <v>598523</v>
      </c>
      <c r="J48" s="34">
        <v>143836</v>
      </c>
      <c r="K48" s="34">
        <v>1272383</v>
      </c>
      <c r="L48" s="34">
        <v>339518.17857</v>
      </c>
      <c r="M48" s="35">
        <f t="shared" si="1"/>
        <v>1611901.17857</v>
      </c>
      <c r="N48" s="36">
        <v>346164</v>
      </c>
      <c r="O48" s="37">
        <v>109749</v>
      </c>
      <c r="P48" s="37">
        <v>455913</v>
      </c>
      <c r="Q48" s="66">
        <f t="shared" si="2"/>
        <v>99460</v>
      </c>
      <c r="R48" s="37">
        <v>529939</v>
      </c>
      <c r="S48" s="37">
        <v>124924</v>
      </c>
      <c r="T48" s="37">
        <v>654863</v>
      </c>
      <c r="U48" s="34">
        <v>0</v>
      </c>
      <c r="V48" s="34">
        <v>302105.2114361769</v>
      </c>
      <c r="W48" s="34">
        <v>956968.2114361769</v>
      </c>
      <c r="X48" s="35">
        <f t="shared" si="3"/>
        <v>1586452.211436177</v>
      </c>
      <c r="Y48" s="61">
        <f t="shared" si="4"/>
        <v>-25448.967133823084</v>
      </c>
      <c r="Z48" s="38">
        <v>42038662</v>
      </c>
      <c r="AA48" s="39">
        <f t="shared" si="0"/>
        <v>-0.0006005205279365025</v>
      </c>
    </row>
    <row r="49" spans="1:27" ht="12.75">
      <c r="A49">
        <v>400</v>
      </c>
      <c r="B49" s="33" t="s">
        <v>107</v>
      </c>
      <c r="C49" s="33" t="s">
        <v>108</v>
      </c>
      <c r="D49" s="34">
        <v>121981</v>
      </c>
      <c r="E49" s="34">
        <v>103217</v>
      </c>
      <c r="F49" s="34">
        <v>18764</v>
      </c>
      <c r="G49" s="34">
        <v>59804</v>
      </c>
      <c r="H49" s="34">
        <v>715251</v>
      </c>
      <c r="I49" s="34">
        <v>699265</v>
      </c>
      <c r="J49" s="34">
        <v>15986</v>
      </c>
      <c r="K49" s="34">
        <v>897036</v>
      </c>
      <c r="L49" s="34">
        <v>174055.09576</v>
      </c>
      <c r="M49" s="35">
        <f t="shared" si="1"/>
        <v>1071091.09576</v>
      </c>
      <c r="N49" s="36">
        <v>150375</v>
      </c>
      <c r="O49" s="37">
        <v>13157</v>
      </c>
      <c r="P49" s="37">
        <v>163532</v>
      </c>
      <c r="Q49" s="66">
        <f t="shared" si="2"/>
        <v>41551</v>
      </c>
      <c r="R49" s="37">
        <v>619137</v>
      </c>
      <c r="S49" s="37">
        <v>13884</v>
      </c>
      <c r="T49" s="37">
        <v>633021</v>
      </c>
      <c r="U49" s="34">
        <v>52826.173599058384</v>
      </c>
      <c r="V49" s="34">
        <v>75504.88992540188</v>
      </c>
      <c r="W49" s="34">
        <v>761352.0635244603</v>
      </c>
      <c r="X49" s="35">
        <f t="shared" si="3"/>
        <v>984688.0635244603</v>
      </c>
      <c r="Y49" s="61">
        <f t="shared" si="4"/>
        <v>-86403.03223553963</v>
      </c>
      <c r="Z49" s="38">
        <v>12319581</v>
      </c>
      <c r="AA49" s="39">
        <f t="shared" si="0"/>
        <v>-0.006915763479365504</v>
      </c>
    </row>
    <row r="50" spans="1:27" ht="12.75">
      <c r="A50">
        <v>405</v>
      </c>
      <c r="B50" s="33" t="s">
        <v>109</v>
      </c>
      <c r="C50" s="33" t="s">
        <v>110</v>
      </c>
      <c r="D50" s="34">
        <v>281005</v>
      </c>
      <c r="E50" s="34">
        <v>233265</v>
      </c>
      <c r="F50" s="34">
        <v>47740</v>
      </c>
      <c r="G50" s="34">
        <v>91367</v>
      </c>
      <c r="H50" s="34">
        <v>1643639</v>
      </c>
      <c r="I50" s="34">
        <v>1481950</v>
      </c>
      <c r="J50" s="34">
        <v>161689</v>
      </c>
      <c r="K50" s="34">
        <v>2016011</v>
      </c>
      <c r="L50" s="34">
        <v>360965.34445</v>
      </c>
      <c r="M50" s="35">
        <f t="shared" si="1"/>
        <v>2376976.3444499997</v>
      </c>
      <c r="N50" s="36">
        <v>342330</v>
      </c>
      <c r="O50" s="37">
        <v>46545</v>
      </c>
      <c r="P50" s="37">
        <v>388875</v>
      </c>
      <c r="Q50" s="66">
        <f t="shared" si="2"/>
        <v>107870</v>
      </c>
      <c r="R50" s="37">
        <v>1312136</v>
      </c>
      <c r="S50" s="37">
        <v>140429</v>
      </c>
      <c r="T50" s="37">
        <v>1452565</v>
      </c>
      <c r="U50" s="34">
        <v>98691.73558304767</v>
      </c>
      <c r="V50" s="34">
        <v>145389.16960074147</v>
      </c>
      <c r="W50" s="34">
        <v>1696645.905183789</v>
      </c>
      <c r="X50" s="35">
        <f t="shared" si="3"/>
        <v>2176887.9051837893</v>
      </c>
      <c r="Y50" s="61">
        <f t="shared" si="4"/>
        <v>-200088.43926621042</v>
      </c>
      <c r="Z50" s="38">
        <v>22207410</v>
      </c>
      <c r="AA50" s="39">
        <f t="shared" si="0"/>
        <v>-0.008865876972194901</v>
      </c>
    </row>
    <row r="51" spans="1:27" ht="12.75">
      <c r="A51">
        <v>410</v>
      </c>
      <c r="B51" s="33" t="s">
        <v>111</v>
      </c>
      <c r="C51" s="33" t="s">
        <v>112</v>
      </c>
      <c r="D51" s="34">
        <v>120436</v>
      </c>
      <c r="E51" s="34">
        <v>118650</v>
      </c>
      <c r="F51" s="34">
        <v>1786</v>
      </c>
      <c r="G51" s="34">
        <v>83729</v>
      </c>
      <c r="H51" s="34">
        <v>1077711</v>
      </c>
      <c r="I51" s="34">
        <v>1064410</v>
      </c>
      <c r="J51" s="34">
        <v>13301</v>
      </c>
      <c r="K51" s="34">
        <v>1281876</v>
      </c>
      <c r="L51" s="34">
        <v>155361.68394</v>
      </c>
      <c r="M51" s="35">
        <f t="shared" si="1"/>
        <v>1437237.68394</v>
      </c>
      <c r="N51" s="36">
        <v>166049</v>
      </c>
      <c r="O51" s="37">
        <v>1940</v>
      </c>
      <c r="P51" s="37">
        <v>167989</v>
      </c>
      <c r="Q51" s="66">
        <f t="shared" si="2"/>
        <v>47553</v>
      </c>
      <c r="R51" s="37">
        <v>942441</v>
      </c>
      <c r="S51" s="37">
        <v>11552</v>
      </c>
      <c r="T51" s="37">
        <v>953993</v>
      </c>
      <c r="U51" s="34">
        <v>0</v>
      </c>
      <c r="V51" s="34">
        <v>129501.84276187679</v>
      </c>
      <c r="W51" s="34">
        <v>1083494.8427618768</v>
      </c>
      <c r="X51" s="35">
        <f t="shared" si="3"/>
        <v>1335212.8427618768</v>
      </c>
      <c r="Y51" s="61">
        <f t="shared" si="4"/>
        <v>-102024.84117812314</v>
      </c>
      <c r="Z51" s="38">
        <v>17673088</v>
      </c>
      <c r="AA51" s="39">
        <f t="shared" si="0"/>
        <v>-0.005722586258861749</v>
      </c>
    </row>
    <row r="52" spans="1:27" ht="12.75">
      <c r="A52">
        <v>420</v>
      </c>
      <c r="B52" s="33" t="s">
        <v>113</v>
      </c>
      <c r="C52" s="33" t="s">
        <v>114</v>
      </c>
      <c r="D52" s="34">
        <v>1033589</v>
      </c>
      <c r="E52" s="34">
        <v>535077</v>
      </c>
      <c r="F52" s="34">
        <v>498512</v>
      </c>
      <c r="G52" s="34">
        <v>72236</v>
      </c>
      <c r="H52" s="34">
        <v>5484292</v>
      </c>
      <c r="I52" s="34">
        <v>4562157</v>
      </c>
      <c r="J52" s="34">
        <v>922135</v>
      </c>
      <c r="K52" s="34">
        <v>6590117</v>
      </c>
      <c r="L52" s="34">
        <v>729723.28308</v>
      </c>
      <c r="M52" s="35">
        <f t="shared" si="1"/>
        <v>7319840.28308</v>
      </c>
      <c r="N52" s="36">
        <v>770718</v>
      </c>
      <c r="O52" s="37">
        <v>542995</v>
      </c>
      <c r="P52" s="37">
        <v>1313713</v>
      </c>
      <c r="Q52" s="66">
        <f t="shared" si="2"/>
        <v>280124</v>
      </c>
      <c r="R52" s="37">
        <v>4039386</v>
      </c>
      <c r="S52" s="37">
        <v>800889</v>
      </c>
      <c r="T52" s="37">
        <v>4840275</v>
      </c>
      <c r="U52" s="34">
        <v>203359.6141678493</v>
      </c>
      <c r="V52" s="34">
        <v>360242.95429429086</v>
      </c>
      <c r="W52" s="34">
        <v>5403877.568462141</v>
      </c>
      <c r="X52" s="35">
        <f t="shared" si="3"/>
        <v>6789826.568462141</v>
      </c>
      <c r="Y52" s="61">
        <f t="shared" si="4"/>
        <v>-530013.7146178596</v>
      </c>
      <c r="Z52" s="38">
        <v>55518169</v>
      </c>
      <c r="AA52" s="39">
        <f t="shared" si="0"/>
        <v>-0.009422819115611443</v>
      </c>
    </row>
    <row r="53" spans="1:27" ht="12.75">
      <c r="A53">
        <v>435</v>
      </c>
      <c r="B53" s="33" t="s">
        <v>115</v>
      </c>
      <c r="C53" s="33" t="s">
        <v>116</v>
      </c>
      <c r="D53" s="34">
        <v>9800</v>
      </c>
      <c r="E53" s="34">
        <v>9800</v>
      </c>
      <c r="F53" s="34">
        <v>0</v>
      </c>
      <c r="G53" s="34">
        <v>12522</v>
      </c>
      <c r="H53" s="34">
        <v>155667</v>
      </c>
      <c r="I53" s="34">
        <v>154702</v>
      </c>
      <c r="J53" s="34">
        <v>965</v>
      </c>
      <c r="K53" s="34">
        <v>177989</v>
      </c>
      <c r="L53" s="34">
        <v>37683</v>
      </c>
      <c r="M53" s="35">
        <f t="shared" si="1"/>
        <v>215672</v>
      </c>
      <c r="N53" s="36">
        <v>14356</v>
      </c>
      <c r="O53" s="37">
        <v>0</v>
      </c>
      <c r="P53" s="37">
        <v>14356</v>
      </c>
      <c r="Q53" s="66">
        <f t="shared" si="2"/>
        <v>4556</v>
      </c>
      <c r="R53" s="37">
        <v>136975</v>
      </c>
      <c r="S53" s="37">
        <v>838</v>
      </c>
      <c r="T53" s="37">
        <v>137813</v>
      </c>
      <c r="U53" s="34">
        <v>11325.547124578565</v>
      </c>
      <c r="V53" s="34">
        <v>16131.194272462817</v>
      </c>
      <c r="W53" s="34">
        <v>165269.74139704136</v>
      </c>
      <c r="X53" s="35">
        <f t="shared" si="3"/>
        <v>192147.74139704136</v>
      </c>
      <c r="Y53" s="61">
        <f t="shared" si="4"/>
        <v>-23524.25860295864</v>
      </c>
      <c r="Z53" s="38">
        <v>2146705</v>
      </c>
      <c r="AA53" s="39">
        <f t="shared" si="0"/>
        <v>-0.010769267457502348</v>
      </c>
    </row>
    <row r="54" spans="1:27" ht="12.75">
      <c r="A54">
        <v>440</v>
      </c>
      <c r="B54" s="33" t="s">
        <v>117</v>
      </c>
      <c r="C54" s="33" t="s">
        <v>118</v>
      </c>
      <c r="D54" s="34">
        <v>151792</v>
      </c>
      <c r="E54" s="34">
        <v>32943</v>
      </c>
      <c r="F54" s="34">
        <v>118849</v>
      </c>
      <c r="G54" s="34">
        <v>36291</v>
      </c>
      <c r="H54" s="34">
        <v>575384</v>
      </c>
      <c r="I54" s="34">
        <v>446710</v>
      </c>
      <c r="J54" s="34">
        <v>128674</v>
      </c>
      <c r="K54" s="34">
        <v>763467</v>
      </c>
      <c r="L54" s="34">
        <v>113553.19915</v>
      </c>
      <c r="M54" s="35">
        <f t="shared" si="1"/>
        <v>877020.19915</v>
      </c>
      <c r="N54" s="36">
        <v>52034</v>
      </c>
      <c r="O54" s="37">
        <v>116043</v>
      </c>
      <c r="P54" s="37">
        <v>168077</v>
      </c>
      <c r="Q54" s="66">
        <f t="shared" si="2"/>
        <v>16285</v>
      </c>
      <c r="R54" s="37">
        <v>395522</v>
      </c>
      <c r="S54" s="37">
        <v>111755</v>
      </c>
      <c r="T54" s="37">
        <v>507277</v>
      </c>
      <c r="U54" s="34">
        <v>29517.42611363515</v>
      </c>
      <c r="V54" s="34">
        <v>58469.141622077266</v>
      </c>
      <c r="W54" s="34">
        <v>595263.5677357125</v>
      </c>
      <c r="X54" s="35">
        <f t="shared" si="3"/>
        <v>799631.5677357125</v>
      </c>
      <c r="Y54" s="61">
        <f t="shared" si="4"/>
        <v>-77388.63141428749</v>
      </c>
      <c r="Z54" s="38">
        <v>11270163</v>
      </c>
      <c r="AA54" s="39">
        <f t="shared" si="0"/>
        <v>-0.0067981869945129125</v>
      </c>
    </row>
    <row r="55" spans="1:27" ht="12.75">
      <c r="A55">
        <v>450</v>
      </c>
      <c r="B55" s="33" t="s">
        <v>119</v>
      </c>
      <c r="C55" s="33" t="s">
        <v>120</v>
      </c>
      <c r="D55" s="34">
        <v>606848</v>
      </c>
      <c r="E55" s="34">
        <v>486049</v>
      </c>
      <c r="F55" s="34">
        <v>120799</v>
      </c>
      <c r="G55" s="34">
        <v>70989</v>
      </c>
      <c r="H55" s="34">
        <v>4541196</v>
      </c>
      <c r="I55" s="34">
        <v>4079482</v>
      </c>
      <c r="J55" s="34">
        <v>461714</v>
      </c>
      <c r="K55" s="34">
        <v>5219033</v>
      </c>
      <c r="L55" s="34">
        <v>692931.18257</v>
      </c>
      <c r="M55" s="35">
        <f t="shared" si="1"/>
        <v>5911964.18257</v>
      </c>
      <c r="N55" s="36">
        <v>703046</v>
      </c>
      <c r="O55" s="37">
        <v>109619</v>
      </c>
      <c r="P55" s="37">
        <v>812665</v>
      </c>
      <c r="Q55" s="66">
        <f t="shared" si="2"/>
        <v>205817</v>
      </c>
      <c r="R55" s="37">
        <v>3612020</v>
      </c>
      <c r="S55" s="37">
        <v>401006</v>
      </c>
      <c r="T55" s="37">
        <v>4013026</v>
      </c>
      <c r="U55" s="34">
        <v>164179.28195791692</v>
      </c>
      <c r="V55" s="34">
        <v>351494.81935168087</v>
      </c>
      <c r="W55" s="34">
        <v>4528700.1013095975</v>
      </c>
      <c r="X55" s="35">
        <f t="shared" si="3"/>
        <v>5412354.1013095975</v>
      </c>
      <c r="Y55" s="61">
        <f t="shared" si="4"/>
        <v>-499610.0812604027</v>
      </c>
      <c r="Z55" s="38">
        <v>53080286</v>
      </c>
      <c r="AA55" s="39">
        <f t="shared" si="0"/>
        <v>-0.009291058029206885</v>
      </c>
    </row>
    <row r="56" spans="1:27" ht="12.75">
      <c r="A56">
        <v>455</v>
      </c>
      <c r="B56" s="33" t="s">
        <v>121</v>
      </c>
      <c r="C56" s="33" t="s">
        <v>122</v>
      </c>
      <c r="D56" s="34">
        <v>15867</v>
      </c>
      <c r="E56" s="34">
        <v>15867</v>
      </c>
      <c r="F56" s="34">
        <v>0</v>
      </c>
      <c r="G56" s="34">
        <v>10000</v>
      </c>
      <c r="H56" s="34">
        <v>62472</v>
      </c>
      <c r="I56" s="34">
        <v>60739</v>
      </c>
      <c r="J56" s="34">
        <v>1733</v>
      </c>
      <c r="K56" s="34">
        <v>88339</v>
      </c>
      <c r="L56" s="34">
        <v>35246</v>
      </c>
      <c r="M56" s="35">
        <f t="shared" si="1"/>
        <v>123585</v>
      </c>
      <c r="N56" s="36">
        <v>27894</v>
      </c>
      <c r="O56" s="37">
        <v>0</v>
      </c>
      <c r="P56" s="37">
        <v>27894</v>
      </c>
      <c r="Q56" s="66">
        <f t="shared" si="2"/>
        <v>12027</v>
      </c>
      <c r="R56" s="37">
        <v>53779</v>
      </c>
      <c r="S56" s="37">
        <v>1505</v>
      </c>
      <c r="T56" s="37">
        <v>55284</v>
      </c>
      <c r="U56" s="34">
        <v>11886.660788810832</v>
      </c>
      <c r="V56" s="34">
        <v>13023.395399937895</v>
      </c>
      <c r="W56" s="34">
        <v>80194.05618874873</v>
      </c>
      <c r="X56" s="35">
        <f t="shared" si="3"/>
        <v>118088.05618874873</v>
      </c>
      <c r="Y56" s="61">
        <f t="shared" si="4"/>
        <v>-5496.943811251273</v>
      </c>
      <c r="Z56" s="38">
        <v>1452282</v>
      </c>
      <c r="AA56" s="39">
        <f t="shared" si="0"/>
        <v>-0.003695354851304495</v>
      </c>
    </row>
    <row r="57" spans="1:27" ht="12.75">
      <c r="A57">
        <v>470</v>
      </c>
      <c r="B57" s="33" t="s">
        <v>123</v>
      </c>
      <c r="C57" s="33" t="s">
        <v>124</v>
      </c>
      <c r="D57" s="34">
        <v>2683733</v>
      </c>
      <c r="E57" s="34">
        <v>806334</v>
      </c>
      <c r="F57" s="34">
        <v>1877399</v>
      </c>
      <c r="G57" s="34">
        <v>212265</v>
      </c>
      <c r="H57" s="34">
        <v>4700166</v>
      </c>
      <c r="I57" s="34">
        <v>3663917</v>
      </c>
      <c r="J57" s="34">
        <v>1036249</v>
      </c>
      <c r="K57" s="34">
        <v>7596164</v>
      </c>
      <c r="L57" s="34">
        <v>659368.34427</v>
      </c>
      <c r="M57" s="35">
        <f t="shared" si="1"/>
        <v>8255532.34427</v>
      </c>
      <c r="N57" s="36">
        <v>1270459</v>
      </c>
      <c r="O57" s="37">
        <v>2212698</v>
      </c>
      <c r="P57" s="37">
        <v>3483157</v>
      </c>
      <c r="Q57" s="66">
        <f t="shared" si="2"/>
        <v>799424</v>
      </c>
      <c r="R57" s="37">
        <v>3244074</v>
      </c>
      <c r="S57" s="37">
        <v>899998</v>
      </c>
      <c r="T57" s="37">
        <v>4144072</v>
      </c>
      <c r="U57" s="34">
        <v>208568.86416479514</v>
      </c>
      <c r="V57" s="34">
        <v>359021.5800839939</v>
      </c>
      <c r="W57" s="34">
        <v>4711662.444248789</v>
      </c>
      <c r="X57" s="35">
        <f t="shared" si="3"/>
        <v>8407084.444248788</v>
      </c>
      <c r="Y57" s="61">
        <f t="shared" si="4"/>
        <v>151552.09997878782</v>
      </c>
      <c r="Z57" s="38">
        <v>52964508</v>
      </c>
      <c r="AA57" s="39">
        <f t="shared" si="0"/>
        <v>0.0028262056067302936</v>
      </c>
    </row>
    <row r="58" spans="1:27" ht="12.75">
      <c r="A58">
        <v>480</v>
      </c>
      <c r="B58" s="33" t="s">
        <v>125</v>
      </c>
      <c r="C58" s="33" t="s">
        <v>126</v>
      </c>
      <c r="D58" s="34">
        <v>1745210</v>
      </c>
      <c r="E58" s="34">
        <v>583200</v>
      </c>
      <c r="F58" s="34">
        <v>1162010</v>
      </c>
      <c r="G58" s="34">
        <v>209363</v>
      </c>
      <c r="H58" s="34">
        <v>2377564</v>
      </c>
      <c r="I58" s="34">
        <v>1795169</v>
      </c>
      <c r="J58" s="34">
        <v>582395</v>
      </c>
      <c r="K58" s="34">
        <v>4332137</v>
      </c>
      <c r="L58" s="34">
        <v>318513.19126</v>
      </c>
      <c r="M58" s="35">
        <f t="shared" si="1"/>
        <v>4650650.19126</v>
      </c>
      <c r="N58" s="36">
        <v>946014</v>
      </c>
      <c r="O58" s="37">
        <v>1399068</v>
      </c>
      <c r="P58" s="37">
        <v>2345082</v>
      </c>
      <c r="Q58" s="66">
        <f t="shared" si="2"/>
        <v>599872</v>
      </c>
      <c r="R58" s="37">
        <v>1589464</v>
      </c>
      <c r="S58" s="37">
        <v>505819</v>
      </c>
      <c r="T58" s="37">
        <v>2095283</v>
      </c>
      <c r="U58" s="34">
        <v>0</v>
      </c>
      <c r="V58" s="34">
        <v>259974.1121580418</v>
      </c>
      <c r="W58" s="34">
        <v>2355257.112158042</v>
      </c>
      <c r="X58" s="35">
        <f t="shared" si="3"/>
        <v>4909702.112158041</v>
      </c>
      <c r="Y58" s="61">
        <f t="shared" si="4"/>
        <v>259051.9208980417</v>
      </c>
      <c r="Z58" s="38">
        <v>39622981</v>
      </c>
      <c r="AA58" s="39">
        <f t="shared" si="0"/>
        <v>0.006485784424027067</v>
      </c>
    </row>
    <row r="59" spans="1:27" ht="12.75">
      <c r="A59">
        <v>510</v>
      </c>
      <c r="B59" s="33" t="s">
        <v>127</v>
      </c>
      <c r="C59" s="33" t="s">
        <v>128</v>
      </c>
      <c r="D59" s="34">
        <v>154657</v>
      </c>
      <c r="E59" s="34">
        <v>154657</v>
      </c>
      <c r="F59" s="34">
        <v>0</v>
      </c>
      <c r="G59" s="34">
        <v>42957</v>
      </c>
      <c r="H59" s="34">
        <v>87574</v>
      </c>
      <c r="I59" s="34">
        <v>81565</v>
      </c>
      <c r="J59" s="34">
        <v>6009</v>
      </c>
      <c r="K59" s="34">
        <v>285188</v>
      </c>
      <c r="L59" s="34">
        <v>451803.55319</v>
      </c>
      <c r="M59" s="35">
        <f t="shared" si="1"/>
        <v>736991.55319</v>
      </c>
      <c r="N59" s="36">
        <v>216361</v>
      </c>
      <c r="O59" s="37">
        <v>0</v>
      </c>
      <c r="P59" s="37">
        <v>216361</v>
      </c>
      <c r="Q59" s="66">
        <f t="shared" si="2"/>
        <v>61704</v>
      </c>
      <c r="R59" s="37">
        <v>72219</v>
      </c>
      <c r="S59" s="37">
        <v>5219</v>
      </c>
      <c r="T59" s="37">
        <v>77438</v>
      </c>
      <c r="U59" s="34">
        <v>0</v>
      </c>
      <c r="V59" s="34">
        <v>339406.8078762517</v>
      </c>
      <c r="W59" s="34">
        <v>416844.8078762517</v>
      </c>
      <c r="X59" s="35">
        <f t="shared" si="3"/>
        <v>676162.8078762516</v>
      </c>
      <c r="Y59" s="61">
        <f t="shared" si="4"/>
        <v>-60828.74531374837</v>
      </c>
      <c r="Z59" s="38">
        <v>55433435</v>
      </c>
      <c r="AA59" s="39">
        <f t="shared" si="0"/>
        <v>-0.0010884581848183985</v>
      </c>
    </row>
    <row r="60" spans="1:27" ht="12.75">
      <c r="A60">
        <v>530</v>
      </c>
      <c r="B60" s="33" t="s">
        <v>129</v>
      </c>
      <c r="C60" s="33" t="s">
        <v>130</v>
      </c>
      <c r="D60" s="34">
        <v>344443</v>
      </c>
      <c r="E60" s="34">
        <v>252718</v>
      </c>
      <c r="F60" s="34">
        <v>91725</v>
      </c>
      <c r="G60" s="34">
        <v>31082</v>
      </c>
      <c r="H60" s="34">
        <v>911067</v>
      </c>
      <c r="I60" s="34">
        <v>661809</v>
      </c>
      <c r="J60" s="34">
        <v>249258</v>
      </c>
      <c r="K60" s="34">
        <v>1286592</v>
      </c>
      <c r="L60" s="34">
        <v>209833.1063</v>
      </c>
      <c r="M60" s="35">
        <f t="shared" si="1"/>
        <v>1496425.1063</v>
      </c>
      <c r="N60" s="36">
        <v>397643</v>
      </c>
      <c r="O60" s="37">
        <v>103567</v>
      </c>
      <c r="P60" s="37">
        <v>501210</v>
      </c>
      <c r="Q60" s="66">
        <f t="shared" si="2"/>
        <v>156767</v>
      </c>
      <c r="R60" s="37">
        <v>585974</v>
      </c>
      <c r="S60" s="37">
        <v>216485</v>
      </c>
      <c r="T60" s="37">
        <v>802459</v>
      </c>
      <c r="U60" s="34">
        <v>0</v>
      </c>
      <c r="V60" s="34">
        <v>171455.4445798046</v>
      </c>
      <c r="W60" s="34">
        <v>973914.4445798045</v>
      </c>
      <c r="X60" s="35">
        <f t="shared" si="3"/>
        <v>1506206.4445798045</v>
      </c>
      <c r="Y60" s="61">
        <f t="shared" si="4"/>
        <v>9781.338279804448</v>
      </c>
      <c r="Z60" s="38">
        <v>23620270</v>
      </c>
      <c r="AA60" s="39">
        <f t="shared" si="0"/>
        <v>0.0004104614334303296</v>
      </c>
    </row>
    <row r="61" spans="1:27" ht="12.75">
      <c r="A61">
        <v>540</v>
      </c>
      <c r="B61" s="33" t="s">
        <v>131</v>
      </c>
      <c r="C61" s="33" t="s">
        <v>132</v>
      </c>
      <c r="D61" s="34">
        <v>978116</v>
      </c>
      <c r="E61" s="34">
        <v>566703</v>
      </c>
      <c r="F61" s="34">
        <v>411413</v>
      </c>
      <c r="G61" s="34">
        <v>134721</v>
      </c>
      <c r="H61" s="34">
        <v>2748550</v>
      </c>
      <c r="I61" s="34">
        <v>2164433</v>
      </c>
      <c r="J61" s="34">
        <v>584117</v>
      </c>
      <c r="K61" s="34">
        <v>3861387</v>
      </c>
      <c r="L61" s="34">
        <v>373590.22262</v>
      </c>
      <c r="M61" s="35">
        <f t="shared" si="1"/>
        <v>4234977.22262</v>
      </c>
      <c r="N61" s="36">
        <v>855358</v>
      </c>
      <c r="O61" s="37">
        <v>453406</v>
      </c>
      <c r="P61" s="37">
        <v>1308764</v>
      </c>
      <c r="Q61" s="66">
        <f t="shared" si="2"/>
        <v>330648</v>
      </c>
      <c r="R61" s="37">
        <v>1916414</v>
      </c>
      <c r="S61" s="37">
        <v>507315</v>
      </c>
      <c r="T61" s="37">
        <v>2423729</v>
      </c>
      <c r="U61" s="34">
        <v>0</v>
      </c>
      <c r="V61" s="34">
        <v>318422.57244299416</v>
      </c>
      <c r="W61" s="34">
        <v>2742151.572442994</v>
      </c>
      <c r="X61" s="35">
        <f t="shared" si="3"/>
        <v>4185636.572442994</v>
      </c>
      <c r="Y61" s="61">
        <f t="shared" si="4"/>
        <v>-49340.650177006144</v>
      </c>
      <c r="Z61" s="38">
        <v>45046991</v>
      </c>
      <c r="AA61" s="39">
        <f t="shared" si="0"/>
        <v>-0.001086306005974972</v>
      </c>
    </row>
    <row r="62" spans="1:27" ht="12.75">
      <c r="A62">
        <v>570</v>
      </c>
      <c r="B62" s="33" t="s">
        <v>133</v>
      </c>
      <c r="C62" s="33" t="s">
        <v>134</v>
      </c>
      <c r="D62" s="34">
        <v>212817</v>
      </c>
      <c r="E62" s="34">
        <v>212817</v>
      </c>
      <c r="F62" s="34">
        <v>0</v>
      </c>
      <c r="G62" s="34">
        <v>63901</v>
      </c>
      <c r="H62" s="34">
        <v>446831</v>
      </c>
      <c r="I62" s="34">
        <v>417918</v>
      </c>
      <c r="J62" s="34">
        <v>28913</v>
      </c>
      <c r="K62" s="34">
        <v>723549</v>
      </c>
      <c r="L62" s="34">
        <v>636870.42189</v>
      </c>
      <c r="M62" s="35">
        <f t="shared" si="1"/>
        <v>1360419.4218899999</v>
      </c>
      <c r="N62" s="36">
        <v>294004</v>
      </c>
      <c r="O62" s="37">
        <v>0</v>
      </c>
      <c r="P62" s="37">
        <v>294004</v>
      </c>
      <c r="Q62" s="66">
        <f t="shared" si="2"/>
        <v>81187</v>
      </c>
      <c r="R62" s="37">
        <v>370029</v>
      </c>
      <c r="S62" s="37">
        <v>25112</v>
      </c>
      <c r="T62" s="37">
        <v>395141</v>
      </c>
      <c r="U62" s="34">
        <v>0</v>
      </c>
      <c r="V62" s="34">
        <v>486291.63257707405</v>
      </c>
      <c r="W62" s="34">
        <v>881432.632577074</v>
      </c>
      <c r="X62" s="35">
        <f t="shared" si="3"/>
        <v>1239337.632577074</v>
      </c>
      <c r="Y62" s="61">
        <f t="shared" si="4"/>
        <v>-121081.78931292589</v>
      </c>
      <c r="Z62" s="38">
        <v>73377027</v>
      </c>
      <c r="AA62" s="39">
        <f t="shared" si="0"/>
        <v>-0.0016359331629672471</v>
      </c>
    </row>
    <row r="63" spans="1:27" ht="12.75">
      <c r="A63">
        <v>600</v>
      </c>
      <c r="B63" s="33" t="s">
        <v>135</v>
      </c>
      <c r="C63" s="33" t="s">
        <v>136</v>
      </c>
      <c r="D63" s="34">
        <v>556509</v>
      </c>
      <c r="E63" s="34">
        <v>438172</v>
      </c>
      <c r="F63" s="34">
        <v>118337</v>
      </c>
      <c r="G63" s="34">
        <v>169198</v>
      </c>
      <c r="H63" s="34">
        <v>5301990</v>
      </c>
      <c r="I63" s="34">
        <v>4894381</v>
      </c>
      <c r="J63" s="34">
        <v>407609</v>
      </c>
      <c r="K63" s="34">
        <v>6027697</v>
      </c>
      <c r="L63" s="34">
        <v>887139.17248</v>
      </c>
      <c r="M63" s="35">
        <f t="shared" si="1"/>
        <v>6914836.17248</v>
      </c>
      <c r="N63" s="36">
        <v>610696</v>
      </c>
      <c r="O63" s="37">
        <v>121459</v>
      </c>
      <c r="P63" s="37">
        <v>732155</v>
      </c>
      <c r="Q63" s="66">
        <f t="shared" si="2"/>
        <v>175646</v>
      </c>
      <c r="R63" s="37">
        <v>4333541</v>
      </c>
      <c r="S63" s="37">
        <v>354015</v>
      </c>
      <c r="T63" s="37">
        <v>4687556</v>
      </c>
      <c r="U63" s="34">
        <v>271982.79838380637</v>
      </c>
      <c r="V63" s="34">
        <v>432915.2287089688</v>
      </c>
      <c r="W63" s="34">
        <v>5392454.027092774</v>
      </c>
      <c r="X63" s="35">
        <f t="shared" si="3"/>
        <v>6293807.027092774</v>
      </c>
      <c r="Y63" s="61">
        <f t="shared" si="4"/>
        <v>-621029.1453872258</v>
      </c>
      <c r="Z63" s="38">
        <v>66618993</v>
      </c>
      <c r="AA63" s="39">
        <f t="shared" si="0"/>
        <v>-0.009199596027816842</v>
      </c>
    </row>
    <row r="64" spans="1:27" ht="12.75">
      <c r="A64">
        <v>610</v>
      </c>
      <c r="B64" s="33" t="s">
        <v>137</v>
      </c>
      <c r="C64" s="33" t="s">
        <v>138</v>
      </c>
      <c r="D64" s="34">
        <v>390145</v>
      </c>
      <c r="E64" s="34">
        <v>295237</v>
      </c>
      <c r="F64" s="34">
        <v>94908</v>
      </c>
      <c r="G64" s="34">
        <v>133948</v>
      </c>
      <c r="H64" s="34">
        <v>453506</v>
      </c>
      <c r="I64" s="34">
        <v>360164</v>
      </c>
      <c r="J64" s="34">
        <v>93342</v>
      </c>
      <c r="K64" s="34">
        <v>977599</v>
      </c>
      <c r="L64" s="34">
        <v>296797.48313</v>
      </c>
      <c r="M64" s="35">
        <f t="shared" si="1"/>
        <v>1274396.48313</v>
      </c>
      <c r="N64" s="36">
        <v>450121</v>
      </c>
      <c r="O64" s="37">
        <v>108737</v>
      </c>
      <c r="P64" s="37">
        <v>558858</v>
      </c>
      <c r="Q64" s="66">
        <f t="shared" si="2"/>
        <v>168713</v>
      </c>
      <c r="R64" s="37">
        <v>318893</v>
      </c>
      <c r="S64" s="37">
        <v>81069</v>
      </c>
      <c r="T64" s="37">
        <v>399962</v>
      </c>
      <c r="U64" s="34">
        <v>0</v>
      </c>
      <c r="V64" s="34">
        <v>208721.88968681305</v>
      </c>
      <c r="W64" s="34">
        <v>608683.8896868131</v>
      </c>
      <c r="X64" s="35">
        <f t="shared" si="3"/>
        <v>1301489.889686813</v>
      </c>
      <c r="Y64" s="61">
        <f t="shared" si="4"/>
        <v>27093.406556813046</v>
      </c>
      <c r="Z64" s="38">
        <v>26188611</v>
      </c>
      <c r="AA64" s="39">
        <f t="shared" si="0"/>
        <v>0.0010229559636231516</v>
      </c>
    </row>
    <row r="65" spans="1:27" ht="12.75">
      <c r="A65">
        <v>630</v>
      </c>
      <c r="B65" s="33" t="s">
        <v>139</v>
      </c>
      <c r="C65" s="33" t="s">
        <v>140</v>
      </c>
      <c r="D65" s="34">
        <v>751871</v>
      </c>
      <c r="E65" s="34">
        <v>597324</v>
      </c>
      <c r="F65" s="34">
        <v>154547</v>
      </c>
      <c r="G65" s="34">
        <v>220679</v>
      </c>
      <c r="H65" s="34">
        <v>996209</v>
      </c>
      <c r="I65" s="34">
        <v>842294</v>
      </c>
      <c r="J65" s="34">
        <v>153915</v>
      </c>
      <c r="K65" s="34">
        <v>1968759</v>
      </c>
      <c r="L65" s="34">
        <v>856272.11594</v>
      </c>
      <c r="M65" s="35">
        <f t="shared" si="1"/>
        <v>2825031.11594</v>
      </c>
      <c r="N65" s="36">
        <v>905092</v>
      </c>
      <c r="O65" s="37">
        <v>185066</v>
      </c>
      <c r="P65" s="37">
        <v>1090158</v>
      </c>
      <c r="Q65" s="66">
        <f t="shared" si="2"/>
        <v>338287</v>
      </c>
      <c r="R65" s="37">
        <v>745776</v>
      </c>
      <c r="S65" s="37">
        <v>133678</v>
      </c>
      <c r="T65" s="37">
        <v>879454</v>
      </c>
      <c r="U65" s="34">
        <v>0</v>
      </c>
      <c r="V65" s="34">
        <v>627743.5984060288</v>
      </c>
      <c r="W65" s="34">
        <v>1507197.598406029</v>
      </c>
      <c r="X65" s="35">
        <f t="shared" si="3"/>
        <v>2818034.598406029</v>
      </c>
      <c r="Y65" s="61">
        <f t="shared" si="4"/>
        <v>-6996.517533970997</v>
      </c>
      <c r="Z65" s="38">
        <v>88461406</v>
      </c>
      <c r="AA65" s="39">
        <f t="shared" si="0"/>
        <v>-7.833295358270592E-05</v>
      </c>
    </row>
    <row r="66" spans="1:27" ht="12.75">
      <c r="A66">
        <v>640</v>
      </c>
      <c r="B66" s="33" t="s">
        <v>141</v>
      </c>
      <c r="C66" s="33" t="s">
        <v>142</v>
      </c>
      <c r="D66" s="34">
        <v>1128768</v>
      </c>
      <c r="E66" s="34">
        <v>831434</v>
      </c>
      <c r="F66" s="34">
        <v>297334</v>
      </c>
      <c r="G66" s="34">
        <v>248191</v>
      </c>
      <c r="H66" s="34">
        <v>4183340</v>
      </c>
      <c r="I66" s="34">
        <v>3620992</v>
      </c>
      <c r="J66" s="34">
        <v>562348</v>
      </c>
      <c r="K66" s="34">
        <v>5560299</v>
      </c>
      <c r="L66" s="34">
        <v>1097071.7694</v>
      </c>
      <c r="M66" s="35">
        <f t="shared" si="1"/>
        <v>6657370.769400001</v>
      </c>
      <c r="N66" s="36">
        <v>1328276</v>
      </c>
      <c r="O66" s="37">
        <v>331437</v>
      </c>
      <c r="P66" s="37">
        <v>1659713</v>
      </c>
      <c r="Q66" s="66">
        <f t="shared" si="2"/>
        <v>530945</v>
      </c>
      <c r="R66" s="37">
        <v>3206068</v>
      </c>
      <c r="S66" s="37">
        <v>488408</v>
      </c>
      <c r="T66" s="37">
        <v>3694476</v>
      </c>
      <c r="U66" s="34">
        <v>312673.2788710641</v>
      </c>
      <c r="V66" s="34">
        <v>408949.5042701009</v>
      </c>
      <c r="W66" s="34">
        <v>4416098.783141165</v>
      </c>
      <c r="X66" s="35">
        <f t="shared" si="3"/>
        <v>6324002.783141165</v>
      </c>
      <c r="Y66" s="61">
        <f t="shared" si="4"/>
        <v>-333367.98625883553</v>
      </c>
      <c r="Z66" s="38">
        <v>64355383</v>
      </c>
      <c r="AA66" s="39">
        <f t="shared" si="0"/>
        <v>-0.005093284697011701</v>
      </c>
    </row>
    <row r="67" spans="1:27" ht="12.75">
      <c r="A67">
        <v>645</v>
      </c>
      <c r="B67" s="33" t="s">
        <v>143</v>
      </c>
      <c r="C67" s="33" t="s">
        <v>144</v>
      </c>
      <c r="D67" s="34">
        <v>27562</v>
      </c>
      <c r="E67" s="34">
        <v>27562</v>
      </c>
      <c r="F67" s="34">
        <v>0</v>
      </c>
      <c r="G67" s="34">
        <v>11094</v>
      </c>
      <c r="H67" s="34">
        <v>164007</v>
      </c>
      <c r="I67" s="34">
        <v>164007</v>
      </c>
      <c r="J67" s="34">
        <v>0</v>
      </c>
      <c r="K67" s="34">
        <v>202663</v>
      </c>
      <c r="L67" s="34">
        <v>41850.497539</v>
      </c>
      <c r="M67" s="35">
        <f t="shared" si="1"/>
        <v>244513.497539</v>
      </c>
      <c r="N67" s="36">
        <v>43671</v>
      </c>
      <c r="O67" s="37">
        <v>0</v>
      </c>
      <c r="P67" s="37">
        <v>43671</v>
      </c>
      <c r="Q67" s="66">
        <f t="shared" si="2"/>
        <v>16109</v>
      </c>
      <c r="R67" s="37">
        <v>145214</v>
      </c>
      <c r="S67" s="37">
        <v>0</v>
      </c>
      <c r="T67" s="37">
        <v>145214</v>
      </c>
      <c r="U67" s="34">
        <v>14448.168394156284</v>
      </c>
      <c r="V67" s="34">
        <v>19054.578772252105</v>
      </c>
      <c r="W67" s="34">
        <v>178716.7471664084</v>
      </c>
      <c r="X67" s="35">
        <f t="shared" si="3"/>
        <v>233481.7471664084</v>
      </c>
      <c r="Y67" s="61">
        <f t="shared" si="4"/>
        <v>-11031.750372591603</v>
      </c>
      <c r="Z67" s="38">
        <v>3575966</v>
      </c>
      <c r="AA67" s="39">
        <f t="shared" si="0"/>
        <v>-0.003049284113800656</v>
      </c>
    </row>
    <row r="68" spans="1:27" ht="12.75">
      <c r="A68">
        <v>647</v>
      </c>
      <c r="B68" s="33" t="s">
        <v>145</v>
      </c>
      <c r="C68" s="33" t="s">
        <v>146</v>
      </c>
      <c r="D68" s="34">
        <v>122702</v>
      </c>
      <c r="E68" s="34">
        <v>113327</v>
      </c>
      <c r="F68" s="34">
        <v>9375</v>
      </c>
      <c r="G68" s="34">
        <v>17760</v>
      </c>
      <c r="H68" s="34">
        <v>347541</v>
      </c>
      <c r="I68" s="34">
        <v>339917</v>
      </c>
      <c r="J68" s="34">
        <v>7624</v>
      </c>
      <c r="K68" s="34">
        <v>488003</v>
      </c>
      <c r="L68" s="34">
        <v>95805.357217</v>
      </c>
      <c r="M68" s="35">
        <f t="shared" si="1"/>
        <v>583808.357217</v>
      </c>
      <c r="N68" s="36">
        <v>181112</v>
      </c>
      <c r="O68" s="37">
        <v>9203</v>
      </c>
      <c r="P68" s="37">
        <v>190315</v>
      </c>
      <c r="Q68" s="66">
        <f t="shared" si="2"/>
        <v>67613</v>
      </c>
      <c r="R68" s="37">
        <v>300967</v>
      </c>
      <c r="S68" s="37">
        <v>6621</v>
      </c>
      <c r="T68" s="37">
        <v>307588</v>
      </c>
      <c r="U68" s="34">
        <v>32742.32690171126</v>
      </c>
      <c r="V68" s="34">
        <v>40520.21049734548</v>
      </c>
      <c r="W68" s="34">
        <v>380850.5373990568</v>
      </c>
      <c r="X68" s="35">
        <f t="shared" si="3"/>
        <v>588925.5373990568</v>
      </c>
      <c r="Y68" s="61">
        <f t="shared" si="4"/>
        <v>5117.180182056851</v>
      </c>
      <c r="Z68" s="38">
        <v>5518881</v>
      </c>
      <c r="AA68" s="39">
        <f t="shared" si="0"/>
        <v>0.0009113919917324206</v>
      </c>
    </row>
    <row r="69" spans="1:27" ht="12.75">
      <c r="A69">
        <v>650</v>
      </c>
      <c r="B69" s="33" t="s">
        <v>147</v>
      </c>
      <c r="C69" s="33" t="s">
        <v>148</v>
      </c>
      <c r="D69" s="34">
        <v>488048</v>
      </c>
      <c r="E69" s="34">
        <v>275436</v>
      </c>
      <c r="F69" s="34">
        <v>212612</v>
      </c>
      <c r="G69" s="34">
        <v>50138</v>
      </c>
      <c r="H69" s="34">
        <v>768015</v>
      </c>
      <c r="I69" s="34">
        <v>586815</v>
      </c>
      <c r="J69" s="34">
        <v>181200</v>
      </c>
      <c r="K69" s="34">
        <v>1306201</v>
      </c>
      <c r="L69" s="34">
        <v>366372.10939</v>
      </c>
      <c r="M69" s="35">
        <f t="shared" si="1"/>
        <v>1672573.1093899999</v>
      </c>
      <c r="N69" s="36">
        <v>403807</v>
      </c>
      <c r="O69" s="37">
        <v>235819</v>
      </c>
      <c r="P69" s="37">
        <v>639626</v>
      </c>
      <c r="Q69" s="66">
        <f t="shared" si="2"/>
        <v>151578</v>
      </c>
      <c r="R69" s="37">
        <v>519573</v>
      </c>
      <c r="S69" s="37">
        <v>157375</v>
      </c>
      <c r="T69" s="37">
        <v>676948</v>
      </c>
      <c r="U69" s="34">
        <v>0</v>
      </c>
      <c r="V69" s="34">
        <v>283599.7640362026</v>
      </c>
      <c r="W69" s="34">
        <v>960547.7640362026</v>
      </c>
      <c r="X69" s="35">
        <f t="shared" si="3"/>
        <v>1650311.7640362026</v>
      </c>
      <c r="Y69" s="61">
        <f t="shared" si="4"/>
        <v>-22261.34535379731</v>
      </c>
      <c r="Z69" s="38">
        <v>37675582</v>
      </c>
      <c r="AA69" s="39">
        <f t="shared" si="0"/>
        <v>-0.0005851788078442186</v>
      </c>
    </row>
    <row r="70" spans="1:27" ht="12.75">
      <c r="A70">
        <v>655</v>
      </c>
      <c r="B70" s="33" t="s">
        <v>149</v>
      </c>
      <c r="C70" s="33" t="s">
        <v>150</v>
      </c>
      <c r="D70" s="34">
        <v>989838</v>
      </c>
      <c r="E70" s="34">
        <v>577922</v>
      </c>
      <c r="F70" s="34">
        <v>411916</v>
      </c>
      <c r="G70" s="34">
        <v>135844</v>
      </c>
      <c r="H70" s="34">
        <v>2538821</v>
      </c>
      <c r="I70" s="34">
        <v>2292880</v>
      </c>
      <c r="J70" s="34">
        <v>245941</v>
      </c>
      <c r="K70" s="34">
        <v>3664503</v>
      </c>
      <c r="L70" s="34">
        <v>642611.56372</v>
      </c>
      <c r="M70" s="35">
        <f t="shared" si="1"/>
        <v>4307114.56372</v>
      </c>
      <c r="N70" s="36">
        <v>909695</v>
      </c>
      <c r="O70" s="37">
        <v>474549</v>
      </c>
      <c r="P70" s="37">
        <v>1384244</v>
      </c>
      <c r="Q70" s="66">
        <f t="shared" si="2"/>
        <v>394406</v>
      </c>
      <c r="R70" s="37">
        <v>2030143</v>
      </c>
      <c r="S70" s="37">
        <v>213604</v>
      </c>
      <c r="T70" s="37">
        <v>2243747</v>
      </c>
      <c r="U70" s="34">
        <v>175897.17928138393</v>
      </c>
      <c r="V70" s="34">
        <v>222030.23759275832</v>
      </c>
      <c r="W70" s="34">
        <v>2641674.416874142</v>
      </c>
      <c r="X70" s="35">
        <f t="shared" si="3"/>
        <v>4161762.416874142</v>
      </c>
      <c r="Y70" s="61">
        <f t="shared" si="4"/>
        <v>-145352.14684585808</v>
      </c>
      <c r="Z70" s="38">
        <v>36661305</v>
      </c>
      <c r="AA70" s="39">
        <f t="shared" si="0"/>
        <v>-0.0038964312660730266</v>
      </c>
    </row>
    <row r="71" spans="1:27" ht="12.75">
      <c r="A71">
        <v>660</v>
      </c>
      <c r="B71" s="33" t="s">
        <v>151</v>
      </c>
      <c r="C71" s="33" t="s">
        <v>152</v>
      </c>
      <c r="D71" s="34">
        <v>659277</v>
      </c>
      <c r="E71" s="34">
        <v>525131</v>
      </c>
      <c r="F71" s="34">
        <v>134146</v>
      </c>
      <c r="G71" s="34">
        <v>69458</v>
      </c>
      <c r="H71" s="34">
        <v>1005939</v>
      </c>
      <c r="I71" s="34">
        <v>881107</v>
      </c>
      <c r="J71" s="34">
        <v>124832</v>
      </c>
      <c r="K71" s="34">
        <v>1734674</v>
      </c>
      <c r="L71" s="34">
        <v>583880.74403</v>
      </c>
      <c r="M71" s="35">
        <f t="shared" si="1"/>
        <v>2318554.7440299997</v>
      </c>
      <c r="N71" s="36">
        <v>807048</v>
      </c>
      <c r="O71" s="37">
        <v>154805</v>
      </c>
      <c r="P71" s="37">
        <v>961853</v>
      </c>
      <c r="Q71" s="66">
        <f t="shared" si="2"/>
        <v>302576</v>
      </c>
      <c r="R71" s="37">
        <v>780142</v>
      </c>
      <c r="S71" s="37">
        <v>108419</v>
      </c>
      <c r="T71" s="37">
        <v>888561</v>
      </c>
      <c r="U71" s="34">
        <v>0</v>
      </c>
      <c r="V71" s="34">
        <v>471312.46280962735</v>
      </c>
      <c r="W71" s="34">
        <v>1359873.4628096274</v>
      </c>
      <c r="X71" s="35">
        <f t="shared" si="3"/>
        <v>2391184.4628096274</v>
      </c>
      <c r="Y71" s="61">
        <f t="shared" si="4"/>
        <v>72629.7187796277</v>
      </c>
      <c r="Z71" s="38">
        <v>69871344</v>
      </c>
      <c r="AA71" s="39">
        <f t="shared" si="0"/>
        <v>0.0010308634887405133</v>
      </c>
    </row>
    <row r="72" spans="1:27" ht="12.75">
      <c r="A72">
        <v>670</v>
      </c>
      <c r="B72" s="33" t="s">
        <v>153</v>
      </c>
      <c r="C72" s="33" t="s">
        <v>154</v>
      </c>
      <c r="D72" s="34">
        <v>721226</v>
      </c>
      <c r="E72" s="34">
        <v>320224</v>
      </c>
      <c r="F72" s="34">
        <v>401002</v>
      </c>
      <c r="G72" s="34">
        <v>86915</v>
      </c>
      <c r="H72" s="34">
        <v>1609589</v>
      </c>
      <c r="I72" s="34">
        <v>1366938</v>
      </c>
      <c r="J72" s="34">
        <v>242651</v>
      </c>
      <c r="K72" s="34">
        <v>2417730</v>
      </c>
      <c r="L72" s="34">
        <v>287726.44046</v>
      </c>
      <c r="M72" s="35">
        <f t="shared" si="1"/>
        <v>2705456.44046</v>
      </c>
      <c r="N72" s="36">
        <v>517748</v>
      </c>
      <c r="O72" s="37">
        <v>450757</v>
      </c>
      <c r="P72" s="37">
        <v>968505</v>
      </c>
      <c r="Q72" s="66">
        <f t="shared" si="2"/>
        <v>247279</v>
      </c>
      <c r="R72" s="37">
        <v>1210303</v>
      </c>
      <c r="S72" s="37">
        <v>210746</v>
      </c>
      <c r="T72" s="37">
        <v>1421049</v>
      </c>
      <c r="U72" s="34">
        <v>80310.61914637606</v>
      </c>
      <c r="V72" s="34">
        <v>102778.6461605132</v>
      </c>
      <c r="W72" s="34">
        <v>1604138.2653068893</v>
      </c>
      <c r="X72" s="35">
        <f t="shared" si="3"/>
        <v>2659558.265306889</v>
      </c>
      <c r="Y72" s="61">
        <f t="shared" si="4"/>
        <v>-45898.17515311111</v>
      </c>
      <c r="Z72" s="38">
        <v>15904869</v>
      </c>
      <c r="AA72" s="39">
        <f aca="true" t="shared" si="5" ref="AA72:AA135">Y72/SUM(Z72,L72)</f>
        <v>-0.0028345162652817584</v>
      </c>
    </row>
    <row r="73" spans="1:27" ht="12.75">
      <c r="A73">
        <v>680</v>
      </c>
      <c r="B73" s="33" t="s">
        <v>155</v>
      </c>
      <c r="C73" s="33" t="s">
        <v>156</v>
      </c>
      <c r="D73" s="34">
        <v>1665276</v>
      </c>
      <c r="E73" s="34">
        <v>976134</v>
      </c>
      <c r="F73" s="34">
        <v>689142</v>
      </c>
      <c r="G73" s="34">
        <v>158160</v>
      </c>
      <c r="H73" s="34">
        <v>4788150</v>
      </c>
      <c r="I73" s="34">
        <v>4131096</v>
      </c>
      <c r="J73" s="34">
        <v>657054</v>
      </c>
      <c r="K73" s="34">
        <v>6611586</v>
      </c>
      <c r="L73" s="34">
        <v>856145.4294</v>
      </c>
      <c r="M73" s="35">
        <f aca="true" t="shared" si="6" ref="M73:M136">SUM(L73,K73)</f>
        <v>7467731.4294</v>
      </c>
      <c r="N73" s="36">
        <v>1593126</v>
      </c>
      <c r="O73" s="37">
        <v>820309</v>
      </c>
      <c r="P73" s="37">
        <v>2413435</v>
      </c>
      <c r="Q73" s="66">
        <f aca="true" t="shared" si="7" ref="Q73:Q136">P73-D73</f>
        <v>748159</v>
      </c>
      <c r="R73" s="37">
        <v>3657720</v>
      </c>
      <c r="S73" s="37">
        <v>570662</v>
      </c>
      <c r="T73" s="37">
        <v>4228382</v>
      </c>
      <c r="U73" s="34">
        <v>207666.74344485346</v>
      </c>
      <c r="V73" s="34">
        <v>404248.8896532839</v>
      </c>
      <c r="W73" s="34">
        <v>4840297.633098138</v>
      </c>
      <c r="X73" s="35">
        <f aca="true" t="shared" si="8" ref="X73:X136">SUM(W73,P73,G73)</f>
        <v>7411892.633098138</v>
      </c>
      <c r="Y73" s="61">
        <f aca="true" t="shared" si="9" ref="Y73:Y136">X73-M73</f>
        <v>-55838.796301862225</v>
      </c>
      <c r="Z73" s="38">
        <v>63478010</v>
      </c>
      <c r="AA73" s="39">
        <f t="shared" si="5"/>
        <v>-0.0008679494730157679</v>
      </c>
    </row>
    <row r="74" spans="1:27" ht="12.75">
      <c r="A74">
        <v>681</v>
      </c>
      <c r="B74" s="33" t="s">
        <v>157</v>
      </c>
      <c r="C74" s="33" t="s">
        <v>158</v>
      </c>
      <c r="D74" s="34">
        <v>28683</v>
      </c>
      <c r="E74" s="34">
        <v>28683</v>
      </c>
      <c r="F74" s="34">
        <v>0</v>
      </c>
      <c r="G74" s="34">
        <v>11897</v>
      </c>
      <c r="H74" s="34">
        <v>144338</v>
      </c>
      <c r="I74" s="34">
        <v>135243</v>
      </c>
      <c r="J74" s="34">
        <v>9095</v>
      </c>
      <c r="K74" s="34">
        <v>184918</v>
      </c>
      <c r="L74" s="34">
        <v>42613.20677867351</v>
      </c>
      <c r="M74" s="35">
        <f t="shared" si="6"/>
        <v>227531.2067786735</v>
      </c>
      <c r="N74" s="36">
        <v>44141</v>
      </c>
      <c r="O74" s="37">
        <v>0</v>
      </c>
      <c r="P74" s="37">
        <v>44141</v>
      </c>
      <c r="Q74" s="66">
        <f t="shared" si="7"/>
        <v>15458</v>
      </c>
      <c r="R74" s="37">
        <v>119746</v>
      </c>
      <c r="S74" s="37">
        <v>7899</v>
      </c>
      <c r="T74" s="37">
        <v>127645</v>
      </c>
      <c r="U74" s="34">
        <v>11620.905787144644</v>
      </c>
      <c r="V74" s="34">
        <v>15534.396582139629</v>
      </c>
      <c r="W74" s="34">
        <v>154800.30236928427</v>
      </c>
      <c r="X74" s="35">
        <f t="shared" si="8"/>
        <v>210838.30236928427</v>
      </c>
      <c r="Y74" s="61">
        <f t="shared" si="9"/>
        <v>-16692.904409389244</v>
      </c>
      <c r="Z74" s="38">
        <v>3164539</v>
      </c>
      <c r="AA74" s="39">
        <f t="shared" si="5"/>
        <v>-0.00520489934157379</v>
      </c>
    </row>
    <row r="75" spans="1:27" ht="12.75">
      <c r="A75">
        <v>682</v>
      </c>
      <c r="B75" s="33" t="s">
        <v>159</v>
      </c>
      <c r="C75" s="33" t="s">
        <v>160</v>
      </c>
      <c r="D75" s="34">
        <v>311618</v>
      </c>
      <c r="E75" s="34">
        <v>282629</v>
      </c>
      <c r="F75" s="34">
        <v>28989</v>
      </c>
      <c r="G75" s="34">
        <v>245423</v>
      </c>
      <c r="H75" s="34">
        <v>3150767</v>
      </c>
      <c r="I75" s="34">
        <v>3052754</v>
      </c>
      <c r="J75" s="34">
        <v>98013</v>
      </c>
      <c r="K75" s="34">
        <v>3707808</v>
      </c>
      <c r="L75" s="34">
        <v>428087.8305</v>
      </c>
      <c r="M75" s="35">
        <f t="shared" si="6"/>
        <v>4135895.8305</v>
      </c>
      <c r="N75" s="36">
        <v>405671</v>
      </c>
      <c r="O75" s="37">
        <v>30492</v>
      </c>
      <c r="P75" s="37">
        <v>436163</v>
      </c>
      <c r="Q75" s="66">
        <f t="shared" si="7"/>
        <v>124545</v>
      </c>
      <c r="R75" s="37">
        <v>2702944</v>
      </c>
      <c r="S75" s="37">
        <v>85126</v>
      </c>
      <c r="T75" s="37">
        <v>2788070</v>
      </c>
      <c r="U75" s="34">
        <v>0</v>
      </c>
      <c r="V75" s="34">
        <v>311060.5195798553</v>
      </c>
      <c r="W75" s="34">
        <v>3099130.5195798553</v>
      </c>
      <c r="X75" s="35">
        <f t="shared" si="8"/>
        <v>3780716.5195798553</v>
      </c>
      <c r="Y75" s="61">
        <f t="shared" si="9"/>
        <v>-355179.3109201449</v>
      </c>
      <c r="Z75" s="38">
        <v>52645100</v>
      </c>
      <c r="AA75" s="39">
        <f t="shared" si="5"/>
        <v>-0.0066922550809362</v>
      </c>
    </row>
    <row r="76" spans="1:27" ht="12.75">
      <c r="A76">
        <v>690</v>
      </c>
      <c r="B76" s="33" t="s">
        <v>161</v>
      </c>
      <c r="C76" s="33" t="s">
        <v>162</v>
      </c>
      <c r="D76" s="34">
        <v>0</v>
      </c>
      <c r="E76" s="34">
        <v>0</v>
      </c>
      <c r="F76" s="34">
        <v>0</v>
      </c>
      <c r="G76" s="34">
        <v>10000</v>
      </c>
      <c r="H76" s="34">
        <v>0</v>
      </c>
      <c r="I76" s="34">
        <v>0</v>
      </c>
      <c r="J76" s="34">
        <v>0</v>
      </c>
      <c r="K76" s="34">
        <v>10000</v>
      </c>
      <c r="L76" s="34">
        <v>20749.675372</v>
      </c>
      <c r="M76" s="35">
        <f t="shared" si="6"/>
        <v>30749.675372</v>
      </c>
      <c r="N76" s="36">
        <v>0</v>
      </c>
      <c r="O76" s="37">
        <v>0</v>
      </c>
      <c r="P76" s="37">
        <v>0</v>
      </c>
      <c r="Q76" s="66">
        <f t="shared" si="7"/>
        <v>0</v>
      </c>
      <c r="R76" s="37">
        <v>0</v>
      </c>
      <c r="S76" s="37">
        <v>0</v>
      </c>
      <c r="T76" s="37">
        <v>0</v>
      </c>
      <c r="U76" s="34">
        <v>0</v>
      </c>
      <c r="V76" s="34">
        <v>2559.859106147876</v>
      </c>
      <c r="W76" s="34">
        <v>2559.859106147876</v>
      </c>
      <c r="X76" s="35">
        <f t="shared" si="8"/>
        <v>12559.859106147876</v>
      </c>
      <c r="Y76" s="61">
        <f t="shared" si="9"/>
        <v>-18189.816265852125</v>
      </c>
      <c r="Z76" s="38">
        <v>1540232</v>
      </c>
      <c r="AA76" s="39">
        <f t="shared" si="5"/>
        <v>-0.011652805765011482</v>
      </c>
    </row>
    <row r="77" spans="1:27" ht="12.75">
      <c r="A77">
        <v>920</v>
      </c>
      <c r="B77" s="33" t="s">
        <v>163</v>
      </c>
      <c r="C77" s="33" t="s">
        <v>164</v>
      </c>
      <c r="D77" s="34">
        <v>0</v>
      </c>
      <c r="E77" s="34">
        <v>0</v>
      </c>
      <c r="F77" s="34">
        <v>0</v>
      </c>
      <c r="G77" s="34">
        <v>10000</v>
      </c>
      <c r="H77" s="34">
        <v>0</v>
      </c>
      <c r="I77" s="34">
        <v>0</v>
      </c>
      <c r="J77" s="34">
        <v>0</v>
      </c>
      <c r="K77" s="34">
        <v>10000</v>
      </c>
      <c r="L77" s="34">
        <v>26388.976371</v>
      </c>
      <c r="M77" s="35">
        <f t="shared" si="6"/>
        <v>36388.976371</v>
      </c>
      <c r="N77" s="36">
        <v>0</v>
      </c>
      <c r="O77" s="37">
        <v>0</v>
      </c>
      <c r="P77" s="37">
        <v>0</v>
      </c>
      <c r="Q77" s="66">
        <f t="shared" si="7"/>
        <v>0</v>
      </c>
      <c r="R77" s="37">
        <v>0</v>
      </c>
      <c r="S77" s="37">
        <v>0</v>
      </c>
      <c r="T77" s="37">
        <v>0</v>
      </c>
      <c r="U77" s="34">
        <v>0</v>
      </c>
      <c r="V77" s="34">
        <v>10651.95854309936</v>
      </c>
      <c r="W77" s="34">
        <v>10651.95854309936</v>
      </c>
      <c r="X77" s="35">
        <f t="shared" si="8"/>
        <v>20651.95854309936</v>
      </c>
      <c r="Y77" s="61">
        <f t="shared" si="9"/>
        <v>-15737.017827900636</v>
      </c>
      <c r="Z77" s="38">
        <v>763747</v>
      </c>
      <c r="AA77" s="39">
        <f t="shared" si="5"/>
        <v>-0.01991684760410338</v>
      </c>
    </row>
    <row r="78" spans="1:27" ht="25.5">
      <c r="A78">
        <v>930</v>
      </c>
      <c r="B78" s="33" t="s">
        <v>165</v>
      </c>
      <c r="C78" s="40" t="s">
        <v>166</v>
      </c>
      <c r="D78" s="34">
        <v>56892</v>
      </c>
      <c r="E78" s="34">
        <v>56892</v>
      </c>
      <c r="F78" s="34">
        <v>0</v>
      </c>
      <c r="G78" s="34">
        <v>44792</v>
      </c>
      <c r="H78" s="34">
        <v>47235</v>
      </c>
      <c r="I78" s="34">
        <v>35968</v>
      </c>
      <c r="J78" s="34">
        <v>11267</v>
      </c>
      <c r="K78" s="34">
        <v>148919</v>
      </c>
      <c r="L78" s="34">
        <v>145339.74375</v>
      </c>
      <c r="M78" s="35">
        <f t="shared" si="6"/>
        <v>294258.74375</v>
      </c>
      <c r="N78" s="36">
        <v>85329</v>
      </c>
      <c r="O78" s="37">
        <v>0</v>
      </c>
      <c r="P78" s="37">
        <v>85329</v>
      </c>
      <c r="Q78" s="66">
        <f t="shared" si="7"/>
        <v>28437</v>
      </c>
      <c r="R78" s="37">
        <v>31846</v>
      </c>
      <c r="S78" s="37">
        <v>9786</v>
      </c>
      <c r="T78" s="37">
        <v>41632</v>
      </c>
      <c r="U78" s="34">
        <v>0</v>
      </c>
      <c r="V78" s="34">
        <v>93160.3669877578</v>
      </c>
      <c r="W78" s="34">
        <v>134792.3669877578</v>
      </c>
      <c r="X78" s="35">
        <f t="shared" si="8"/>
        <v>264913.3669877578</v>
      </c>
      <c r="Y78" s="61">
        <f t="shared" si="9"/>
        <v>-29345.37676224223</v>
      </c>
      <c r="Z78" s="38">
        <v>9656908</v>
      </c>
      <c r="AA78" s="39">
        <f t="shared" si="5"/>
        <v>-0.0029937395513139425</v>
      </c>
    </row>
    <row r="79" spans="1:27" ht="12.75">
      <c r="A79">
        <v>945</v>
      </c>
      <c r="B79" s="33" t="s">
        <v>167</v>
      </c>
      <c r="C79" s="33" t="s">
        <v>168</v>
      </c>
      <c r="D79" s="34">
        <v>0</v>
      </c>
      <c r="E79" s="34">
        <v>0</v>
      </c>
      <c r="F79" s="34">
        <v>0</v>
      </c>
      <c r="G79" s="34">
        <v>10000</v>
      </c>
      <c r="H79" s="34">
        <v>0</v>
      </c>
      <c r="I79" s="34">
        <v>0</v>
      </c>
      <c r="J79" s="34">
        <v>0</v>
      </c>
      <c r="K79" s="34">
        <v>10000</v>
      </c>
      <c r="L79" s="34">
        <v>35630.696598</v>
      </c>
      <c r="M79" s="35">
        <f t="shared" si="6"/>
        <v>45630.696598</v>
      </c>
      <c r="N79" s="36">
        <v>0</v>
      </c>
      <c r="O79" s="37">
        <v>0</v>
      </c>
      <c r="P79" s="37">
        <v>0</v>
      </c>
      <c r="Q79" s="66">
        <f t="shared" si="7"/>
        <v>0</v>
      </c>
      <c r="R79" s="37">
        <v>0</v>
      </c>
      <c r="S79" s="37">
        <v>0</v>
      </c>
      <c r="T79" s="37">
        <v>0</v>
      </c>
      <c r="U79" s="34">
        <v>0</v>
      </c>
      <c r="V79" s="34">
        <v>16835.597376249778</v>
      </c>
      <c r="W79" s="34">
        <v>16835.597376249778</v>
      </c>
      <c r="X79" s="35">
        <f t="shared" si="8"/>
        <v>26835.597376249778</v>
      </c>
      <c r="Y79" s="61">
        <f t="shared" si="9"/>
        <v>-18795.099221750224</v>
      </c>
      <c r="Z79" s="38">
        <v>3787572</v>
      </c>
      <c r="AA79" s="39">
        <f t="shared" si="5"/>
        <v>-0.0049160614053957085</v>
      </c>
    </row>
    <row r="80" spans="1:27" ht="12.75">
      <c r="A80">
        <v>955</v>
      </c>
      <c r="B80" s="33" t="s">
        <v>169</v>
      </c>
      <c r="C80" s="33" t="s">
        <v>170</v>
      </c>
      <c r="D80" s="34">
        <v>570985</v>
      </c>
      <c r="E80" s="34">
        <v>234790</v>
      </c>
      <c r="F80" s="34">
        <v>336195</v>
      </c>
      <c r="G80" s="34">
        <v>172664</v>
      </c>
      <c r="H80" s="34">
        <v>3908834</v>
      </c>
      <c r="I80" s="34">
        <v>3167257</v>
      </c>
      <c r="J80" s="34">
        <v>741577</v>
      </c>
      <c r="K80" s="34">
        <v>4652483</v>
      </c>
      <c r="L80" s="34">
        <v>1107376.9118</v>
      </c>
      <c r="M80" s="35">
        <f t="shared" si="6"/>
        <v>5759859.9118</v>
      </c>
      <c r="N80" s="36">
        <v>332088</v>
      </c>
      <c r="O80" s="37">
        <v>376118</v>
      </c>
      <c r="P80" s="37">
        <v>708206</v>
      </c>
      <c r="Q80" s="66">
        <f t="shared" si="7"/>
        <v>137221</v>
      </c>
      <c r="R80" s="37">
        <v>2804326</v>
      </c>
      <c r="S80" s="37">
        <v>644071</v>
      </c>
      <c r="T80" s="37">
        <v>3448397</v>
      </c>
      <c r="U80" s="34">
        <v>205066.99966069686</v>
      </c>
      <c r="V80" s="34">
        <v>268969.1925487583</v>
      </c>
      <c r="W80" s="34">
        <v>3922433.192209455</v>
      </c>
      <c r="X80" s="35">
        <f t="shared" si="8"/>
        <v>4803303.192209455</v>
      </c>
      <c r="Y80" s="61">
        <f t="shared" si="9"/>
        <v>-956556.7195905447</v>
      </c>
      <c r="Z80" s="38">
        <v>50768931</v>
      </c>
      <c r="AA80" s="39">
        <f t="shared" si="5"/>
        <v>-0.01843918270392104</v>
      </c>
    </row>
    <row r="81" spans="1:27" ht="12.75">
      <c r="A81">
        <v>957</v>
      </c>
      <c r="B81" s="33" t="s">
        <v>171</v>
      </c>
      <c r="C81" s="33" t="s">
        <v>172</v>
      </c>
      <c r="D81" s="34">
        <v>434024</v>
      </c>
      <c r="E81" s="34">
        <v>196752</v>
      </c>
      <c r="F81" s="34">
        <v>237272</v>
      </c>
      <c r="G81" s="34">
        <v>210423</v>
      </c>
      <c r="H81" s="34">
        <v>3355020</v>
      </c>
      <c r="I81" s="34">
        <v>2427482</v>
      </c>
      <c r="J81" s="34">
        <v>927538</v>
      </c>
      <c r="K81" s="34">
        <v>3999467</v>
      </c>
      <c r="L81" s="34">
        <v>486002.21574</v>
      </c>
      <c r="M81" s="35">
        <f t="shared" si="6"/>
        <v>4485469.21574</v>
      </c>
      <c r="N81" s="36">
        <v>278812</v>
      </c>
      <c r="O81" s="37">
        <v>254374</v>
      </c>
      <c r="P81" s="37">
        <v>533186</v>
      </c>
      <c r="Q81" s="66">
        <f t="shared" si="7"/>
        <v>99162</v>
      </c>
      <c r="R81" s="37">
        <v>2149321</v>
      </c>
      <c r="S81" s="37">
        <v>805581</v>
      </c>
      <c r="T81" s="37">
        <v>2954902</v>
      </c>
      <c r="U81" s="34">
        <v>129718.63202757521</v>
      </c>
      <c r="V81" s="34">
        <v>260010.0377689086</v>
      </c>
      <c r="W81" s="34">
        <v>3344630.669796484</v>
      </c>
      <c r="X81" s="35">
        <f t="shared" si="8"/>
        <v>4088239.669796484</v>
      </c>
      <c r="Y81" s="61">
        <f t="shared" si="9"/>
        <v>-397229.54594351584</v>
      </c>
      <c r="Z81" s="38">
        <v>42774439</v>
      </c>
      <c r="AA81" s="39">
        <f t="shared" si="5"/>
        <v>-0.009182281428026368</v>
      </c>
    </row>
    <row r="82" spans="1:27" ht="12.75">
      <c r="A82">
        <v>960</v>
      </c>
      <c r="B82" s="33" t="s">
        <v>173</v>
      </c>
      <c r="C82" s="33" t="s">
        <v>174</v>
      </c>
      <c r="D82" s="34">
        <v>290671</v>
      </c>
      <c r="E82" s="34">
        <v>290671</v>
      </c>
      <c r="F82" s="34">
        <v>0</v>
      </c>
      <c r="G82" s="34">
        <v>167788</v>
      </c>
      <c r="H82" s="34">
        <v>986984</v>
      </c>
      <c r="I82" s="34">
        <v>933280</v>
      </c>
      <c r="J82" s="34">
        <v>53704</v>
      </c>
      <c r="K82" s="34">
        <v>1445443</v>
      </c>
      <c r="L82" s="34">
        <v>380115.53319</v>
      </c>
      <c r="M82" s="35">
        <f t="shared" si="6"/>
        <v>1825558.5331899999</v>
      </c>
      <c r="N82" s="36">
        <v>423876</v>
      </c>
      <c r="O82" s="37">
        <v>0</v>
      </c>
      <c r="P82" s="37">
        <v>423876</v>
      </c>
      <c r="Q82" s="66">
        <f t="shared" si="7"/>
        <v>133205</v>
      </c>
      <c r="R82" s="37">
        <v>826337</v>
      </c>
      <c r="S82" s="37">
        <v>46642</v>
      </c>
      <c r="T82" s="37">
        <v>872979</v>
      </c>
      <c r="U82" s="34">
        <v>0</v>
      </c>
      <c r="V82" s="34">
        <v>298416.38612789806</v>
      </c>
      <c r="W82" s="34">
        <v>1171395.386127898</v>
      </c>
      <c r="X82" s="35">
        <f t="shared" si="8"/>
        <v>1763059.386127898</v>
      </c>
      <c r="Y82" s="61">
        <f t="shared" si="9"/>
        <v>-62499.14706210187</v>
      </c>
      <c r="Z82" s="38">
        <v>39913799</v>
      </c>
      <c r="AA82" s="39">
        <f t="shared" si="5"/>
        <v>-0.0015510815413732383</v>
      </c>
    </row>
    <row r="83" spans="1:27" ht="12.75">
      <c r="A83">
        <v>990</v>
      </c>
      <c r="B83" s="33" t="s">
        <v>175</v>
      </c>
      <c r="C83" s="33" t="s">
        <v>176</v>
      </c>
      <c r="D83" s="34">
        <v>694067</v>
      </c>
      <c r="E83" s="34">
        <v>692003</v>
      </c>
      <c r="F83" s="34">
        <v>2064</v>
      </c>
      <c r="G83" s="34">
        <v>355803</v>
      </c>
      <c r="H83" s="34">
        <v>618742</v>
      </c>
      <c r="I83" s="34">
        <v>593945</v>
      </c>
      <c r="J83" s="34">
        <v>24797</v>
      </c>
      <c r="K83" s="34">
        <v>1668612</v>
      </c>
      <c r="L83" s="34">
        <v>898914.25856</v>
      </c>
      <c r="M83" s="35">
        <f t="shared" si="6"/>
        <v>2567526.25856</v>
      </c>
      <c r="N83" s="36">
        <v>1055438</v>
      </c>
      <c r="O83" s="37">
        <v>2895</v>
      </c>
      <c r="P83" s="37">
        <v>1058333</v>
      </c>
      <c r="Q83" s="66">
        <f t="shared" si="7"/>
        <v>364266</v>
      </c>
      <c r="R83" s="37">
        <v>525886</v>
      </c>
      <c r="S83" s="37">
        <v>21537</v>
      </c>
      <c r="T83" s="37">
        <v>547423</v>
      </c>
      <c r="U83" s="34">
        <v>0</v>
      </c>
      <c r="V83" s="34">
        <v>713225.0994300595</v>
      </c>
      <c r="W83" s="34">
        <v>1260648.0994300595</v>
      </c>
      <c r="X83" s="35">
        <f t="shared" si="8"/>
        <v>2674784.0994300595</v>
      </c>
      <c r="Y83" s="61">
        <f t="shared" si="9"/>
        <v>107257.84087005956</v>
      </c>
      <c r="Z83" s="38">
        <v>98313292</v>
      </c>
      <c r="AA83" s="39">
        <f t="shared" si="5"/>
        <v>0.0010810952090968683</v>
      </c>
    </row>
    <row r="84" spans="1:27" ht="12.75">
      <c r="A84">
        <v>1020</v>
      </c>
      <c r="B84" s="33" t="s">
        <v>177</v>
      </c>
      <c r="C84" s="33" t="s">
        <v>178</v>
      </c>
      <c r="D84" s="34">
        <v>2083690</v>
      </c>
      <c r="E84" s="34">
        <v>1302946</v>
      </c>
      <c r="F84" s="34">
        <v>780744</v>
      </c>
      <c r="G84" s="34">
        <v>501995</v>
      </c>
      <c r="H84" s="34">
        <v>5991329</v>
      </c>
      <c r="I84" s="34">
        <v>5242206</v>
      </c>
      <c r="J84" s="34">
        <v>749123</v>
      </c>
      <c r="K84" s="34">
        <v>8577014</v>
      </c>
      <c r="L84" s="34">
        <v>1266540.0389</v>
      </c>
      <c r="M84" s="35">
        <f t="shared" si="6"/>
        <v>9843554.0389</v>
      </c>
      <c r="N84" s="36">
        <v>2092940</v>
      </c>
      <c r="O84" s="37">
        <v>916399</v>
      </c>
      <c r="P84" s="37">
        <v>3009339</v>
      </c>
      <c r="Q84" s="66">
        <f t="shared" si="7"/>
        <v>925649</v>
      </c>
      <c r="R84" s="37">
        <v>4641510</v>
      </c>
      <c r="S84" s="37">
        <v>650625</v>
      </c>
      <c r="T84" s="37">
        <v>5292135</v>
      </c>
      <c r="U84" s="34">
        <v>349975.7898549375</v>
      </c>
      <c r="V84" s="34">
        <v>630792.2660623252</v>
      </c>
      <c r="W84" s="34">
        <v>6272903.055917262</v>
      </c>
      <c r="X84" s="35">
        <f t="shared" si="8"/>
        <v>9784237.055917263</v>
      </c>
      <c r="Y84" s="61">
        <f t="shared" si="9"/>
        <v>-59316.98298273608</v>
      </c>
      <c r="Z84" s="38">
        <v>86921356</v>
      </c>
      <c r="AA84" s="39">
        <f t="shared" si="5"/>
        <v>-0.0006726204575350244</v>
      </c>
    </row>
    <row r="85" spans="1:27" ht="12.75">
      <c r="A85">
        <v>1030</v>
      </c>
      <c r="B85" s="33" t="s">
        <v>179</v>
      </c>
      <c r="C85" s="33" t="s">
        <v>180</v>
      </c>
      <c r="D85" s="34">
        <v>390887</v>
      </c>
      <c r="E85" s="34">
        <v>299467</v>
      </c>
      <c r="F85" s="34">
        <v>91420</v>
      </c>
      <c r="G85" s="34">
        <v>129100</v>
      </c>
      <c r="H85" s="34">
        <v>4430553</v>
      </c>
      <c r="I85" s="34">
        <v>4183741</v>
      </c>
      <c r="J85" s="34">
        <v>246812</v>
      </c>
      <c r="K85" s="34">
        <v>4950540</v>
      </c>
      <c r="L85" s="34">
        <v>669370.2869</v>
      </c>
      <c r="M85" s="35">
        <f t="shared" si="6"/>
        <v>5619910.2869</v>
      </c>
      <c r="N85" s="36">
        <v>412835</v>
      </c>
      <c r="O85" s="37">
        <v>100216</v>
      </c>
      <c r="P85" s="37">
        <v>513051</v>
      </c>
      <c r="Q85" s="66">
        <f t="shared" si="7"/>
        <v>122164</v>
      </c>
      <c r="R85" s="37">
        <v>3704333</v>
      </c>
      <c r="S85" s="37">
        <v>214360</v>
      </c>
      <c r="T85" s="37">
        <v>3918693</v>
      </c>
      <c r="U85" s="34">
        <v>185887.35271901876</v>
      </c>
      <c r="V85" s="34">
        <v>306032.5429925072</v>
      </c>
      <c r="W85" s="34">
        <v>4410612.895711526</v>
      </c>
      <c r="X85" s="35">
        <f t="shared" si="8"/>
        <v>5052763.895711526</v>
      </c>
      <c r="Y85" s="61">
        <f t="shared" si="9"/>
        <v>-567146.3911884734</v>
      </c>
      <c r="Z85" s="38">
        <v>47543353</v>
      </c>
      <c r="AA85" s="39">
        <f t="shared" si="5"/>
        <v>-0.011763417465832598</v>
      </c>
    </row>
    <row r="86" spans="1:27" ht="12.75">
      <c r="A86">
        <v>1040</v>
      </c>
      <c r="B86" s="33" t="s">
        <v>181</v>
      </c>
      <c r="C86" s="33" t="s">
        <v>182</v>
      </c>
      <c r="D86" s="34">
        <v>490740</v>
      </c>
      <c r="E86" s="34">
        <v>423197</v>
      </c>
      <c r="F86" s="34">
        <v>67543</v>
      </c>
      <c r="G86" s="34">
        <v>77479</v>
      </c>
      <c r="H86" s="34">
        <v>814422</v>
      </c>
      <c r="I86" s="34">
        <v>670276</v>
      </c>
      <c r="J86" s="34">
        <v>144146</v>
      </c>
      <c r="K86" s="34">
        <v>1382641</v>
      </c>
      <c r="L86" s="34">
        <v>581286.45807</v>
      </c>
      <c r="M86" s="35">
        <f t="shared" si="6"/>
        <v>1963927.4580700002</v>
      </c>
      <c r="N86" s="36">
        <v>635084</v>
      </c>
      <c r="O86" s="37">
        <v>70460</v>
      </c>
      <c r="P86" s="37">
        <v>705544</v>
      </c>
      <c r="Q86" s="66">
        <f t="shared" si="7"/>
        <v>214804</v>
      </c>
      <c r="R86" s="37">
        <v>593470</v>
      </c>
      <c r="S86" s="37">
        <v>125193</v>
      </c>
      <c r="T86" s="37">
        <v>718663</v>
      </c>
      <c r="U86" s="34">
        <v>0</v>
      </c>
      <c r="V86" s="34">
        <v>482033.42854360334</v>
      </c>
      <c r="W86" s="34">
        <v>1200696.4285436033</v>
      </c>
      <c r="X86" s="35">
        <f t="shared" si="8"/>
        <v>1983719.4285436033</v>
      </c>
      <c r="Y86" s="61">
        <f t="shared" si="9"/>
        <v>19791.970473603113</v>
      </c>
      <c r="Z86" s="38">
        <v>65834831</v>
      </c>
      <c r="AA86" s="39">
        <f t="shared" si="5"/>
        <v>0.00029799951022578563</v>
      </c>
    </row>
    <row r="87" spans="1:27" ht="12.75">
      <c r="A87">
        <v>1060</v>
      </c>
      <c r="B87" s="33" t="s">
        <v>183</v>
      </c>
      <c r="C87" s="33" t="s">
        <v>184</v>
      </c>
      <c r="D87" s="34">
        <v>342062</v>
      </c>
      <c r="E87" s="34">
        <v>106177</v>
      </c>
      <c r="F87" s="34">
        <v>235885</v>
      </c>
      <c r="G87" s="34">
        <v>15007</v>
      </c>
      <c r="H87" s="34">
        <v>559939</v>
      </c>
      <c r="I87" s="34">
        <v>397886</v>
      </c>
      <c r="J87" s="34">
        <v>162053</v>
      </c>
      <c r="K87" s="34">
        <v>917008</v>
      </c>
      <c r="L87" s="34">
        <v>72738.5183</v>
      </c>
      <c r="M87" s="35">
        <f t="shared" si="6"/>
        <v>989746.5183</v>
      </c>
      <c r="N87" s="36">
        <v>167959</v>
      </c>
      <c r="O87" s="37">
        <v>268742</v>
      </c>
      <c r="P87" s="37">
        <v>436701</v>
      </c>
      <c r="Q87" s="66">
        <f t="shared" si="7"/>
        <v>94639</v>
      </c>
      <c r="R87" s="37">
        <v>352293</v>
      </c>
      <c r="S87" s="37">
        <v>140745</v>
      </c>
      <c r="T87" s="37">
        <v>493038</v>
      </c>
      <c r="U87" s="34">
        <v>29317.1155409507</v>
      </c>
      <c r="V87" s="34">
        <v>35408.56587191394</v>
      </c>
      <c r="W87" s="34">
        <v>557763.6814128646</v>
      </c>
      <c r="X87" s="35">
        <f t="shared" si="8"/>
        <v>1009471.6814128646</v>
      </c>
      <c r="Y87" s="61">
        <f t="shared" si="9"/>
        <v>19725.163112864597</v>
      </c>
      <c r="Z87" s="38">
        <v>5415160</v>
      </c>
      <c r="AA87" s="39">
        <f t="shared" si="5"/>
        <v>0.003594301725348761</v>
      </c>
    </row>
    <row r="88" spans="1:27" ht="12.75">
      <c r="A88">
        <v>1070</v>
      </c>
      <c r="B88" s="33" t="s">
        <v>185</v>
      </c>
      <c r="C88" s="33" t="s">
        <v>186</v>
      </c>
      <c r="D88" s="34">
        <v>512306</v>
      </c>
      <c r="E88" s="34">
        <v>315820</v>
      </c>
      <c r="F88" s="34">
        <v>196486</v>
      </c>
      <c r="G88" s="34">
        <v>65938</v>
      </c>
      <c r="H88" s="34">
        <v>2266524</v>
      </c>
      <c r="I88" s="34">
        <v>1884071</v>
      </c>
      <c r="J88" s="34">
        <v>382453</v>
      </c>
      <c r="K88" s="34">
        <v>2844768</v>
      </c>
      <c r="L88" s="34">
        <v>392241.59526</v>
      </c>
      <c r="M88" s="35">
        <f t="shared" si="6"/>
        <v>3237009.59526</v>
      </c>
      <c r="N88" s="36">
        <v>482539</v>
      </c>
      <c r="O88" s="37">
        <v>205312</v>
      </c>
      <c r="P88" s="37">
        <v>687851</v>
      </c>
      <c r="Q88" s="66">
        <f t="shared" si="7"/>
        <v>175545</v>
      </c>
      <c r="R88" s="37">
        <v>1668178</v>
      </c>
      <c r="S88" s="37">
        <v>332166</v>
      </c>
      <c r="T88" s="37">
        <v>2000344</v>
      </c>
      <c r="U88" s="34">
        <v>114228.82153760247</v>
      </c>
      <c r="V88" s="34">
        <v>158245.69159424686</v>
      </c>
      <c r="W88" s="34">
        <v>2272818.5131318495</v>
      </c>
      <c r="X88" s="35">
        <f t="shared" si="8"/>
        <v>3026607.5131318495</v>
      </c>
      <c r="Y88" s="61">
        <f t="shared" si="9"/>
        <v>-210402.0821281504</v>
      </c>
      <c r="Z88" s="38">
        <v>25052209</v>
      </c>
      <c r="AA88" s="39">
        <f t="shared" si="5"/>
        <v>-0.008269075464625901</v>
      </c>
    </row>
    <row r="89" spans="1:27" ht="12.75">
      <c r="A89">
        <v>1110</v>
      </c>
      <c r="B89" s="33" t="s">
        <v>187</v>
      </c>
      <c r="C89" s="33" t="s">
        <v>188</v>
      </c>
      <c r="D89" s="34">
        <v>1638103</v>
      </c>
      <c r="E89" s="34">
        <v>835860</v>
      </c>
      <c r="F89" s="34">
        <v>802243</v>
      </c>
      <c r="G89" s="34">
        <v>158109</v>
      </c>
      <c r="H89" s="34">
        <v>3433027</v>
      </c>
      <c r="I89" s="34">
        <v>2876869</v>
      </c>
      <c r="J89" s="34">
        <v>556158</v>
      </c>
      <c r="K89" s="34">
        <v>5229239</v>
      </c>
      <c r="L89" s="34">
        <v>880916.38</v>
      </c>
      <c r="M89" s="35">
        <f t="shared" si="6"/>
        <v>6110155.38</v>
      </c>
      <c r="N89" s="36">
        <v>1337531</v>
      </c>
      <c r="O89" s="37">
        <v>976214</v>
      </c>
      <c r="P89" s="37">
        <v>2313745</v>
      </c>
      <c r="Q89" s="66">
        <f t="shared" si="7"/>
        <v>675642</v>
      </c>
      <c r="R89" s="37">
        <v>2547213</v>
      </c>
      <c r="S89" s="37">
        <v>483032</v>
      </c>
      <c r="T89" s="37">
        <v>3030245</v>
      </c>
      <c r="U89" s="34">
        <v>254484.86536338637</v>
      </c>
      <c r="V89" s="34">
        <v>406078.9164017062</v>
      </c>
      <c r="W89" s="34">
        <v>3690808.7817650926</v>
      </c>
      <c r="X89" s="35">
        <f t="shared" si="8"/>
        <v>6162662.781765092</v>
      </c>
      <c r="Y89" s="61">
        <f t="shared" si="9"/>
        <v>52507.401765092276</v>
      </c>
      <c r="Z89" s="38">
        <v>60631990</v>
      </c>
      <c r="AA89" s="39">
        <f t="shared" si="5"/>
        <v>0.0008535997541836889</v>
      </c>
    </row>
    <row r="90" spans="1:27" ht="12.75">
      <c r="A90">
        <v>1120</v>
      </c>
      <c r="B90" s="33" t="s">
        <v>189</v>
      </c>
      <c r="C90" s="33" t="s">
        <v>190</v>
      </c>
      <c r="D90" s="34">
        <v>72019</v>
      </c>
      <c r="E90" s="34">
        <v>72019</v>
      </c>
      <c r="F90" s="34">
        <v>0</v>
      </c>
      <c r="G90" s="34">
        <v>25616</v>
      </c>
      <c r="H90" s="34">
        <v>277823</v>
      </c>
      <c r="I90" s="34">
        <v>277700</v>
      </c>
      <c r="J90" s="34">
        <v>123</v>
      </c>
      <c r="K90" s="34">
        <v>375458</v>
      </c>
      <c r="L90" s="34">
        <v>76804.392768</v>
      </c>
      <c r="M90" s="35">
        <f t="shared" si="6"/>
        <v>452262.392768</v>
      </c>
      <c r="N90" s="36">
        <v>111508</v>
      </c>
      <c r="O90" s="37">
        <v>0</v>
      </c>
      <c r="P90" s="37">
        <v>111508</v>
      </c>
      <c r="Q90" s="66">
        <f t="shared" si="7"/>
        <v>39489</v>
      </c>
      <c r="R90" s="37">
        <v>245879</v>
      </c>
      <c r="S90" s="37">
        <v>107</v>
      </c>
      <c r="T90" s="37">
        <v>245986</v>
      </c>
      <c r="U90" s="34">
        <v>24731.485869343298</v>
      </c>
      <c r="V90" s="34">
        <v>32998.42090842631</v>
      </c>
      <c r="W90" s="34">
        <v>303715.90677776956</v>
      </c>
      <c r="X90" s="35">
        <f t="shared" si="8"/>
        <v>440839.90677776956</v>
      </c>
      <c r="Y90" s="61">
        <f t="shared" si="9"/>
        <v>-11422.48599023046</v>
      </c>
      <c r="Z90" s="38">
        <v>5603714</v>
      </c>
      <c r="AA90" s="39">
        <f t="shared" si="5"/>
        <v>-0.002010817534676534</v>
      </c>
    </row>
    <row r="91" spans="1:27" ht="12.75">
      <c r="A91">
        <v>1130</v>
      </c>
      <c r="B91" s="33" t="s">
        <v>191</v>
      </c>
      <c r="C91" s="33" t="s">
        <v>192</v>
      </c>
      <c r="D91" s="34">
        <v>375583</v>
      </c>
      <c r="E91" s="34">
        <v>374021</v>
      </c>
      <c r="F91" s="34">
        <v>1562</v>
      </c>
      <c r="G91" s="34">
        <v>178932</v>
      </c>
      <c r="H91" s="34">
        <v>582299</v>
      </c>
      <c r="I91" s="34">
        <v>580838</v>
      </c>
      <c r="J91" s="34">
        <v>1461</v>
      </c>
      <c r="K91" s="34">
        <v>1136814</v>
      </c>
      <c r="L91" s="34">
        <v>650482.15559</v>
      </c>
      <c r="M91" s="35">
        <f t="shared" si="6"/>
        <v>1787296.15559</v>
      </c>
      <c r="N91" s="36">
        <v>543085</v>
      </c>
      <c r="O91" s="37">
        <v>1748</v>
      </c>
      <c r="P91" s="37">
        <v>544833</v>
      </c>
      <c r="Q91" s="66">
        <f t="shared" si="7"/>
        <v>169250</v>
      </c>
      <c r="R91" s="37">
        <v>514281</v>
      </c>
      <c r="S91" s="37">
        <v>1269</v>
      </c>
      <c r="T91" s="37">
        <v>515550</v>
      </c>
      <c r="U91" s="34">
        <v>0</v>
      </c>
      <c r="V91" s="34">
        <v>527569.0599283813</v>
      </c>
      <c r="W91" s="34">
        <v>1043119.0599283813</v>
      </c>
      <c r="X91" s="35">
        <f t="shared" si="8"/>
        <v>1766884.0599283813</v>
      </c>
      <c r="Y91" s="61">
        <f t="shared" si="9"/>
        <v>-20412.095661618747</v>
      </c>
      <c r="Z91" s="38">
        <v>72751193</v>
      </c>
      <c r="AA91" s="39">
        <f t="shared" si="5"/>
        <v>-0.00027808759974961195</v>
      </c>
    </row>
    <row r="92" spans="1:27" ht="12.75">
      <c r="A92">
        <v>1140</v>
      </c>
      <c r="B92" s="33" t="s">
        <v>193</v>
      </c>
      <c r="C92" s="33" t="s">
        <v>194</v>
      </c>
      <c r="D92" s="34">
        <v>1357800</v>
      </c>
      <c r="E92" s="34">
        <v>888437</v>
      </c>
      <c r="F92" s="34">
        <v>469363</v>
      </c>
      <c r="G92" s="34">
        <v>176645</v>
      </c>
      <c r="H92" s="34">
        <v>3822593</v>
      </c>
      <c r="I92" s="34">
        <v>3386452</v>
      </c>
      <c r="J92" s="34">
        <v>436141</v>
      </c>
      <c r="K92" s="34">
        <v>5357038</v>
      </c>
      <c r="L92" s="34">
        <v>964524.81028</v>
      </c>
      <c r="M92" s="35">
        <f t="shared" si="6"/>
        <v>6321562.81028</v>
      </c>
      <c r="N92" s="36">
        <v>1398511</v>
      </c>
      <c r="O92" s="37">
        <v>568889</v>
      </c>
      <c r="P92" s="37">
        <v>1967400</v>
      </c>
      <c r="Q92" s="66">
        <f t="shared" si="7"/>
        <v>609600</v>
      </c>
      <c r="R92" s="37">
        <v>2998403</v>
      </c>
      <c r="S92" s="37">
        <v>378795</v>
      </c>
      <c r="T92" s="37">
        <v>3377198</v>
      </c>
      <c r="U92" s="34">
        <v>239028.45503433736</v>
      </c>
      <c r="V92" s="34">
        <v>429781.469310416</v>
      </c>
      <c r="W92" s="34">
        <v>4046007.9243447534</v>
      </c>
      <c r="X92" s="35">
        <f t="shared" si="8"/>
        <v>6190052.924344754</v>
      </c>
      <c r="Y92" s="61">
        <f t="shared" si="9"/>
        <v>-131509.885935246</v>
      </c>
      <c r="Z92" s="38">
        <v>60073578</v>
      </c>
      <c r="AA92" s="39">
        <f t="shared" si="5"/>
        <v>-0.002154553956960425</v>
      </c>
    </row>
    <row r="93" spans="1:27" ht="12.75">
      <c r="A93">
        <v>1150</v>
      </c>
      <c r="B93" s="33" t="s">
        <v>195</v>
      </c>
      <c r="C93" s="33" t="s">
        <v>196</v>
      </c>
      <c r="D93" s="34">
        <v>17537566</v>
      </c>
      <c r="E93" s="34">
        <v>0</v>
      </c>
      <c r="F93" s="34">
        <v>17537566</v>
      </c>
      <c r="G93" s="34">
        <v>171799</v>
      </c>
      <c r="H93" s="34">
        <v>15103976</v>
      </c>
      <c r="I93" s="34">
        <v>0</v>
      </c>
      <c r="J93" s="34">
        <v>15103976</v>
      </c>
      <c r="K93" s="34">
        <v>32813341</v>
      </c>
      <c r="L93" s="34">
        <v>2012664.04</v>
      </c>
      <c r="M93" s="35">
        <f t="shared" si="6"/>
        <v>34826005.04</v>
      </c>
      <c r="N93" s="36">
        <v>0</v>
      </c>
      <c r="O93" s="37">
        <v>19972443</v>
      </c>
      <c r="P93" s="37">
        <v>19972443</v>
      </c>
      <c r="Q93" s="66">
        <f t="shared" si="7"/>
        <v>2434877</v>
      </c>
      <c r="R93" s="37">
        <v>0</v>
      </c>
      <c r="S93" s="37">
        <v>13118036</v>
      </c>
      <c r="T93" s="37">
        <v>13118036</v>
      </c>
      <c r="U93" s="34">
        <v>336877.7291835316</v>
      </c>
      <c r="V93" s="34">
        <v>824708.0322698858</v>
      </c>
      <c r="W93" s="34">
        <v>14279621.761453418</v>
      </c>
      <c r="X93" s="35">
        <f t="shared" si="8"/>
        <v>34423863.76145342</v>
      </c>
      <c r="Y93" s="61">
        <f t="shared" si="9"/>
        <v>-402141.2785465792</v>
      </c>
      <c r="Z93" s="38">
        <v>173707886</v>
      </c>
      <c r="AA93" s="39">
        <f t="shared" si="5"/>
        <v>-0.0022885273148475697</v>
      </c>
    </row>
    <row r="94" spans="1:27" ht="12.75">
      <c r="A94">
        <v>1160</v>
      </c>
      <c r="B94" s="33" t="s">
        <v>197</v>
      </c>
      <c r="C94" s="33" t="s">
        <v>198</v>
      </c>
      <c r="D94" s="34">
        <v>43597</v>
      </c>
      <c r="E94" s="34">
        <v>43597</v>
      </c>
      <c r="F94" s="34">
        <v>0</v>
      </c>
      <c r="G94" s="34">
        <v>37982</v>
      </c>
      <c r="H94" s="34">
        <v>227210</v>
      </c>
      <c r="I94" s="34">
        <v>225904</v>
      </c>
      <c r="J94" s="34">
        <v>1306</v>
      </c>
      <c r="K94" s="34">
        <v>308789</v>
      </c>
      <c r="L94" s="34">
        <v>86466.398465</v>
      </c>
      <c r="M94" s="35">
        <f t="shared" si="6"/>
        <v>395255.398465</v>
      </c>
      <c r="N94" s="36">
        <v>61908</v>
      </c>
      <c r="O94" s="37">
        <v>0</v>
      </c>
      <c r="P94" s="37">
        <v>61908</v>
      </c>
      <c r="Q94" s="66">
        <f t="shared" si="7"/>
        <v>18311</v>
      </c>
      <c r="R94" s="37">
        <v>200018</v>
      </c>
      <c r="S94" s="37">
        <v>1134</v>
      </c>
      <c r="T94" s="37">
        <v>201152</v>
      </c>
      <c r="U94" s="34">
        <v>0</v>
      </c>
      <c r="V94" s="34">
        <v>53353.81298888605</v>
      </c>
      <c r="W94" s="34">
        <v>254505.81298888606</v>
      </c>
      <c r="X94" s="35">
        <f t="shared" si="8"/>
        <v>354395.812988886</v>
      </c>
      <c r="Y94" s="61">
        <f t="shared" si="9"/>
        <v>-40859.58547611395</v>
      </c>
      <c r="Z94" s="38">
        <v>7154089</v>
      </c>
      <c r="AA94" s="39">
        <f t="shared" si="5"/>
        <v>-0.005643156253562564</v>
      </c>
    </row>
    <row r="95" spans="1:27" ht="12.75">
      <c r="A95">
        <v>1170</v>
      </c>
      <c r="B95" s="33" t="s">
        <v>199</v>
      </c>
      <c r="C95" s="33" t="s">
        <v>200</v>
      </c>
      <c r="D95" s="34">
        <v>208217</v>
      </c>
      <c r="E95" s="34">
        <v>188635</v>
      </c>
      <c r="F95" s="34">
        <v>19582</v>
      </c>
      <c r="G95" s="34">
        <v>64709</v>
      </c>
      <c r="H95" s="34">
        <v>161118</v>
      </c>
      <c r="I95" s="34">
        <v>81921</v>
      </c>
      <c r="J95" s="34">
        <v>79197</v>
      </c>
      <c r="K95" s="34">
        <v>434044</v>
      </c>
      <c r="L95" s="34">
        <v>592078.85393</v>
      </c>
      <c r="M95" s="35">
        <f t="shared" si="6"/>
        <v>1026122.85393</v>
      </c>
      <c r="N95" s="36">
        <v>275308</v>
      </c>
      <c r="O95" s="37">
        <v>19502</v>
      </c>
      <c r="P95" s="37">
        <v>294810</v>
      </c>
      <c r="Q95" s="66">
        <f t="shared" si="7"/>
        <v>86593</v>
      </c>
      <c r="R95" s="37">
        <v>72534</v>
      </c>
      <c r="S95" s="37">
        <v>68784</v>
      </c>
      <c r="T95" s="37">
        <v>141318</v>
      </c>
      <c r="U95" s="34">
        <v>0</v>
      </c>
      <c r="V95" s="34">
        <v>356908.85787132935</v>
      </c>
      <c r="W95" s="34">
        <v>498226.85787132935</v>
      </c>
      <c r="X95" s="35">
        <f t="shared" si="8"/>
        <v>857745.8578713294</v>
      </c>
      <c r="Y95" s="61">
        <f t="shared" si="9"/>
        <v>-168376.99605867057</v>
      </c>
      <c r="Z95" s="38">
        <v>64795995</v>
      </c>
      <c r="AA95" s="39">
        <f t="shared" si="5"/>
        <v>-0.0025750413819316175</v>
      </c>
    </row>
    <row r="96" spans="1:27" ht="12.75">
      <c r="A96">
        <v>1180</v>
      </c>
      <c r="B96" s="33" t="s">
        <v>201</v>
      </c>
      <c r="C96" s="33" t="s">
        <v>202</v>
      </c>
      <c r="D96" s="34">
        <v>321157</v>
      </c>
      <c r="E96" s="34">
        <v>218735</v>
      </c>
      <c r="F96" s="34">
        <v>102422</v>
      </c>
      <c r="G96" s="34">
        <v>205514</v>
      </c>
      <c r="H96" s="34">
        <v>2202372</v>
      </c>
      <c r="I96" s="34">
        <v>1955008</v>
      </c>
      <c r="J96" s="34">
        <v>247364</v>
      </c>
      <c r="K96" s="34">
        <v>2729043</v>
      </c>
      <c r="L96" s="34">
        <v>455255.96312</v>
      </c>
      <c r="M96" s="35">
        <f t="shared" si="6"/>
        <v>3184298.96312</v>
      </c>
      <c r="N96" s="36">
        <v>328106</v>
      </c>
      <c r="O96" s="37">
        <v>101690</v>
      </c>
      <c r="P96" s="37">
        <v>429796</v>
      </c>
      <c r="Q96" s="66">
        <f t="shared" si="7"/>
        <v>108639</v>
      </c>
      <c r="R96" s="37">
        <v>1730987</v>
      </c>
      <c r="S96" s="37">
        <v>214840</v>
      </c>
      <c r="T96" s="37">
        <v>1945827</v>
      </c>
      <c r="U96" s="34">
        <v>92265.25536418449</v>
      </c>
      <c r="V96" s="34">
        <v>251837.00073931087</v>
      </c>
      <c r="W96" s="34">
        <v>2289929.256103495</v>
      </c>
      <c r="X96" s="35">
        <f t="shared" si="8"/>
        <v>2925239.256103495</v>
      </c>
      <c r="Y96" s="61">
        <f t="shared" si="9"/>
        <v>-259059.70701650484</v>
      </c>
      <c r="Z96" s="38">
        <v>35776264</v>
      </c>
      <c r="AA96" s="39">
        <f t="shared" si="5"/>
        <v>-0.007150119765336957</v>
      </c>
    </row>
    <row r="97" spans="1:27" ht="12.75">
      <c r="A97">
        <v>1190</v>
      </c>
      <c r="B97" s="33" t="s">
        <v>203</v>
      </c>
      <c r="C97" s="33" t="s">
        <v>204</v>
      </c>
      <c r="D97" s="34">
        <v>13117</v>
      </c>
      <c r="E97" s="34">
        <v>7879</v>
      </c>
      <c r="F97" s="34">
        <v>5238</v>
      </c>
      <c r="G97" s="34">
        <v>10000</v>
      </c>
      <c r="H97" s="34">
        <v>34169</v>
      </c>
      <c r="I97" s="34">
        <v>27651</v>
      </c>
      <c r="J97" s="34">
        <v>6518</v>
      </c>
      <c r="K97" s="34">
        <v>57286</v>
      </c>
      <c r="L97" s="34">
        <v>38841.906386</v>
      </c>
      <c r="M97" s="35">
        <f t="shared" si="6"/>
        <v>96127.906386</v>
      </c>
      <c r="N97" s="36">
        <v>10063</v>
      </c>
      <c r="O97" s="37">
        <v>7345</v>
      </c>
      <c r="P97" s="37">
        <v>17408</v>
      </c>
      <c r="Q97" s="66">
        <f t="shared" si="7"/>
        <v>4291</v>
      </c>
      <c r="R97" s="37">
        <v>24483</v>
      </c>
      <c r="S97" s="37">
        <v>5661</v>
      </c>
      <c r="T97" s="37">
        <v>30144</v>
      </c>
      <c r="U97" s="34">
        <v>0</v>
      </c>
      <c r="V97" s="34">
        <v>26784.84156009251</v>
      </c>
      <c r="W97" s="34">
        <v>56928.84156009251</v>
      </c>
      <c r="X97" s="35">
        <f t="shared" si="8"/>
        <v>84336.84156009251</v>
      </c>
      <c r="Y97" s="61">
        <f t="shared" si="9"/>
        <v>-11791.064825907495</v>
      </c>
      <c r="Z97" s="38">
        <v>4650000</v>
      </c>
      <c r="AA97" s="39">
        <f t="shared" si="5"/>
        <v>-0.002514707269155007</v>
      </c>
    </row>
    <row r="98" spans="1:27" ht="12.75">
      <c r="A98">
        <v>1200</v>
      </c>
      <c r="B98" s="33" t="s">
        <v>205</v>
      </c>
      <c r="C98" s="33" t="s">
        <v>206</v>
      </c>
      <c r="D98" s="34">
        <v>1770095</v>
      </c>
      <c r="E98" s="34">
        <v>811007</v>
      </c>
      <c r="F98" s="34">
        <v>959088</v>
      </c>
      <c r="G98" s="34">
        <v>389701</v>
      </c>
      <c r="H98" s="34">
        <v>5811658</v>
      </c>
      <c r="I98" s="34">
        <v>4922155</v>
      </c>
      <c r="J98" s="34">
        <v>889503</v>
      </c>
      <c r="K98" s="34">
        <v>7971454</v>
      </c>
      <c r="L98" s="34">
        <v>979731.26228</v>
      </c>
      <c r="M98" s="35">
        <f t="shared" si="6"/>
        <v>8951185.26228</v>
      </c>
      <c r="N98" s="36">
        <v>1198739</v>
      </c>
      <c r="O98" s="37">
        <v>1006831</v>
      </c>
      <c r="P98" s="37">
        <v>2205570</v>
      </c>
      <c r="Q98" s="66">
        <f t="shared" si="7"/>
        <v>435475</v>
      </c>
      <c r="R98" s="37">
        <v>4358133</v>
      </c>
      <c r="S98" s="37">
        <v>772547</v>
      </c>
      <c r="T98" s="37">
        <v>5130680</v>
      </c>
      <c r="U98" s="34">
        <v>226257.20973998046</v>
      </c>
      <c r="V98" s="34">
        <v>521588.50997511874</v>
      </c>
      <c r="W98" s="34">
        <v>5878525.719715099</v>
      </c>
      <c r="X98" s="35">
        <f t="shared" si="8"/>
        <v>8473796.7197151</v>
      </c>
      <c r="Y98" s="61">
        <f t="shared" si="9"/>
        <v>-477388.5425649006</v>
      </c>
      <c r="Z98" s="38">
        <v>82892426</v>
      </c>
      <c r="AA98" s="39">
        <f t="shared" si="5"/>
        <v>-0.0056918595890176</v>
      </c>
    </row>
    <row r="99" spans="1:27" ht="12.75">
      <c r="A99">
        <v>1205</v>
      </c>
      <c r="B99" s="33" t="s">
        <v>207</v>
      </c>
      <c r="C99" s="33" t="s">
        <v>208</v>
      </c>
      <c r="D99" s="34">
        <v>124408</v>
      </c>
      <c r="E99" s="34">
        <v>70930</v>
      </c>
      <c r="F99" s="34">
        <v>53478</v>
      </c>
      <c r="G99" s="34">
        <v>25947</v>
      </c>
      <c r="H99" s="34">
        <v>334090</v>
      </c>
      <c r="I99" s="34">
        <v>301471</v>
      </c>
      <c r="J99" s="34">
        <v>32619</v>
      </c>
      <c r="K99" s="34">
        <v>484445</v>
      </c>
      <c r="L99" s="34">
        <v>89458.397983</v>
      </c>
      <c r="M99" s="35">
        <f t="shared" si="6"/>
        <v>573903.397983</v>
      </c>
      <c r="N99" s="36">
        <v>110678</v>
      </c>
      <c r="O99" s="37">
        <v>37500</v>
      </c>
      <c r="P99" s="37">
        <v>148178</v>
      </c>
      <c r="Q99" s="66">
        <f t="shared" si="7"/>
        <v>23770</v>
      </c>
      <c r="R99" s="37">
        <v>266926</v>
      </c>
      <c r="S99" s="37">
        <v>28330</v>
      </c>
      <c r="T99" s="37">
        <v>295256</v>
      </c>
      <c r="U99" s="34">
        <v>25344.349444614305</v>
      </c>
      <c r="V99" s="34">
        <v>31333.365068489027</v>
      </c>
      <c r="W99" s="34">
        <v>351933.71451310336</v>
      </c>
      <c r="X99" s="35">
        <f t="shared" si="8"/>
        <v>526058.7145131034</v>
      </c>
      <c r="Y99" s="61">
        <f t="shared" si="9"/>
        <v>-47844.68346989667</v>
      </c>
      <c r="Z99" s="38">
        <v>4360309</v>
      </c>
      <c r="AA99" s="39">
        <f t="shared" si="5"/>
        <v>-0.01075217628040149</v>
      </c>
    </row>
    <row r="100" spans="1:27" ht="12.75">
      <c r="A100">
        <v>1210</v>
      </c>
      <c r="B100" s="33" t="s">
        <v>209</v>
      </c>
      <c r="C100" s="33" t="s">
        <v>210</v>
      </c>
      <c r="D100" s="34">
        <v>1045108</v>
      </c>
      <c r="E100" s="34">
        <v>569221</v>
      </c>
      <c r="F100" s="34">
        <v>475887</v>
      </c>
      <c r="G100" s="34">
        <v>307511</v>
      </c>
      <c r="H100" s="34">
        <v>3558431</v>
      </c>
      <c r="I100" s="34">
        <v>3082267</v>
      </c>
      <c r="J100" s="34">
        <v>476164</v>
      </c>
      <c r="K100" s="34">
        <v>4911050</v>
      </c>
      <c r="L100" s="34">
        <v>655881.28498</v>
      </c>
      <c r="M100" s="35">
        <f t="shared" si="6"/>
        <v>5566931.28498</v>
      </c>
      <c r="N100" s="36">
        <v>856594</v>
      </c>
      <c r="O100" s="37">
        <v>492331</v>
      </c>
      <c r="P100" s="37">
        <v>1348925</v>
      </c>
      <c r="Q100" s="66">
        <f t="shared" si="7"/>
        <v>303817</v>
      </c>
      <c r="R100" s="37">
        <v>2729075</v>
      </c>
      <c r="S100" s="37">
        <v>413556</v>
      </c>
      <c r="T100" s="37">
        <v>3142631</v>
      </c>
      <c r="U100" s="34">
        <v>107826.65699746321</v>
      </c>
      <c r="V100" s="34">
        <v>384906.14282037085</v>
      </c>
      <c r="W100" s="34">
        <v>3635363.799817834</v>
      </c>
      <c r="X100" s="35">
        <f t="shared" si="8"/>
        <v>5291799.799817834</v>
      </c>
      <c r="Y100" s="61">
        <f t="shared" si="9"/>
        <v>-275131.48516216595</v>
      </c>
      <c r="Z100" s="38">
        <v>56060788</v>
      </c>
      <c r="AA100" s="39">
        <f t="shared" si="5"/>
        <v>-0.0048509810013654606</v>
      </c>
    </row>
    <row r="101" spans="1:27" ht="12.75">
      <c r="A101">
        <v>1220</v>
      </c>
      <c r="B101" s="33" t="s">
        <v>211</v>
      </c>
      <c r="C101" s="33" t="s">
        <v>212</v>
      </c>
      <c r="D101" s="34">
        <v>249416</v>
      </c>
      <c r="E101" s="34">
        <v>249416</v>
      </c>
      <c r="F101" s="34">
        <v>0</v>
      </c>
      <c r="G101" s="34">
        <v>57131</v>
      </c>
      <c r="H101" s="34">
        <v>1458815</v>
      </c>
      <c r="I101" s="34">
        <v>1351921</v>
      </c>
      <c r="J101" s="34">
        <v>106894</v>
      </c>
      <c r="K101" s="34">
        <v>1765362</v>
      </c>
      <c r="L101" s="34">
        <v>403645.01571</v>
      </c>
      <c r="M101" s="35">
        <f t="shared" si="6"/>
        <v>2169007.01571</v>
      </c>
      <c r="N101" s="36">
        <v>337506</v>
      </c>
      <c r="O101" s="37">
        <v>0</v>
      </c>
      <c r="P101" s="37">
        <v>337506</v>
      </c>
      <c r="Q101" s="66">
        <f t="shared" si="7"/>
        <v>88090</v>
      </c>
      <c r="R101" s="37">
        <v>1197007</v>
      </c>
      <c r="S101" s="37">
        <v>92839</v>
      </c>
      <c r="T101" s="37">
        <v>1289846</v>
      </c>
      <c r="U101" s="34">
        <v>0</v>
      </c>
      <c r="V101" s="34">
        <v>389001.41770689434</v>
      </c>
      <c r="W101" s="34">
        <v>1678847.4177068942</v>
      </c>
      <c r="X101" s="35">
        <f t="shared" si="8"/>
        <v>2073484.4177068942</v>
      </c>
      <c r="Y101" s="61">
        <f t="shared" si="9"/>
        <v>-95522.59800310573</v>
      </c>
      <c r="Z101" s="38">
        <v>58652511</v>
      </c>
      <c r="AA101" s="39">
        <f t="shared" si="5"/>
        <v>-0.0016174875651861762</v>
      </c>
    </row>
    <row r="102" spans="1:27" ht="25.5">
      <c r="A102">
        <v>1250</v>
      </c>
      <c r="B102" s="33" t="s">
        <v>213</v>
      </c>
      <c r="C102" s="40" t="s">
        <v>214</v>
      </c>
      <c r="D102" s="34">
        <v>67825</v>
      </c>
      <c r="E102" s="34">
        <v>38233</v>
      </c>
      <c r="F102" s="34">
        <v>29592</v>
      </c>
      <c r="G102" s="34">
        <v>23871</v>
      </c>
      <c r="H102" s="34">
        <v>434178</v>
      </c>
      <c r="I102" s="34">
        <v>411258</v>
      </c>
      <c r="J102" s="34">
        <v>22920</v>
      </c>
      <c r="K102" s="34">
        <v>525874</v>
      </c>
      <c r="L102" s="34">
        <v>89026.083945</v>
      </c>
      <c r="M102" s="35">
        <f t="shared" si="6"/>
        <v>614900.083945</v>
      </c>
      <c r="N102" s="36">
        <v>54409</v>
      </c>
      <c r="O102" s="37">
        <v>34585</v>
      </c>
      <c r="P102" s="37">
        <v>88994</v>
      </c>
      <c r="Q102" s="66">
        <f t="shared" si="7"/>
        <v>21169</v>
      </c>
      <c r="R102" s="37">
        <v>364133</v>
      </c>
      <c r="S102" s="37">
        <v>19906</v>
      </c>
      <c r="T102" s="37">
        <v>384039</v>
      </c>
      <c r="U102" s="34">
        <v>22206.361389225953</v>
      </c>
      <c r="V102" s="34">
        <v>36892.330359822365</v>
      </c>
      <c r="W102" s="34">
        <v>443137.6917490483</v>
      </c>
      <c r="X102" s="35">
        <f t="shared" si="8"/>
        <v>556002.6917490483</v>
      </c>
      <c r="Y102" s="61">
        <f t="shared" si="9"/>
        <v>-58897.39219595166</v>
      </c>
      <c r="Z102" s="38">
        <v>6841947</v>
      </c>
      <c r="AA102" s="39">
        <f t="shared" si="5"/>
        <v>-0.008497708977168355</v>
      </c>
    </row>
    <row r="103" spans="1:27" ht="12.75">
      <c r="A103">
        <v>1260</v>
      </c>
      <c r="B103" s="33" t="s">
        <v>215</v>
      </c>
      <c r="C103" s="33" t="s">
        <v>216</v>
      </c>
      <c r="D103" s="34">
        <v>276982</v>
      </c>
      <c r="E103" s="34">
        <v>267661</v>
      </c>
      <c r="F103" s="34">
        <v>9321</v>
      </c>
      <c r="G103" s="34">
        <v>148356</v>
      </c>
      <c r="H103" s="34">
        <v>1087179</v>
      </c>
      <c r="I103" s="34">
        <v>982158</v>
      </c>
      <c r="J103" s="34">
        <v>105021</v>
      </c>
      <c r="K103" s="34">
        <v>1512517</v>
      </c>
      <c r="L103" s="34">
        <v>315803.42515</v>
      </c>
      <c r="M103" s="35">
        <f t="shared" si="6"/>
        <v>1828320.42515</v>
      </c>
      <c r="N103" s="36">
        <v>400615</v>
      </c>
      <c r="O103" s="37">
        <v>6536</v>
      </c>
      <c r="P103" s="37">
        <v>407151</v>
      </c>
      <c r="Q103" s="66">
        <f t="shared" si="7"/>
        <v>130169</v>
      </c>
      <c r="R103" s="37">
        <v>869614</v>
      </c>
      <c r="S103" s="37">
        <v>91213</v>
      </c>
      <c r="T103" s="37">
        <v>960827</v>
      </c>
      <c r="U103" s="34">
        <v>0</v>
      </c>
      <c r="V103" s="34">
        <v>251209.3182248765</v>
      </c>
      <c r="W103" s="34">
        <v>1212036.3182248764</v>
      </c>
      <c r="X103" s="35">
        <f t="shared" si="8"/>
        <v>1767543.3182248764</v>
      </c>
      <c r="Y103" s="61">
        <f t="shared" si="9"/>
        <v>-60777.106925123604</v>
      </c>
      <c r="Z103" s="38">
        <v>31469446</v>
      </c>
      <c r="AA103" s="39">
        <f t="shared" si="5"/>
        <v>-0.0019121167215706625</v>
      </c>
    </row>
    <row r="104" spans="1:27" ht="12.75">
      <c r="A104">
        <v>1280</v>
      </c>
      <c r="B104" s="33" t="s">
        <v>217</v>
      </c>
      <c r="C104" s="33" t="s">
        <v>218</v>
      </c>
      <c r="D104" s="34">
        <v>150290</v>
      </c>
      <c r="E104" s="34">
        <v>147468</v>
      </c>
      <c r="F104" s="34">
        <v>2822</v>
      </c>
      <c r="G104" s="34">
        <v>58895</v>
      </c>
      <c r="H104" s="34">
        <v>1900757</v>
      </c>
      <c r="I104" s="34">
        <v>1879812</v>
      </c>
      <c r="J104" s="34">
        <v>20945</v>
      </c>
      <c r="K104" s="34">
        <v>2109942</v>
      </c>
      <c r="L104" s="34">
        <v>291919.24931</v>
      </c>
      <c r="M104" s="35">
        <f t="shared" si="6"/>
        <v>2401861.24931</v>
      </c>
      <c r="N104" s="36">
        <v>201165</v>
      </c>
      <c r="O104" s="37">
        <v>2770</v>
      </c>
      <c r="P104" s="37">
        <v>203935</v>
      </c>
      <c r="Q104" s="66">
        <f t="shared" si="7"/>
        <v>53645</v>
      </c>
      <c r="R104" s="37">
        <v>1664407</v>
      </c>
      <c r="S104" s="37">
        <v>18191</v>
      </c>
      <c r="T104" s="37">
        <v>1682598</v>
      </c>
      <c r="U104" s="34">
        <v>66371.81450541329</v>
      </c>
      <c r="V104" s="34">
        <v>139022.49862068676</v>
      </c>
      <c r="W104" s="34">
        <v>1887992.3131261</v>
      </c>
      <c r="X104" s="35">
        <f t="shared" si="8"/>
        <v>2150822.3131261</v>
      </c>
      <c r="Y104" s="61">
        <f t="shared" si="9"/>
        <v>-251038.93618389964</v>
      </c>
      <c r="Z104" s="38">
        <v>20650034</v>
      </c>
      <c r="AA104" s="39">
        <f t="shared" si="5"/>
        <v>-0.011987369716440892</v>
      </c>
    </row>
    <row r="105" spans="1:27" ht="12.75">
      <c r="A105">
        <v>1290</v>
      </c>
      <c r="B105" s="33" t="s">
        <v>219</v>
      </c>
      <c r="C105" s="33" t="s">
        <v>220</v>
      </c>
      <c r="D105" s="34">
        <v>34342</v>
      </c>
      <c r="E105" s="34">
        <v>21877</v>
      </c>
      <c r="F105" s="34">
        <v>12465</v>
      </c>
      <c r="G105" s="34">
        <v>14861</v>
      </c>
      <c r="H105" s="34">
        <v>206384</v>
      </c>
      <c r="I105" s="34">
        <v>188779</v>
      </c>
      <c r="J105" s="34">
        <v>17605</v>
      </c>
      <c r="K105" s="34">
        <v>255587</v>
      </c>
      <c r="L105" s="34">
        <v>53004.94634</v>
      </c>
      <c r="M105" s="35">
        <f t="shared" si="6"/>
        <v>308591.94634</v>
      </c>
      <c r="N105" s="36">
        <v>29059</v>
      </c>
      <c r="O105" s="37">
        <v>12979</v>
      </c>
      <c r="P105" s="37">
        <v>42038</v>
      </c>
      <c r="Q105" s="66">
        <f t="shared" si="7"/>
        <v>7696</v>
      </c>
      <c r="R105" s="37">
        <v>167147</v>
      </c>
      <c r="S105" s="37">
        <v>15291</v>
      </c>
      <c r="T105" s="37">
        <v>182438</v>
      </c>
      <c r="U105" s="34">
        <v>13824.909640248674</v>
      </c>
      <c r="V105" s="34">
        <v>19144.099582474922</v>
      </c>
      <c r="W105" s="34">
        <v>215407.00922272357</v>
      </c>
      <c r="X105" s="35">
        <f t="shared" si="8"/>
        <v>272306.00922272354</v>
      </c>
      <c r="Y105" s="61">
        <f t="shared" si="9"/>
        <v>-36285.93711727648</v>
      </c>
      <c r="Z105" s="38">
        <v>3867269</v>
      </c>
      <c r="AA105" s="39">
        <f t="shared" si="5"/>
        <v>-0.009255969764856186</v>
      </c>
    </row>
    <row r="106" spans="1:27" ht="12.75">
      <c r="A106">
        <v>1300</v>
      </c>
      <c r="B106" s="33" t="s">
        <v>221</v>
      </c>
      <c r="C106" s="33" t="s">
        <v>222</v>
      </c>
      <c r="D106" s="34">
        <v>2780</v>
      </c>
      <c r="E106" s="34">
        <v>2780</v>
      </c>
      <c r="F106" s="34">
        <v>0</v>
      </c>
      <c r="G106" s="34">
        <v>10000</v>
      </c>
      <c r="H106" s="34">
        <v>26512</v>
      </c>
      <c r="I106" s="34">
        <v>26512</v>
      </c>
      <c r="J106" s="34">
        <v>0</v>
      </c>
      <c r="K106" s="34">
        <v>39292</v>
      </c>
      <c r="L106" s="34">
        <v>36656.846779</v>
      </c>
      <c r="M106" s="35">
        <f t="shared" si="6"/>
        <v>75948.846779</v>
      </c>
      <c r="N106" s="36">
        <v>2715</v>
      </c>
      <c r="O106" s="37">
        <v>0</v>
      </c>
      <c r="P106" s="37">
        <v>2715</v>
      </c>
      <c r="Q106" s="66">
        <f t="shared" si="7"/>
        <v>-65</v>
      </c>
      <c r="R106" s="37">
        <v>23474</v>
      </c>
      <c r="S106" s="37">
        <v>0</v>
      </c>
      <c r="T106" s="37">
        <v>23474</v>
      </c>
      <c r="U106" s="34">
        <v>0</v>
      </c>
      <c r="V106" s="34">
        <v>12791.898598361642</v>
      </c>
      <c r="W106" s="34">
        <v>36265.898598361644</v>
      </c>
      <c r="X106" s="35">
        <f t="shared" si="8"/>
        <v>48980.898598361644</v>
      </c>
      <c r="Y106" s="61">
        <f t="shared" si="9"/>
        <v>-26967.948180638356</v>
      </c>
      <c r="Z106" s="38">
        <v>4220030</v>
      </c>
      <c r="AA106" s="39">
        <f t="shared" si="5"/>
        <v>-0.006335431557772398</v>
      </c>
    </row>
    <row r="107" spans="1:27" ht="12.75">
      <c r="A107">
        <v>1305</v>
      </c>
      <c r="B107" s="33" t="s">
        <v>223</v>
      </c>
      <c r="C107" s="33" t="s">
        <v>224</v>
      </c>
      <c r="D107" s="34">
        <v>10696</v>
      </c>
      <c r="E107" s="34">
        <v>10696</v>
      </c>
      <c r="F107" s="34">
        <v>0</v>
      </c>
      <c r="G107" s="34">
        <v>16987</v>
      </c>
      <c r="H107" s="34">
        <v>164529</v>
      </c>
      <c r="I107" s="34">
        <v>160575</v>
      </c>
      <c r="J107" s="34">
        <v>3954</v>
      </c>
      <c r="K107" s="34">
        <v>192212</v>
      </c>
      <c r="L107" s="34">
        <v>52460.260669</v>
      </c>
      <c r="M107" s="35">
        <f t="shared" si="6"/>
        <v>244672.260669</v>
      </c>
      <c r="N107" s="36">
        <v>16804</v>
      </c>
      <c r="O107" s="37">
        <v>0</v>
      </c>
      <c r="P107" s="37">
        <v>16804</v>
      </c>
      <c r="Q107" s="66">
        <f t="shared" si="7"/>
        <v>6108</v>
      </c>
      <c r="R107" s="37">
        <v>142175</v>
      </c>
      <c r="S107" s="37">
        <v>3434</v>
      </c>
      <c r="T107" s="37">
        <v>145609</v>
      </c>
      <c r="U107" s="34">
        <v>16523.904782170408</v>
      </c>
      <c r="V107" s="34">
        <v>22755.63012826085</v>
      </c>
      <c r="W107" s="34">
        <v>184888.53491043125</v>
      </c>
      <c r="X107" s="35">
        <f t="shared" si="8"/>
        <v>218679.53491043125</v>
      </c>
      <c r="Y107" s="61">
        <f t="shared" si="9"/>
        <v>-25992.725758568762</v>
      </c>
      <c r="Z107" s="38">
        <v>4702654</v>
      </c>
      <c r="AA107" s="39">
        <f t="shared" si="5"/>
        <v>-0.005466267335269421</v>
      </c>
    </row>
    <row r="108" spans="1:27" ht="12.75">
      <c r="A108">
        <v>1310</v>
      </c>
      <c r="B108" s="33" t="s">
        <v>225</v>
      </c>
      <c r="C108" s="33" t="s">
        <v>226</v>
      </c>
      <c r="D108" s="34">
        <v>0</v>
      </c>
      <c r="E108" s="34">
        <v>0</v>
      </c>
      <c r="F108" s="34">
        <v>0</v>
      </c>
      <c r="G108" s="34">
        <v>17173</v>
      </c>
      <c r="H108" s="34">
        <v>0</v>
      </c>
      <c r="I108" s="34">
        <v>0</v>
      </c>
      <c r="J108" s="34">
        <v>0</v>
      </c>
      <c r="K108" s="34">
        <v>17173</v>
      </c>
      <c r="L108" s="34">
        <v>91523.515484</v>
      </c>
      <c r="M108" s="35">
        <f t="shared" si="6"/>
        <v>108696.515484</v>
      </c>
      <c r="N108" s="36">
        <v>0</v>
      </c>
      <c r="O108" s="37">
        <v>0</v>
      </c>
      <c r="P108" s="37">
        <v>0</v>
      </c>
      <c r="Q108" s="66">
        <f t="shared" si="7"/>
        <v>0</v>
      </c>
      <c r="R108" s="37">
        <v>0</v>
      </c>
      <c r="S108" s="37">
        <v>0</v>
      </c>
      <c r="T108" s="37">
        <v>0</v>
      </c>
      <c r="U108" s="34">
        <v>0</v>
      </c>
      <c r="V108" s="34">
        <v>23822.743170282454</v>
      </c>
      <c r="W108" s="34">
        <v>23822.743170282454</v>
      </c>
      <c r="X108" s="35">
        <f t="shared" si="8"/>
        <v>40995.743170282454</v>
      </c>
      <c r="Y108" s="61">
        <f t="shared" si="9"/>
        <v>-67700.77231371755</v>
      </c>
      <c r="Z108" s="38">
        <v>11371437</v>
      </c>
      <c r="AA108" s="39">
        <f t="shared" si="5"/>
        <v>-0.005906046018589031</v>
      </c>
    </row>
    <row r="109" spans="1:27" ht="12.75">
      <c r="A109">
        <v>1320</v>
      </c>
      <c r="B109" s="33" t="s">
        <v>227</v>
      </c>
      <c r="C109" s="33" t="s">
        <v>228</v>
      </c>
      <c r="D109" s="34">
        <v>6194</v>
      </c>
      <c r="E109" s="34">
        <v>6194</v>
      </c>
      <c r="F109" s="34">
        <v>0</v>
      </c>
      <c r="G109" s="34">
        <v>10000</v>
      </c>
      <c r="H109" s="34">
        <v>41951</v>
      </c>
      <c r="I109" s="34">
        <v>41662</v>
      </c>
      <c r="J109" s="34">
        <v>289</v>
      </c>
      <c r="K109" s="34">
        <v>58145</v>
      </c>
      <c r="L109" s="34">
        <v>37931.464019</v>
      </c>
      <c r="M109" s="35">
        <f t="shared" si="6"/>
        <v>96076.464019</v>
      </c>
      <c r="N109" s="36">
        <v>9073</v>
      </c>
      <c r="O109" s="37">
        <v>0</v>
      </c>
      <c r="P109" s="37">
        <v>9073</v>
      </c>
      <c r="Q109" s="66">
        <f t="shared" si="7"/>
        <v>2879</v>
      </c>
      <c r="R109" s="37">
        <v>41662</v>
      </c>
      <c r="S109" s="37">
        <v>251</v>
      </c>
      <c r="T109" s="37">
        <v>41913</v>
      </c>
      <c r="U109" s="34">
        <v>0</v>
      </c>
      <c r="V109" s="34">
        <v>12688.393595418447</v>
      </c>
      <c r="W109" s="34">
        <v>54601.39359541845</v>
      </c>
      <c r="X109" s="35">
        <f t="shared" si="8"/>
        <v>73674.39359541846</v>
      </c>
      <c r="Y109" s="61">
        <f t="shared" si="9"/>
        <v>-22402.07042358155</v>
      </c>
      <c r="Z109" s="38">
        <v>4479643</v>
      </c>
      <c r="AA109" s="39">
        <f t="shared" si="5"/>
        <v>-0.00495887131512866</v>
      </c>
    </row>
    <row r="110" spans="1:27" ht="12.75">
      <c r="A110">
        <v>1340</v>
      </c>
      <c r="B110" s="33" t="s">
        <v>229</v>
      </c>
      <c r="C110" s="33" t="s">
        <v>230</v>
      </c>
      <c r="D110" s="34">
        <v>134326</v>
      </c>
      <c r="E110" s="34">
        <v>134326</v>
      </c>
      <c r="F110" s="34">
        <v>0</v>
      </c>
      <c r="G110" s="34">
        <v>33223</v>
      </c>
      <c r="H110" s="34">
        <v>463337</v>
      </c>
      <c r="I110" s="34">
        <v>434603</v>
      </c>
      <c r="J110" s="34">
        <v>28734</v>
      </c>
      <c r="K110" s="34">
        <v>630886</v>
      </c>
      <c r="L110" s="34">
        <v>179201.51796</v>
      </c>
      <c r="M110" s="35">
        <f t="shared" si="6"/>
        <v>810087.51796</v>
      </c>
      <c r="N110" s="36">
        <v>191010</v>
      </c>
      <c r="O110" s="37">
        <v>0</v>
      </c>
      <c r="P110" s="37">
        <v>191010</v>
      </c>
      <c r="Q110" s="66">
        <f t="shared" si="7"/>
        <v>56684</v>
      </c>
      <c r="R110" s="37">
        <v>384802</v>
      </c>
      <c r="S110" s="37">
        <v>24956</v>
      </c>
      <c r="T110" s="37">
        <v>409758</v>
      </c>
      <c r="U110" s="34">
        <v>0</v>
      </c>
      <c r="V110" s="34">
        <v>162071.88933002247</v>
      </c>
      <c r="W110" s="34">
        <v>571829.8893300225</v>
      </c>
      <c r="X110" s="35">
        <f t="shared" si="8"/>
        <v>796062.8893300225</v>
      </c>
      <c r="Y110" s="61">
        <f t="shared" si="9"/>
        <v>-14024.628629977466</v>
      </c>
      <c r="Z110" s="38">
        <v>21810270</v>
      </c>
      <c r="AA110" s="39">
        <f t="shared" si="5"/>
        <v>-0.000637788344232047</v>
      </c>
    </row>
    <row r="111" spans="1:27" ht="12.75">
      <c r="A111">
        <v>1350</v>
      </c>
      <c r="B111" s="33" t="s">
        <v>231</v>
      </c>
      <c r="C111" s="33" t="s">
        <v>232</v>
      </c>
      <c r="D111" s="34">
        <v>11875</v>
      </c>
      <c r="E111" s="34">
        <v>11875</v>
      </c>
      <c r="F111" s="34">
        <v>0</v>
      </c>
      <c r="G111" s="34">
        <v>11224</v>
      </c>
      <c r="H111" s="34">
        <v>44592</v>
      </c>
      <c r="I111" s="34">
        <v>44592</v>
      </c>
      <c r="J111" s="34">
        <v>0</v>
      </c>
      <c r="K111" s="34">
        <v>67691</v>
      </c>
      <c r="L111" s="34">
        <v>41872.735034</v>
      </c>
      <c r="M111" s="35">
        <f t="shared" si="6"/>
        <v>109563.735034</v>
      </c>
      <c r="N111" s="36">
        <v>18225</v>
      </c>
      <c r="O111" s="37">
        <v>0</v>
      </c>
      <c r="P111" s="37">
        <v>18225</v>
      </c>
      <c r="Q111" s="66">
        <f t="shared" si="7"/>
        <v>6350</v>
      </c>
      <c r="R111" s="37">
        <v>44592</v>
      </c>
      <c r="S111" s="37">
        <v>0</v>
      </c>
      <c r="T111" s="37">
        <v>44592</v>
      </c>
      <c r="U111" s="34">
        <v>2431.3870866725</v>
      </c>
      <c r="V111" s="34">
        <v>14458.747283519482</v>
      </c>
      <c r="W111" s="34">
        <v>61482.13437019198</v>
      </c>
      <c r="X111" s="35">
        <f t="shared" si="8"/>
        <v>90931.13437019198</v>
      </c>
      <c r="Y111" s="61">
        <f t="shared" si="9"/>
        <v>-18632.600663808014</v>
      </c>
      <c r="Z111" s="38">
        <v>5285747</v>
      </c>
      <c r="AA111" s="39">
        <f t="shared" si="5"/>
        <v>-0.0034973593444144534</v>
      </c>
    </row>
    <row r="112" spans="1:27" ht="12.75">
      <c r="A112">
        <v>1370</v>
      </c>
      <c r="B112" s="33" t="s">
        <v>233</v>
      </c>
      <c r="C112" s="33" t="s">
        <v>234</v>
      </c>
      <c r="D112" s="34">
        <v>42893</v>
      </c>
      <c r="E112" s="34">
        <v>42893</v>
      </c>
      <c r="F112" s="34">
        <v>0</v>
      </c>
      <c r="G112" s="34">
        <v>19577</v>
      </c>
      <c r="H112" s="34">
        <v>82249</v>
      </c>
      <c r="I112" s="34">
        <v>79938</v>
      </c>
      <c r="J112" s="34">
        <v>2311</v>
      </c>
      <c r="K112" s="34">
        <v>144719</v>
      </c>
      <c r="L112" s="34">
        <v>131588.80598</v>
      </c>
      <c r="M112" s="35">
        <f t="shared" si="6"/>
        <v>276307.80598</v>
      </c>
      <c r="N112" s="36">
        <v>65629</v>
      </c>
      <c r="O112" s="37">
        <v>0</v>
      </c>
      <c r="P112" s="37">
        <v>65629</v>
      </c>
      <c r="Q112" s="66">
        <f t="shared" si="7"/>
        <v>22736</v>
      </c>
      <c r="R112" s="37">
        <v>70778</v>
      </c>
      <c r="S112" s="37">
        <v>2007</v>
      </c>
      <c r="T112" s="37">
        <v>72785</v>
      </c>
      <c r="U112" s="34">
        <v>0</v>
      </c>
      <c r="V112" s="34">
        <v>128157.40548109272</v>
      </c>
      <c r="W112" s="34">
        <v>200942.40548109272</v>
      </c>
      <c r="X112" s="35">
        <f t="shared" si="8"/>
        <v>286148.40548109275</v>
      </c>
      <c r="Y112" s="61">
        <f t="shared" si="9"/>
        <v>9840.599501092744</v>
      </c>
      <c r="Z112" s="38">
        <v>20815240</v>
      </c>
      <c r="AA112" s="39">
        <f t="shared" si="5"/>
        <v>0.00046978946513772063</v>
      </c>
    </row>
    <row r="113" spans="1:27" ht="12.75">
      <c r="A113">
        <v>1380</v>
      </c>
      <c r="B113" s="33" t="s">
        <v>235</v>
      </c>
      <c r="C113" s="33" t="s">
        <v>236</v>
      </c>
      <c r="D113" s="34">
        <v>40579</v>
      </c>
      <c r="E113" s="34">
        <v>40579</v>
      </c>
      <c r="F113" s="34">
        <v>0</v>
      </c>
      <c r="G113" s="34">
        <v>11700</v>
      </c>
      <c r="H113" s="34">
        <v>260783</v>
      </c>
      <c r="I113" s="34">
        <v>219586</v>
      </c>
      <c r="J113" s="34">
        <v>41197</v>
      </c>
      <c r="K113" s="34">
        <v>313062</v>
      </c>
      <c r="L113" s="34">
        <v>124593.21386</v>
      </c>
      <c r="M113" s="35">
        <f t="shared" si="6"/>
        <v>437655.21386</v>
      </c>
      <c r="N113" s="36">
        <v>53044</v>
      </c>
      <c r="O113" s="37">
        <v>0</v>
      </c>
      <c r="P113" s="37">
        <v>53044</v>
      </c>
      <c r="Q113" s="66">
        <f t="shared" si="7"/>
        <v>12465</v>
      </c>
      <c r="R113" s="37">
        <v>194424</v>
      </c>
      <c r="S113" s="37">
        <v>35781</v>
      </c>
      <c r="T113" s="37">
        <v>230205</v>
      </c>
      <c r="U113" s="34">
        <v>0</v>
      </c>
      <c r="V113" s="34">
        <v>120452.54904503917</v>
      </c>
      <c r="W113" s="34">
        <v>350657.54904503917</v>
      </c>
      <c r="X113" s="35">
        <f t="shared" si="8"/>
        <v>415401.54904503917</v>
      </c>
      <c r="Y113" s="61">
        <f t="shared" si="9"/>
        <v>-22253.66481496085</v>
      </c>
      <c r="Z113" s="38">
        <v>20162439</v>
      </c>
      <c r="AA113" s="39">
        <f t="shared" si="5"/>
        <v>-0.0010969403794684792</v>
      </c>
    </row>
    <row r="114" spans="1:27" ht="12.75">
      <c r="A114">
        <v>1410</v>
      </c>
      <c r="B114" s="33" t="s">
        <v>237</v>
      </c>
      <c r="C114" s="33" t="s">
        <v>238</v>
      </c>
      <c r="D114" s="34">
        <v>97298</v>
      </c>
      <c r="E114" s="34">
        <v>64706</v>
      </c>
      <c r="F114" s="34">
        <v>32592</v>
      </c>
      <c r="G114" s="34">
        <v>47555</v>
      </c>
      <c r="H114" s="34">
        <v>715634</v>
      </c>
      <c r="I114" s="34">
        <v>637780</v>
      </c>
      <c r="J114" s="34">
        <v>77854</v>
      </c>
      <c r="K114" s="34">
        <v>860487</v>
      </c>
      <c r="L114" s="34">
        <v>133249.77642</v>
      </c>
      <c r="M114" s="35">
        <f t="shared" si="6"/>
        <v>993736.77642</v>
      </c>
      <c r="N114" s="36">
        <v>93732</v>
      </c>
      <c r="O114" s="37">
        <v>30759</v>
      </c>
      <c r="P114" s="37">
        <v>124491</v>
      </c>
      <c r="Q114" s="66">
        <f t="shared" si="7"/>
        <v>27193</v>
      </c>
      <c r="R114" s="37">
        <v>564698</v>
      </c>
      <c r="S114" s="37">
        <v>67617</v>
      </c>
      <c r="T114" s="37">
        <v>632315</v>
      </c>
      <c r="U114" s="34">
        <v>40401.63011044665</v>
      </c>
      <c r="V114" s="34">
        <v>56424.51731546039</v>
      </c>
      <c r="W114" s="34">
        <v>729141.147425907</v>
      </c>
      <c r="X114" s="35">
        <f t="shared" si="8"/>
        <v>901187.147425907</v>
      </c>
      <c r="Y114" s="61">
        <f t="shared" si="9"/>
        <v>-92549.62899409304</v>
      </c>
      <c r="Z114" s="38">
        <v>7834377</v>
      </c>
      <c r="AA114" s="39">
        <f t="shared" si="5"/>
        <v>-0.011615708364753159</v>
      </c>
    </row>
    <row r="115" spans="1:27" ht="12.75">
      <c r="A115">
        <v>1420</v>
      </c>
      <c r="B115" s="33" t="s">
        <v>239</v>
      </c>
      <c r="C115" s="33" t="s">
        <v>240</v>
      </c>
      <c r="D115" s="34">
        <v>1087094</v>
      </c>
      <c r="E115" s="34">
        <v>688495</v>
      </c>
      <c r="F115" s="34">
        <v>398599</v>
      </c>
      <c r="G115" s="34">
        <v>178252</v>
      </c>
      <c r="H115" s="34">
        <v>3727156</v>
      </c>
      <c r="I115" s="34">
        <v>3157634</v>
      </c>
      <c r="J115" s="34">
        <v>569522</v>
      </c>
      <c r="K115" s="34">
        <v>4992502</v>
      </c>
      <c r="L115" s="34">
        <v>416320.65888</v>
      </c>
      <c r="M115" s="35">
        <f t="shared" si="6"/>
        <v>5408822.65888</v>
      </c>
      <c r="N115" s="36">
        <v>1129892</v>
      </c>
      <c r="O115" s="37">
        <v>454978</v>
      </c>
      <c r="P115" s="37">
        <v>1584870</v>
      </c>
      <c r="Q115" s="66">
        <f t="shared" si="7"/>
        <v>497776</v>
      </c>
      <c r="R115" s="37">
        <v>2795806</v>
      </c>
      <c r="S115" s="37">
        <v>494639</v>
      </c>
      <c r="T115" s="37">
        <v>3290445</v>
      </c>
      <c r="U115" s="34">
        <v>0</v>
      </c>
      <c r="V115" s="34">
        <v>304087.419050948</v>
      </c>
      <c r="W115" s="34">
        <v>3594532.4190509478</v>
      </c>
      <c r="X115" s="35">
        <f t="shared" si="8"/>
        <v>5357654.419050948</v>
      </c>
      <c r="Y115" s="61">
        <f t="shared" si="9"/>
        <v>-51168.23982905224</v>
      </c>
      <c r="Z115" s="38">
        <v>48048878</v>
      </c>
      <c r="AA115" s="39">
        <f t="shared" si="5"/>
        <v>-0.0010557728276159035</v>
      </c>
    </row>
    <row r="116" spans="1:27" ht="12.75">
      <c r="A116">
        <v>1440</v>
      </c>
      <c r="B116" s="33" t="s">
        <v>241</v>
      </c>
      <c r="C116" s="33" t="s">
        <v>242</v>
      </c>
      <c r="D116" s="34">
        <v>939149</v>
      </c>
      <c r="E116" s="34">
        <v>555114</v>
      </c>
      <c r="F116" s="34">
        <v>384035</v>
      </c>
      <c r="G116" s="34">
        <v>168967</v>
      </c>
      <c r="H116" s="34">
        <v>662710</v>
      </c>
      <c r="I116" s="34">
        <v>468718</v>
      </c>
      <c r="J116" s="34">
        <v>193992</v>
      </c>
      <c r="K116" s="34">
        <v>1770826</v>
      </c>
      <c r="L116" s="34">
        <v>641452.17744</v>
      </c>
      <c r="M116" s="35">
        <f t="shared" si="6"/>
        <v>2412278.1774399998</v>
      </c>
      <c r="N116" s="36">
        <v>860573</v>
      </c>
      <c r="O116" s="37">
        <v>474480</v>
      </c>
      <c r="P116" s="37">
        <v>1335053</v>
      </c>
      <c r="Q116" s="66">
        <f t="shared" si="7"/>
        <v>395904</v>
      </c>
      <c r="R116" s="37">
        <v>415008</v>
      </c>
      <c r="S116" s="37">
        <v>168485</v>
      </c>
      <c r="T116" s="37">
        <v>583493</v>
      </c>
      <c r="U116" s="34">
        <v>0</v>
      </c>
      <c r="V116" s="34">
        <v>487727.8866666376</v>
      </c>
      <c r="W116" s="34">
        <v>1071220.8866666376</v>
      </c>
      <c r="X116" s="35">
        <f t="shared" si="8"/>
        <v>2575240.886666638</v>
      </c>
      <c r="Y116" s="61">
        <f t="shared" si="9"/>
        <v>162962.70922663808</v>
      </c>
      <c r="Z116" s="38">
        <v>66367175</v>
      </c>
      <c r="AA116" s="39">
        <f t="shared" si="5"/>
        <v>0.00243196609288995</v>
      </c>
    </row>
    <row r="117" spans="1:27" ht="12.75">
      <c r="A117">
        <v>1450</v>
      </c>
      <c r="B117" s="33" t="s">
        <v>243</v>
      </c>
      <c r="C117" s="33" t="s">
        <v>244</v>
      </c>
      <c r="D117" s="34">
        <v>2046986</v>
      </c>
      <c r="E117" s="34">
        <v>1030919</v>
      </c>
      <c r="F117" s="34">
        <v>1016067</v>
      </c>
      <c r="G117" s="34">
        <v>265083</v>
      </c>
      <c r="H117" s="34">
        <v>4502799</v>
      </c>
      <c r="I117" s="34">
        <v>3921078</v>
      </c>
      <c r="J117" s="34">
        <v>581721</v>
      </c>
      <c r="K117" s="34">
        <v>6814868</v>
      </c>
      <c r="L117" s="34">
        <v>845411.53017</v>
      </c>
      <c r="M117" s="35">
        <f t="shared" si="6"/>
        <v>7660279.53017</v>
      </c>
      <c r="N117" s="36">
        <v>1666522</v>
      </c>
      <c r="O117" s="37">
        <v>1234785</v>
      </c>
      <c r="P117" s="37">
        <v>2901307</v>
      </c>
      <c r="Q117" s="66">
        <f t="shared" si="7"/>
        <v>854321</v>
      </c>
      <c r="R117" s="37">
        <v>3471767</v>
      </c>
      <c r="S117" s="37">
        <v>505233</v>
      </c>
      <c r="T117" s="37">
        <v>3977000</v>
      </c>
      <c r="U117" s="34">
        <v>182187.48266010758</v>
      </c>
      <c r="V117" s="34">
        <v>432107.29780997086</v>
      </c>
      <c r="W117" s="34">
        <v>4591294.780470079</v>
      </c>
      <c r="X117" s="35">
        <f t="shared" si="8"/>
        <v>7757684.780470079</v>
      </c>
      <c r="Y117" s="61">
        <f t="shared" si="9"/>
        <v>97405.25030007865</v>
      </c>
      <c r="Z117" s="38">
        <v>65335762</v>
      </c>
      <c r="AA117" s="39">
        <f t="shared" si="5"/>
        <v>0.001471796964368946</v>
      </c>
    </row>
    <row r="118" spans="1:27" ht="12.75">
      <c r="A118">
        <v>1460</v>
      </c>
      <c r="B118" s="33" t="s">
        <v>245</v>
      </c>
      <c r="C118" s="33" t="s">
        <v>246</v>
      </c>
      <c r="D118" s="34">
        <v>418158</v>
      </c>
      <c r="E118" s="34">
        <v>312513</v>
      </c>
      <c r="F118" s="34">
        <v>105645</v>
      </c>
      <c r="G118" s="34">
        <v>264010</v>
      </c>
      <c r="H118" s="34">
        <v>1129559</v>
      </c>
      <c r="I118" s="34">
        <v>966270</v>
      </c>
      <c r="J118" s="34">
        <v>163289</v>
      </c>
      <c r="K118" s="34">
        <v>1811727</v>
      </c>
      <c r="L118" s="34">
        <v>477368.78609</v>
      </c>
      <c r="M118" s="35">
        <f t="shared" si="6"/>
        <v>2289095.78609</v>
      </c>
      <c r="N118" s="36">
        <v>442711</v>
      </c>
      <c r="O118" s="37">
        <v>112406</v>
      </c>
      <c r="P118" s="37">
        <v>555117</v>
      </c>
      <c r="Q118" s="66">
        <f t="shared" si="7"/>
        <v>136959</v>
      </c>
      <c r="R118" s="37">
        <v>855547</v>
      </c>
      <c r="S118" s="37">
        <v>141819</v>
      </c>
      <c r="T118" s="37">
        <v>997366</v>
      </c>
      <c r="U118" s="34">
        <v>0</v>
      </c>
      <c r="V118" s="34">
        <v>386252.77199902135</v>
      </c>
      <c r="W118" s="34">
        <v>1383618.7719990213</v>
      </c>
      <c r="X118" s="35">
        <f t="shared" si="8"/>
        <v>2202745.771999021</v>
      </c>
      <c r="Y118" s="61">
        <f t="shared" si="9"/>
        <v>-86350.014090979</v>
      </c>
      <c r="Z118" s="38">
        <v>53002673</v>
      </c>
      <c r="AA118" s="39">
        <f t="shared" si="5"/>
        <v>-0.001614621290618333</v>
      </c>
    </row>
    <row r="119" spans="1:27" ht="12.75">
      <c r="A119">
        <v>1470</v>
      </c>
      <c r="B119" s="33" t="s">
        <v>247</v>
      </c>
      <c r="C119" s="33" t="s">
        <v>248</v>
      </c>
      <c r="D119" s="34">
        <v>563945</v>
      </c>
      <c r="E119" s="34">
        <v>420691</v>
      </c>
      <c r="F119" s="34">
        <v>143254</v>
      </c>
      <c r="G119" s="34">
        <v>190060</v>
      </c>
      <c r="H119" s="34">
        <v>3352607</v>
      </c>
      <c r="I119" s="34">
        <v>3151237</v>
      </c>
      <c r="J119" s="34">
        <v>201370</v>
      </c>
      <c r="K119" s="34">
        <v>4106612</v>
      </c>
      <c r="L119" s="34">
        <v>591331.37898</v>
      </c>
      <c r="M119" s="35">
        <f t="shared" si="6"/>
        <v>4697943.37898</v>
      </c>
      <c r="N119" s="36">
        <v>644977</v>
      </c>
      <c r="O119" s="37">
        <v>163078</v>
      </c>
      <c r="P119" s="37">
        <v>808055</v>
      </c>
      <c r="Q119" s="66">
        <f t="shared" si="7"/>
        <v>244110</v>
      </c>
      <c r="R119" s="37">
        <v>2790141</v>
      </c>
      <c r="S119" s="37">
        <v>174893</v>
      </c>
      <c r="T119" s="37">
        <v>2965034</v>
      </c>
      <c r="U119" s="34">
        <v>185369.9891979179</v>
      </c>
      <c r="V119" s="34">
        <v>230972.93220280437</v>
      </c>
      <c r="W119" s="34">
        <v>3381376.921400722</v>
      </c>
      <c r="X119" s="35">
        <f t="shared" si="8"/>
        <v>4379491.921400722</v>
      </c>
      <c r="Y119" s="61">
        <f t="shared" si="9"/>
        <v>-318451.45757927746</v>
      </c>
      <c r="Z119" s="38">
        <v>32692521</v>
      </c>
      <c r="AA119" s="39">
        <f t="shared" si="5"/>
        <v>-0.009567746364011382</v>
      </c>
    </row>
    <row r="120" spans="1:27" ht="12.75">
      <c r="A120">
        <v>1500</v>
      </c>
      <c r="B120" s="33" t="s">
        <v>249</v>
      </c>
      <c r="C120" s="33" t="s">
        <v>250</v>
      </c>
      <c r="D120" s="34">
        <v>1985971</v>
      </c>
      <c r="E120" s="34">
        <v>700958</v>
      </c>
      <c r="F120" s="34">
        <v>1285013</v>
      </c>
      <c r="G120" s="34">
        <v>171017</v>
      </c>
      <c r="H120" s="34">
        <v>4090523</v>
      </c>
      <c r="I120" s="34">
        <v>2883859</v>
      </c>
      <c r="J120" s="34">
        <v>1206664</v>
      </c>
      <c r="K120" s="34">
        <v>6247511</v>
      </c>
      <c r="L120" s="34">
        <v>658109.26674</v>
      </c>
      <c r="M120" s="35">
        <f t="shared" si="6"/>
        <v>6905620.26674</v>
      </c>
      <c r="N120" s="36">
        <v>1172167</v>
      </c>
      <c r="O120" s="37">
        <v>1596640</v>
      </c>
      <c r="P120" s="37">
        <v>2768807</v>
      </c>
      <c r="Q120" s="66">
        <f t="shared" si="7"/>
        <v>782836</v>
      </c>
      <c r="R120" s="37">
        <v>2553402</v>
      </c>
      <c r="S120" s="37">
        <v>1048006</v>
      </c>
      <c r="T120" s="37">
        <v>3601408</v>
      </c>
      <c r="U120" s="34">
        <v>196567.94680383938</v>
      </c>
      <c r="V120" s="34">
        <v>292993.7433044999</v>
      </c>
      <c r="W120" s="34">
        <v>4090969.6901083393</v>
      </c>
      <c r="X120" s="35">
        <f t="shared" si="8"/>
        <v>7030793.690108339</v>
      </c>
      <c r="Y120" s="61">
        <f t="shared" si="9"/>
        <v>125173.42336833943</v>
      </c>
      <c r="Z120" s="38">
        <v>48331432</v>
      </c>
      <c r="AA120" s="39">
        <f t="shared" si="5"/>
        <v>0.0025551050312308645</v>
      </c>
    </row>
    <row r="121" spans="1:27" ht="25.5">
      <c r="A121">
        <v>1505</v>
      </c>
      <c r="B121" s="33" t="s">
        <v>251</v>
      </c>
      <c r="C121" s="40" t="s">
        <v>252</v>
      </c>
      <c r="D121" s="34">
        <v>588694</v>
      </c>
      <c r="E121" s="34">
        <v>157025</v>
      </c>
      <c r="F121" s="34">
        <v>431669</v>
      </c>
      <c r="G121" s="34">
        <v>15750</v>
      </c>
      <c r="H121" s="34">
        <v>1510734</v>
      </c>
      <c r="I121" s="34">
        <v>1083014</v>
      </c>
      <c r="J121" s="34">
        <v>427720</v>
      </c>
      <c r="K121" s="34">
        <v>2115178</v>
      </c>
      <c r="L121" s="34">
        <v>89527.263871</v>
      </c>
      <c r="M121" s="35">
        <f t="shared" si="6"/>
        <v>2204705.263871</v>
      </c>
      <c r="N121" s="36">
        <v>256490</v>
      </c>
      <c r="O121" s="37">
        <v>499117</v>
      </c>
      <c r="P121" s="37">
        <v>755607</v>
      </c>
      <c r="Q121" s="66">
        <f t="shared" si="7"/>
        <v>166913</v>
      </c>
      <c r="R121" s="37">
        <v>958913</v>
      </c>
      <c r="S121" s="37">
        <v>371481</v>
      </c>
      <c r="T121" s="37">
        <v>1330394</v>
      </c>
      <c r="U121" s="34">
        <v>61536.06779652345</v>
      </c>
      <c r="V121" s="34">
        <v>75291.67436170367</v>
      </c>
      <c r="W121" s="34">
        <v>1467221.7421582271</v>
      </c>
      <c r="X121" s="35">
        <f t="shared" si="8"/>
        <v>2238578.742158227</v>
      </c>
      <c r="Y121" s="61">
        <f t="shared" si="9"/>
        <v>33873.478287226986</v>
      </c>
      <c r="Z121" s="38">
        <v>12738353</v>
      </c>
      <c r="AA121" s="39">
        <f t="shared" si="5"/>
        <v>0.002640613849712156</v>
      </c>
    </row>
    <row r="122" spans="1:27" ht="12.75">
      <c r="A122">
        <v>1510</v>
      </c>
      <c r="B122" s="33" t="s">
        <v>253</v>
      </c>
      <c r="C122" s="33" t="s">
        <v>254</v>
      </c>
      <c r="D122" s="34">
        <v>1612971</v>
      </c>
      <c r="E122" s="34">
        <v>580292</v>
      </c>
      <c r="F122" s="34">
        <v>1032679</v>
      </c>
      <c r="G122" s="34">
        <v>83162</v>
      </c>
      <c r="H122" s="34">
        <v>2685708</v>
      </c>
      <c r="I122" s="34">
        <v>1644617</v>
      </c>
      <c r="J122" s="34">
        <v>1041091</v>
      </c>
      <c r="K122" s="34">
        <v>4381841</v>
      </c>
      <c r="L122" s="34">
        <v>561371.86401</v>
      </c>
      <c r="M122" s="35">
        <f t="shared" si="6"/>
        <v>4943212.86401</v>
      </c>
      <c r="N122" s="36">
        <v>936975</v>
      </c>
      <c r="O122" s="37">
        <v>1229005</v>
      </c>
      <c r="P122" s="37">
        <v>2165980</v>
      </c>
      <c r="Q122" s="66">
        <f t="shared" si="7"/>
        <v>553009</v>
      </c>
      <c r="R122" s="37">
        <v>1456163</v>
      </c>
      <c r="S122" s="37">
        <v>904204</v>
      </c>
      <c r="T122" s="37">
        <v>2360367</v>
      </c>
      <c r="U122" s="34">
        <v>122435.40830334053</v>
      </c>
      <c r="V122" s="34">
        <v>207931.20446094364</v>
      </c>
      <c r="W122" s="34">
        <v>2690733.612764284</v>
      </c>
      <c r="X122" s="35">
        <f t="shared" si="8"/>
        <v>4939875.612764284</v>
      </c>
      <c r="Y122" s="61">
        <f t="shared" si="9"/>
        <v>-3337.2512457156554</v>
      </c>
      <c r="Z122" s="38">
        <v>36474152</v>
      </c>
      <c r="AA122" s="39">
        <f t="shared" si="5"/>
        <v>-9.010946511704929E-05</v>
      </c>
    </row>
    <row r="123" spans="1:27" ht="12.75">
      <c r="A123">
        <v>1530</v>
      </c>
      <c r="B123" s="33" t="s">
        <v>255</v>
      </c>
      <c r="C123" s="33" t="s">
        <v>256</v>
      </c>
      <c r="D123" s="34">
        <v>163196</v>
      </c>
      <c r="E123" s="34">
        <v>161896</v>
      </c>
      <c r="F123" s="34">
        <v>1300</v>
      </c>
      <c r="G123" s="34">
        <v>97770</v>
      </c>
      <c r="H123" s="34">
        <v>751240</v>
      </c>
      <c r="I123" s="34">
        <v>669507</v>
      </c>
      <c r="J123" s="34">
        <v>81733</v>
      </c>
      <c r="K123" s="34">
        <v>1012206</v>
      </c>
      <c r="L123" s="34">
        <v>224958.37626</v>
      </c>
      <c r="M123" s="35">
        <f t="shared" si="6"/>
        <v>1237164.37626</v>
      </c>
      <c r="N123" s="36">
        <v>232572</v>
      </c>
      <c r="O123" s="37">
        <v>912</v>
      </c>
      <c r="P123" s="37">
        <v>233484</v>
      </c>
      <c r="Q123" s="66">
        <f t="shared" si="7"/>
        <v>70288</v>
      </c>
      <c r="R123" s="37">
        <v>592789</v>
      </c>
      <c r="S123" s="37">
        <v>70986</v>
      </c>
      <c r="T123" s="37">
        <v>663775</v>
      </c>
      <c r="U123" s="34">
        <v>0</v>
      </c>
      <c r="V123" s="34">
        <v>167456.3760811651</v>
      </c>
      <c r="W123" s="34">
        <v>831231.3760811652</v>
      </c>
      <c r="X123" s="35">
        <f t="shared" si="8"/>
        <v>1162485.3760811652</v>
      </c>
      <c r="Y123" s="61">
        <f t="shared" si="9"/>
        <v>-74679.00017883489</v>
      </c>
      <c r="Z123" s="38">
        <v>22654563</v>
      </c>
      <c r="AA123" s="39">
        <f t="shared" si="5"/>
        <v>-0.0032640105949210325</v>
      </c>
    </row>
    <row r="124" spans="1:27" ht="12.75">
      <c r="A124">
        <v>1540</v>
      </c>
      <c r="B124" s="33" t="s">
        <v>257</v>
      </c>
      <c r="C124" s="33" t="s">
        <v>258</v>
      </c>
      <c r="D124" s="34">
        <v>264171</v>
      </c>
      <c r="E124" s="34">
        <v>248394</v>
      </c>
      <c r="F124" s="34">
        <v>15777</v>
      </c>
      <c r="G124" s="34">
        <v>132968</v>
      </c>
      <c r="H124" s="34">
        <v>813206</v>
      </c>
      <c r="I124" s="34">
        <v>786461</v>
      </c>
      <c r="J124" s="34">
        <v>26745</v>
      </c>
      <c r="K124" s="34">
        <v>1210345</v>
      </c>
      <c r="L124" s="34">
        <v>271648.82742</v>
      </c>
      <c r="M124" s="35">
        <f t="shared" si="6"/>
        <v>1481993.82742</v>
      </c>
      <c r="N124" s="36">
        <v>365134</v>
      </c>
      <c r="O124" s="37">
        <v>17954</v>
      </c>
      <c r="P124" s="37">
        <v>383088</v>
      </c>
      <c r="Q124" s="66">
        <f t="shared" si="7"/>
        <v>118917</v>
      </c>
      <c r="R124" s="37">
        <v>696342</v>
      </c>
      <c r="S124" s="37">
        <v>23228</v>
      </c>
      <c r="T124" s="37">
        <v>719570</v>
      </c>
      <c r="U124" s="34">
        <v>0</v>
      </c>
      <c r="V124" s="34">
        <v>222709.75022151222</v>
      </c>
      <c r="W124" s="34">
        <v>942279.7502215123</v>
      </c>
      <c r="X124" s="35">
        <f t="shared" si="8"/>
        <v>1458335.7502215123</v>
      </c>
      <c r="Y124" s="61">
        <f t="shared" si="9"/>
        <v>-23658.077198487706</v>
      </c>
      <c r="Z124" s="38">
        <v>30337671</v>
      </c>
      <c r="AA124" s="39">
        <f t="shared" si="5"/>
        <v>-0.0007729043746112472</v>
      </c>
    </row>
    <row r="125" spans="1:27" ht="12.75">
      <c r="A125">
        <v>1550</v>
      </c>
      <c r="B125" s="33" t="s">
        <v>259</v>
      </c>
      <c r="C125" s="33" t="s">
        <v>260</v>
      </c>
      <c r="D125" s="34">
        <v>3400490</v>
      </c>
      <c r="E125" s="34">
        <v>638541</v>
      </c>
      <c r="F125" s="34">
        <v>2761949</v>
      </c>
      <c r="G125" s="34">
        <v>123882</v>
      </c>
      <c r="H125" s="34">
        <v>4469055</v>
      </c>
      <c r="I125" s="34">
        <v>2296730</v>
      </c>
      <c r="J125" s="34">
        <v>2172325</v>
      </c>
      <c r="K125" s="34">
        <v>7993427</v>
      </c>
      <c r="L125" s="34">
        <v>712856.8788</v>
      </c>
      <c r="M125" s="35">
        <f t="shared" si="6"/>
        <v>8706283.8788</v>
      </c>
      <c r="N125" s="36">
        <v>1104724</v>
      </c>
      <c r="O125" s="37">
        <v>3458575</v>
      </c>
      <c r="P125" s="37">
        <v>4563299</v>
      </c>
      <c r="Q125" s="66">
        <f t="shared" si="7"/>
        <v>1162809</v>
      </c>
      <c r="R125" s="37">
        <v>2033551</v>
      </c>
      <c r="S125" s="37">
        <v>1886698</v>
      </c>
      <c r="T125" s="37">
        <v>3920249</v>
      </c>
      <c r="U125" s="34">
        <v>247699.97746370468</v>
      </c>
      <c r="V125" s="34">
        <v>330545.53565576626</v>
      </c>
      <c r="W125" s="34">
        <v>4498494.51311947</v>
      </c>
      <c r="X125" s="35">
        <f t="shared" si="8"/>
        <v>9185675.51311947</v>
      </c>
      <c r="Y125" s="61">
        <f t="shared" si="9"/>
        <v>479391.6343194712</v>
      </c>
      <c r="Z125" s="38">
        <v>54188659</v>
      </c>
      <c r="AA125" s="39">
        <f t="shared" si="5"/>
        <v>0.008731846956243815</v>
      </c>
    </row>
    <row r="126" spans="1:27" ht="12.75">
      <c r="A126">
        <v>1560</v>
      </c>
      <c r="B126" s="33" t="s">
        <v>261</v>
      </c>
      <c r="C126" s="33" t="s">
        <v>262</v>
      </c>
      <c r="D126" s="34">
        <v>241742</v>
      </c>
      <c r="E126" s="34">
        <v>113999</v>
      </c>
      <c r="F126" s="34">
        <v>127743</v>
      </c>
      <c r="G126" s="34">
        <v>38290</v>
      </c>
      <c r="H126" s="34">
        <v>3169527</v>
      </c>
      <c r="I126" s="34">
        <v>2289073</v>
      </c>
      <c r="J126" s="34">
        <v>880454</v>
      </c>
      <c r="K126" s="34">
        <v>3449559</v>
      </c>
      <c r="L126" s="34">
        <v>554571.983</v>
      </c>
      <c r="M126" s="35">
        <f t="shared" si="6"/>
        <v>4004130.983</v>
      </c>
      <c r="N126" s="36">
        <v>159200</v>
      </c>
      <c r="O126" s="37">
        <v>126427</v>
      </c>
      <c r="P126" s="37">
        <v>285627</v>
      </c>
      <c r="Q126" s="66">
        <f t="shared" si="7"/>
        <v>43885</v>
      </c>
      <c r="R126" s="37">
        <v>2026772</v>
      </c>
      <c r="S126" s="37">
        <v>764688</v>
      </c>
      <c r="T126" s="37">
        <v>2791460</v>
      </c>
      <c r="U126" s="34">
        <v>141559.68961967155</v>
      </c>
      <c r="V126" s="34">
        <v>192958.9693262761</v>
      </c>
      <c r="W126" s="34">
        <v>3125978.658945948</v>
      </c>
      <c r="X126" s="35">
        <f t="shared" si="8"/>
        <v>3449895.658945948</v>
      </c>
      <c r="Y126" s="61">
        <f t="shared" si="9"/>
        <v>-554235.3240540521</v>
      </c>
      <c r="Z126" s="38">
        <v>33659064</v>
      </c>
      <c r="AA126" s="39">
        <f t="shared" si="5"/>
        <v>-0.016199252377895157</v>
      </c>
    </row>
    <row r="127" spans="1:27" ht="12.75">
      <c r="A127">
        <v>1580</v>
      </c>
      <c r="B127" s="33" t="s">
        <v>263</v>
      </c>
      <c r="C127" s="33" t="s">
        <v>264</v>
      </c>
      <c r="D127" s="34">
        <v>18946</v>
      </c>
      <c r="E127" s="34">
        <v>18946</v>
      </c>
      <c r="F127" s="34">
        <v>0</v>
      </c>
      <c r="G127" s="34">
        <v>13741</v>
      </c>
      <c r="H127" s="34">
        <v>147549</v>
      </c>
      <c r="I127" s="34">
        <v>147549</v>
      </c>
      <c r="J127" s="34">
        <v>0</v>
      </c>
      <c r="K127" s="34">
        <v>180236</v>
      </c>
      <c r="L127" s="34">
        <v>78419.786121</v>
      </c>
      <c r="M127" s="35">
        <f t="shared" si="6"/>
        <v>258655.786121</v>
      </c>
      <c r="N127" s="36">
        <v>27385</v>
      </c>
      <c r="O127" s="37">
        <v>0</v>
      </c>
      <c r="P127" s="37">
        <v>27385</v>
      </c>
      <c r="Q127" s="66">
        <f t="shared" si="7"/>
        <v>8439</v>
      </c>
      <c r="R127" s="37">
        <v>130642</v>
      </c>
      <c r="S127" s="37">
        <v>0</v>
      </c>
      <c r="T127" s="37">
        <v>130642</v>
      </c>
      <c r="U127" s="34">
        <v>16570.592693177412</v>
      </c>
      <c r="V127" s="34">
        <v>23601.812588764154</v>
      </c>
      <c r="W127" s="34">
        <v>170814.40528194155</v>
      </c>
      <c r="X127" s="35">
        <f t="shared" si="8"/>
        <v>211940.40528194155</v>
      </c>
      <c r="Y127" s="61">
        <f t="shared" si="9"/>
        <v>-46715.38083905846</v>
      </c>
      <c r="Z127" s="38">
        <v>8636169</v>
      </c>
      <c r="AA127" s="39">
        <f t="shared" si="5"/>
        <v>-0.005360594973047743</v>
      </c>
    </row>
    <row r="128" spans="1:27" ht="12.75">
      <c r="A128">
        <v>1590</v>
      </c>
      <c r="B128" s="33" t="s">
        <v>265</v>
      </c>
      <c r="C128" s="33" t="s">
        <v>266</v>
      </c>
      <c r="D128" s="34">
        <v>175205</v>
      </c>
      <c r="E128" s="34">
        <v>168287</v>
      </c>
      <c r="F128" s="34">
        <v>6918</v>
      </c>
      <c r="G128" s="34">
        <v>65648</v>
      </c>
      <c r="H128" s="34">
        <v>371051</v>
      </c>
      <c r="I128" s="34">
        <v>326312</v>
      </c>
      <c r="J128" s="34">
        <v>44739</v>
      </c>
      <c r="K128" s="34">
        <v>611904</v>
      </c>
      <c r="L128" s="34">
        <v>621197.54708</v>
      </c>
      <c r="M128" s="35">
        <f t="shared" si="6"/>
        <v>1233101.54708</v>
      </c>
      <c r="N128" s="36">
        <v>241768</v>
      </c>
      <c r="O128" s="37">
        <v>4851</v>
      </c>
      <c r="P128" s="37">
        <v>246619</v>
      </c>
      <c r="Q128" s="66">
        <f t="shared" si="7"/>
        <v>71414</v>
      </c>
      <c r="R128" s="37">
        <v>288921</v>
      </c>
      <c r="S128" s="37">
        <v>38857</v>
      </c>
      <c r="T128" s="37">
        <v>327778</v>
      </c>
      <c r="U128" s="34">
        <v>0</v>
      </c>
      <c r="V128" s="34">
        <v>445894.83923136344</v>
      </c>
      <c r="W128" s="34">
        <v>773672.8392313635</v>
      </c>
      <c r="X128" s="35">
        <f t="shared" si="8"/>
        <v>1085939.8392313635</v>
      </c>
      <c r="Y128" s="61">
        <f t="shared" si="9"/>
        <v>-147161.70784863643</v>
      </c>
      <c r="Z128" s="38">
        <v>66290362</v>
      </c>
      <c r="AA128" s="39">
        <f t="shared" si="5"/>
        <v>-0.002199346553043517</v>
      </c>
    </row>
    <row r="129" spans="1:27" ht="12.75">
      <c r="A129">
        <v>1600</v>
      </c>
      <c r="B129" s="33" t="s">
        <v>267</v>
      </c>
      <c r="C129" s="33" t="s">
        <v>268</v>
      </c>
      <c r="D129" s="34">
        <v>278283</v>
      </c>
      <c r="E129" s="34">
        <v>270958</v>
      </c>
      <c r="F129" s="34">
        <v>7325</v>
      </c>
      <c r="G129" s="34">
        <v>59307</v>
      </c>
      <c r="H129" s="34">
        <v>547916</v>
      </c>
      <c r="I129" s="34">
        <v>298797</v>
      </c>
      <c r="J129" s="34">
        <v>249119</v>
      </c>
      <c r="K129" s="34">
        <v>885506</v>
      </c>
      <c r="L129" s="34">
        <v>433022.36932</v>
      </c>
      <c r="M129" s="35">
        <f t="shared" si="6"/>
        <v>1318528.36932</v>
      </c>
      <c r="N129" s="36">
        <v>394930</v>
      </c>
      <c r="O129" s="37">
        <v>6938</v>
      </c>
      <c r="P129" s="37">
        <v>401868</v>
      </c>
      <c r="Q129" s="66">
        <f t="shared" si="7"/>
        <v>123585</v>
      </c>
      <c r="R129" s="37">
        <v>264558</v>
      </c>
      <c r="S129" s="37">
        <v>216364</v>
      </c>
      <c r="T129" s="37">
        <v>480922</v>
      </c>
      <c r="U129" s="34">
        <v>0</v>
      </c>
      <c r="V129" s="34">
        <v>319644.50634486874</v>
      </c>
      <c r="W129" s="34">
        <v>800566.5063448688</v>
      </c>
      <c r="X129" s="35">
        <f t="shared" si="8"/>
        <v>1261741.5063448688</v>
      </c>
      <c r="Y129" s="61">
        <f t="shared" si="9"/>
        <v>-56786.862975131255</v>
      </c>
      <c r="Z129" s="38">
        <v>40875172</v>
      </c>
      <c r="AA129" s="39">
        <f t="shared" si="5"/>
        <v>-0.001374711817888303</v>
      </c>
    </row>
    <row r="130" spans="1:27" ht="12.75">
      <c r="A130">
        <v>1630</v>
      </c>
      <c r="B130" s="33" t="s">
        <v>269</v>
      </c>
      <c r="C130" s="33" t="s">
        <v>270</v>
      </c>
      <c r="D130" s="34">
        <v>906552</v>
      </c>
      <c r="E130" s="34">
        <v>636396</v>
      </c>
      <c r="F130" s="34">
        <v>270156</v>
      </c>
      <c r="G130" s="34">
        <v>191558</v>
      </c>
      <c r="H130" s="34">
        <v>4541955</v>
      </c>
      <c r="I130" s="34">
        <v>4142558</v>
      </c>
      <c r="J130" s="34">
        <v>399397</v>
      </c>
      <c r="K130" s="34">
        <v>5640065</v>
      </c>
      <c r="L130" s="34">
        <v>989547.88908</v>
      </c>
      <c r="M130" s="35">
        <f t="shared" si="6"/>
        <v>6629612.88908</v>
      </c>
      <c r="N130" s="36">
        <v>966237</v>
      </c>
      <c r="O130" s="37">
        <v>287041</v>
      </c>
      <c r="P130" s="37">
        <v>1253278</v>
      </c>
      <c r="Q130" s="66">
        <f t="shared" si="7"/>
        <v>346726</v>
      </c>
      <c r="R130" s="37">
        <v>3667868</v>
      </c>
      <c r="S130" s="37">
        <v>346882</v>
      </c>
      <c r="T130" s="37">
        <v>4014750</v>
      </c>
      <c r="U130" s="34">
        <v>292834.53240739653</v>
      </c>
      <c r="V130" s="34">
        <v>473700.58469376044</v>
      </c>
      <c r="W130" s="34">
        <v>4781285.117101157</v>
      </c>
      <c r="X130" s="35">
        <f t="shared" si="8"/>
        <v>6226121.117101157</v>
      </c>
      <c r="Y130" s="61">
        <f t="shared" si="9"/>
        <v>-403491.771978843</v>
      </c>
      <c r="Z130" s="38">
        <v>63149008</v>
      </c>
      <c r="AA130" s="39">
        <f t="shared" si="5"/>
        <v>-0.006290939457331001</v>
      </c>
    </row>
    <row r="131" spans="1:27" ht="12.75">
      <c r="A131">
        <v>1640</v>
      </c>
      <c r="B131" s="33" t="s">
        <v>271</v>
      </c>
      <c r="C131" s="33" t="s">
        <v>272</v>
      </c>
      <c r="D131" s="34">
        <v>422724</v>
      </c>
      <c r="E131" s="34">
        <v>294662</v>
      </c>
      <c r="F131" s="34">
        <v>128062</v>
      </c>
      <c r="G131" s="34">
        <v>74125</v>
      </c>
      <c r="H131" s="34">
        <v>4764496</v>
      </c>
      <c r="I131" s="34">
        <v>4086292</v>
      </c>
      <c r="J131" s="34">
        <v>678204</v>
      </c>
      <c r="K131" s="34">
        <v>5261345</v>
      </c>
      <c r="L131" s="34">
        <v>799786.6772</v>
      </c>
      <c r="M131" s="35">
        <f t="shared" si="6"/>
        <v>6061131.6772</v>
      </c>
      <c r="N131" s="36">
        <v>414533</v>
      </c>
      <c r="O131" s="37">
        <v>129154</v>
      </c>
      <c r="P131" s="37">
        <v>543687</v>
      </c>
      <c r="Q131" s="66">
        <f t="shared" si="7"/>
        <v>120963</v>
      </c>
      <c r="R131" s="37">
        <v>3618050</v>
      </c>
      <c r="S131" s="37">
        <v>589030</v>
      </c>
      <c r="T131" s="37">
        <v>4207080</v>
      </c>
      <c r="U131" s="34">
        <v>183805.2436345361</v>
      </c>
      <c r="V131" s="34">
        <v>357477.88959422056</v>
      </c>
      <c r="W131" s="34">
        <v>4748363.1332287565</v>
      </c>
      <c r="X131" s="35">
        <f t="shared" si="8"/>
        <v>5366175.1332287565</v>
      </c>
      <c r="Y131" s="61">
        <f t="shared" si="9"/>
        <v>-694956.5439712433</v>
      </c>
      <c r="Z131" s="38">
        <v>57666812</v>
      </c>
      <c r="AA131" s="39">
        <f t="shared" si="5"/>
        <v>-0.011886385726116354</v>
      </c>
    </row>
    <row r="132" spans="1:27" ht="12.75">
      <c r="A132">
        <v>1665</v>
      </c>
      <c r="B132" s="33" t="s">
        <v>273</v>
      </c>
      <c r="C132" s="33" t="s">
        <v>274</v>
      </c>
      <c r="D132" s="34">
        <v>217594</v>
      </c>
      <c r="E132" s="34">
        <v>136679</v>
      </c>
      <c r="F132" s="34">
        <v>80915</v>
      </c>
      <c r="G132" s="34">
        <v>73665</v>
      </c>
      <c r="H132" s="34">
        <v>1129882</v>
      </c>
      <c r="I132" s="34">
        <v>917170</v>
      </c>
      <c r="J132" s="34">
        <v>212712</v>
      </c>
      <c r="K132" s="34">
        <v>1421141</v>
      </c>
      <c r="L132" s="34">
        <v>187497.20915</v>
      </c>
      <c r="M132" s="35">
        <f t="shared" si="6"/>
        <v>1608638.20915</v>
      </c>
      <c r="N132" s="36">
        <v>195988</v>
      </c>
      <c r="O132" s="37">
        <v>87688</v>
      </c>
      <c r="P132" s="37">
        <v>283676</v>
      </c>
      <c r="Q132" s="66">
        <f t="shared" si="7"/>
        <v>66082</v>
      </c>
      <c r="R132" s="37">
        <v>812073</v>
      </c>
      <c r="S132" s="37">
        <v>184744</v>
      </c>
      <c r="T132" s="37">
        <v>996817</v>
      </c>
      <c r="U132" s="34">
        <v>64662.214387551845</v>
      </c>
      <c r="V132" s="34">
        <v>82688.5257722364</v>
      </c>
      <c r="W132" s="34">
        <v>1144167.7401597882</v>
      </c>
      <c r="X132" s="35">
        <f t="shared" si="8"/>
        <v>1501508.7401597882</v>
      </c>
      <c r="Y132" s="61">
        <f t="shared" si="9"/>
        <v>-107129.46899021184</v>
      </c>
      <c r="Z132" s="38">
        <v>11688828</v>
      </c>
      <c r="AA132" s="39">
        <f t="shared" si="5"/>
        <v>-0.009020422319496183</v>
      </c>
    </row>
    <row r="133" spans="1:27" ht="12.75">
      <c r="A133">
        <v>1680</v>
      </c>
      <c r="B133" s="33" t="s">
        <v>275</v>
      </c>
      <c r="C133" s="33" t="s">
        <v>276</v>
      </c>
      <c r="D133" s="34">
        <v>2162543</v>
      </c>
      <c r="E133" s="34">
        <v>965981</v>
      </c>
      <c r="F133" s="34">
        <v>1196562</v>
      </c>
      <c r="G133" s="34">
        <v>135324</v>
      </c>
      <c r="H133" s="34">
        <v>5564099</v>
      </c>
      <c r="I133" s="34">
        <v>4584913</v>
      </c>
      <c r="J133" s="34">
        <v>979186</v>
      </c>
      <c r="K133" s="34">
        <v>7861966</v>
      </c>
      <c r="L133" s="34">
        <v>839635.32961</v>
      </c>
      <c r="M133" s="35">
        <f t="shared" si="6"/>
        <v>8701601.32961</v>
      </c>
      <c r="N133" s="36">
        <v>1549406</v>
      </c>
      <c r="O133" s="37">
        <v>1516164</v>
      </c>
      <c r="P133" s="37">
        <v>3065570</v>
      </c>
      <c r="Q133" s="66">
        <f t="shared" si="7"/>
        <v>903027</v>
      </c>
      <c r="R133" s="37">
        <v>4059535</v>
      </c>
      <c r="S133" s="37">
        <v>850438</v>
      </c>
      <c r="T133" s="37">
        <v>4909973</v>
      </c>
      <c r="U133" s="34">
        <v>253515.401964451</v>
      </c>
      <c r="V133" s="34">
        <v>325923.7443118769</v>
      </c>
      <c r="W133" s="34">
        <v>5489412.146276328</v>
      </c>
      <c r="X133" s="35">
        <f t="shared" si="8"/>
        <v>8690306.146276329</v>
      </c>
      <c r="Y133" s="61">
        <f t="shared" si="9"/>
        <v>-11295.18333367072</v>
      </c>
      <c r="Z133" s="38">
        <v>53245126</v>
      </c>
      <c r="AA133" s="39">
        <f t="shared" si="5"/>
        <v>-0.000208842251606404</v>
      </c>
    </row>
    <row r="134" spans="1:27" ht="12.75">
      <c r="A134">
        <v>1690</v>
      </c>
      <c r="B134" s="33" t="s">
        <v>277</v>
      </c>
      <c r="C134" s="33" t="s">
        <v>278</v>
      </c>
      <c r="D134" s="34">
        <v>388598</v>
      </c>
      <c r="E134" s="34">
        <v>192172</v>
      </c>
      <c r="F134" s="34">
        <v>196426</v>
      </c>
      <c r="G134" s="34">
        <v>96902</v>
      </c>
      <c r="H134" s="34">
        <v>1553041</v>
      </c>
      <c r="I134" s="34">
        <v>1319833</v>
      </c>
      <c r="J134" s="34">
        <v>233208</v>
      </c>
      <c r="K134" s="34">
        <v>2038541</v>
      </c>
      <c r="L134" s="34">
        <v>217064.28094042407</v>
      </c>
      <c r="M134" s="35">
        <f t="shared" si="6"/>
        <v>2255605.280940424</v>
      </c>
      <c r="N134" s="36">
        <v>284694</v>
      </c>
      <c r="O134" s="37">
        <v>220340</v>
      </c>
      <c r="P134" s="37">
        <v>505034</v>
      </c>
      <c r="Q134" s="66">
        <f t="shared" si="7"/>
        <v>116436</v>
      </c>
      <c r="R134" s="37">
        <v>1168595</v>
      </c>
      <c r="S134" s="37">
        <v>202545</v>
      </c>
      <c r="T134" s="37">
        <v>1371140</v>
      </c>
      <c r="U134" s="34">
        <v>92269.68461421224</v>
      </c>
      <c r="V134" s="34">
        <v>115785.07314794423</v>
      </c>
      <c r="W134" s="34">
        <v>1579194.7577621564</v>
      </c>
      <c r="X134" s="35">
        <f t="shared" si="8"/>
        <v>2181130.7577621564</v>
      </c>
      <c r="Y134" s="61">
        <f t="shared" si="9"/>
        <v>-74474.52317826776</v>
      </c>
      <c r="Z134" s="38">
        <v>16137084</v>
      </c>
      <c r="AA134" s="39">
        <f t="shared" si="5"/>
        <v>-0.004553861313894434</v>
      </c>
    </row>
    <row r="135" spans="1:27" ht="12.75">
      <c r="A135">
        <v>1700</v>
      </c>
      <c r="B135" s="33" t="s">
        <v>279</v>
      </c>
      <c r="C135" s="33" t="s">
        <v>280</v>
      </c>
      <c r="D135" s="34">
        <v>49063</v>
      </c>
      <c r="E135" s="34">
        <v>36574</v>
      </c>
      <c r="F135" s="34">
        <v>12489</v>
      </c>
      <c r="G135" s="34">
        <v>10000</v>
      </c>
      <c r="H135" s="34">
        <v>339538</v>
      </c>
      <c r="I135" s="34">
        <v>314350</v>
      </c>
      <c r="J135" s="34">
        <v>25188</v>
      </c>
      <c r="K135" s="34">
        <v>398601</v>
      </c>
      <c r="L135" s="34">
        <v>81606.869396</v>
      </c>
      <c r="M135" s="35">
        <f t="shared" si="6"/>
        <v>480207.869396</v>
      </c>
      <c r="N135" s="36">
        <v>57957</v>
      </c>
      <c r="O135" s="37">
        <v>14596</v>
      </c>
      <c r="P135" s="37">
        <v>72553</v>
      </c>
      <c r="Q135" s="66">
        <f t="shared" si="7"/>
        <v>23490</v>
      </c>
      <c r="R135" s="37">
        <v>278329</v>
      </c>
      <c r="S135" s="37">
        <v>21876</v>
      </c>
      <c r="T135" s="37">
        <v>300205</v>
      </c>
      <c r="U135" s="34">
        <v>14272.9870359151</v>
      </c>
      <c r="V135" s="34">
        <v>23795.75217465548</v>
      </c>
      <c r="W135" s="34">
        <v>338273.7392105706</v>
      </c>
      <c r="X135" s="35">
        <f t="shared" si="8"/>
        <v>420826.7392105706</v>
      </c>
      <c r="Y135" s="61">
        <f t="shared" si="9"/>
        <v>-59381.130185429414</v>
      </c>
      <c r="Z135" s="38">
        <v>4244798</v>
      </c>
      <c r="AA135" s="39">
        <f t="shared" si="5"/>
        <v>-0.01372528276432887</v>
      </c>
    </row>
    <row r="136" spans="1:27" ht="12.75">
      <c r="A136">
        <v>1720</v>
      </c>
      <c r="B136" s="33" t="s">
        <v>281</v>
      </c>
      <c r="C136" s="33" t="s">
        <v>282</v>
      </c>
      <c r="D136" s="34">
        <v>252120</v>
      </c>
      <c r="E136" s="34">
        <v>226738</v>
      </c>
      <c r="F136" s="34">
        <v>25382</v>
      </c>
      <c r="G136" s="34">
        <v>82851</v>
      </c>
      <c r="H136" s="34">
        <v>248393</v>
      </c>
      <c r="I136" s="34">
        <v>215902</v>
      </c>
      <c r="J136" s="34">
        <v>32491</v>
      </c>
      <c r="K136" s="34">
        <v>583364</v>
      </c>
      <c r="L136" s="34">
        <v>251001.37861</v>
      </c>
      <c r="M136" s="35">
        <f t="shared" si="6"/>
        <v>834365.37861</v>
      </c>
      <c r="N136" s="36">
        <v>336294</v>
      </c>
      <c r="O136" s="37">
        <v>20771</v>
      </c>
      <c r="P136" s="37">
        <v>357065</v>
      </c>
      <c r="Q136" s="66">
        <f t="shared" si="7"/>
        <v>104945</v>
      </c>
      <c r="R136" s="37">
        <v>191162</v>
      </c>
      <c r="S136" s="37">
        <v>28219</v>
      </c>
      <c r="T136" s="37">
        <v>219381</v>
      </c>
      <c r="U136" s="34">
        <v>0</v>
      </c>
      <c r="V136" s="34">
        <v>213857.37915367805</v>
      </c>
      <c r="W136" s="34">
        <v>433238.3791536781</v>
      </c>
      <c r="X136" s="35">
        <f t="shared" si="8"/>
        <v>873154.3791536781</v>
      </c>
      <c r="Y136" s="61">
        <f t="shared" si="9"/>
        <v>38789.00054367806</v>
      </c>
      <c r="Z136" s="38">
        <v>27720878</v>
      </c>
      <c r="AA136" s="39">
        <f aca="true" t="shared" si="10" ref="AA136:AA199">Y136/SUM(Z136,L136)</f>
        <v>0.0013867141359596982</v>
      </c>
    </row>
    <row r="137" spans="1:27" ht="12.75">
      <c r="A137">
        <v>1725</v>
      </c>
      <c r="B137" s="33" t="s">
        <v>283</v>
      </c>
      <c r="C137" s="33" t="s">
        <v>284</v>
      </c>
      <c r="D137" s="34">
        <v>230199</v>
      </c>
      <c r="E137" s="34">
        <v>166862</v>
      </c>
      <c r="F137" s="34">
        <v>63337</v>
      </c>
      <c r="G137" s="34">
        <v>56185</v>
      </c>
      <c r="H137" s="34">
        <v>921761</v>
      </c>
      <c r="I137" s="34">
        <v>817986</v>
      </c>
      <c r="J137" s="34">
        <v>103775</v>
      </c>
      <c r="K137" s="34">
        <v>1208145</v>
      </c>
      <c r="L137" s="34">
        <v>188302.81484</v>
      </c>
      <c r="M137" s="35">
        <f aca="true" t="shared" si="11" ref="M137:M200">SUM(L137,K137)</f>
        <v>1396447.8148400001</v>
      </c>
      <c r="N137" s="36">
        <v>264998</v>
      </c>
      <c r="O137" s="37">
        <v>68514</v>
      </c>
      <c r="P137" s="37">
        <v>333512</v>
      </c>
      <c r="Q137" s="66">
        <f aca="true" t="shared" si="12" ref="Q137:Q200">P137-D137</f>
        <v>103313</v>
      </c>
      <c r="R137" s="37">
        <v>724254</v>
      </c>
      <c r="S137" s="37">
        <v>90130</v>
      </c>
      <c r="T137" s="37">
        <v>814384</v>
      </c>
      <c r="U137" s="34">
        <v>73173.24429805583</v>
      </c>
      <c r="V137" s="34">
        <v>87404.53202310557</v>
      </c>
      <c r="W137" s="34">
        <v>974961.7763211613</v>
      </c>
      <c r="X137" s="35">
        <f aca="true" t="shared" si="13" ref="X137:X200">SUM(W137,P137,G137)</f>
        <v>1364658.7763211613</v>
      </c>
      <c r="Y137" s="61">
        <f aca="true" t="shared" si="14" ref="Y137:Y200">X137-M137</f>
        <v>-31789.038518838817</v>
      </c>
      <c r="Z137" s="38">
        <v>12326108</v>
      </c>
      <c r="AA137" s="39">
        <f t="shared" si="10"/>
        <v>-0.0025401945796075616</v>
      </c>
    </row>
    <row r="138" spans="1:27" ht="12.75">
      <c r="A138">
        <v>3010</v>
      </c>
      <c r="B138" s="33" t="s">
        <v>285</v>
      </c>
      <c r="C138" s="33" t="s">
        <v>286</v>
      </c>
      <c r="D138" s="34">
        <v>5064</v>
      </c>
      <c r="E138" s="34">
        <v>5064</v>
      </c>
      <c r="F138" s="34">
        <v>0</v>
      </c>
      <c r="G138" s="34">
        <v>1000</v>
      </c>
      <c r="H138" s="34">
        <v>6201</v>
      </c>
      <c r="I138" s="34">
        <v>1332</v>
      </c>
      <c r="J138" s="34">
        <v>4869</v>
      </c>
      <c r="K138" s="34">
        <v>12265</v>
      </c>
      <c r="L138" s="34">
        <v>11730.139523</v>
      </c>
      <c r="M138" s="35">
        <f t="shared" si="11"/>
        <v>23995.139522999998</v>
      </c>
      <c r="N138" s="36">
        <v>8902</v>
      </c>
      <c r="O138" s="37">
        <v>0</v>
      </c>
      <c r="P138" s="37">
        <v>8902</v>
      </c>
      <c r="Q138" s="66">
        <f t="shared" si="12"/>
        <v>3838</v>
      </c>
      <c r="R138" s="37">
        <v>1180</v>
      </c>
      <c r="S138" s="37">
        <v>4228</v>
      </c>
      <c r="T138" s="37">
        <v>5408</v>
      </c>
      <c r="U138" s="34">
        <v>3718.5361840281794</v>
      </c>
      <c r="V138" s="34">
        <v>4319.351622235315</v>
      </c>
      <c r="W138" s="34">
        <v>13445.887806263494</v>
      </c>
      <c r="X138" s="35">
        <f t="shared" si="13"/>
        <v>23347.887806263494</v>
      </c>
      <c r="Y138" s="61">
        <f t="shared" si="14"/>
        <v>-647.251716736504</v>
      </c>
      <c r="Z138" s="38">
        <v>628843</v>
      </c>
      <c r="AA138" s="39">
        <f t="shared" si="10"/>
        <v>-0.001010425940148657</v>
      </c>
    </row>
    <row r="139" spans="1:27" ht="12.75">
      <c r="A139">
        <v>3080</v>
      </c>
      <c r="B139" s="33" t="s">
        <v>287</v>
      </c>
      <c r="C139" s="33" t="s">
        <v>288</v>
      </c>
      <c r="D139" s="34">
        <v>8550</v>
      </c>
      <c r="E139" s="34">
        <v>8550</v>
      </c>
      <c r="F139" s="34">
        <v>0</v>
      </c>
      <c r="G139" s="34">
        <v>1396</v>
      </c>
      <c r="H139" s="34">
        <v>130510</v>
      </c>
      <c r="I139" s="34">
        <v>101545</v>
      </c>
      <c r="J139" s="34">
        <v>28965</v>
      </c>
      <c r="K139" s="34">
        <v>140456</v>
      </c>
      <c r="L139" s="34">
        <v>12809.954836</v>
      </c>
      <c r="M139" s="35">
        <f t="shared" si="11"/>
        <v>153265.954836</v>
      </c>
      <c r="N139" s="36">
        <v>13918</v>
      </c>
      <c r="O139" s="37">
        <v>0</v>
      </c>
      <c r="P139" s="37">
        <v>13918</v>
      </c>
      <c r="Q139" s="66">
        <f t="shared" si="12"/>
        <v>5368</v>
      </c>
      <c r="R139" s="37">
        <v>89909</v>
      </c>
      <c r="S139" s="37">
        <v>25157</v>
      </c>
      <c r="T139" s="37">
        <v>115066</v>
      </c>
      <c r="U139" s="34">
        <v>5454.7569984850925</v>
      </c>
      <c r="V139" s="34">
        <v>8917.253558029104</v>
      </c>
      <c r="W139" s="34">
        <v>129438.0105565142</v>
      </c>
      <c r="X139" s="35">
        <f t="shared" si="13"/>
        <v>144752.0105565142</v>
      </c>
      <c r="Y139" s="61">
        <f t="shared" si="14"/>
        <v>-8513.94427948579</v>
      </c>
      <c r="Z139" s="38">
        <v>1430746</v>
      </c>
      <c r="AA139" s="39">
        <f t="shared" si="10"/>
        <v>-0.005897896961294476</v>
      </c>
    </row>
    <row r="140" spans="1:27" ht="12.75">
      <c r="A140">
        <v>3100</v>
      </c>
      <c r="B140" s="33" t="s">
        <v>289</v>
      </c>
      <c r="C140" s="33" t="s">
        <v>290</v>
      </c>
      <c r="D140" s="34">
        <v>37348</v>
      </c>
      <c r="E140" s="34">
        <v>15580</v>
      </c>
      <c r="F140" s="34">
        <v>21768</v>
      </c>
      <c r="G140" s="34">
        <v>1000</v>
      </c>
      <c r="H140" s="34">
        <v>86882</v>
      </c>
      <c r="I140" s="34">
        <v>75557</v>
      </c>
      <c r="J140" s="34">
        <v>11325</v>
      </c>
      <c r="K140" s="34">
        <v>125230</v>
      </c>
      <c r="L140" s="34">
        <v>11105.952034</v>
      </c>
      <c r="M140" s="35">
        <f t="shared" si="11"/>
        <v>136335.952034</v>
      </c>
      <c r="N140" s="36">
        <v>24286</v>
      </c>
      <c r="O140" s="37">
        <v>28534</v>
      </c>
      <c r="P140" s="37">
        <v>52820</v>
      </c>
      <c r="Q140" s="66">
        <f t="shared" si="12"/>
        <v>15472</v>
      </c>
      <c r="R140" s="37">
        <v>66899</v>
      </c>
      <c r="S140" s="37">
        <v>9836</v>
      </c>
      <c r="T140" s="37">
        <v>76735</v>
      </c>
      <c r="U140" s="34">
        <v>3689.1585052725636</v>
      </c>
      <c r="V140" s="34">
        <v>4757.0371909195055</v>
      </c>
      <c r="W140" s="34">
        <v>85181.19569619207</v>
      </c>
      <c r="X140" s="35">
        <f t="shared" si="13"/>
        <v>139001.19569619207</v>
      </c>
      <c r="Y140" s="61">
        <f t="shared" si="14"/>
        <v>2665.243662192079</v>
      </c>
      <c r="Z140" s="38">
        <v>899808</v>
      </c>
      <c r="AA140" s="39">
        <f t="shared" si="10"/>
        <v>0.0029259005817627417</v>
      </c>
    </row>
    <row r="141" spans="1:27" ht="12.75">
      <c r="A141">
        <v>3200</v>
      </c>
      <c r="B141" s="33" t="s">
        <v>291</v>
      </c>
      <c r="C141" s="33" t="s">
        <v>292</v>
      </c>
      <c r="D141" s="34">
        <v>762</v>
      </c>
      <c r="E141" s="34">
        <v>762</v>
      </c>
      <c r="F141" s="34">
        <v>0</v>
      </c>
      <c r="G141" s="34">
        <v>1088</v>
      </c>
      <c r="H141" s="34">
        <v>77303</v>
      </c>
      <c r="I141" s="34">
        <v>0</v>
      </c>
      <c r="J141" s="34">
        <v>77303</v>
      </c>
      <c r="K141" s="34">
        <v>79153</v>
      </c>
      <c r="L141" s="34">
        <v>14145.657909</v>
      </c>
      <c r="M141" s="35">
        <f t="shared" si="11"/>
        <v>93298.657909</v>
      </c>
      <c r="N141" s="36">
        <v>1488</v>
      </c>
      <c r="O141" s="37">
        <v>0</v>
      </c>
      <c r="P141" s="37">
        <v>1488</v>
      </c>
      <c r="Q141" s="66">
        <f t="shared" si="12"/>
        <v>726</v>
      </c>
      <c r="R141" s="37">
        <v>0</v>
      </c>
      <c r="S141" s="37">
        <v>67139</v>
      </c>
      <c r="T141" s="37">
        <v>67139</v>
      </c>
      <c r="U141" s="34">
        <v>4249.142258783461</v>
      </c>
      <c r="V141" s="34">
        <v>5955.5253040065145</v>
      </c>
      <c r="W141" s="34">
        <v>77343.66756278998</v>
      </c>
      <c r="X141" s="35">
        <f t="shared" si="13"/>
        <v>79919.66756278998</v>
      </c>
      <c r="Y141" s="61">
        <f t="shared" si="14"/>
        <v>-13378.99034621002</v>
      </c>
      <c r="Z141" s="38">
        <v>924700</v>
      </c>
      <c r="AA141" s="39">
        <f t="shared" si="10"/>
        <v>-0.014250468363466419</v>
      </c>
    </row>
    <row r="142" spans="1:27" ht="12.75">
      <c r="A142">
        <v>3250</v>
      </c>
      <c r="B142" s="33" t="s">
        <v>293</v>
      </c>
      <c r="C142" s="33" t="s">
        <v>294</v>
      </c>
      <c r="D142" s="34">
        <v>0</v>
      </c>
      <c r="E142" s="34">
        <v>0</v>
      </c>
      <c r="F142" s="34">
        <v>0</v>
      </c>
      <c r="G142" s="34">
        <v>500</v>
      </c>
      <c r="H142" s="34">
        <v>0</v>
      </c>
      <c r="I142" s="34">
        <v>0</v>
      </c>
      <c r="J142" s="34">
        <v>0</v>
      </c>
      <c r="K142" s="34">
        <v>500</v>
      </c>
      <c r="L142" s="34">
        <v>0</v>
      </c>
      <c r="M142" s="35">
        <f t="shared" si="11"/>
        <v>500</v>
      </c>
      <c r="N142" s="36">
        <v>0</v>
      </c>
      <c r="O142" s="37">
        <v>0</v>
      </c>
      <c r="P142" s="37">
        <v>0</v>
      </c>
      <c r="Q142" s="66">
        <f t="shared" si="12"/>
        <v>0</v>
      </c>
      <c r="R142" s="37">
        <v>0</v>
      </c>
      <c r="S142" s="37">
        <v>0</v>
      </c>
      <c r="T142" s="37">
        <v>0</v>
      </c>
      <c r="U142" s="34">
        <v>0</v>
      </c>
      <c r="V142" s="34">
        <v>0</v>
      </c>
      <c r="W142" s="34">
        <v>0</v>
      </c>
      <c r="X142" s="35">
        <f t="shared" si="13"/>
        <v>500</v>
      </c>
      <c r="Y142" s="61">
        <f t="shared" si="14"/>
        <v>0</v>
      </c>
      <c r="Z142" s="38">
        <v>78577</v>
      </c>
      <c r="AA142" s="39">
        <f t="shared" si="10"/>
        <v>0</v>
      </c>
    </row>
    <row r="143" spans="1:27" ht="12.75">
      <c r="A143">
        <v>3320</v>
      </c>
      <c r="B143" s="33" t="s">
        <v>295</v>
      </c>
      <c r="C143" s="33" t="s">
        <v>296</v>
      </c>
      <c r="D143" s="34">
        <v>104405</v>
      </c>
      <c r="E143" s="34">
        <v>26523</v>
      </c>
      <c r="F143" s="34">
        <v>77882</v>
      </c>
      <c r="G143" s="34">
        <v>10000</v>
      </c>
      <c r="H143" s="34">
        <v>278168</v>
      </c>
      <c r="I143" s="34">
        <v>183809</v>
      </c>
      <c r="J143" s="34">
        <v>94359</v>
      </c>
      <c r="K143" s="34">
        <v>392573</v>
      </c>
      <c r="L143" s="34">
        <v>46726.347124</v>
      </c>
      <c r="M143" s="35">
        <f t="shared" si="11"/>
        <v>439299.347124</v>
      </c>
      <c r="N143" s="36">
        <v>43528</v>
      </c>
      <c r="O143" s="37">
        <v>89287</v>
      </c>
      <c r="P143" s="37">
        <v>132815</v>
      </c>
      <c r="Q143" s="66">
        <f t="shared" si="12"/>
        <v>28410</v>
      </c>
      <c r="R143" s="37">
        <v>162746</v>
      </c>
      <c r="S143" s="37">
        <v>81952</v>
      </c>
      <c r="T143" s="37">
        <v>244698</v>
      </c>
      <c r="U143" s="34">
        <v>12969.793206315971</v>
      </c>
      <c r="V143" s="34">
        <v>17589.188056168594</v>
      </c>
      <c r="W143" s="34">
        <v>275256.98126248457</v>
      </c>
      <c r="X143" s="35">
        <f t="shared" si="13"/>
        <v>418071.98126248457</v>
      </c>
      <c r="Y143" s="61">
        <f t="shared" si="14"/>
        <v>-21227.365861515456</v>
      </c>
      <c r="Z143" s="38">
        <v>2947031</v>
      </c>
      <c r="AA143" s="39">
        <f t="shared" si="10"/>
        <v>-0.007090543220514467</v>
      </c>
    </row>
    <row r="144" spans="1:27" ht="12.75">
      <c r="A144">
        <v>3330</v>
      </c>
      <c r="B144" s="33" t="s">
        <v>297</v>
      </c>
      <c r="C144" s="33" t="s">
        <v>298</v>
      </c>
      <c r="D144" s="34">
        <v>353185</v>
      </c>
      <c r="E144" s="34">
        <v>114472</v>
      </c>
      <c r="F144" s="34">
        <v>238713</v>
      </c>
      <c r="G144" s="34">
        <v>32592</v>
      </c>
      <c r="H144" s="34">
        <v>781990</v>
      </c>
      <c r="I144" s="34">
        <v>455691</v>
      </c>
      <c r="J144" s="34">
        <v>326299</v>
      </c>
      <c r="K144" s="34">
        <v>1167767</v>
      </c>
      <c r="L144" s="34">
        <v>94709.744183</v>
      </c>
      <c r="M144" s="35">
        <f t="shared" si="11"/>
        <v>1262476.744183</v>
      </c>
      <c r="N144" s="36">
        <v>190340</v>
      </c>
      <c r="O144" s="37">
        <v>276342</v>
      </c>
      <c r="P144" s="37">
        <v>466682</v>
      </c>
      <c r="Q144" s="66">
        <f t="shared" si="12"/>
        <v>113497</v>
      </c>
      <c r="R144" s="37">
        <v>403474</v>
      </c>
      <c r="S144" s="37">
        <v>283396</v>
      </c>
      <c r="T144" s="37">
        <v>686870</v>
      </c>
      <c r="U144" s="34">
        <v>42447.13008755692</v>
      </c>
      <c r="V144" s="34">
        <v>50977.13061393446</v>
      </c>
      <c r="W144" s="34">
        <v>780294.2607014914</v>
      </c>
      <c r="X144" s="35">
        <f t="shared" si="13"/>
        <v>1279568.2607014915</v>
      </c>
      <c r="Y144" s="61">
        <f t="shared" si="14"/>
        <v>17091.516518491553</v>
      </c>
      <c r="Z144" s="38">
        <v>7921519</v>
      </c>
      <c r="AA144" s="39">
        <f t="shared" si="10"/>
        <v>0.002132114372471477</v>
      </c>
    </row>
    <row r="145" spans="1:27" ht="12.75">
      <c r="A145">
        <v>3340</v>
      </c>
      <c r="B145" s="33" t="s">
        <v>299</v>
      </c>
      <c r="C145" s="33" t="s">
        <v>300</v>
      </c>
      <c r="D145" s="34">
        <v>344613</v>
      </c>
      <c r="E145" s="34">
        <v>110481</v>
      </c>
      <c r="F145" s="34">
        <v>234132</v>
      </c>
      <c r="G145" s="34">
        <v>34337</v>
      </c>
      <c r="H145" s="34">
        <v>671027</v>
      </c>
      <c r="I145" s="34">
        <v>548356</v>
      </c>
      <c r="J145" s="34">
        <v>122671</v>
      </c>
      <c r="K145" s="34">
        <v>1049977</v>
      </c>
      <c r="L145" s="34">
        <v>86223.717366</v>
      </c>
      <c r="M145" s="35">
        <f t="shared" si="11"/>
        <v>1136200.717366</v>
      </c>
      <c r="N145" s="36">
        <v>184859</v>
      </c>
      <c r="O145" s="37">
        <v>284590</v>
      </c>
      <c r="P145" s="37">
        <v>469449</v>
      </c>
      <c r="Q145" s="66">
        <f t="shared" si="12"/>
        <v>124836</v>
      </c>
      <c r="R145" s="37">
        <v>485521</v>
      </c>
      <c r="S145" s="37">
        <v>106542</v>
      </c>
      <c r="T145" s="37">
        <v>592063</v>
      </c>
      <c r="U145" s="34">
        <v>33540.04387099838</v>
      </c>
      <c r="V145" s="34">
        <v>42638.28362428859</v>
      </c>
      <c r="W145" s="34">
        <v>668241.327495287</v>
      </c>
      <c r="X145" s="35">
        <f t="shared" si="13"/>
        <v>1172027.3274952872</v>
      </c>
      <c r="Y145" s="61">
        <f t="shared" si="14"/>
        <v>35826.61012928723</v>
      </c>
      <c r="Z145" s="38">
        <v>6532726</v>
      </c>
      <c r="AA145" s="39">
        <f t="shared" si="10"/>
        <v>0.005412733388091725</v>
      </c>
    </row>
    <row r="146" spans="1:27" ht="12.75">
      <c r="A146">
        <v>3360</v>
      </c>
      <c r="B146" s="33" t="s">
        <v>301</v>
      </c>
      <c r="C146" s="33" t="s">
        <v>302</v>
      </c>
      <c r="D146" s="34">
        <v>0</v>
      </c>
      <c r="E146" s="34">
        <v>0</v>
      </c>
      <c r="F146" s="34">
        <v>0</v>
      </c>
      <c r="G146" s="34">
        <v>500</v>
      </c>
      <c r="H146" s="34">
        <v>12209</v>
      </c>
      <c r="I146" s="34">
        <v>0</v>
      </c>
      <c r="J146" s="34">
        <v>12209</v>
      </c>
      <c r="K146" s="34">
        <v>12709</v>
      </c>
      <c r="L146" s="34">
        <v>0</v>
      </c>
      <c r="M146" s="35">
        <f t="shared" si="11"/>
        <v>12709</v>
      </c>
      <c r="N146" s="36">
        <v>0</v>
      </c>
      <c r="O146" s="37">
        <v>0</v>
      </c>
      <c r="P146" s="37">
        <v>0</v>
      </c>
      <c r="Q146" s="66">
        <f t="shared" si="12"/>
        <v>0</v>
      </c>
      <c r="R146" s="37">
        <v>0</v>
      </c>
      <c r="S146" s="37">
        <v>10604</v>
      </c>
      <c r="T146" s="37">
        <v>10604</v>
      </c>
      <c r="U146" s="34">
        <v>0</v>
      </c>
      <c r="V146" s="34">
        <v>0</v>
      </c>
      <c r="W146" s="34">
        <v>10604</v>
      </c>
      <c r="X146" s="35">
        <f t="shared" si="13"/>
        <v>11104</v>
      </c>
      <c r="Y146" s="61">
        <f t="shared" si="14"/>
        <v>-1605</v>
      </c>
      <c r="Z146" s="38">
        <v>120558</v>
      </c>
      <c r="AA146" s="39">
        <f t="shared" si="10"/>
        <v>-0.013313094112377445</v>
      </c>
    </row>
    <row r="147" spans="1:27" ht="12.75">
      <c r="A147">
        <v>3380</v>
      </c>
      <c r="B147" s="33" t="s">
        <v>303</v>
      </c>
      <c r="C147" s="33" t="s">
        <v>304</v>
      </c>
      <c r="D147" s="34">
        <v>2867</v>
      </c>
      <c r="E147" s="34">
        <v>2867</v>
      </c>
      <c r="F147" s="34">
        <v>0</v>
      </c>
      <c r="G147" s="34">
        <v>500</v>
      </c>
      <c r="H147" s="34">
        <v>6336</v>
      </c>
      <c r="I147" s="34">
        <v>6336</v>
      </c>
      <c r="J147" s="34">
        <v>0</v>
      </c>
      <c r="K147" s="34">
        <v>9703</v>
      </c>
      <c r="L147" s="34">
        <v>0</v>
      </c>
      <c r="M147" s="35">
        <f t="shared" si="11"/>
        <v>9703</v>
      </c>
      <c r="N147" s="36">
        <v>4816</v>
      </c>
      <c r="O147" s="37">
        <v>0</v>
      </c>
      <c r="P147" s="37">
        <v>4816</v>
      </c>
      <c r="Q147" s="66">
        <f t="shared" si="12"/>
        <v>1949</v>
      </c>
      <c r="R147" s="37">
        <v>5610</v>
      </c>
      <c r="S147" s="37">
        <v>0</v>
      </c>
      <c r="T147" s="37">
        <v>5610</v>
      </c>
      <c r="U147" s="34">
        <v>0</v>
      </c>
      <c r="V147" s="34">
        <v>0</v>
      </c>
      <c r="W147" s="34">
        <v>5610</v>
      </c>
      <c r="X147" s="35">
        <f t="shared" si="13"/>
        <v>10926</v>
      </c>
      <c r="Y147" s="61">
        <f t="shared" si="14"/>
        <v>1223</v>
      </c>
      <c r="Z147" s="38">
        <v>55729</v>
      </c>
      <c r="AA147" s="39">
        <f t="shared" si="10"/>
        <v>0.02194548619210824</v>
      </c>
    </row>
    <row r="148" spans="1:27" ht="12.75">
      <c r="A148">
        <v>3440</v>
      </c>
      <c r="B148" s="33" t="s">
        <v>305</v>
      </c>
      <c r="C148" s="33" t="s">
        <v>306</v>
      </c>
      <c r="D148" s="34">
        <v>464001</v>
      </c>
      <c r="E148" s="34">
        <v>167141</v>
      </c>
      <c r="F148" s="34">
        <v>296860</v>
      </c>
      <c r="G148" s="34">
        <v>19783</v>
      </c>
      <c r="H148" s="34">
        <v>931278</v>
      </c>
      <c r="I148" s="34">
        <v>772029</v>
      </c>
      <c r="J148" s="34">
        <v>159249</v>
      </c>
      <c r="K148" s="34">
        <v>1415062</v>
      </c>
      <c r="L148" s="34">
        <v>127317.5872</v>
      </c>
      <c r="M148" s="35">
        <f t="shared" si="11"/>
        <v>1542379.5872</v>
      </c>
      <c r="N148" s="36">
        <v>249902</v>
      </c>
      <c r="O148" s="37">
        <v>318046</v>
      </c>
      <c r="P148" s="37">
        <v>567948</v>
      </c>
      <c r="Q148" s="66">
        <f t="shared" si="12"/>
        <v>103947</v>
      </c>
      <c r="R148" s="37">
        <v>683563</v>
      </c>
      <c r="S148" s="37">
        <v>138310</v>
      </c>
      <c r="T148" s="37">
        <v>821873</v>
      </c>
      <c r="U148" s="34">
        <v>38647.24033159011</v>
      </c>
      <c r="V148" s="34">
        <v>45856.070659409124</v>
      </c>
      <c r="W148" s="34">
        <v>906376.3109909992</v>
      </c>
      <c r="X148" s="35">
        <f t="shared" si="13"/>
        <v>1494107.3109909992</v>
      </c>
      <c r="Y148" s="61">
        <f t="shared" si="14"/>
        <v>-48272.27620900073</v>
      </c>
      <c r="Z148" s="38">
        <v>7876901</v>
      </c>
      <c r="AA148" s="39">
        <f t="shared" si="10"/>
        <v>-0.006030854315522525</v>
      </c>
    </row>
    <row r="149" spans="1:27" ht="12.75">
      <c r="A149">
        <v>3460</v>
      </c>
      <c r="B149" s="33" t="s">
        <v>307</v>
      </c>
      <c r="C149" s="33" t="s">
        <v>308</v>
      </c>
      <c r="D149" s="34">
        <v>6905</v>
      </c>
      <c r="E149" s="34">
        <v>6905</v>
      </c>
      <c r="F149" s="34">
        <v>0</v>
      </c>
      <c r="G149" s="34">
        <v>1000</v>
      </c>
      <c r="H149" s="34">
        <v>21721</v>
      </c>
      <c r="I149" s="34">
        <v>0</v>
      </c>
      <c r="J149" s="34">
        <v>21721</v>
      </c>
      <c r="K149" s="34">
        <v>29626</v>
      </c>
      <c r="L149" s="34">
        <v>13887.270005</v>
      </c>
      <c r="M149" s="35">
        <f t="shared" si="11"/>
        <v>43513.270005</v>
      </c>
      <c r="N149" s="36">
        <v>11436</v>
      </c>
      <c r="O149" s="37">
        <v>0</v>
      </c>
      <c r="P149" s="37">
        <v>11436</v>
      </c>
      <c r="Q149" s="66">
        <f t="shared" si="12"/>
        <v>4531</v>
      </c>
      <c r="R149" s="37">
        <v>0</v>
      </c>
      <c r="S149" s="37">
        <v>18865</v>
      </c>
      <c r="T149" s="37">
        <v>18865</v>
      </c>
      <c r="U149" s="34">
        <v>3125.333055309008</v>
      </c>
      <c r="V149" s="34">
        <v>4038.5168768635435</v>
      </c>
      <c r="W149" s="34">
        <v>26028.849932172554</v>
      </c>
      <c r="X149" s="35">
        <f t="shared" si="13"/>
        <v>38464.849932172554</v>
      </c>
      <c r="Y149" s="61">
        <f t="shared" si="14"/>
        <v>-5048.4200728274445</v>
      </c>
      <c r="Z149" s="38">
        <v>578038</v>
      </c>
      <c r="AA149" s="39">
        <f t="shared" si="10"/>
        <v>-0.008528813228036032</v>
      </c>
    </row>
    <row r="150" spans="1:27" ht="12.75">
      <c r="A150">
        <v>3520</v>
      </c>
      <c r="B150" s="33" t="s">
        <v>309</v>
      </c>
      <c r="C150" s="33" t="s">
        <v>310</v>
      </c>
      <c r="D150" s="34">
        <v>451</v>
      </c>
      <c r="E150" s="34">
        <v>451</v>
      </c>
      <c r="F150" s="34">
        <v>0</v>
      </c>
      <c r="G150" s="34">
        <v>1000</v>
      </c>
      <c r="H150" s="34">
        <v>32905</v>
      </c>
      <c r="I150" s="34">
        <v>6224</v>
      </c>
      <c r="J150" s="34">
        <v>26681</v>
      </c>
      <c r="K150" s="34">
        <v>34356</v>
      </c>
      <c r="L150" s="34">
        <v>4106.9132332</v>
      </c>
      <c r="M150" s="35">
        <f t="shared" si="11"/>
        <v>38462.9132332</v>
      </c>
      <c r="N150" s="36">
        <v>440</v>
      </c>
      <c r="O150" s="37">
        <v>0</v>
      </c>
      <c r="P150" s="37">
        <v>440</v>
      </c>
      <c r="Q150" s="66">
        <f t="shared" si="12"/>
        <v>-11</v>
      </c>
      <c r="R150" s="37">
        <v>5510</v>
      </c>
      <c r="S150" s="37">
        <v>23173</v>
      </c>
      <c r="T150" s="37">
        <v>28683</v>
      </c>
      <c r="U150" s="34">
        <v>0</v>
      </c>
      <c r="V150" s="34">
        <v>0</v>
      </c>
      <c r="W150" s="34">
        <v>28683</v>
      </c>
      <c r="X150" s="35">
        <f t="shared" si="13"/>
        <v>30123</v>
      </c>
      <c r="Y150" s="61">
        <f t="shared" si="14"/>
        <v>-8339.9132332</v>
      </c>
      <c r="Z150" s="38">
        <v>453864</v>
      </c>
      <c r="AA150" s="39">
        <f t="shared" si="10"/>
        <v>-0.018210574060962898</v>
      </c>
    </row>
    <row r="151" spans="1:27" ht="12.75">
      <c r="A151">
        <v>3610</v>
      </c>
      <c r="B151" s="33" t="s">
        <v>311</v>
      </c>
      <c r="C151" s="33" t="s">
        <v>312</v>
      </c>
      <c r="D151" s="34">
        <v>27163</v>
      </c>
      <c r="E151" s="34">
        <v>9274</v>
      </c>
      <c r="F151" s="34">
        <v>17889</v>
      </c>
      <c r="G151" s="34">
        <v>1000</v>
      </c>
      <c r="H151" s="34">
        <v>107228</v>
      </c>
      <c r="I151" s="34">
        <v>84822</v>
      </c>
      <c r="J151" s="34">
        <v>22406</v>
      </c>
      <c r="K151" s="34">
        <v>135391</v>
      </c>
      <c r="L151" s="34">
        <v>11818.006263</v>
      </c>
      <c r="M151" s="35">
        <f t="shared" si="11"/>
        <v>147209.006263</v>
      </c>
      <c r="N151" s="36">
        <v>13586</v>
      </c>
      <c r="O151" s="37">
        <v>23520</v>
      </c>
      <c r="P151" s="37">
        <v>37106</v>
      </c>
      <c r="Q151" s="66">
        <f t="shared" si="12"/>
        <v>9943</v>
      </c>
      <c r="R151" s="37">
        <v>75103</v>
      </c>
      <c r="S151" s="37">
        <v>19460</v>
      </c>
      <c r="T151" s="37">
        <v>94563</v>
      </c>
      <c r="U151" s="34">
        <v>3540.010290051743</v>
      </c>
      <c r="V151" s="34">
        <v>4177.670582837518</v>
      </c>
      <c r="W151" s="34">
        <v>102280.68087288925</v>
      </c>
      <c r="X151" s="35">
        <f t="shared" si="13"/>
        <v>140386.68087288924</v>
      </c>
      <c r="Y151" s="61">
        <f t="shared" si="14"/>
        <v>-6822.325390110753</v>
      </c>
      <c r="Z151" s="38">
        <v>727318</v>
      </c>
      <c r="AA151" s="39">
        <f t="shared" si="10"/>
        <v>-0.009230135363860529</v>
      </c>
    </row>
    <row r="152" spans="1:27" ht="12.75">
      <c r="A152">
        <v>3700</v>
      </c>
      <c r="B152" s="33" t="s">
        <v>313</v>
      </c>
      <c r="C152" s="33" t="s">
        <v>314</v>
      </c>
      <c r="D152" s="34">
        <v>20270</v>
      </c>
      <c r="E152" s="34">
        <v>3045</v>
      </c>
      <c r="F152" s="34">
        <v>17225</v>
      </c>
      <c r="G152" s="34">
        <v>1000</v>
      </c>
      <c r="H152" s="34">
        <v>44254</v>
      </c>
      <c r="I152" s="34">
        <v>20885</v>
      </c>
      <c r="J152" s="34">
        <v>23369</v>
      </c>
      <c r="K152" s="34">
        <v>65524</v>
      </c>
      <c r="L152" s="34">
        <v>8707.0121662</v>
      </c>
      <c r="M152" s="35">
        <f t="shared" si="11"/>
        <v>74231.0121662</v>
      </c>
      <c r="N152" s="36">
        <v>5522</v>
      </c>
      <c r="O152" s="37">
        <v>20131</v>
      </c>
      <c r="P152" s="37">
        <v>25653</v>
      </c>
      <c r="Q152" s="66">
        <f t="shared" si="12"/>
        <v>5383</v>
      </c>
      <c r="R152" s="37">
        <v>18492</v>
      </c>
      <c r="S152" s="37">
        <v>20296</v>
      </c>
      <c r="T152" s="37">
        <v>38788</v>
      </c>
      <c r="U152" s="34">
        <v>0</v>
      </c>
      <c r="V152" s="34">
        <v>0</v>
      </c>
      <c r="W152" s="34">
        <v>38788</v>
      </c>
      <c r="X152" s="35">
        <f t="shared" si="13"/>
        <v>65441</v>
      </c>
      <c r="Y152" s="61">
        <f t="shared" si="14"/>
        <v>-8790.012166200002</v>
      </c>
      <c r="Z152" s="38">
        <v>523842</v>
      </c>
      <c r="AA152" s="39">
        <f t="shared" si="10"/>
        <v>-0.01650554590355109</v>
      </c>
    </row>
    <row r="153" spans="1:27" ht="12.75">
      <c r="A153">
        <v>3722</v>
      </c>
      <c r="B153" s="33" t="s">
        <v>315</v>
      </c>
      <c r="C153" s="33" t="s">
        <v>316</v>
      </c>
      <c r="D153" s="34">
        <v>19682</v>
      </c>
      <c r="E153" s="34">
        <v>3950</v>
      </c>
      <c r="F153" s="34">
        <v>15732</v>
      </c>
      <c r="G153" s="34">
        <v>1000</v>
      </c>
      <c r="H153" s="34">
        <v>51277</v>
      </c>
      <c r="I153" s="34">
        <v>36115</v>
      </c>
      <c r="J153" s="34">
        <v>15162</v>
      </c>
      <c r="K153" s="34">
        <v>71959</v>
      </c>
      <c r="L153" s="34">
        <v>17085.81344974655</v>
      </c>
      <c r="M153" s="35">
        <f t="shared" si="11"/>
        <v>89044.81344974655</v>
      </c>
      <c r="N153" s="36">
        <v>6662</v>
      </c>
      <c r="O153" s="37">
        <v>17049</v>
      </c>
      <c r="P153" s="37">
        <v>23711</v>
      </c>
      <c r="Q153" s="66">
        <f t="shared" si="12"/>
        <v>4029</v>
      </c>
      <c r="R153" s="37">
        <v>31976</v>
      </c>
      <c r="S153" s="37">
        <v>13168</v>
      </c>
      <c r="T153" s="37">
        <v>45144</v>
      </c>
      <c r="U153" s="34">
        <v>0</v>
      </c>
      <c r="V153" s="34">
        <v>0</v>
      </c>
      <c r="W153" s="34">
        <v>45144</v>
      </c>
      <c r="X153" s="35">
        <f t="shared" si="13"/>
        <v>69855</v>
      </c>
      <c r="Y153" s="61">
        <f t="shared" si="14"/>
        <v>-19189.81344974655</v>
      </c>
      <c r="Z153" s="38">
        <v>650028</v>
      </c>
      <c r="AA153" s="39">
        <f t="shared" si="10"/>
        <v>-0.028765426622652465</v>
      </c>
    </row>
    <row r="154" spans="1:27" ht="12.75">
      <c r="A154">
        <v>3725</v>
      </c>
      <c r="B154" s="33" t="s">
        <v>317</v>
      </c>
      <c r="C154" s="33" t="s">
        <v>318</v>
      </c>
      <c r="D154" s="34">
        <v>32</v>
      </c>
      <c r="E154" s="34">
        <v>32</v>
      </c>
      <c r="F154" s="34">
        <v>0</v>
      </c>
      <c r="G154" s="34">
        <v>1000</v>
      </c>
      <c r="H154" s="34">
        <v>51422</v>
      </c>
      <c r="I154" s="34">
        <v>99</v>
      </c>
      <c r="J154" s="34">
        <v>51323</v>
      </c>
      <c r="K154" s="34">
        <v>52454</v>
      </c>
      <c r="L154" s="34">
        <v>0</v>
      </c>
      <c r="M154" s="35">
        <f t="shared" si="11"/>
        <v>52454</v>
      </c>
      <c r="N154" s="36">
        <v>44</v>
      </c>
      <c r="O154" s="37">
        <v>0</v>
      </c>
      <c r="P154" s="37">
        <v>44</v>
      </c>
      <c r="Q154" s="66">
        <f t="shared" si="12"/>
        <v>12</v>
      </c>
      <c r="R154" s="37">
        <v>87</v>
      </c>
      <c r="S154" s="37">
        <v>44575</v>
      </c>
      <c r="T154" s="37">
        <v>44662</v>
      </c>
      <c r="U154" s="34">
        <v>0</v>
      </c>
      <c r="V154" s="34">
        <v>0</v>
      </c>
      <c r="W154" s="34">
        <v>44662</v>
      </c>
      <c r="X154" s="35">
        <f t="shared" si="13"/>
        <v>45706</v>
      </c>
      <c r="Y154" s="61">
        <f t="shared" si="14"/>
        <v>-6748</v>
      </c>
      <c r="Z154" s="38">
        <v>574568</v>
      </c>
      <c r="AA154" s="39">
        <f t="shared" si="10"/>
        <v>-0.011744475849681848</v>
      </c>
    </row>
    <row r="155" spans="1:27" ht="12.75">
      <c r="A155">
        <v>3750</v>
      </c>
      <c r="B155" s="33" t="s">
        <v>319</v>
      </c>
      <c r="C155" s="33" t="s">
        <v>320</v>
      </c>
      <c r="D155" s="34">
        <v>6775</v>
      </c>
      <c r="E155" s="34">
        <v>6775</v>
      </c>
      <c r="F155" s="34">
        <v>0</v>
      </c>
      <c r="G155" s="34">
        <v>5000</v>
      </c>
      <c r="H155" s="34">
        <v>81230</v>
      </c>
      <c r="I155" s="34">
        <v>0</v>
      </c>
      <c r="J155" s="34">
        <v>81230</v>
      </c>
      <c r="K155" s="34">
        <v>93005</v>
      </c>
      <c r="L155" s="34">
        <v>14610.075967</v>
      </c>
      <c r="M155" s="35">
        <f t="shared" si="11"/>
        <v>107615.075967</v>
      </c>
      <c r="N155" s="36">
        <v>10851</v>
      </c>
      <c r="O155" s="37">
        <v>0</v>
      </c>
      <c r="P155" s="37">
        <v>10851</v>
      </c>
      <c r="Q155" s="66">
        <f t="shared" si="12"/>
        <v>4076</v>
      </c>
      <c r="R155" s="37">
        <v>0</v>
      </c>
      <c r="S155" s="37">
        <v>70549</v>
      </c>
      <c r="T155" s="37">
        <v>70549</v>
      </c>
      <c r="U155" s="34">
        <v>5919.6022692566485</v>
      </c>
      <c r="V155" s="34">
        <v>7168.055443530696</v>
      </c>
      <c r="W155" s="34">
        <v>83636.65771278735</v>
      </c>
      <c r="X155" s="35">
        <f t="shared" si="13"/>
        <v>99487.65771278735</v>
      </c>
      <c r="Y155" s="61">
        <f t="shared" si="14"/>
        <v>-8127.418254212651</v>
      </c>
      <c r="Z155" s="38">
        <v>1186432</v>
      </c>
      <c r="AA155" s="39">
        <f t="shared" si="10"/>
        <v>-0.00676697212932277</v>
      </c>
    </row>
    <row r="156" spans="1:27" ht="12.75">
      <c r="A156">
        <v>3760</v>
      </c>
      <c r="B156" s="33" t="s">
        <v>321</v>
      </c>
      <c r="C156" s="33" t="s">
        <v>322</v>
      </c>
      <c r="D156" s="34">
        <v>8488</v>
      </c>
      <c r="E156" s="34">
        <v>8488</v>
      </c>
      <c r="F156" s="34">
        <v>0</v>
      </c>
      <c r="G156" s="34">
        <v>1000</v>
      </c>
      <c r="H156" s="34">
        <v>5634</v>
      </c>
      <c r="I156" s="34">
        <v>0</v>
      </c>
      <c r="J156" s="34">
        <v>5634</v>
      </c>
      <c r="K156" s="34">
        <v>15122</v>
      </c>
      <c r="L156" s="34">
        <v>8303.3366235</v>
      </c>
      <c r="M156" s="35">
        <f t="shared" si="11"/>
        <v>23425.3366235</v>
      </c>
      <c r="N156" s="36">
        <v>13677</v>
      </c>
      <c r="O156" s="37">
        <v>0</v>
      </c>
      <c r="P156" s="37">
        <v>13677</v>
      </c>
      <c r="Q156" s="66">
        <f t="shared" si="12"/>
        <v>5189</v>
      </c>
      <c r="R156" s="37">
        <v>0</v>
      </c>
      <c r="S156" s="37">
        <v>4893</v>
      </c>
      <c r="T156" s="37">
        <v>4893</v>
      </c>
      <c r="U156" s="34">
        <v>3131.6605553486793</v>
      </c>
      <c r="V156" s="34">
        <v>3858.093030586579</v>
      </c>
      <c r="W156" s="34">
        <v>11882.753585935257</v>
      </c>
      <c r="X156" s="35">
        <f t="shared" si="13"/>
        <v>26559.753585935257</v>
      </c>
      <c r="Y156" s="61">
        <f t="shared" si="14"/>
        <v>3134.416962435258</v>
      </c>
      <c r="Z156" s="38">
        <v>520031</v>
      </c>
      <c r="AA156" s="39">
        <f t="shared" si="10"/>
        <v>0.005932639136170505</v>
      </c>
    </row>
    <row r="157" spans="1:27" ht="12.75">
      <c r="A157">
        <v>3800</v>
      </c>
      <c r="B157" s="33" t="s">
        <v>323</v>
      </c>
      <c r="C157" s="33" t="s">
        <v>324</v>
      </c>
      <c r="D157" s="34">
        <v>24923</v>
      </c>
      <c r="E157" s="34">
        <v>3301</v>
      </c>
      <c r="F157" s="34">
        <v>21622</v>
      </c>
      <c r="G157" s="34">
        <v>1000</v>
      </c>
      <c r="H157" s="34">
        <v>56910</v>
      </c>
      <c r="I157" s="34">
        <v>33974</v>
      </c>
      <c r="J157" s="34">
        <v>22936</v>
      </c>
      <c r="K157" s="34">
        <v>82833</v>
      </c>
      <c r="L157" s="34">
        <v>7979.3158042</v>
      </c>
      <c r="M157" s="35">
        <f t="shared" si="11"/>
        <v>90812.3158042</v>
      </c>
      <c r="N157" s="36">
        <v>4741</v>
      </c>
      <c r="O157" s="37">
        <v>21754</v>
      </c>
      <c r="P157" s="37">
        <v>26495</v>
      </c>
      <c r="Q157" s="66">
        <f t="shared" si="12"/>
        <v>1572</v>
      </c>
      <c r="R157" s="37">
        <v>30081</v>
      </c>
      <c r="S157" s="37">
        <v>19920</v>
      </c>
      <c r="T157" s="37">
        <v>50001</v>
      </c>
      <c r="U157" s="34">
        <v>2468.8549261931244</v>
      </c>
      <c r="V157" s="34">
        <v>3055.251157447432</v>
      </c>
      <c r="W157" s="34">
        <v>55525.10608364056</v>
      </c>
      <c r="X157" s="35">
        <f t="shared" si="13"/>
        <v>83020.10608364057</v>
      </c>
      <c r="Y157" s="61">
        <f t="shared" si="14"/>
        <v>-7792.209720559433</v>
      </c>
      <c r="Z157" s="38">
        <v>522957</v>
      </c>
      <c r="AA157" s="39">
        <f t="shared" si="10"/>
        <v>-0.0146763547502994</v>
      </c>
    </row>
    <row r="158" spans="1:27" ht="12.75">
      <c r="A158">
        <v>3810</v>
      </c>
      <c r="B158" s="33" t="s">
        <v>325</v>
      </c>
      <c r="C158" s="33" t="s">
        <v>326</v>
      </c>
      <c r="D158" s="34">
        <v>33762</v>
      </c>
      <c r="E158" s="34">
        <v>7686</v>
      </c>
      <c r="F158" s="34">
        <v>26076</v>
      </c>
      <c r="G158" s="34">
        <v>1000</v>
      </c>
      <c r="H158" s="34">
        <v>44977</v>
      </c>
      <c r="I158" s="34">
        <v>29109</v>
      </c>
      <c r="J158" s="34">
        <v>15868</v>
      </c>
      <c r="K158" s="34">
        <v>79739</v>
      </c>
      <c r="L158" s="34">
        <v>0</v>
      </c>
      <c r="M158" s="35">
        <f t="shared" si="11"/>
        <v>79739</v>
      </c>
      <c r="N158" s="36">
        <v>12511</v>
      </c>
      <c r="O158" s="37">
        <v>31345</v>
      </c>
      <c r="P158" s="37">
        <v>43856</v>
      </c>
      <c r="Q158" s="66">
        <f t="shared" si="12"/>
        <v>10094</v>
      </c>
      <c r="R158" s="37">
        <v>25774</v>
      </c>
      <c r="S158" s="37">
        <v>13782</v>
      </c>
      <c r="T158" s="37">
        <v>39556</v>
      </c>
      <c r="U158" s="34">
        <v>0</v>
      </c>
      <c r="V158" s="34">
        <v>0</v>
      </c>
      <c r="W158" s="34">
        <v>39556</v>
      </c>
      <c r="X158" s="35">
        <f t="shared" si="13"/>
        <v>84412</v>
      </c>
      <c r="Y158" s="61">
        <f t="shared" si="14"/>
        <v>4673</v>
      </c>
      <c r="Z158" s="38">
        <v>308143</v>
      </c>
      <c r="AA158" s="39">
        <f t="shared" si="10"/>
        <v>0.01516503701203662</v>
      </c>
    </row>
    <row r="159" spans="1:27" ht="12.75">
      <c r="A159">
        <v>3825</v>
      </c>
      <c r="B159" s="33" t="s">
        <v>327</v>
      </c>
      <c r="C159" s="33" t="s">
        <v>328</v>
      </c>
      <c r="D159" s="34">
        <v>3854</v>
      </c>
      <c r="E159" s="34">
        <v>3854</v>
      </c>
      <c r="F159" s="34">
        <v>0</v>
      </c>
      <c r="G159" s="34">
        <v>1000</v>
      </c>
      <c r="H159" s="34">
        <v>45283</v>
      </c>
      <c r="I159" s="34">
        <v>0</v>
      </c>
      <c r="J159" s="34">
        <v>45283</v>
      </c>
      <c r="K159" s="34">
        <v>50137</v>
      </c>
      <c r="L159" s="34">
        <v>8933.204519</v>
      </c>
      <c r="M159" s="35">
        <f t="shared" si="11"/>
        <v>59070.204519</v>
      </c>
      <c r="N159" s="36">
        <v>3764</v>
      </c>
      <c r="O159" s="37">
        <v>0</v>
      </c>
      <c r="P159" s="37">
        <v>3764</v>
      </c>
      <c r="Q159" s="66">
        <f t="shared" si="12"/>
        <v>-90</v>
      </c>
      <c r="R159" s="37">
        <v>0</v>
      </c>
      <c r="S159" s="37">
        <v>39329</v>
      </c>
      <c r="T159" s="37">
        <v>39329</v>
      </c>
      <c r="U159" s="34">
        <v>3832.6571668865345</v>
      </c>
      <c r="V159" s="34">
        <v>5768.687698537283</v>
      </c>
      <c r="W159" s="34">
        <v>48930.34486542382</v>
      </c>
      <c r="X159" s="35">
        <f t="shared" si="13"/>
        <v>53694.34486542382</v>
      </c>
      <c r="Y159" s="61">
        <f t="shared" si="14"/>
        <v>-5375.859653576183</v>
      </c>
      <c r="Z159" s="38">
        <v>825429</v>
      </c>
      <c r="AA159" s="39">
        <f t="shared" si="10"/>
        <v>-0.006443076669173075</v>
      </c>
    </row>
    <row r="160" spans="1:27" ht="12.75">
      <c r="A160">
        <v>3865</v>
      </c>
      <c r="B160" s="33" t="s">
        <v>329</v>
      </c>
      <c r="C160" s="33" t="s">
        <v>330</v>
      </c>
      <c r="D160" s="34">
        <v>1221</v>
      </c>
      <c r="E160" s="34">
        <v>1221</v>
      </c>
      <c r="F160" s="34">
        <v>0</v>
      </c>
      <c r="G160" s="34">
        <v>1000</v>
      </c>
      <c r="H160" s="34">
        <v>14242</v>
      </c>
      <c r="I160" s="34">
        <v>0</v>
      </c>
      <c r="J160" s="34">
        <v>14242</v>
      </c>
      <c r="K160" s="34">
        <v>16463</v>
      </c>
      <c r="L160" s="34">
        <v>0</v>
      </c>
      <c r="M160" s="35">
        <f t="shared" si="11"/>
        <v>16463</v>
      </c>
      <c r="N160" s="36">
        <v>1669</v>
      </c>
      <c r="O160" s="37">
        <v>0</v>
      </c>
      <c r="P160" s="37">
        <v>1669</v>
      </c>
      <c r="Q160" s="66">
        <f t="shared" si="12"/>
        <v>448</v>
      </c>
      <c r="R160" s="37">
        <v>0</v>
      </c>
      <c r="S160" s="37">
        <v>12369</v>
      </c>
      <c r="T160" s="37">
        <v>12369</v>
      </c>
      <c r="U160" s="34">
        <v>0</v>
      </c>
      <c r="V160" s="34">
        <v>0</v>
      </c>
      <c r="W160" s="34">
        <v>12369</v>
      </c>
      <c r="X160" s="35">
        <f t="shared" si="13"/>
        <v>15038</v>
      </c>
      <c r="Y160" s="61">
        <f t="shared" si="14"/>
        <v>-1425</v>
      </c>
      <c r="Z160" s="38">
        <v>252803</v>
      </c>
      <c r="AA160" s="39">
        <f t="shared" si="10"/>
        <v>-0.005636800196200204</v>
      </c>
    </row>
    <row r="161" spans="1:27" ht="12.75">
      <c r="A161">
        <v>3880</v>
      </c>
      <c r="B161" s="33" t="s">
        <v>331</v>
      </c>
      <c r="C161" s="33" t="s">
        <v>332</v>
      </c>
      <c r="D161" s="34">
        <v>112204</v>
      </c>
      <c r="E161" s="34">
        <v>8853</v>
      </c>
      <c r="F161" s="34">
        <v>103351</v>
      </c>
      <c r="G161" s="34">
        <v>1075</v>
      </c>
      <c r="H161" s="34">
        <v>100334</v>
      </c>
      <c r="I161" s="34">
        <v>37268</v>
      </c>
      <c r="J161" s="34">
        <v>63066</v>
      </c>
      <c r="K161" s="34">
        <v>213613</v>
      </c>
      <c r="L161" s="34">
        <v>11729.531286</v>
      </c>
      <c r="M161" s="35">
        <f t="shared" si="11"/>
        <v>225342.531286</v>
      </c>
      <c r="N161" s="36">
        <v>13834</v>
      </c>
      <c r="O161" s="37">
        <v>120002</v>
      </c>
      <c r="P161" s="37">
        <v>133836</v>
      </c>
      <c r="Q161" s="66">
        <f t="shared" si="12"/>
        <v>21632</v>
      </c>
      <c r="R161" s="37">
        <v>32998</v>
      </c>
      <c r="S161" s="37">
        <v>54774</v>
      </c>
      <c r="T161" s="37">
        <v>87772</v>
      </c>
      <c r="U161" s="34">
        <v>4199.200204898914</v>
      </c>
      <c r="V161" s="34">
        <v>5232.245275058546</v>
      </c>
      <c r="W161" s="34">
        <v>97203.44547995746</v>
      </c>
      <c r="X161" s="35">
        <f t="shared" si="13"/>
        <v>232114.44547995745</v>
      </c>
      <c r="Y161" s="61">
        <f t="shared" si="14"/>
        <v>6771.914193957433</v>
      </c>
      <c r="Z161" s="38">
        <v>973209</v>
      </c>
      <c r="AA161" s="39">
        <f t="shared" si="10"/>
        <v>0.006875468852980683</v>
      </c>
    </row>
    <row r="162" spans="1:27" ht="12.75">
      <c r="A162">
        <v>3890</v>
      </c>
      <c r="B162" s="33" t="s">
        <v>333</v>
      </c>
      <c r="C162" s="33" t="s">
        <v>334</v>
      </c>
      <c r="D162" s="34">
        <v>24291</v>
      </c>
      <c r="E162" s="34">
        <v>0</v>
      </c>
      <c r="F162" s="34">
        <v>24291</v>
      </c>
      <c r="G162" s="34">
        <v>1000</v>
      </c>
      <c r="H162" s="34">
        <v>66794</v>
      </c>
      <c r="I162" s="34">
        <v>0</v>
      </c>
      <c r="J162" s="34">
        <v>66794</v>
      </c>
      <c r="K162" s="34">
        <v>92085</v>
      </c>
      <c r="L162" s="34">
        <v>10093.200741</v>
      </c>
      <c r="M162" s="35">
        <f t="shared" si="11"/>
        <v>102178.20074100001</v>
      </c>
      <c r="N162" s="36">
        <v>0</v>
      </c>
      <c r="O162" s="37">
        <v>29289</v>
      </c>
      <c r="P162" s="37">
        <v>29289</v>
      </c>
      <c r="Q162" s="66">
        <f t="shared" si="12"/>
        <v>4998</v>
      </c>
      <c r="R162" s="37">
        <v>0</v>
      </c>
      <c r="S162" s="37">
        <v>58012</v>
      </c>
      <c r="T162" s="37">
        <v>58012</v>
      </c>
      <c r="U162" s="34">
        <v>2612.353587807095</v>
      </c>
      <c r="V162" s="34">
        <v>4023.3817931789968</v>
      </c>
      <c r="W162" s="34">
        <v>64647.735380986094</v>
      </c>
      <c r="X162" s="35">
        <f t="shared" si="13"/>
        <v>94936.7353809861</v>
      </c>
      <c r="Y162" s="61">
        <f t="shared" si="14"/>
        <v>-7241.465360013914</v>
      </c>
      <c r="Z162" s="38">
        <v>1072184</v>
      </c>
      <c r="AA162" s="39">
        <f t="shared" si="10"/>
        <v>-0.006690952516652774</v>
      </c>
    </row>
    <row r="163" spans="1:27" ht="12.75">
      <c r="A163">
        <v>3895</v>
      </c>
      <c r="B163" s="33" t="s">
        <v>335</v>
      </c>
      <c r="C163" s="33" t="s">
        <v>336</v>
      </c>
      <c r="D163" s="34">
        <v>0</v>
      </c>
      <c r="E163" s="34">
        <v>0</v>
      </c>
      <c r="F163" s="34">
        <v>0</v>
      </c>
      <c r="G163" s="34">
        <v>500</v>
      </c>
      <c r="H163" s="34">
        <v>8587</v>
      </c>
      <c r="I163" s="34">
        <v>0</v>
      </c>
      <c r="J163" s="34">
        <v>8587</v>
      </c>
      <c r="K163" s="34">
        <v>9087</v>
      </c>
      <c r="L163" s="34">
        <v>0</v>
      </c>
      <c r="M163" s="35">
        <f t="shared" si="11"/>
        <v>9087</v>
      </c>
      <c r="N163" s="36">
        <v>0</v>
      </c>
      <c r="O163" s="37">
        <v>0</v>
      </c>
      <c r="P163" s="37">
        <v>0</v>
      </c>
      <c r="Q163" s="66">
        <f t="shared" si="12"/>
        <v>0</v>
      </c>
      <c r="R163" s="37">
        <v>0</v>
      </c>
      <c r="S163" s="37">
        <v>7458</v>
      </c>
      <c r="T163" s="37">
        <v>7458</v>
      </c>
      <c r="U163" s="34">
        <v>0</v>
      </c>
      <c r="V163" s="34">
        <v>0</v>
      </c>
      <c r="W163" s="34">
        <v>7458</v>
      </c>
      <c r="X163" s="35">
        <f t="shared" si="13"/>
        <v>7958</v>
      </c>
      <c r="Y163" s="61">
        <f t="shared" si="14"/>
        <v>-1129</v>
      </c>
      <c r="Z163" s="38">
        <v>63523</v>
      </c>
      <c r="AA163" s="39">
        <f t="shared" si="10"/>
        <v>-0.017773090061867357</v>
      </c>
    </row>
    <row r="164" spans="1:27" ht="12.75">
      <c r="A164">
        <v>3900</v>
      </c>
      <c r="B164" s="33" t="s">
        <v>337</v>
      </c>
      <c r="C164" s="33" t="s">
        <v>338</v>
      </c>
      <c r="D164" s="34">
        <v>53157</v>
      </c>
      <c r="E164" s="34">
        <v>47278</v>
      </c>
      <c r="F164" s="34">
        <v>5879</v>
      </c>
      <c r="G164" s="34">
        <v>5000</v>
      </c>
      <c r="H164" s="34">
        <v>165850</v>
      </c>
      <c r="I164" s="34">
        <v>149912</v>
      </c>
      <c r="J164" s="34">
        <v>15938</v>
      </c>
      <c r="K164" s="34">
        <v>224007</v>
      </c>
      <c r="L164" s="34">
        <v>24027.180628</v>
      </c>
      <c r="M164" s="35">
        <f t="shared" si="11"/>
        <v>248034.180628</v>
      </c>
      <c r="N164" s="36">
        <v>84133</v>
      </c>
      <c r="O164" s="37">
        <v>4123</v>
      </c>
      <c r="P164" s="37">
        <v>88256</v>
      </c>
      <c r="Q164" s="66">
        <f t="shared" si="12"/>
        <v>35099</v>
      </c>
      <c r="R164" s="37">
        <v>132734</v>
      </c>
      <c r="S164" s="37">
        <v>13842</v>
      </c>
      <c r="T164" s="37">
        <v>146576</v>
      </c>
      <c r="U164" s="34">
        <v>9561.304524231678</v>
      </c>
      <c r="V164" s="34">
        <v>12609.595156288928</v>
      </c>
      <c r="W164" s="34">
        <v>168746.8996805206</v>
      </c>
      <c r="X164" s="35">
        <f t="shared" si="13"/>
        <v>262002.8996805206</v>
      </c>
      <c r="Y164" s="61">
        <f t="shared" si="14"/>
        <v>13968.71905252061</v>
      </c>
      <c r="Z164" s="38">
        <v>1916564</v>
      </c>
      <c r="AA164" s="39">
        <f t="shared" si="10"/>
        <v>0.007198177128683102</v>
      </c>
    </row>
    <row r="165" spans="1:27" ht="12.75">
      <c r="A165">
        <v>3980</v>
      </c>
      <c r="B165" s="33" t="s">
        <v>339</v>
      </c>
      <c r="C165" s="33" t="s">
        <v>340</v>
      </c>
      <c r="D165" s="34">
        <v>5734</v>
      </c>
      <c r="E165" s="34">
        <v>642</v>
      </c>
      <c r="F165" s="34">
        <v>5092</v>
      </c>
      <c r="G165" s="34">
        <v>500</v>
      </c>
      <c r="H165" s="34">
        <v>13639</v>
      </c>
      <c r="I165" s="34">
        <v>4646</v>
      </c>
      <c r="J165" s="34">
        <v>8993</v>
      </c>
      <c r="K165" s="34">
        <v>19873</v>
      </c>
      <c r="L165" s="34">
        <v>0</v>
      </c>
      <c r="M165" s="35">
        <f t="shared" si="11"/>
        <v>19873</v>
      </c>
      <c r="N165" s="36">
        <v>1254</v>
      </c>
      <c r="O165" s="37">
        <v>3571</v>
      </c>
      <c r="P165" s="37">
        <v>4825</v>
      </c>
      <c r="Q165" s="66">
        <f t="shared" si="12"/>
        <v>-909</v>
      </c>
      <c r="R165" s="37">
        <v>4114</v>
      </c>
      <c r="S165" s="37">
        <v>7811</v>
      </c>
      <c r="T165" s="37">
        <v>11925</v>
      </c>
      <c r="U165" s="34">
        <v>0</v>
      </c>
      <c r="V165" s="34">
        <v>0</v>
      </c>
      <c r="W165" s="34">
        <v>11925</v>
      </c>
      <c r="X165" s="35">
        <f t="shared" si="13"/>
        <v>17250</v>
      </c>
      <c r="Y165" s="61">
        <f t="shared" si="14"/>
        <v>-2623</v>
      </c>
      <c r="Z165" s="38">
        <v>220664</v>
      </c>
      <c r="AA165" s="39">
        <f t="shared" si="10"/>
        <v>-0.01188685059638183</v>
      </c>
    </row>
    <row r="166" spans="1:27" ht="12.75">
      <c r="A166">
        <v>4010</v>
      </c>
      <c r="B166" s="33" t="s">
        <v>341</v>
      </c>
      <c r="C166" s="33" t="s">
        <v>342</v>
      </c>
      <c r="D166" s="34">
        <v>44912</v>
      </c>
      <c r="E166" s="34">
        <v>12598</v>
      </c>
      <c r="F166" s="34">
        <v>32314</v>
      </c>
      <c r="G166" s="34">
        <v>10000</v>
      </c>
      <c r="H166" s="34">
        <v>317745</v>
      </c>
      <c r="I166" s="34">
        <v>179784</v>
      </c>
      <c r="J166" s="34">
        <v>137961</v>
      </c>
      <c r="K166" s="34">
        <v>372657</v>
      </c>
      <c r="L166" s="34">
        <v>50789.782625</v>
      </c>
      <c r="M166" s="35">
        <f t="shared" si="11"/>
        <v>423446.782625</v>
      </c>
      <c r="N166" s="36">
        <v>18613</v>
      </c>
      <c r="O166" s="37">
        <v>37765</v>
      </c>
      <c r="P166" s="37">
        <v>56378</v>
      </c>
      <c r="Q166" s="66">
        <f t="shared" si="12"/>
        <v>11466</v>
      </c>
      <c r="R166" s="37">
        <v>159183</v>
      </c>
      <c r="S166" s="37">
        <v>119821</v>
      </c>
      <c r="T166" s="37">
        <v>279004</v>
      </c>
      <c r="U166" s="34">
        <v>14786.689646278692</v>
      </c>
      <c r="V166" s="34">
        <v>18498.548068895816</v>
      </c>
      <c r="W166" s="34">
        <v>312289.2377151745</v>
      </c>
      <c r="X166" s="35">
        <f t="shared" si="13"/>
        <v>378667.2377151745</v>
      </c>
      <c r="Y166" s="61">
        <f t="shared" si="14"/>
        <v>-44779.54490982549</v>
      </c>
      <c r="Z166" s="38">
        <v>2947946</v>
      </c>
      <c r="AA166" s="39">
        <f t="shared" si="10"/>
        <v>-0.01493280774160999</v>
      </c>
    </row>
    <row r="167" spans="1:27" ht="12.75">
      <c r="A167">
        <v>4050</v>
      </c>
      <c r="B167" s="33" t="s">
        <v>343</v>
      </c>
      <c r="C167" s="33" t="s">
        <v>344</v>
      </c>
      <c r="D167" s="34">
        <v>47317</v>
      </c>
      <c r="E167" s="34">
        <v>29369</v>
      </c>
      <c r="F167" s="34">
        <v>17948</v>
      </c>
      <c r="G167" s="34">
        <v>1000</v>
      </c>
      <c r="H167" s="34">
        <v>72355</v>
      </c>
      <c r="I167" s="34">
        <v>63474</v>
      </c>
      <c r="J167" s="34">
        <v>8881</v>
      </c>
      <c r="K167" s="34">
        <v>120672</v>
      </c>
      <c r="L167" s="34">
        <v>8626.8528308</v>
      </c>
      <c r="M167" s="35">
        <f t="shared" si="11"/>
        <v>129298.8528308</v>
      </c>
      <c r="N167" s="36">
        <v>53269</v>
      </c>
      <c r="O167" s="37">
        <v>25171</v>
      </c>
      <c r="P167" s="37">
        <v>78440</v>
      </c>
      <c r="Q167" s="66">
        <f t="shared" si="12"/>
        <v>31123</v>
      </c>
      <c r="R167" s="37">
        <v>56200</v>
      </c>
      <c r="S167" s="37">
        <v>7713</v>
      </c>
      <c r="T167" s="37">
        <v>63913</v>
      </c>
      <c r="U167" s="34">
        <v>3351.767163871526</v>
      </c>
      <c r="V167" s="34">
        <v>3915.417810671115</v>
      </c>
      <c r="W167" s="34">
        <v>71180.18497454264</v>
      </c>
      <c r="X167" s="35">
        <f t="shared" si="13"/>
        <v>150620.18497454264</v>
      </c>
      <c r="Y167" s="61">
        <f t="shared" si="14"/>
        <v>21321.33214374265</v>
      </c>
      <c r="Z167" s="38">
        <v>654998</v>
      </c>
      <c r="AA167" s="39">
        <f t="shared" si="10"/>
        <v>0.03212859200916456</v>
      </c>
    </row>
    <row r="168" spans="1:27" ht="12.75">
      <c r="A168">
        <v>4080</v>
      </c>
      <c r="B168" s="33" t="s">
        <v>345</v>
      </c>
      <c r="C168" s="33" t="s">
        <v>346</v>
      </c>
      <c r="D168" s="34">
        <v>51893</v>
      </c>
      <c r="E168" s="34">
        <v>13783</v>
      </c>
      <c r="F168" s="34">
        <v>38110</v>
      </c>
      <c r="G168" s="34">
        <v>5000</v>
      </c>
      <c r="H168" s="34">
        <v>105312</v>
      </c>
      <c r="I168" s="34">
        <v>85421</v>
      </c>
      <c r="J168" s="34">
        <v>19891</v>
      </c>
      <c r="K168" s="34">
        <v>162205</v>
      </c>
      <c r="L168" s="34">
        <v>14160.931637</v>
      </c>
      <c r="M168" s="35">
        <f t="shared" si="11"/>
        <v>176365.931637</v>
      </c>
      <c r="N168" s="36">
        <v>17050</v>
      </c>
      <c r="O168" s="37">
        <v>40666</v>
      </c>
      <c r="P168" s="37">
        <v>57716</v>
      </c>
      <c r="Q168" s="66">
        <f t="shared" si="12"/>
        <v>5823</v>
      </c>
      <c r="R168" s="37">
        <v>75632</v>
      </c>
      <c r="S168" s="37">
        <v>17276</v>
      </c>
      <c r="T168" s="37">
        <v>92908</v>
      </c>
      <c r="U168" s="34">
        <v>5897.907983406348</v>
      </c>
      <c r="V168" s="34">
        <v>7167.361438929189</v>
      </c>
      <c r="W168" s="34">
        <v>105973.26942233554</v>
      </c>
      <c r="X168" s="35">
        <f t="shared" si="13"/>
        <v>168689.26942233555</v>
      </c>
      <c r="Y168" s="61">
        <f t="shared" si="14"/>
        <v>-7676.662214664451</v>
      </c>
      <c r="Z168" s="38">
        <v>1046704</v>
      </c>
      <c r="AA168" s="39">
        <f t="shared" si="10"/>
        <v>-0.007236229595051976</v>
      </c>
    </row>
    <row r="169" spans="1:27" ht="12.75">
      <c r="A169">
        <v>4090</v>
      </c>
      <c r="B169" s="33" t="s">
        <v>347</v>
      </c>
      <c r="C169" s="33" t="s">
        <v>348</v>
      </c>
      <c r="D169" s="34">
        <v>253601</v>
      </c>
      <c r="E169" s="34">
        <v>73859</v>
      </c>
      <c r="F169" s="34">
        <v>179742</v>
      </c>
      <c r="G169" s="34">
        <v>10000</v>
      </c>
      <c r="H169" s="34">
        <v>276628</v>
      </c>
      <c r="I169" s="34">
        <v>190294</v>
      </c>
      <c r="J169" s="34">
        <v>86334</v>
      </c>
      <c r="K169" s="34">
        <v>540229</v>
      </c>
      <c r="L169" s="34">
        <v>57621.389653</v>
      </c>
      <c r="M169" s="35">
        <f t="shared" si="11"/>
        <v>597850.389653</v>
      </c>
      <c r="N169" s="36">
        <v>129755</v>
      </c>
      <c r="O169" s="37">
        <v>230967</v>
      </c>
      <c r="P169" s="37">
        <v>360722</v>
      </c>
      <c r="Q169" s="66">
        <f t="shared" si="12"/>
        <v>107121</v>
      </c>
      <c r="R169" s="37">
        <v>168488</v>
      </c>
      <c r="S169" s="37">
        <v>74982</v>
      </c>
      <c r="T169" s="37">
        <v>243470</v>
      </c>
      <c r="U169" s="34">
        <v>18513.361187500734</v>
      </c>
      <c r="V169" s="34">
        <v>22855.595707736356</v>
      </c>
      <c r="W169" s="34">
        <v>284838.9568952371</v>
      </c>
      <c r="X169" s="35">
        <f t="shared" si="13"/>
        <v>655560.9568952371</v>
      </c>
      <c r="Y169" s="61">
        <f t="shared" si="14"/>
        <v>57710.56724223704</v>
      </c>
      <c r="Z169" s="38">
        <v>3399298</v>
      </c>
      <c r="AA169" s="39">
        <f t="shared" si="10"/>
        <v>0.016694218388479672</v>
      </c>
    </row>
    <row r="170" spans="1:27" ht="12.75">
      <c r="A170">
        <v>4100</v>
      </c>
      <c r="B170" s="33" t="s">
        <v>349</v>
      </c>
      <c r="C170" s="33" t="s">
        <v>350</v>
      </c>
      <c r="D170" s="34">
        <v>2350</v>
      </c>
      <c r="E170" s="34">
        <v>2350</v>
      </c>
      <c r="F170" s="34">
        <v>0</v>
      </c>
      <c r="G170" s="34">
        <v>1000</v>
      </c>
      <c r="H170" s="34">
        <v>52858</v>
      </c>
      <c r="I170" s="34">
        <v>0</v>
      </c>
      <c r="J170" s="34">
        <v>52858</v>
      </c>
      <c r="K170" s="34">
        <v>56208</v>
      </c>
      <c r="L170" s="34">
        <v>14509.164222</v>
      </c>
      <c r="M170" s="35">
        <f t="shared" si="11"/>
        <v>70717.16422199999</v>
      </c>
      <c r="N170" s="36">
        <v>3825</v>
      </c>
      <c r="O170" s="37">
        <v>0</v>
      </c>
      <c r="P170" s="37">
        <v>3825</v>
      </c>
      <c r="Q170" s="66">
        <f t="shared" si="12"/>
        <v>1475</v>
      </c>
      <c r="R170" s="37">
        <v>0</v>
      </c>
      <c r="S170" s="37">
        <v>45908</v>
      </c>
      <c r="T170" s="37">
        <v>45908</v>
      </c>
      <c r="U170" s="34">
        <v>2827.036624867367</v>
      </c>
      <c r="V170" s="34">
        <v>3813.8502372404632</v>
      </c>
      <c r="W170" s="34">
        <v>52548.88686210783</v>
      </c>
      <c r="X170" s="35">
        <f t="shared" si="13"/>
        <v>57373.88686210783</v>
      </c>
      <c r="Y170" s="61">
        <f t="shared" si="14"/>
        <v>-13343.277359892163</v>
      </c>
      <c r="Z170" s="38">
        <v>644193</v>
      </c>
      <c r="AA170" s="39">
        <f t="shared" si="10"/>
        <v>-0.020256920478851085</v>
      </c>
    </row>
    <row r="171" spans="1:27" ht="12.75">
      <c r="A171">
        <v>4125</v>
      </c>
      <c r="B171" s="33" t="s">
        <v>351</v>
      </c>
      <c r="C171" s="33" t="s">
        <v>352</v>
      </c>
      <c r="D171" s="34">
        <v>551</v>
      </c>
      <c r="E171" s="34">
        <v>551</v>
      </c>
      <c r="F171" s="34">
        <v>0</v>
      </c>
      <c r="G171" s="34">
        <v>1000</v>
      </c>
      <c r="H171" s="34">
        <v>10112</v>
      </c>
      <c r="I171" s="34">
        <v>0</v>
      </c>
      <c r="J171" s="34">
        <v>10112</v>
      </c>
      <c r="K171" s="34">
        <v>11663</v>
      </c>
      <c r="L171" s="34">
        <v>0</v>
      </c>
      <c r="M171" s="35">
        <f t="shared" si="11"/>
        <v>11663</v>
      </c>
      <c r="N171" s="36">
        <v>807</v>
      </c>
      <c r="O171" s="37">
        <v>0</v>
      </c>
      <c r="P171" s="37">
        <v>807</v>
      </c>
      <c r="Q171" s="66">
        <f t="shared" si="12"/>
        <v>256</v>
      </c>
      <c r="R171" s="37">
        <v>0</v>
      </c>
      <c r="S171" s="37">
        <v>8782</v>
      </c>
      <c r="T171" s="37">
        <v>8782</v>
      </c>
      <c r="U171" s="34">
        <v>0</v>
      </c>
      <c r="V171" s="34">
        <v>0</v>
      </c>
      <c r="W171" s="34">
        <v>8782</v>
      </c>
      <c r="X171" s="35">
        <f t="shared" si="13"/>
        <v>10589</v>
      </c>
      <c r="Y171" s="61">
        <f t="shared" si="14"/>
        <v>-1074</v>
      </c>
      <c r="Z171" s="38">
        <v>321455</v>
      </c>
      <c r="AA171" s="39">
        <f t="shared" si="10"/>
        <v>-0.003341058624068688</v>
      </c>
    </row>
    <row r="172" spans="1:27" ht="12.75">
      <c r="A172">
        <v>4185</v>
      </c>
      <c r="B172" s="33" t="s">
        <v>353</v>
      </c>
      <c r="C172" s="33" t="s">
        <v>354</v>
      </c>
      <c r="D172" s="34">
        <v>25662</v>
      </c>
      <c r="E172" s="34">
        <v>4051</v>
      </c>
      <c r="F172" s="34">
        <v>21611</v>
      </c>
      <c r="G172" s="34">
        <v>1000</v>
      </c>
      <c r="H172" s="34">
        <v>63510</v>
      </c>
      <c r="I172" s="34">
        <v>29104</v>
      </c>
      <c r="J172" s="34">
        <v>34406</v>
      </c>
      <c r="K172" s="34">
        <v>90172</v>
      </c>
      <c r="L172" s="34">
        <v>0</v>
      </c>
      <c r="M172" s="35">
        <f t="shared" si="11"/>
        <v>90172</v>
      </c>
      <c r="N172" s="36">
        <v>5173</v>
      </c>
      <c r="O172" s="37">
        <v>25257</v>
      </c>
      <c r="P172" s="37">
        <v>30430</v>
      </c>
      <c r="Q172" s="66">
        <f t="shared" si="12"/>
        <v>4768</v>
      </c>
      <c r="R172" s="37">
        <v>25769</v>
      </c>
      <c r="S172" s="37">
        <v>29882</v>
      </c>
      <c r="T172" s="37">
        <v>55651</v>
      </c>
      <c r="U172" s="34">
        <v>2583.2018911957534</v>
      </c>
      <c r="V172" s="34">
        <v>2964.469572198545</v>
      </c>
      <c r="W172" s="34">
        <v>61198.671463394305</v>
      </c>
      <c r="X172" s="35">
        <f t="shared" si="13"/>
        <v>92628.6714633943</v>
      </c>
      <c r="Y172" s="61">
        <f t="shared" si="14"/>
        <v>2456.6714633943047</v>
      </c>
      <c r="Z172" s="38">
        <v>509859</v>
      </c>
      <c r="AA172" s="39">
        <f t="shared" si="10"/>
        <v>0.004818334997311619</v>
      </c>
    </row>
    <row r="173" spans="1:27" ht="12.75">
      <c r="A173">
        <v>4290</v>
      </c>
      <c r="B173" s="33" t="s">
        <v>355</v>
      </c>
      <c r="C173" s="33" t="s">
        <v>356</v>
      </c>
      <c r="D173" s="34">
        <v>3202</v>
      </c>
      <c r="E173" s="34">
        <v>3202</v>
      </c>
      <c r="F173" s="34">
        <v>0</v>
      </c>
      <c r="G173" s="34">
        <v>1000</v>
      </c>
      <c r="H173" s="34">
        <v>39326</v>
      </c>
      <c r="I173" s="34">
        <v>4476</v>
      </c>
      <c r="J173" s="34">
        <v>34850</v>
      </c>
      <c r="K173" s="34">
        <v>43528</v>
      </c>
      <c r="L173" s="34">
        <v>7687.9030474</v>
      </c>
      <c r="M173" s="35">
        <f t="shared" si="11"/>
        <v>51215.9030474</v>
      </c>
      <c r="N173" s="36">
        <v>4300</v>
      </c>
      <c r="O173" s="37">
        <v>0</v>
      </c>
      <c r="P173" s="37">
        <v>4300</v>
      </c>
      <c r="Q173" s="66">
        <f t="shared" si="12"/>
        <v>1098</v>
      </c>
      <c r="R173" s="37">
        <v>3963</v>
      </c>
      <c r="S173" s="37">
        <v>30268</v>
      </c>
      <c r="T173" s="37">
        <v>34231</v>
      </c>
      <c r="U173" s="34">
        <v>3144.3155554280215</v>
      </c>
      <c r="V173" s="34">
        <v>3635.2655031574936</v>
      </c>
      <c r="W173" s="34">
        <v>41010.581058585514</v>
      </c>
      <c r="X173" s="35">
        <f t="shared" si="13"/>
        <v>46310.581058585514</v>
      </c>
      <c r="Y173" s="61">
        <f t="shared" si="14"/>
        <v>-4905.321988814489</v>
      </c>
      <c r="Z173" s="38">
        <v>584605</v>
      </c>
      <c r="AA173" s="39">
        <f t="shared" si="10"/>
        <v>-0.008281919238903875</v>
      </c>
    </row>
    <row r="174" spans="1:27" ht="12.75">
      <c r="A174">
        <v>4300</v>
      </c>
      <c r="B174" s="33" t="s">
        <v>357</v>
      </c>
      <c r="C174" s="33" t="s">
        <v>358</v>
      </c>
      <c r="D174" s="34">
        <v>0</v>
      </c>
      <c r="E174" s="34">
        <v>0</v>
      </c>
      <c r="F174" s="34">
        <v>0</v>
      </c>
      <c r="G174" s="34">
        <v>500</v>
      </c>
      <c r="H174" s="34">
        <v>14445</v>
      </c>
      <c r="I174" s="34">
        <v>0</v>
      </c>
      <c r="J174" s="34">
        <v>14445</v>
      </c>
      <c r="K174" s="34">
        <v>14945</v>
      </c>
      <c r="L174" s="34">
        <v>0</v>
      </c>
      <c r="M174" s="35">
        <f t="shared" si="11"/>
        <v>14945</v>
      </c>
      <c r="N174" s="36">
        <v>0</v>
      </c>
      <c r="O174" s="37">
        <v>0</v>
      </c>
      <c r="P174" s="37">
        <v>0</v>
      </c>
      <c r="Q174" s="66">
        <f t="shared" si="12"/>
        <v>0</v>
      </c>
      <c r="R174" s="37">
        <v>0</v>
      </c>
      <c r="S174" s="37">
        <v>12546</v>
      </c>
      <c r="T174" s="37">
        <v>12546</v>
      </c>
      <c r="U174" s="34">
        <v>0</v>
      </c>
      <c r="V174" s="34">
        <v>0</v>
      </c>
      <c r="W174" s="34">
        <v>12546</v>
      </c>
      <c r="X174" s="35">
        <f t="shared" si="13"/>
        <v>13046</v>
      </c>
      <c r="Y174" s="61">
        <f t="shared" si="14"/>
        <v>-1899</v>
      </c>
      <c r="Z174" s="38">
        <v>163027</v>
      </c>
      <c r="AA174" s="39">
        <f t="shared" si="10"/>
        <v>-0.011648377262662013</v>
      </c>
    </row>
    <row r="175" spans="1:27" ht="12.75">
      <c r="A175">
        <v>4320</v>
      </c>
      <c r="B175" s="33" t="s">
        <v>359</v>
      </c>
      <c r="C175" s="33" t="s">
        <v>360</v>
      </c>
      <c r="D175" s="34">
        <v>50645</v>
      </c>
      <c r="E175" s="34">
        <v>17834</v>
      </c>
      <c r="F175" s="34">
        <v>32811</v>
      </c>
      <c r="G175" s="34">
        <v>10000</v>
      </c>
      <c r="H175" s="34">
        <v>335542</v>
      </c>
      <c r="I175" s="34">
        <v>241563</v>
      </c>
      <c r="J175" s="34">
        <v>93979</v>
      </c>
      <c r="K175" s="34">
        <v>396187</v>
      </c>
      <c r="L175" s="34">
        <v>50319.862597</v>
      </c>
      <c r="M175" s="35">
        <f t="shared" si="11"/>
        <v>446506.86259699997</v>
      </c>
      <c r="N175" s="36">
        <v>28020</v>
      </c>
      <c r="O175" s="37">
        <v>42181</v>
      </c>
      <c r="P175" s="37">
        <v>70201</v>
      </c>
      <c r="Q175" s="66">
        <f t="shared" si="12"/>
        <v>19556</v>
      </c>
      <c r="R175" s="37">
        <v>213883</v>
      </c>
      <c r="S175" s="37">
        <v>81622</v>
      </c>
      <c r="T175" s="37">
        <v>295505</v>
      </c>
      <c r="U175" s="34">
        <v>16054.901439944211</v>
      </c>
      <c r="V175" s="34">
        <v>20795.298463868763</v>
      </c>
      <c r="W175" s="34">
        <v>332355.19990381296</v>
      </c>
      <c r="X175" s="35">
        <f t="shared" si="13"/>
        <v>412556.19990381296</v>
      </c>
      <c r="Y175" s="61">
        <f t="shared" si="14"/>
        <v>-33950.66269318701</v>
      </c>
      <c r="Z175" s="38">
        <v>3486112</v>
      </c>
      <c r="AA175" s="39">
        <f t="shared" si="10"/>
        <v>-0.009600259247821373</v>
      </c>
    </row>
    <row r="176" spans="1:27" ht="12.75">
      <c r="A176">
        <v>4340</v>
      </c>
      <c r="B176" s="33" t="s">
        <v>361</v>
      </c>
      <c r="C176" s="33" t="s">
        <v>362</v>
      </c>
      <c r="D176" s="34">
        <v>5365</v>
      </c>
      <c r="E176" s="34">
        <v>5365</v>
      </c>
      <c r="F176" s="34">
        <v>0</v>
      </c>
      <c r="G176" s="34">
        <v>1000</v>
      </c>
      <c r="H176" s="34">
        <v>26769</v>
      </c>
      <c r="I176" s="34">
        <v>23559</v>
      </c>
      <c r="J176" s="34">
        <v>3210</v>
      </c>
      <c r="K176" s="34">
        <v>33134</v>
      </c>
      <c r="L176" s="34">
        <v>11031.37049</v>
      </c>
      <c r="M176" s="35">
        <f t="shared" si="11"/>
        <v>44165.37049</v>
      </c>
      <c r="N176" s="36">
        <v>8013</v>
      </c>
      <c r="O176" s="37">
        <v>0</v>
      </c>
      <c r="P176" s="37">
        <v>8013</v>
      </c>
      <c r="Q176" s="66">
        <f t="shared" si="12"/>
        <v>2648</v>
      </c>
      <c r="R176" s="37">
        <v>20859</v>
      </c>
      <c r="S176" s="37">
        <v>2788</v>
      </c>
      <c r="T176" s="37">
        <v>23647</v>
      </c>
      <c r="U176" s="34">
        <v>0</v>
      </c>
      <c r="V176" s="34">
        <v>0</v>
      </c>
      <c r="W176" s="34">
        <v>23647</v>
      </c>
      <c r="X176" s="35">
        <f t="shared" si="13"/>
        <v>32660</v>
      </c>
      <c r="Y176" s="61">
        <f t="shared" si="14"/>
        <v>-11505.370490000001</v>
      </c>
      <c r="Z176" s="38">
        <v>329152</v>
      </c>
      <c r="AA176" s="39">
        <f t="shared" si="10"/>
        <v>-0.03382108441523073</v>
      </c>
    </row>
    <row r="177" spans="1:27" ht="12.75">
      <c r="A177">
        <v>4380</v>
      </c>
      <c r="B177" s="33" t="s">
        <v>363</v>
      </c>
      <c r="C177" s="33" t="s">
        <v>364</v>
      </c>
      <c r="D177" s="34">
        <v>225348</v>
      </c>
      <c r="E177" s="34">
        <v>9308</v>
      </c>
      <c r="F177" s="34">
        <v>216040</v>
      </c>
      <c r="G177" s="34">
        <v>1430</v>
      </c>
      <c r="H177" s="34">
        <v>124468</v>
      </c>
      <c r="I177" s="34">
        <v>28986</v>
      </c>
      <c r="J177" s="34">
        <v>95482</v>
      </c>
      <c r="K177" s="34">
        <v>351246</v>
      </c>
      <c r="L177" s="34">
        <v>14659.712859</v>
      </c>
      <c r="M177" s="35">
        <f t="shared" si="11"/>
        <v>365905.712859</v>
      </c>
      <c r="N177" s="36">
        <v>15027</v>
      </c>
      <c r="O177" s="37">
        <v>268358</v>
      </c>
      <c r="P177" s="37">
        <v>283385</v>
      </c>
      <c r="Q177" s="66">
        <f t="shared" si="12"/>
        <v>58037</v>
      </c>
      <c r="R177" s="37">
        <v>25665</v>
      </c>
      <c r="S177" s="37">
        <v>82928</v>
      </c>
      <c r="T177" s="37">
        <v>108593</v>
      </c>
      <c r="U177" s="34">
        <v>5587.860481462461</v>
      </c>
      <c r="V177" s="34">
        <v>6771.668932007893</v>
      </c>
      <c r="W177" s="34">
        <v>120952.52941347034</v>
      </c>
      <c r="X177" s="35">
        <f t="shared" si="13"/>
        <v>405767.52941347036</v>
      </c>
      <c r="Y177" s="61">
        <f t="shared" si="14"/>
        <v>39861.81655447034</v>
      </c>
      <c r="Z177" s="38">
        <v>1327584</v>
      </c>
      <c r="AA177" s="39">
        <f t="shared" si="10"/>
        <v>0.029697897760730833</v>
      </c>
    </row>
    <row r="178" spans="1:27" ht="12.75">
      <c r="A178">
        <v>4400</v>
      </c>
      <c r="B178" s="33" t="s">
        <v>365</v>
      </c>
      <c r="C178" s="33" t="s">
        <v>366</v>
      </c>
      <c r="D178" s="34">
        <v>3313</v>
      </c>
      <c r="E178" s="34">
        <v>3313</v>
      </c>
      <c r="F178" s="34">
        <v>0</v>
      </c>
      <c r="G178" s="34">
        <v>1298</v>
      </c>
      <c r="H178" s="34">
        <v>67352</v>
      </c>
      <c r="I178" s="34">
        <v>0</v>
      </c>
      <c r="J178" s="34">
        <v>67352</v>
      </c>
      <c r="K178" s="34">
        <v>71963</v>
      </c>
      <c r="L178" s="34">
        <v>18189.295507</v>
      </c>
      <c r="M178" s="35">
        <f t="shared" si="11"/>
        <v>90152.295507</v>
      </c>
      <c r="N178" s="36">
        <v>4623</v>
      </c>
      <c r="O178" s="37">
        <v>0</v>
      </c>
      <c r="P178" s="37">
        <v>4623</v>
      </c>
      <c r="Q178" s="66">
        <f t="shared" si="12"/>
        <v>1310</v>
      </c>
      <c r="R178" s="37">
        <v>0</v>
      </c>
      <c r="S178" s="37">
        <v>58496</v>
      </c>
      <c r="T178" s="37">
        <v>58496</v>
      </c>
      <c r="U178" s="34">
        <v>5069.683424642248</v>
      </c>
      <c r="V178" s="34">
        <v>6834.713466683188</v>
      </c>
      <c r="W178" s="34">
        <v>70400.39689132544</v>
      </c>
      <c r="X178" s="35">
        <f t="shared" si="13"/>
        <v>76321.39689132544</v>
      </c>
      <c r="Y178" s="61">
        <f t="shared" si="14"/>
        <v>-13830.898615674567</v>
      </c>
      <c r="Z178" s="38">
        <v>1112251</v>
      </c>
      <c r="AA178" s="39">
        <f t="shared" si="10"/>
        <v>-0.012234966031064417</v>
      </c>
    </row>
    <row r="179" spans="1:27" ht="25.5">
      <c r="A179">
        <v>4460</v>
      </c>
      <c r="B179" s="33" t="s">
        <v>367</v>
      </c>
      <c r="C179" s="40" t="s">
        <v>368</v>
      </c>
      <c r="D179" s="34">
        <v>606852</v>
      </c>
      <c r="E179" s="34">
        <v>106513</v>
      </c>
      <c r="F179" s="34">
        <v>500339</v>
      </c>
      <c r="G179" s="34">
        <v>27330</v>
      </c>
      <c r="H179" s="34">
        <v>638288</v>
      </c>
      <c r="I179" s="34">
        <v>409060</v>
      </c>
      <c r="J179" s="34">
        <v>229228</v>
      </c>
      <c r="K179" s="34">
        <v>1272470</v>
      </c>
      <c r="L179" s="34">
        <v>53343.447299</v>
      </c>
      <c r="M179" s="35">
        <f t="shared" si="11"/>
        <v>1325813.447299</v>
      </c>
      <c r="N179" s="36">
        <v>191425</v>
      </c>
      <c r="O179" s="37">
        <v>630034</v>
      </c>
      <c r="P179" s="37">
        <v>821459</v>
      </c>
      <c r="Q179" s="66">
        <f t="shared" si="12"/>
        <v>214607</v>
      </c>
      <c r="R179" s="37">
        <v>362187</v>
      </c>
      <c r="S179" s="37">
        <v>199088</v>
      </c>
      <c r="T179" s="37">
        <v>561275</v>
      </c>
      <c r="U179" s="34">
        <v>26695.044720939826</v>
      </c>
      <c r="V179" s="34">
        <v>30905.81196698685</v>
      </c>
      <c r="W179" s="34">
        <v>618875.8566879267</v>
      </c>
      <c r="X179" s="35">
        <f t="shared" si="13"/>
        <v>1467664.8566879267</v>
      </c>
      <c r="Y179" s="61">
        <f t="shared" si="14"/>
        <v>141851.40938892658</v>
      </c>
      <c r="Z179" s="38">
        <v>5758838</v>
      </c>
      <c r="AA179" s="39">
        <f t="shared" si="10"/>
        <v>0.02440588110938052</v>
      </c>
    </row>
    <row r="180" spans="1:27" ht="12.75">
      <c r="A180">
        <v>4500</v>
      </c>
      <c r="B180" s="33" t="s">
        <v>369</v>
      </c>
      <c r="C180" s="33" t="s">
        <v>370</v>
      </c>
      <c r="D180" s="34">
        <v>0</v>
      </c>
      <c r="E180" s="34">
        <v>0</v>
      </c>
      <c r="F180" s="34">
        <v>0</v>
      </c>
      <c r="G180" s="34">
        <v>500</v>
      </c>
      <c r="H180" s="34">
        <v>4216</v>
      </c>
      <c r="I180" s="34">
        <v>0</v>
      </c>
      <c r="J180" s="34">
        <v>4216</v>
      </c>
      <c r="K180" s="34">
        <v>4716</v>
      </c>
      <c r="L180" s="34">
        <v>0</v>
      </c>
      <c r="M180" s="35">
        <f t="shared" si="11"/>
        <v>4716</v>
      </c>
      <c r="N180" s="36">
        <v>0</v>
      </c>
      <c r="O180" s="37">
        <v>0</v>
      </c>
      <c r="P180" s="37">
        <v>0</v>
      </c>
      <c r="Q180" s="66">
        <f t="shared" si="12"/>
        <v>0</v>
      </c>
      <c r="R180" s="37">
        <v>0</v>
      </c>
      <c r="S180" s="37">
        <v>3662</v>
      </c>
      <c r="T180" s="37">
        <v>3662</v>
      </c>
      <c r="U180" s="34">
        <v>0</v>
      </c>
      <c r="V180" s="34">
        <v>0</v>
      </c>
      <c r="W180" s="34">
        <v>3662</v>
      </c>
      <c r="X180" s="35">
        <f t="shared" si="13"/>
        <v>4162</v>
      </c>
      <c r="Y180" s="61">
        <f t="shared" si="14"/>
        <v>-554</v>
      </c>
      <c r="Z180" s="38">
        <v>30333</v>
      </c>
      <c r="AA180" s="39">
        <f t="shared" si="10"/>
        <v>-0.01826393696634029</v>
      </c>
    </row>
    <row r="181" spans="1:27" ht="12.75">
      <c r="A181">
        <v>4600</v>
      </c>
      <c r="B181" s="33" t="s">
        <v>371</v>
      </c>
      <c r="C181" s="33" t="s">
        <v>372</v>
      </c>
      <c r="D181" s="34">
        <v>287605</v>
      </c>
      <c r="E181" s="34">
        <v>47798</v>
      </c>
      <c r="F181" s="34">
        <v>239807</v>
      </c>
      <c r="G181" s="34">
        <v>10000</v>
      </c>
      <c r="H181" s="34">
        <v>441124</v>
      </c>
      <c r="I181" s="34">
        <v>271452</v>
      </c>
      <c r="J181" s="34">
        <v>169672</v>
      </c>
      <c r="K181" s="34">
        <v>738729</v>
      </c>
      <c r="L181" s="34">
        <v>55393.235917</v>
      </c>
      <c r="M181" s="35">
        <f t="shared" si="11"/>
        <v>794122.235917</v>
      </c>
      <c r="N181" s="36">
        <v>80079</v>
      </c>
      <c r="O181" s="37">
        <v>287942</v>
      </c>
      <c r="P181" s="37">
        <v>368021</v>
      </c>
      <c r="Q181" s="66">
        <f t="shared" si="12"/>
        <v>80416</v>
      </c>
      <c r="R181" s="37">
        <v>240347</v>
      </c>
      <c r="S181" s="37">
        <v>147363</v>
      </c>
      <c r="T181" s="37">
        <v>387710</v>
      </c>
      <c r="U181" s="34">
        <v>20198.284055207456</v>
      </c>
      <c r="V181" s="34">
        <v>28159.114098695405</v>
      </c>
      <c r="W181" s="34">
        <v>436067.39815390285</v>
      </c>
      <c r="X181" s="35">
        <f t="shared" si="13"/>
        <v>814088.3981539028</v>
      </c>
      <c r="Y181" s="61">
        <f t="shared" si="14"/>
        <v>19966.162236902863</v>
      </c>
      <c r="Z181" s="38">
        <v>4376698</v>
      </c>
      <c r="AA181" s="39">
        <f t="shared" si="10"/>
        <v>0.004504907767940355</v>
      </c>
    </row>
    <row r="182" spans="1:27" ht="12.75">
      <c r="A182">
        <v>4650</v>
      </c>
      <c r="B182" s="33" t="s">
        <v>373</v>
      </c>
      <c r="C182" s="33" t="s">
        <v>374</v>
      </c>
      <c r="D182" s="34">
        <v>4525</v>
      </c>
      <c r="E182" s="34">
        <v>4525</v>
      </c>
      <c r="F182" s="34">
        <v>0</v>
      </c>
      <c r="G182" s="34">
        <v>1000</v>
      </c>
      <c r="H182" s="34">
        <v>25883</v>
      </c>
      <c r="I182" s="34">
        <v>0</v>
      </c>
      <c r="J182" s="34">
        <v>25883</v>
      </c>
      <c r="K182" s="34">
        <v>31408</v>
      </c>
      <c r="L182" s="34">
        <v>9829.5981592</v>
      </c>
      <c r="M182" s="35">
        <f t="shared" si="11"/>
        <v>41237.5981592</v>
      </c>
      <c r="N182" s="36">
        <v>5815</v>
      </c>
      <c r="O182" s="37">
        <v>0</v>
      </c>
      <c r="P182" s="37">
        <v>5815</v>
      </c>
      <c r="Q182" s="66">
        <f t="shared" si="12"/>
        <v>1290</v>
      </c>
      <c r="R182" s="37">
        <v>0</v>
      </c>
      <c r="S182" s="37">
        <v>22480</v>
      </c>
      <c r="T182" s="37">
        <v>22480</v>
      </c>
      <c r="U182" s="34">
        <v>3264.086091893226</v>
      </c>
      <c r="V182" s="34">
        <v>4522.012532618922</v>
      </c>
      <c r="W182" s="34">
        <v>30266.09862451215</v>
      </c>
      <c r="X182" s="35">
        <f t="shared" si="13"/>
        <v>37081.098624512146</v>
      </c>
      <c r="Y182" s="61">
        <f t="shared" si="14"/>
        <v>-4156.499534687857</v>
      </c>
      <c r="Z182" s="38">
        <v>648631</v>
      </c>
      <c r="AA182" s="39">
        <f t="shared" si="10"/>
        <v>-0.0063124498964825144</v>
      </c>
    </row>
    <row r="183" spans="1:27" ht="12.75">
      <c r="A183">
        <v>4670</v>
      </c>
      <c r="B183" s="33" t="s">
        <v>375</v>
      </c>
      <c r="C183" s="33" t="s">
        <v>376</v>
      </c>
      <c r="D183" s="34">
        <v>17680</v>
      </c>
      <c r="E183" s="34">
        <v>10151</v>
      </c>
      <c r="F183" s="34">
        <v>7529</v>
      </c>
      <c r="G183" s="34">
        <v>5000</v>
      </c>
      <c r="H183" s="34">
        <v>137986</v>
      </c>
      <c r="I183" s="34">
        <v>132154</v>
      </c>
      <c r="J183" s="34">
        <v>5832</v>
      </c>
      <c r="K183" s="34">
        <v>160666</v>
      </c>
      <c r="L183" s="34">
        <v>11648.995367</v>
      </c>
      <c r="M183" s="35">
        <f t="shared" si="11"/>
        <v>172314.995367</v>
      </c>
      <c r="N183" s="36">
        <v>15036</v>
      </c>
      <c r="O183" s="37">
        <v>5280</v>
      </c>
      <c r="P183" s="37">
        <v>20316</v>
      </c>
      <c r="Q183" s="66">
        <f t="shared" si="12"/>
        <v>2636</v>
      </c>
      <c r="R183" s="37">
        <v>117010</v>
      </c>
      <c r="S183" s="37">
        <v>5065</v>
      </c>
      <c r="T183" s="37">
        <v>122075</v>
      </c>
      <c r="U183" s="34">
        <v>5758.928964677857</v>
      </c>
      <c r="V183" s="34">
        <v>7594.920323803045</v>
      </c>
      <c r="W183" s="34">
        <v>135428.8492884809</v>
      </c>
      <c r="X183" s="35">
        <f t="shared" si="13"/>
        <v>160744.8492884809</v>
      </c>
      <c r="Y183" s="61">
        <f t="shared" si="14"/>
        <v>-11570.146078519087</v>
      </c>
      <c r="Z183" s="38">
        <v>1157211</v>
      </c>
      <c r="AA183" s="39">
        <f t="shared" si="10"/>
        <v>-0.009898658628389689</v>
      </c>
    </row>
    <row r="184" spans="1:27" ht="12.75">
      <c r="A184">
        <v>4680</v>
      </c>
      <c r="B184" s="33" t="s">
        <v>377</v>
      </c>
      <c r="C184" s="33" t="s">
        <v>378</v>
      </c>
      <c r="D184" s="34">
        <v>5231</v>
      </c>
      <c r="E184" s="34">
        <v>0</v>
      </c>
      <c r="F184" s="34">
        <v>5231</v>
      </c>
      <c r="G184" s="34">
        <v>1000</v>
      </c>
      <c r="H184" s="34">
        <v>30388</v>
      </c>
      <c r="I184" s="34">
        <v>0</v>
      </c>
      <c r="J184" s="34">
        <v>30388</v>
      </c>
      <c r="K184" s="34">
        <v>36619</v>
      </c>
      <c r="L184" s="34">
        <v>4348.8631777</v>
      </c>
      <c r="M184" s="35">
        <f t="shared" si="11"/>
        <v>40967.8631777</v>
      </c>
      <c r="N184" s="36">
        <v>0</v>
      </c>
      <c r="O184" s="37">
        <v>3668</v>
      </c>
      <c r="P184" s="37">
        <v>3668</v>
      </c>
      <c r="Q184" s="66">
        <f t="shared" si="12"/>
        <v>-1563</v>
      </c>
      <c r="R184" s="37">
        <v>0</v>
      </c>
      <c r="S184" s="37">
        <v>26393</v>
      </c>
      <c r="T184" s="37">
        <v>26393</v>
      </c>
      <c r="U184" s="34">
        <v>0</v>
      </c>
      <c r="V184" s="34">
        <v>0</v>
      </c>
      <c r="W184" s="34">
        <v>26393</v>
      </c>
      <c r="X184" s="35">
        <f t="shared" si="13"/>
        <v>31061</v>
      </c>
      <c r="Y184" s="61">
        <f t="shared" si="14"/>
        <v>-9906.863177699997</v>
      </c>
      <c r="Z184" s="38">
        <v>360028</v>
      </c>
      <c r="AA184" s="39">
        <f t="shared" si="10"/>
        <v>-0.027188507775447308</v>
      </c>
    </row>
    <row r="185" spans="1:27" ht="12.75">
      <c r="A185">
        <v>4730</v>
      </c>
      <c r="B185" s="33" t="s">
        <v>379</v>
      </c>
      <c r="C185" s="33" t="s">
        <v>380</v>
      </c>
      <c r="D185" s="34">
        <v>45288</v>
      </c>
      <c r="E185" s="34">
        <v>4811</v>
      </c>
      <c r="F185" s="34">
        <v>40477</v>
      </c>
      <c r="G185" s="34">
        <v>1000</v>
      </c>
      <c r="H185" s="34">
        <v>81125</v>
      </c>
      <c r="I185" s="34">
        <v>32980</v>
      </c>
      <c r="J185" s="34">
        <v>48145</v>
      </c>
      <c r="K185" s="34">
        <v>127413</v>
      </c>
      <c r="L185" s="34">
        <v>12815.175145</v>
      </c>
      <c r="M185" s="35">
        <f t="shared" si="11"/>
        <v>140228.175145</v>
      </c>
      <c r="N185" s="36">
        <v>6677</v>
      </c>
      <c r="O185" s="37">
        <v>36493</v>
      </c>
      <c r="P185" s="37">
        <v>43170</v>
      </c>
      <c r="Q185" s="66">
        <f t="shared" si="12"/>
        <v>-2118</v>
      </c>
      <c r="R185" s="37">
        <v>29201</v>
      </c>
      <c r="S185" s="37">
        <v>41815</v>
      </c>
      <c r="T185" s="37">
        <v>71016</v>
      </c>
      <c r="U185" s="34">
        <v>3231.3186809735</v>
      </c>
      <c r="V185" s="34">
        <v>4147.868868574441</v>
      </c>
      <c r="W185" s="34">
        <v>78395.18754954795</v>
      </c>
      <c r="X185" s="35">
        <f t="shared" si="13"/>
        <v>122565.18754954795</v>
      </c>
      <c r="Y185" s="61">
        <f t="shared" si="14"/>
        <v>-17662.98759545204</v>
      </c>
      <c r="Z185" s="38">
        <v>795990</v>
      </c>
      <c r="AA185" s="39">
        <f t="shared" si="10"/>
        <v>-0.02183837114084424</v>
      </c>
    </row>
    <row r="186" spans="1:27" ht="12.75">
      <c r="A186">
        <v>4790</v>
      </c>
      <c r="B186" s="33" t="s">
        <v>381</v>
      </c>
      <c r="C186" s="33" t="s">
        <v>382</v>
      </c>
      <c r="D186" s="34">
        <v>28482</v>
      </c>
      <c r="E186" s="34">
        <v>8158</v>
      </c>
      <c r="F186" s="34">
        <v>20324</v>
      </c>
      <c r="G186" s="34">
        <v>1000</v>
      </c>
      <c r="H186" s="34">
        <v>56681</v>
      </c>
      <c r="I186" s="34">
        <v>18161</v>
      </c>
      <c r="J186" s="34">
        <v>38520</v>
      </c>
      <c r="K186" s="34">
        <v>86163</v>
      </c>
      <c r="L186" s="34">
        <v>11358.78965</v>
      </c>
      <c r="M186" s="35">
        <f t="shared" si="11"/>
        <v>97521.78965</v>
      </c>
      <c r="N186" s="36">
        <v>12053</v>
      </c>
      <c r="O186" s="37">
        <v>25214</v>
      </c>
      <c r="P186" s="37">
        <v>37267</v>
      </c>
      <c r="Q186" s="66">
        <f t="shared" si="12"/>
        <v>8785</v>
      </c>
      <c r="R186" s="37">
        <v>16080</v>
      </c>
      <c r="S186" s="37">
        <v>33455</v>
      </c>
      <c r="T186" s="37">
        <v>49535</v>
      </c>
      <c r="U186" s="34">
        <v>3525.321450673935</v>
      </c>
      <c r="V186" s="34">
        <v>4298.48521721665</v>
      </c>
      <c r="W186" s="34">
        <v>57358.80666789058</v>
      </c>
      <c r="X186" s="35">
        <f t="shared" si="13"/>
        <v>95625.80666789057</v>
      </c>
      <c r="Y186" s="61">
        <f t="shared" si="14"/>
        <v>-1895.9829821094318</v>
      </c>
      <c r="Z186" s="38">
        <v>652341</v>
      </c>
      <c r="AA186" s="39">
        <f t="shared" si="10"/>
        <v>-0.0028566876344940117</v>
      </c>
    </row>
    <row r="187" spans="1:27" ht="12.75">
      <c r="A187">
        <v>4810</v>
      </c>
      <c r="B187" s="33" t="s">
        <v>383</v>
      </c>
      <c r="C187" s="33" t="s">
        <v>384</v>
      </c>
      <c r="D187" s="34">
        <v>11564</v>
      </c>
      <c r="E187" s="34">
        <v>2138</v>
      </c>
      <c r="F187" s="34">
        <v>9426</v>
      </c>
      <c r="G187" s="34">
        <v>1000</v>
      </c>
      <c r="H187" s="34">
        <v>33319</v>
      </c>
      <c r="I187" s="34">
        <v>20746</v>
      </c>
      <c r="J187" s="34">
        <v>12573</v>
      </c>
      <c r="K187" s="34">
        <v>45883</v>
      </c>
      <c r="L187" s="34">
        <v>0</v>
      </c>
      <c r="M187" s="35">
        <f t="shared" si="11"/>
        <v>45883</v>
      </c>
      <c r="N187" s="36">
        <v>3132</v>
      </c>
      <c r="O187" s="37">
        <v>9547</v>
      </c>
      <c r="P187" s="37">
        <v>12679</v>
      </c>
      <c r="Q187" s="66">
        <f t="shared" si="12"/>
        <v>1115</v>
      </c>
      <c r="R187" s="37">
        <v>18368</v>
      </c>
      <c r="S187" s="37">
        <v>10919</v>
      </c>
      <c r="T187" s="37">
        <v>29287</v>
      </c>
      <c r="U187" s="34">
        <v>0</v>
      </c>
      <c r="V187" s="34">
        <v>0</v>
      </c>
      <c r="W187" s="34">
        <v>29287</v>
      </c>
      <c r="X187" s="35">
        <f t="shared" si="13"/>
        <v>42966</v>
      </c>
      <c r="Y187" s="61">
        <f t="shared" si="14"/>
        <v>-2917</v>
      </c>
      <c r="Z187" s="38">
        <v>316992</v>
      </c>
      <c r="AA187" s="39">
        <f t="shared" si="10"/>
        <v>-0.00920212497476277</v>
      </c>
    </row>
    <row r="188" spans="1:27" ht="12.75">
      <c r="A188">
        <v>4830</v>
      </c>
      <c r="B188" s="33" t="s">
        <v>385</v>
      </c>
      <c r="C188" s="33" t="s">
        <v>386</v>
      </c>
      <c r="D188" s="34">
        <v>379767</v>
      </c>
      <c r="E188" s="34">
        <v>83482</v>
      </c>
      <c r="F188" s="34">
        <v>296285</v>
      </c>
      <c r="G188" s="34">
        <v>10000</v>
      </c>
      <c r="H188" s="34">
        <v>566043</v>
      </c>
      <c r="I188" s="34">
        <v>357354</v>
      </c>
      <c r="J188" s="34">
        <v>208689</v>
      </c>
      <c r="K188" s="34">
        <v>955810</v>
      </c>
      <c r="L188" s="34">
        <v>44664.959776</v>
      </c>
      <c r="M188" s="35">
        <f t="shared" si="11"/>
        <v>1000474.959776</v>
      </c>
      <c r="N188" s="36">
        <v>145627</v>
      </c>
      <c r="O188" s="37">
        <v>357220</v>
      </c>
      <c r="P188" s="37">
        <v>502847</v>
      </c>
      <c r="Q188" s="66">
        <f t="shared" si="12"/>
        <v>123080</v>
      </c>
      <c r="R188" s="37">
        <v>316405</v>
      </c>
      <c r="S188" s="37">
        <v>181250</v>
      </c>
      <c r="T188" s="37">
        <v>497655</v>
      </c>
      <c r="U188" s="34">
        <v>28656.79571538216</v>
      </c>
      <c r="V188" s="34">
        <v>36397.562912664165</v>
      </c>
      <c r="W188" s="34">
        <v>562709.3586280463</v>
      </c>
      <c r="X188" s="35">
        <f t="shared" si="13"/>
        <v>1075556.3586280462</v>
      </c>
      <c r="Y188" s="61">
        <f t="shared" si="14"/>
        <v>75081.39885204623</v>
      </c>
      <c r="Z188" s="38">
        <v>5769780</v>
      </c>
      <c r="AA188" s="39">
        <f t="shared" si="10"/>
        <v>0.012912909034560492</v>
      </c>
    </row>
    <row r="189" spans="1:27" ht="12.75">
      <c r="A189">
        <v>4920</v>
      </c>
      <c r="B189" s="33" t="s">
        <v>387</v>
      </c>
      <c r="C189" s="33" t="s">
        <v>388</v>
      </c>
      <c r="D189" s="34">
        <v>0</v>
      </c>
      <c r="E189" s="34">
        <v>0</v>
      </c>
      <c r="F189" s="34">
        <v>0</v>
      </c>
      <c r="G189" s="34">
        <v>500</v>
      </c>
      <c r="H189" s="34">
        <v>4676</v>
      </c>
      <c r="I189" s="34">
        <v>0</v>
      </c>
      <c r="J189" s="34">
        <v>4676</v>
      </c>
      <c r="K189" s="34">
        <v>5176</v>
      </c>
      <c r="L189" s="34">
        <v>0</v>
      </c>
      <c r="M189" s="35">
        <f t="shared" si="11"/>
        <v>5176</v>
      </c>
      <c r="N189" s="36">
        <v>0</v>
      </c>
      <c r="O189" s="37">
        <v>0</v>
      </c>
      <c r="P189" s="37">
        <v>0</v>
      </c>
      <c r="Q189" s="66">
        <f t="shared" si="12"/>
        <v>0</v>
      </c>
      <c r="R189" s="37">
        <v>0</v>
      </c>
      <c r="S189" s="37">
        <v>4061</v>
      </c>
      <c r="T189" s="37">
        <v>4061</v>
      </c>
      <c r="U189" s="34">
        <v>0</v>
      </c>
      <c r="V189" s="34">
        <v>0</v>
      </c>
      <c r="W189" s="34">
        <v>4061</v>
      </c>
      <c r="X189" s="35">
        <f t="shared" si="13"/>
        <v>4561</v>
      </c>
      <c r="Y189" s="61">
        <f t="shared" si="14"/>
        <v>-615</v>
      </c>
      <c r="Z189" s="38">
        <v>35537</v>
      </c>
      <c r="AA189" s="39">
        <f t="shared" si="10"/>
        <v>-0.017305906519965105</v>
      </c>
    </row>
    <row r="190" spans="1:27" ht="12.75">
      <c r="A190">
        <v>4960</v>
      </c>
      <c r="B190" s="33" t="s">
        <v>389</v>
      </c>
      <c r="C190" s="33" t="s">
        <v>390</v>
      </c>
      <c r="D190" s="34">
        <v>0</v>
      </c>
      <c r="E190" s="34">
        <v>0</v>
      </c>
      <c r="F190" s="34">
        <v>0</v>
      </c>
      <c r="G190" s="34">
        <v>500</v>
      </c>
      <c r="H190" s="34">
        <v>15023</v>
      </c>
      <c r="I190" s="34">
        <v>0</v>
      </c>
      <c r="J190" s="34">
        <v>15023</v>
      </c>
      <c r="K190" s="34">
        <v>15523</v>
      </c>
      <c r="L190" s="34">
        <v>0</v>
      </c>
      <c r="M190" s="35">
        <f t="shared" si="11"/>
        <v>15523</v>
      </c>
      <c r="N190" s="36">
        <v>0</v>
      </c>
      <c r="O190" s="37">
        <v>0</v>
      </c>
      <c r="P190" s="37">
        <v>0</v>
      </c>
      <c r="Q190" s="66">
        <f t="shared" si="12"/>
        <v>0</v>
      </c>
      <c r="R190" s="37">
        <v>0</v>
      </c>
      <c r="S190" s="37">
        <v>13048</v>
      </c>
      <c r="T190" s="37">
        <v>13048</v>
      </c>
      <c r="U190" s="34">
        <v>0</v>
      </c>
      <c r="V190" s="34">
        <v>0</v>
      </c>
      <c r="W190" s="34">
        <v>13048</v>
      </c>
      <c r="X190" s="35">
        <f t="shared" si="13"/>
        <v>13548</v>
      </c>
      <c r="Y190" s="61">
        <f t="shared" si="14"/>
        <v>-1975</v>
      </c>
      <c r="Z190" s="38">
        <v>130015</v>
      </c>
      <c r="AA190" s="39">
        <f t="shared" si="10"/>
        <v>-0.015190554935968926</v>
      </c>
    </row>
    <row r="191" spans="1:27" ht="12.75">
      <c r="A191">
        <v>5010</v>
      </c>
      <c r="B191" s="33" t="s">
        <v>391</v>
      </c>
      <c r="C191" s="33" t="s">
        <v>392</v>
      </c>
      <c r="D191" s="34">
        <v>0</v>
      </c>
      <c r="E191" s="34">
        <v>0</v>
      </c>
      <c r="F191" s="34">
        <v>0</v>
      </c>
      <c r="G191" s="34">
        <v>1000</v>
      </c>
      <c r="H191" s="34">
        <v>31402</v>
      </c>
      <c r="I191" s="34">
        <v>0</v>
      </c>
      <c r="J191" s="34">
        <v>31402</v>
      </c>
      <c r="K191" s="34">
        <v>32402</v>
      </c>
      <c r="L191" s="34">
        <v>0</v>
      </c>
      <c r="M191" s="35">
        <f t="shared" si="11"/>
        <v>32402</v>
      </c>
      <c r="N191" s="36">
        <v>0</v>
      </c>
      <c r="O191" s="37">
        <v>0</v>
      </c>
      <c r="P191" s="37">
        <v>0</v>
      </c>
      <c r="Q191" s="66">
        <f t="shared" si="12"/>
        <v>0</v>
      </c>
      <c r="R191" s="37">
        <v>0</v>
      </c>
      <c r="S191" s="37">
        <v>27273</v>
      </c>
      <c r="T191" s="37">
        <v>27273</v>
      </c>
      <c r="U191" s="34">
        <v>0</v>
      </c>
      <c r="V191" s="34">
        <v>0</v>
      </c>
      <c r="W191" s="34">
        <v>27273</v>
      </c>
      <c r="X191" s="35">
        <f t="shared" si="13"/>
        <v>28273</v>
      </c>
      <c r="Y191" s="61">
        <f t="shared" si="14"/>
        <v>-4129</v>
      </c>
      <c r="Z191" s="38">
        <v>327325</v>
      </c>
      <c r="AA191" s="39">
        <f t="shared" si="10"/>
        <v>-0.012614374093026808</v>
      </c>
    </row>
    <row r="192" spans="1:27" ht="12.75">
      <c r="A192">
        <v>5065</v>
      </c>
      <c r="B192" s="33" t="s">
        <v>393</v>
      </c>
      <c r="C192" s="33" t="s">
        <v>394</v>
      </c>
      <c r="D192" s="34">
        <v>92866</v>
      </c>
      <c r="E192" s="34">
        <v>8644</v>
      </c>
      <c r="F192" s="34">
        <v>84222</v>
      </c>
      <c r="G192" s="34">
        <v>1000</v>
      </c>
      <c r="H192" s="34">
        <v>76876</v>
      </c>
      <c r="I192" s="34">
        <v>38024</v>
      </c>
      <c r="J192" s="34">
        <v>38852</v>
      </c>
      <c r="K192" s="34">
        <v>170742</v>
      </c>
      <c r="L192" s="34">
        <v>9702.5740149</v>
      </c>
      <c r="M192" s="35">
        <f t="shared" si="11"/>
        <v>180444.5740149</v>
      </c>
      <c r="N192" s="36">
        <v>14774</v>
      </c>
      <c r="O192" s="37">
        <v>103385</v>
      </c>
      <c r="P192" s="37">
        <v>118159</v>
      </c>
      <c r="Q192" s="66">
        <f t="shared" si="12"/>
        <v>25293</v>
      </c>
      <c r="R192" s="37">
        <v>33667</v>
      </c>
      <c r="S192" s="37">
        <v>33744</v>
      </c>
      <c r="T192" s="37">
        <v>67411</v>
      </c>
      <c r="U192" s="34">
        <v>2748.3948386600255</v>
      </c>
      <c r="V192" s="34">
        <v>4075.6634731592435</v>
      </c>
      <c r="W192" s="34">
        <v>74235.05831181927</v>
      </c>
      <c r="X192" s="35">
        <f t="shared" si="13"/>
        <v>193394.05831181927</v>
      </c>
      <c r="Y192" s="61">
        <f t="shared" si="14"/>
        <v>12949.484296919283</v>
      </c>
      <c r="Z192" s="38">
        <v>901461</v>
      </c>
      <c r="AA192" s="39">
        <f t="shared" si="10"/>
        <v>0.014212030272302703</v>
      </c>
    </row>
    <row r="193" spans="1:27" ht="12.75">
      <c r="A193">
        <v>5090</v>
      </c>
      <c r="B193" s="33" t="s">
        <v>395</v>
      </c>
      <c r="C193" s="33" t="s">
        <v>396</v>
      </c>
      <c r="D193" s="34">
        <v>63348</v>
      </c>
      <c r="E193" s="34">
        <v>58070</v>
      </c>
      <c r="F193" s="34">
        <v>5278</v>
      </c>
      <c r="G193" s="34">
        <v>10000</v>
      </c>
      <c r="H193" s="34">
        <v>392009</v>
      </c>
      <c r="I193" s="34">
        <v>382475</v>
      </c>
      <c r="J193" s="34">
        <v>9534</v>
      </c>
      <c r="K193" s="34">
        <v>465357</v>
      </c>
      <c r="L193" s="34">
        <v>52424.266901</v>
      </c>
      <c r="M193" s="35">
        <f t="shared" si="11"/>
        <v>517781.266901</v>
      </c>
      <c r="N193" s="36">
        <v>93171</v>
      </c>
      <c r="O193" s="37">
        <v>5047</v>
      </c>
      <c r="P193" s="37">
        <v>98218</v>
      </c>
      <c r="Q193" s="66">
        <f t="shared" si="12"/>
        <v>34870</v>
      </c>
      <c r="R193" s="37">
        <v>338648</v>
      </c>
      <c r="S193" s="37">
        <v>8280</v>
      </c>
      <c r="T193" s="37">
        <v>346928</v>
      </c>
      <c r="U193" s="34">
        <v>22698.77648159894</v>
      </c>
      <c r="V193" s="34">
        <v>29935.610884194117</v>
      </c>
      <c r="W193" s="34">
        <v>399562.3873657931</v>
      </c>
      <c r="X193" s="35">
        <f t="shared" si="13"/>
        <v>507780.3873657931</v>
      </c>
      <c r="Y193" s="61">
        <f t="shared" si="14"/>
        <v>-10000.879535206885</v>
      </c>
      <c r="Z193" s="38">
        <v>4368047</v>
      </c>
      <c r="AA193" s="39">
        <f t="shared" si="10"/>
        <v>-0.0022624012082354435</v>
      </c>
    </row>
    <row r="194" spans="1:27" ht="12.75">
      <c r="A194">
        <v>5120</v>
      </c>
      <c r="B194" s="33" t="s">
        <v>397</v>
      </c>
      <c r="C194" s="33" t="s">
        <v>398</v>
      </c>
      <c r="D194" s="34">
        <v>0</v>
      </c>
      <c r="E194" s="34">
        <v>0</v>
      </c>
      <c r="F194" s="34">
        <v>0</v>
      </c>
      <c r="G194" s="34">
        <v>500</v>
      </c>
      <c r="H194" s="34">
        <v>17243</v>
      </c>
      <c r="I194" s="34">
        <v>0</v>
      </c>
      <c r="J194" s="34">
        <v>17243</v>
      </c>
      <c r="K194" s="34">
        <v>17743</v>
      </c>
      <c r="L194" s="34">
        <v>0</v>
      </c>
      <c r="M194" s="35">
        <f t="shared" si="11"/>
        <v>17743</v>
      </c>
      <c r="N194" s="36">
        <v>0</v>
      </c>
      <c r="O194" s="37">
        <v>0</v>
      </c>
      <c r="P194" s="37">
        <v>0</v>
      </c>
      <c r="Q194" s="66">
        <f t="shared" si="12"/>
        <v>0</v>
      </c>
      <c r="R194" s="37">
        <v>0</v>
      </c>
      <c r="S194" s="37">
        <v>14976</v>
      </c>
      <c r="T194" s="37">
        <v>14976</v>
      </c>
      <c r="U194" s="34">
        <v>0</v>
      </c>
      <c r="V194" s="34">
        <v>0</v>
      </c>
      <c r="W194" s="34">
        <v>14976</v>
      </c>
      <c r="X194" s="35">
        <f t="shared" si="13"/>
        <v>15476</v>
      </c>
      <c r="Y194" s="61">
        <f t="shared" si="14"/>
        <v>-2267</v>
      </c>
      <c r="Z194" s="38">
        <v>183284</v>
      </c>
      <c r="AA194" s="39">
        <f t="shared" si="10"/>
        <v>-0.01236878287248205</v>
      </c>
    </row>
    <row r="195" spans="1:27" ht="12.75">
      <c r="A195">
        <v>5135</v>
      </c>
      <c r="B195" s="33" t="s">
        <v>399</v>
      </c>
      <c r="C195" s="33" t="s">
        <v>400</v>
      </c>
      <c r="D195" s="34">
        <v>82621</v>
      </c>
      <c r="E195" s="34">
        <v>7822</v>
      </c>
      <c r="F195" s="34">
        <v>74799</v>
      </c>
      <c r="G195" s="34">
        <v>1312</v>
      </c>
      <c r="H195" s="34">
        <v>140095</v>
      </c>
      <c r="I195" s="34">
        <v>85123</v>
      </c>
      <c r="J195" s="34">
        <v>54972</v>
      </c>
      <c r="K195" s="34">
        <v>224028</v>
      </c>
      <c r="L195" s="34">
        <v>13307.313287</v>
      </c>
      <c r="M195" s="35">
        <f t="shared" si="11"/>
        <v>237335.313287</v>
      </c>
      <c r="N195" s="36">
        <v>11806</v>
      </c>
      <c r="O195" s="37">
        <v>87964</v>
      </c>
      <c r="P195" s="37">
        <v>99770</v>
      </c>
      <c r="Q195" s="66">
        <f t="shared" si="12"/>
        <v>17149</v>
      </c>
      <c r="R195" s="37">
        <v>75369</v>
      </c>
      <c r="S195" s="37">
        <v>47744</v>
      </c>
      <c r="T195" s="37">
        <v>123113</v>
      </c>
      <c r="U195" s="34">
        <v>5124.597085700822</v>
      </c>
      <c r="V195" s="34">
        <v>6639.617206456015</v>
      </c>
      <c r="W195" s="34">
        <v>134877.21429215683</v>
      </c>
      <c r="X195" s="35">
        <f t="shared" si="13"/>
        <v>235959.21429215683</v>
      </c>
      <c r="Y195" s="61">
        <f t="shared" si="14"/>
        <v>-1376.098994843167</v>
      </c>
      <c r="Z195" s="38">
        <v>1126244</v>
      </c>
      <c r="AA195" s="39">
        <f t="shared" si="10"/>
        <v>-0.0012075796664863232</v>
      </c>
    </row>
    <row r="196" spans="1:27" ht="12.75">
      <c r="A196">
        <v>5160</v>
      </c>
      <c r="B196" s="33" t="s">
        <v>401</v>
      </c>
      <c r="C196" s="33" t="s">
        <v>402</v>
      </c>
      <c r="D196" s="34">
        <v>10618</v>
      </c>
      <c r="E196" s="34">
        <v>0</v>
      </c>
      <c r="F196" s="34">
        <v>10618</v>
      </c>
      <c r="G196" s="34">
        <v>1000</v>
      </c>
      <c r="H196" s="34">
        <v>25591</v>
      </c>
      <c r="I196" s="34">
        <v>0</v>
      </c>
      <c r="J196" s="34">
        <v>25591</v>
      </c>
      <c r="K196" s="34">
        <v>37209</v>
      </c>
      <c r="L196" s="34">
        <v>0</v>
      </c>
      <c r="M196" s="35">
        <f t="shared" si="11"/>
        <v>37209</v>
      </c>
      <c r="N196" s="36">
        <v>0</v>
      </c>
      <c r="O196" s="37">
        <v>12410</v>
      </c>
      <c r="P196" s="37">
        <v>12410</v>
      </c>
      <c r="Q196" s="66">
        <f t="shared" si="12"/>
        <v>1792</v>
      </c>
      <c r="R196" s="37">
        <v>0</v>
      </c>
      <c r="S196" s="37">
        <v>22226</v>
      </c>
      <c r="T196" s="37">
        <v>22226</v>
      </c>
      <c r="U196" s="34">
        <v>0</v>
      </c>
      <c r="V196" s="34">
        <v>0</v>
      </c>
      <c r="W196" s="34">
        <v>22226</v>
      </c>
      <c r="X196" s="35">
        <f t="shared" si="13"/>
        <v>35636</v>
      </c>
      <c r="Y196" s="61">
        <f t="shared" si="14"/>
        <v>-1573</v>
      </c>
      <c r="Z196" s="38">
        <v>420158</v>
      </c>
      <c r="AA196" s="39">
        <f t="shared" si="10"/>
        <v>-0.003743829702159664</v>
      </c>
    </row>
    <row r="197" spans="1:27" ht="12.75">
      <c r="A197">
        <v>5175</v>
      </c>
      <c r="B197" s="33" t="s">
        <v>403</v>
      </c>
      <c r="C197" s="33" t="s">
        <v>404</v>
      </c>
      <c r="D197" s="34">
        <v>3444</v>
      </c>
      <c r="E197" s="34">
        <v>3444</v>
      </c>
      <c r="F197" s="34">
        <v>0</v>
      </c>
      <c r="G197" s="34">
        <v>1024</v>
      </c>
      <c r="H197" s="34">
        <v>71461</v>
      </c>
      <c r="I197" s="34">
        <v>9411</v>
      </c>
      <c r="J197" s="34">
        <v>62050</v>
      </c>
      <c r="K197" s="34">
        <v>75929</v>
      </c>
      <c r="L197" s="34">
        <v>13301.00562</v>
      </c>
      <c r="M197" s="35">
        <f t="shared" si="11"/>
        <v>89230.00562</v>
      </c>
      <c r="N197" s="36">
        <v>5434</v>
      </c>
      <c r="O197" s="37">
        <v>0</v>
      </c>
      <c r="P197" s="37">
        <v>5434</v>
      </c>
      <c r="Q197" s="66">
        <f t="shared" si="12"/>
        <v>1990</v>
      </c>
      <c r="R197" s="37">
        <v>8333</v>
      </c>
      <c r="S197" s="37">
        <v>53891</v>
      </c>
      <c r="T197" s="37">
        <v>62224</v>
      </c>
      <c r="U197" s="34">
        <v>3999.431989360725</v>
      </c>
      <c r="V197" s="34">
        <v>5370.704976431011</v>
      </c>
      <c r="W197" s="34">
        <v>71594.13696579174</v>
      </c>
      <c r="X197" s="35">
        <f t="shared" si="13"/>
        <v>78052.13696579174</v>
      </c>
      <c r="Y197" s="61">
        <f t="shared" si="14"/>
        <v>-11177.868654208258</v>
      </c>
      <c r="Z197" s="38">
        <v>847077</v>
      </c>
      <c r="AA197" s="39">
        <f t="shared" si="10"/>
        <v>-0.012991811251791979</v>
      </c>
    </row>
    <row r="198" spans="1:27" ht="12.75">
      <c r="A198">
        <v>5180</v>
      </c>
      <c r="B198" s="33" t="s">
        <v>405</v>
      </c>
      <c r="C198" s="33" t="s">
        <v>406</v>
      </c>
      <c r="D198" s="34">
        <v>112479</v>
      </c>
      <c r="E198" s="34">
        <v>21009</v>
      </c>
      <c r="F198" s="34">
        <v>91470</v>
      </c>
      <c r="G198" s="34">
        <v>5000</v>
      </c>
      <c r="H198" s="34">
        <v>180550</v>
      </c>
      <c r="I198" s="34">
        <v>101359</v>
      </c>
      <c r="J198" s="34">
        <v>79191</v>
      </c>
      <c r="K198" s="34">
        <v>298029</v>
      </c>
      <c r="L198" s="34">
        <v>26586.999427</v>
      </c>
      <c r="M198" s="35">
        <f t="shared" si="11"/>
        <v>324615.999427</v>
      </c>
      <c r="N198" s="36">
        <v>35416</v>
      </c>
      <c r="O198" s="37">
        <v>111013</v>
      </c>
      <c r="P198" s="37">
        <v>146429</v>
      </c>
      <c r="Q198" s="66">
        <f t="shared" si="12"/>
        <v>33950</v>
      </c>
      <c r="R198" s="37">
        <v>89745</v>
      </c>
      <c r="S198" s="37">
        <v>68779</v>
      </c>
      <c r="T198" s="37">
        <v>158524</v>
      </c>
      <c r="U198" s="34">
        <v>8090.160765008132</v>
      </c>
      <c r="V198" s="34">
        <v>10352.142771876353</v>
      </c>
      <c r="W198" s="34">
        <v>176966.3035368845</v>
      </c>
      <c r="X198" s="35">
        <f t="shared" si="13"/>
        <v>328395.3035368845</v>
      </c>
      <c r="Y198" s="61">
        <f t="shared" si="14"/>
        <v>3779.304109884484</v>
      </c>
      <c r="Z198" s="38">
        <v>1698050</v>
      </c>
      <c r="AA198" s="39">
        <f t="shared" si="10"/>
        <v>0.0021913620727956867</v>
      </c>
    </row>
    <row r="199" spans="1:27" ht="12.75">
      <c r="A199">
        <v>5200</v>
      </c>
      <c r="B199" s="33" t="s">
        <v>407</v>
      </c>
      <c r="C199" s="33" t="s">
        <v>408</v>
      </c>
      <c r="D199" s="34">
        <v>235418</v>
      </c>
      <c r="E199" s="34">
        <v>14622</v>
      </c>
      <c r="F199" s="34">
        <v>220796</v>
      </c>
      <c r="G199" s="34">
        <v>10000</v>
      </c>
      <c r="H199" s="34">
        <v>394752</v>
      </c>
      <c r="I199" s="34">
        <v>164668</v>
      </c>
      <c r="J199" s="34">
        <v>230084</v>
      </c>
      <c r="K199" s="34">
        <v>640170</v>
      </c>
      <c r="L199" s="34">
        <v>30890.711906</v>
      </c>
      <c r="M199" s="35">
        <f t="shared" si="11"/>
        <v>671060.711906</v>
      </c>
      <c r="N199" s="36">
        <v>21135</v>
      </c>
      <c r="O199" s="37">
        <v>263339</v>
      </c>
      <c r="P199" s="37">
        <v>284474</v>
      </c>
      <c r="Q199" s="66">
        <f t="shared" si="12"/>
        <v>49056</v>
      </c>
      <c r="R199" s="37">
        <v>145799</v>
      </c>
      <c r="S199" s="37">
        <v>199831</v>
      </c>
      <c r="T199" s="37">
        <v>345630</v>
      </c>
      <c r="U199" s="34">
        <v>16449.918228135113</v>
      </c>
      <c r="V199" s="34">
        <v>18880.817370149616</v>
      </c>
      <c r="W199" s="34">
        <v>380960.7355982847</v>
      </c>
      <c r="X199" s="35">
        <f t="shared" si="13"/>
        <v>675434.7355982848</v>
      </c>
      <c r="Y199" s="61">
        <f t="shared" si="14"/>
        <v>4374.023692284711</v>
      </c>
      <c r="Z199" s="38">
        <v>3192012</v>
      </c>
      <c r="AA199" s="39">
        <f t="shared" si="10"/>
        <v>0.001357169012929325</v>
      </c>
    </row>
    <row r="200" spans="1:27" ht="12.75">
      <c r="A200">
        <v>5240</v>
      </c>
      <c r="B200" s="33" t="s">
        <v>409</v>
      </c>
      <c r="C200" s="33" t="s">
        <v>410</v>
      </c>
      <c r="D200" s="34">
        <v>17969</v>
      </c>
      <c r="E200" s="34">
        <v>17969</v>
      </c>
      <c r="F200" s="34">
        <v>0</v>
      </c>
      <c r="G200" s="34">
        <v>10000</v>
      </c>
      <c r="H200" s="34">
        <v>99148</v>
      </c>
      <c r="I200" s="34">
        <v>53619</v>
      </c>
      <c r="J200" s="34">
        <v>45529</v>
      </c>
      <c r="K200" s="34">
        <v>127117</v>
      </c>
      <c r="L200" s="34">
        <v>34873.413137</v>
      </c>
      <c r="M200" s="35">
        <f t="shared" si="11"/>
        <v>161990.413137</v>
      </c>
      <c r="N200" s="36">
        <v>27822</v>
      </c>
      <c r="O200" s="37">
        <v>0</v>
      </c>
      <c r="P200" s="37">
        <v>27822</v>
      </c>
      <c r="Q200" s="66">
        <f t="shared" si="12"/>
        <v>9853</v>
      </c>
      <c r="R200" s="37">
        <v>47475</v>
      </c>
      <c r="S200" s="37">
        <v>39542</v>
      </c>
      <c r="T200" s="37">
        <v>87017</v>
      </c>
      <c r="U200" s="34">
        <v>13065.609635488134</v>
      </c>
      <c r="V200" s="34">
        <v>16341.830452392083</v>
      </c>
      <c r="W200" s="34">
        <v>116424.44008788021</v>
      </c>
      <c r="X200" s="35">
        <f t="shared" si="13"/>
        <v>154246.4400878802</v>
      </c>
      <c r="Y200" s="61">
        <f t="shared" si="14"/>
        <v>-7743.973049119784</v>
      </c>
      <c r="Z200" s="38">
        <v>2334906</v>
      </c>
      <c r="AA200" s="39">
        <f aca="true" t="shared" si="15" ref="AA200:AA263">Y200/SUM(Z200,L200)</f>
        <v>-0.0032678033264153836</v>
      </c>
    </row>
    <row r="201" spans="1:27" ht="12.75">
      <c r="A201">
        <v>5255</v>
      </c>
      <c r="B201" s="33" t="s">
        <v>411</v>
      </c>
      <c r="C201" s="33" t="s">
        <v>412</v>
      </c>
      <c r="D201" s="34">
        <v>85569</v>
      </c>
      <c r="E201" s="34">
        <v>53483</v>
      </c>
      <c r="F201" s="34">
        <v>32086</v>
      </c>
      <c r="G201" s="34">
        <v>10000</v>
      </c>
      <c r="H201" s="34">
        <v>390110</v>
      </c>
      <c r="I201" s="34">
        <v>348664</v>
      </c>
      <c r="J201" s="34">
        <v>41446</v>
      </c>
      <c r="K201" s="34">
        <v>485679</v>
      </c>
      <c r="L201" s="34">
        <v>50033.553038</v>
      </c>
      <c r="M201" s="35">
        <f aca="true" t="shared" si="16" ref="M201:M262">SUM(L201,K201)</f>
        <v>535712.553038</v>
      </c>
      <c r="N201" s="36">
        <v>89908</v>
      </c>
      <c r="O201" s="37">
        <v>41831</v>
      </c>
      <c r="P201" s="37">
        <v>131739</v>
      </c>
      <c r="Q201" s="66">
        <f aca="true" t="shared" si="17" ref="Q201:Q262">P201-D201</f>
        <v>46170</v>
      </c>
      <c r="R201" s="37">
        <v>305338</v>
      </c>
      <c r="S201" s="37">
        <v>35997</v>
      </c>
      <c r="T201" s="37">
        <v>341335</v>
      </c>
      <c r="U201" s="34">
        <v>17570.111717301184</v>
      </c>
      <c r="V201" s="34">
        <v>20774.894728584437</v>
      </c>
      <c r="W201" s="34">
        <v>379680.00644588564</v>
      </c>
      <c r="X201" s="35">
        <f aca="true" t="shared" si="18" ref="X201:X262">SUM(W201,P201,G201)</f>
        <v>521419.00644588564</v>
      </c>
      <c r="Y201" s="61">
        <f aca="true" t="shared" si="19" ref="Y201:Y262">X201-M201</f>
        <v>-14293.546592114377</v>
      </c>
      <c r="Z201" s="38">
        <v>3501702</v>
      </c>
      <c r="AA201" s="39">
        <f t="shared" si="15"/>
        <v>-0.0040243836790969136</v>
      </c>
    </row>
    <row r="202" spans="1:27" ht="25.5">
      <c r="A202">
        <v>5290</v>
      </c>
      <c r="B202" s="33" t="s">
        <v>413</v>
      </c>
      <c r="C202" s="40" t="s">
        <v>414</v>
      </c>
      <c r="D202" s="34">
        <v>4818</v>
      </c>
      <c r="E202" s="34">
        <v>4818</v>
      </c>
      <c r="F202" s="34">
        <v>0</v>
      </c>
      <c r="G202" s="34">
        <v>1000</v>
      </c>
      <c r="H202" s="34">
        <v>12000</v>
      </c>
      <c r="I202" s="34">
        <v>0</v>
      </c>
      <c r="J202" s="34">
        <v>12000</v>
      </c>
      <c r="K202" s="34">
        <v>17818</v>
      </c>
      <c r="L202" s="34">
        <v>7314.5594727</v>
      </c>
      <c r="M202" s="35">
        <f t="shared" si="16"/>
        <v>25132.5594727</v>
      </c>
      <c r="N202" s="36">
        <v>7529</v>
      </c>
      <c r="O202" s="37">
        <v>0</v>
      </c>
      <c r="P202" s="37">
        <v>7529</v>
      </c>
      <c r="Q202" s="66">
        <f t="shared" si="17"/>
        <v>2711</v>
      </c>
      <c r="R202" s="37">
        <v>0</v>
      </c>
      <c r="S202" s="37">
        <v>10422</v>
      </c>
      <c r="T202" s="37">
        <v>10422</v>
      </c>
      <c r="U202" s="34">
        <v>2811.8958212010107</v>
      </c>
      <c r="V202" s="34">
        <v>3571.3014123852004</v>
      </c>
      <c r="W202" s="34">
        <v>16805.197233586212</v>
      </c>
      <c r="X202" s="35">
        <f t="shared" si="18"/>
        <v>25334.197233586212</v>
      </c>
      <c r="Y202" s="61">
        <f t="shared" si="19"/>
        <v>201.63776088621307</v>
      </c>
      <c r="Z202" s="38">
        <v>437064</v>
      </c>
      <c r="AA202" s="39">
        <f t="shared" si="15"/>
        <v>0.0004537522267624177</v>
      </c>
    </row>
    <row r="203" spans="1:27" ht="12.75">
      <c r="A203">
        <v>5380</v>
      </c>
      <c r="B203" s="33" t="s">
        <v>415</v>
      </c>
      <c r="C203" s="33" t="s">
        <v>416</v>
      </c>
      <c r="D203" s="34">
        <v>18928</v>
      </c>
      <c r="E203" s="34">
        <v>0</v>
      </c>
      <c r="F203" s="34">
        <v>18928</v>
      </c>
      <c r="G203" s="34">
        <v>1000</v>
      </c>
      <c r="H203" s="34">
        <v>19062</v>
      </c>
      <c r="I203" s="34">
        <v>0</v>
      </c>
      <c r="J203" s="34">
        <v>19062</v>
      </c>
      <c r="K203" s="34">
        <v>38990</v>
      </c>
      <c r="L203" s="34">
        <v>0</v>
      </c>
      <c r="M203" s="35">
        <f t="shared" si="16"/>
        <v>38990</v>
      </c>
      <c r="N203" s="36">
        <v>0</v>
      </c>
      <c r="O203" s="37">
        <v>18913</v>
      </c>
      <c r="P203" s="37">
        <v>18913</v>
      </c>
      <c r="Q203" s="66">
        <f t="shared" si="17"/>
        <v>-15</v>
      </c>
      <c r="R203" s="37">
        <v>0</v>
      </c>
      <c r="S203" s="37">
        <v>16556</v>
      </c>
      <c r="T203" s="37">
        <v>16556</v>
      </c>
      <c r="U203" s="34">
        <v>0</v>
      </c>
      <c r="V203" s="34">
        <v>0</v>
      </c>
      <c r="W203" s="34">
        <v>16556</v>
      </c>
      <c r="X203" s="35">
        <f t="shared" si="18"/>
        <v>36469</v>
      </c>
      <c r="Y203" s="61">
        <f t="shared" si="19"/>
        <v>-2521</v>
      </c>
      <c r="Z203" s="38">
        <v>998173</v>
      </c>
      <c r="AA203" s="39">
        <f t="shared" si="15"/>
        <v>-0.0025256142973212057</v>
      </c>
    </row>
    <row r="204" spans="1:27" ht="12.75">
      <c r="A204">
        <v>5420</v>
      </c>
      <c r="B204" s="33" t="s">
        <v>417</v>
      </c>
      <c r="C204" s="33" t="s">
        <v>418</v>
      </c>
      <c r="D204" s="34">
        <v>299902</v>
      </c>
      <c r="E204" s="34">
        <v>60503</v>
      </c>
      <c r="F204" s="34">
        <v>239399</v>
      </c>
      <c r="G204" s="34">
        <v>10000</v>
      </c>
      <c r="H204" s="34">
        <v>405680</v>
      </c>
      <c r="I204" s="34">
        <v>215368</v>
      </c>
      <c r="J204" s="34">
        <v>190312</v>
      </c>
      <c r="K204" s="34">
        <v>715582</v>
      </c>
      <c r="L204" s="34">
        <v>52960.298906</v>
      </c>
      <c r="M204" s="35">
        <f t="shared" si="16"/>
        <v>768542.298906</v>
      </c>
      <c r="N204" s="36">
        <v>101494</v>
      </c>
      <c r="O204" s="37">
        <v>278117</v>
      </c>
      <c r="P204" s="37">
        <v>379611</v>
      </c>
      <c r="Q204" s="66">
        <f t="shared" si="17"/>
        <v>79709</v>
      </c>
      <c r="R204" s="37">
        <v>190690</v>
      </c>
      <c r="S204" s="37">
        <v>165289</v>
      </c>
      <c r="T204" s="37">
        <v>355979</v>
      </c>
      <c r="U204" s="34">
        <v>21278.026740548485</v>
      </c>
      <c r="V204" s="34">
        <v>24318.221972157196</v>
      </c>
      <c r="W204" s="34">
        <v>401575.2487127057</v>
      </c>
      <c r="X204" s="35">
        <f t="shared" si="18"/>
        <v>791186.2487127057</v>
      </c>
      <c r="Y204" s="61">
        <f t="shared" si="19"/>
        <v>22643.9498067057</v>
      </c>
      <c r="Z204" s="38">
        <v>3791060</v>
      </c>
      <c r="AA204" s="39">
        <f t="shared" si="15"/>
        <v>0.0058906946493363</v>
      </c>
    </row>
    <row r="205" spans="1:27" ht="12.75">
      <c r="A205">
        <v>5430</v>
      </c>
      <c r="B205" s="33" t="s">
        <v>419</v>
      </c>
      <c r="C205" s="33" t="s">
        <v>420</v>
      </c>
      <c r="D205" s="34">
        <v>84310</v>
      </c>
      <c r="E205" s="34">
        <v>38199</v>
      </c>
      <c r="F205" s="34">
        <v>46111</v>
      </c>
      <c r="G205" s="34">
        <v>10000</v>
      </c>
      <c r="H205" s="34">
        <v>216904</v>
      </c>
      <c r="I205" s="34">
        <v>157396</v>
      </c>
      <c r="J205" s="34">
        <v>59508</v>
      </c>
      <c r="K205" s="34">
        <v>311214</v>
      </c>
      <c r="L205" s="34">
        <v>37135.998482</v>
      </c>
      <c r="M205" s="35">
        <f t="shared" si="16"/>
        <v>348349.998482</v>
      </c>
      <c r="N205" s="36">
        <v>61320</v>
      </c>
      <c r="O205" s="37">
        <v>52093</v>
      </c>
      <c r="P205" s="37">
        <v>113413</v>
      </c>
      <c r="Q205" s="66">
        <f t="shared" si="17"/>
        <v>29103</v>
      </c>
      <c r="R205" s="37">
        <v>139360</v>
      </c>
      <c r="S205" s="37">
        <v>51684</v>
      </c>
      <c r="T205" s="37">
        <v>191044</v>
      </c>
      <c r="U205" s="34">
        <v>12548.110525100741</v>
      </c>
      <c r="V205" s="34">
        <v>15335.86499913499</v>
      </c>
      <c r="W205" s="34">
        <v>218927.97552423575</v>
      </c>
      <c r="X205" s="35">
        <f t="shared" si="18"/>
        <v>342340.97552423575</v>
      </c>
      <c r="Y205" s="61">
        <f t="shared" si="19"/>
        <v>-6009.022957764275</v>
      </c>
      <c r="Z205" s="38">
        <v>2370708</v>
      </c>
      <c r="AA205" s="39">
        <f t="shared" si="15"/>
        <v>-0.002495603104500375</v>
      </c>
    </row>
    <row r="206" spans="1:27" ht="12.75">
      <c r="A206">
        <v>5445</v>
      </c>
      <c r="B206" s="33" t="s">
        <v>421</v>
      </c>
      <c r="C206" s="33" t="s">
        <v>422</v>
      </c>
      <c r="D206" s="34">
        <v>28405</v>
      </c>
      <c r="E206" s="34">
        <v>6366</v>
      </c>
      <c r="F206" s="34">
        <v>22039</v>
      </c>
      <c r="G206" s="34">
        <v>1000</v>
      </c>
      <c r="H206" s="34">
        <v>58524</v>
      </c>
      <c r="I206" s="34">
        <v>47144</v>
      </c>
      <c r="J206" s="34">
        <v>11380</v>
      </c>
      <c r="K206" s="34">
        <v>87929</v>
      </c>
      <c r="L206" s="34">
        <v>0</v>
      </c>
      <c r="M206" s="35">
        <f t="shared" si="16"/>
        <v>87929</v>
      </c>
      <c r="N206" s="36">
        <v>11053</v>
      </c>
      <c r="O206" s="37">
        <v>25757</v>
      </c>
      <c r="P206" s="37">
        <v>36810</v>
      </c>
      <c r="Q206" s="66">
        <f t="shared" si="17"/>
        <v>8405</v>
      </c>
      <c r="R206" s="37">
        <v>41742</v>
      </c>
      <c r="S206" s="37">
        <v>9883</v>
      </c>
      <c r="T206" s="37">
        <v>51625</v>
      </c>
      <c r="U206" s="34">
        <v>2270.2166213763044</v>
      </c>
      <c r="V206" s="34">
        <v>2847.7842651983833</v>
      </c>
      <c r="W206" s="34">
        <v>56743.000886574686</v>
      </c>
      <c r="X206" s="35">
        <f t="shared" si="18"/>
        <v>94553.00088657468</v>
      </c>
      <c r="Y206" s="61">
        <f t="shared" si="19"/>
        <v>6624.000886574679</v>
      </c>
      <c r="Z206" s="38">
        <v>534379</v>
      </c>
      <c r="AA206" s="39">
        <f t="shared" si="15"/>
        <v>0.012395698346257391</v>
      </c>
    </row>
    <row r="207" spans="1:27" ht="12.75">
      <c r="A207">
        <v>5460</v>
      </c>
      <c r="B207" s="33" t="s">
        <v>423</v>
      </c>
      <c r="C207" s="33" t="s">
        <v>424</v>
      </c>
      <c r="D207" s="34">
        <v>1355</v>
      </c>
      <c r="E207" s="34">
        <v>1355</v>
      </c>
      <c r="F207" s="34">
        <v>0</v>
      </c>
      <c r="G207" s="34">
        <v>500</v>
      </c>
      <c r="H207" s="34">
        <v>1070</v>
      </c>
      <c r="I207" s="34">
        <v>0</v>
      </c>
      <c r="J207" s="34">
        <v>1070</v>
      </c>
      <c r="K207" s="34">
        <v>2925</v>
      </c>
      <c r="L207" s="34">
        <v>0</v>
      </c>
      <c r="M207" s="35">
        <f t="shared" si="16"/>
        <v>2925</v>
      </c>
      <c r="N207" s="36">
        <v>2382</v>
      </c>
      <c r="O207" s="37">
        <v>0</v>
      </c>
      <c r="P207" s="37">
        <v>2382</v>
      </c>
      <c r="Q207" s="66">
        <f t="shared" si="17"/>
        <v>1027</v>
      </c>
      <c r="R207" s="37">
        <v>0</v>
      </c>
      <c r="S207" s="37">
        <v>929</v>
      </c>
      <c r="T207" s="37">
        <v>929</v>
      </c>
      <c r="U207" s="34">
        <v>0</v>
      </c>
      <c r="V207" s="34">
        <v>0</v>
      </c>
      <c r="W207" s="34">
        <v>929</v>
      </c>
      <c r="X207" s="35">
        <f t="shared" si="18"/>
        <v>3811</v>
      </c>
      <c r="Y207" s="61">
        <f t="shared" si="19"/>
        <v>886</v>
      </c>
      <c r="Z207" s="38">
        <v>65119</v>
      </c>
      <c r="AA207" s="39">
        <f t="shared" si="15"/>
        <v>0.013605860040848293</v>
      </c>
    </row>
    <row r="208" spans="1:27" ht="12.75">
      <c r="A208">
        <v>5480</v>
      </c>
      <c r="B208" s="33" t="s">
        <v>425</v>
      </c>
      <c r="C208" s="33" t="s">
        <v>426</v>
      </c>
      <c r="D208" s="34">
        <v>0</v>
      </c>
      <c r="E208" s="34">
        <v>0</v>
      </c>
      <c r="F208" s="34">
        <v>0</v>
      </c>
      <c r="G208" s="34">
        <v>500</v>
      </c>
      <c r="H208" s="34">
        <v>18600</v>
      </c>
      <c r="I208" s="34">
        <v>1940</v>
      </c>
      <c r="J208" s="34">
        <v>16660</v>
      </c>
      <c r="K208" s="34">
        <v>19100</v>
      </c>
      <c r="L208" s="34">
        <v>0</v>
      </c>
      <c r="M208" s="35">
        <f t="shared" si="16"/>
        <v>19100</v>
      </c>
      <c r="N208" s="36">
        <v>0</v>
      </c>
      <c r="O208" s="37">
        <v>0</v>
      </c>
      <c r="P208" s="37">
        <v>0</v>
      </c>
      <c r="Q208" s="66">
        <f t="shared" si="17"/>
        <v>0</v>
      </c>
      <c r="R208" s="37">
        <v>1717</v>
      </c>
      <c r="S208" s="37">
        <v>14469</v>
      </c>
      <c r="T208" s="37">
        <v>16186</v>
      </c>
      <c r="U208" s="34">
        <v>0</v>
      </c>
      <c r="V208" s="34">
        <v>0</v>
      </c>
      <c r="W208" s="34">
        <v>16186</v>
      </c>
      <c r="X208" s="35">
        <f t="shared" si="18"/>
        <v>16686</v>
      </c>
      <c r="Y208" s="61">
        <f t="shared" si="19"/>
        <v>-2414</v>
      </c>
      <c r="Z208" s="38">
        <v>188163</v>
      </c>
      <c r="AA208" s="39">
        <f t="shared" si="15"/>
        <v>-0.012829302253896887</v>
      </c>
    </row>
    <row r="209" spans="1:27" ht="12.75">
      <c r="A209">
        <v>5490</v>
      </c>
      <c r="B209" s="33" t="s">
        <v>427</v>
      </c>
      <c r="C209" s="33" t="s">
        <v>428</v>
      </c>
      <c r="D209" s="34">
        <v>203745</v>
      </c>
      <c r="E209" s="34">
        <v>128206</v>
      </c>
      <c r="F209" s="34">
        <v>75539</v>
      </c>
      <c r="G209" s="34">
        <v>14808</v>
      </c>
      <c r="H209" s="34">
        <v>598959</v>
      </c>
      <c r="I209" s="34">
        <v>214366</v>
      </c>
      <c r="J209" s="34">
        <v>384593</v>
      </c>
      <c r="K209" s="34">
        <v>817512</v>
      </c>
      <c r="L209" s="34">
        <v>113740.08841</v>
      </c>
      <c r="M209" s="35">
        <f t="shared" si="16"/>
        <v>931252.08841</v>
      </c>
      <c r="N209" s="36">
        <v>206487</v>
      </c>
      <c r="O209" s="37">
        <v>92206</v>
      </c>
      <c r="P209" s="37">
        <v>298693</v>
      </c>
      <c r="Q209" s="66">
        <f t="shared" si="17"/>
        <v>94948</v>
      </c>
      <c r="R209" s="37">
        <v>189803</v>
      </c>
      <c r="S209" s="37">
        <v>334025</v>
      </c>
      <c r="T209" s="37">
        <v>523828</v>
      </c>
      <c r="U209" s="34">
        <v>57857.304469887495</v>
      </c>
      <c r="V209" s="34">
        <v>69508.19337674808</v>
      </c>
      <c r="W209" s="34">
        <v>651193.4978466356</v>
      </c>
      <c r="X209" s="35">
        <f t="shared" si="18"/>
        <v>964694.4978466356</v>
      </c>
      <c r="Y209" s="61">
        <f t="shared" si="19"/>
        <v>33442.40943663567</v>
      </c>
      <c r="Z209" s="38">
        <v>10219146</v>
      </c>
      <c r="AA209" s="39">
        <f t="shared" si="15"/>
        <v>0.003236502285082455</v>
      </c>
    </row>
    <row r="210" spans="1:27" ht="12.75">
      <c r="A210">
        <v>5600</v>
      </c>
      <c r="B210" s="33" t="s">
        <v>429</v>
      </c>
      <c r="C210" s="33" t="s">
        <v>430</v>
      </c>
      <c r="D210" s="34">
        <v>16027</v>
      </c>
      <c r="E210" s="34">
        <v>8973</v>
      </c>
      <c r="F210" s="34">
        <v>7054</v>
      </c>
      <c r="G210" s="34">
        <v>10000</v>
      </c>
      <c r="H210" s="34">
        <v>221362</v>
      </c>
      <c r="I210" s="34">
        <v>141320</v>
      </c>
      <c r="J210" s="34">
        <v>80042</v>
      </c>
      <c r="K210" s="34">
        <v>247389</v>
      </c>
      <c r="L210" s="34">
        <v>60817.89504</v>
      </c>
      <c r="M210" s="35">
        <f t="shared" si="16"/>
        <v>308206.89504</v>
      </c>
      <c r="N210" s="36">
        <v>12770</v>
      </c>
      <c r="O210" s="37">
        <v>7420</v>
      </c>
      <c r="P210" s="37">
        <v>20190</v>
      </c>
      <c r="Q210" s="66">
        <f t="shared" si="17"/>
        <v>4163</v>
      </c>
      <c r="R210" s="37">
        <v>125126</v>
      </c>
      <c r="S210" s="37">
        <v>69518</v>
      </c>
      <c r="T210" s="37">
        <v>194644</v>
      </c>
      <c r="U210" s="34">
        <v>17151.59278610579</v>
      </c>
      <c r="V210" s="34">
        <v>23820.74790705312</v>
      </c>
      <c r="W210" s="34">
        <v>235616.3406931589</v>
      </c>
      <c r="X210" s="35">
        <f t="shared" si="18"/>
        <v>265806.3406931589</v>
      </c>
      <c r="Y210" s="61">
        <f t="shared" si="19"/>
        <v>-42400.55434684106</v>
      </c>
      <c r="Z210" s="38">
        <v>3769747</v>
      </c>
      <c r="AA210" s="39">
        <f t="shared" si="15"/>
        <v>-0.01106900822950248</v>
      </c>
    </row>
    <row r="211" spans="1:27" ht="12.75">
      <c r="A211">
        <v>5610</v>
      </c>
      <c r="B211" s="33" t="s">
        <v>431</v>
      </c>
      <c r="C211" s="33" t="s">
        <v>432</v>
      </c>
      <c r="D211" s="34">
        <v>10314</v>
      </c>
      <c r="E211" s="34">
        <v>10314</v>
      </c>
      <c r="F211" s="34">
        <v>0</v>
      </c>
      <c r="G211" s="34">
        <v>5000</v>
      </c>
      <c r="H211" s="34">
        <v>35835</v>
      </c>
      <c r="I211" s="34">
        <v>0</v>
      </c>
      <c r="J211" s="34">
        <v>35835</v>
      </c>
      <c r="K211" s="34">
        <v>51149</v>
      </c>
      <c r="L211" s="34">
        <v>19302.451674</v>
      </c>
      <c r="M211" s="35">
        <f t="shared" si="16"/>
        <v>70451.451674</v>
      </c>
      <c r="N211" s="36">
        <v>17348</v>
      </c>
      <c r="O211" s="37">
        <v>0</v>
      </c>
      <c r="P211" s="37">
        <v>17348</v>
      </c>
      <c r="Q211" s="66">
        <f t="shared" si="17"/>
        <v>7034</v>
      </c>
      <c r="R211" s="37">
        <v>0</v>
      </c>
      <c r="S211" s="37">
        <v>31123</v>
      </c>
      <c r="T211" s="37">
        <v>31123</v>
      </c>
      <c r="U211" s="34">
        <v>6358.007629148152</v>
      </c>
      <c r="V211" s="34">
        <v>7960.573998222417</v>
      </c>
      <c r="W211" s="34">
        <v>45441.58162737057</v>
      </c>
      <c r="X211" s="35">
        <f t="shared" si="18"/>
        <v>67789.58162737057</v>
      </c>
      <c r="Y211" s="61">
        <f t="shared" si="19"/>
        <v>-2661.870046629425</v>
      </c>
      <c r="Z211" s="38">
        <v>1052889</v>
      </c>
      <c r="AA211" s="39">
        <f t="shared" si="15"/>
        <v>-0.0024826443472138102</v>
      </c>
    </row>
    <row r="212" spans="1:27" ht="12.75">
      <c r="A212">
        <v>5640</v>
      </c>
      <c r="B212" s="33" t="s">
        <v>433</v>
      </c>
      <c r="C212" s="33" t="s">
        <v>434</v>
      </c>
      <c r="D212" s="34">
        <v>236456</v>
      </c>
      <c r="E212" s="34">
        <v>30668</v>
      </c>
      <c r="F212" s="34">
        <v>205788</v>
      </c>
      <c r="G212" s="34">
        <v>5000</v>
      </c>
      <c r="H212" s="34">
        <v>263015</v>
      </c>
      <c r="I212" s="34">
        <v>154933</v>
      </c>
      <c r="J212" s="34">
        <v>108082</v>
      </c>
      <c r="K212" s="34">
        <v>504471</v>
      </c>
      <c r="L212" s="34">
        <v>23178.613865</v>
      </c>
      <c r="M212" s="35">
        <f t="shared" si="16"/>
        <v>527649.613865</v>
      </c>
      <c r="N212" s="36">
        <v>48116</v>
      </c>
      <c r="O212" s="37">
        <v>217095</v>
      </c>
      <c r="P212" s="37">
        <v>265211</v>
      </c>
      <c r="Q212" s="66">
        <f t="shared" si="17"/>
        <v>28755</v>
      </c>
      <c r="R212" s="37">
        <v>135373</v>
      </c>
      <c r="S212" s="37">
        <v>93870</v>
      </c>
      <c r="T212" s="37">
        <v>229243</v>
      </c>
      <c r="U212" s="34">
        <v>10659.803727547449</v>
      </c>
      <c r="V212" s="34">
        <v>12903.962991390099</v>
      </c>
      <c r="W212" s="34">
        <v>252806.76671893755</v>
      </c>
      <c r="X212" s="35">
        <f t="shared" si="18"/>
        <v>523017.76671893755</v>
      </c>
      <c r="Y212" s="61">
        <f t="shared" si="19"/>
        <v>-4631.847146062413</v>
      </c>
      <c r="Z212" s="38">
        <v>2302185</v>
      </c>
      <c r="AA212" s="39">
        <f t="shared" si="15"/>
        <v>-0.0019918808045524517</v>
      </c>
    </row>
    <row r="213" spans="1:27" ht="12.75">
      <c r="A213">
        <v>5650</v>
      </c>
      <c r="B213" s="33" t="s">
        <v>435</v>
      </c>
      <c r="C213" s="33" t="s">
        <v>436</v>
      </c>
      <c r="D213" s="34">
        <v>32964</v>
      </c>
      <c r="E213" s="34">
        <v>0</v>
      </c>
      <c r="F213" s="34">
        <v>32964</v>
      </c>
      <c r="G213" s="34">
        <v>500</v>
      </c>
      <c r="H213" s="34">
        <v>10513</v>
      </c>
      <c r="I213" s="34">
        <v>0</v>
      </c>
      <c r="J213" s="34">
        <v>10513</v>
      </c>
      <c r="K213" s="34">
        <v>43977</v>
      </c>
      <c r="L213" s="34">
        <v>0</v>
      </c>
      <c r="M213" s="35">
        <f t="shared" si="16"/>
        <v>43977</v>
      </c>
      <c r="N213" s="36">
        <v>0</v>
      </c>
      <c r="O213" s="37">
        <v>39432</v>
      </c>
      <c r="P213" s="37">
        <v>39432</v>
      </c>
      <c r="Q213" s="66">
        <f t="shared" si="17"/>
        <v>6468</v>
      </c>
      <c r="R213" s="37">
        <v>0</v>
      </c>
      <c r="S213" s="37">
        <v>9131</v>
      </c>
      <c r="T213" s="37">
        <v>9131</v>
      </c>
      <c r="U213" s="34">
        <v>0</v>
      </c>
      <c r="V213" s="34">
        <v>0</v>
      </c>
      <c r="W213" s="34">
        <v>9131</v>
      </c>
      <c r="X213" s="35">
        <f t="shared" si="18"/>
        <v>49063</v>
      </c>
      <c r="Y213" s="61">
        <f t="shared" si="19"/>
        <v>5086</v>
      </c>
      <c r="Z213" s="38">
        <v>126511</v>
      </c>
      <c r="AA213" s="39">
        <f t="shared" si="15"/>
        <v>0.040202037767466864</v>
      </c>
    </row>
    <row r="214" spans="1:27" ht="12.75">
      <c r="A214">
        <v>5690</v>
      </c>
      <c r="B214" s="33" t="s">
        <v>437</v>
      </c>
      <c r="C214" s="33" t="s">
        <v>438</v>
      </c>
      <c r="D214" s="34">
        <v>9845</v>
      </c>
      <c r="E214" s="34">
        <v>9845</v>
      </c>
      <c r="F214" s="34">
        <v>0</v>
      </c>
      <c r="G214" s="34">
        <v>1036</v>
      </c>
      <c r="H214" s="34">
        <v>35578</v>
      </c>
      <c r="I214" s="34">
        <v>0</v>
      </c>
      <c r="J214" s="34">
        <v>35578</v>
      </c>
      <c r="K214" s="34">
        <v>46459</v>
      </c>
      <c r="L214" s="34">
        <v>7019.009223</v>
      </c>
      <c r="M214" s="35">
        <f t="shared" si="16"/>
        <v>53478.009223</v>
      </c>
      <c r="N214" s="36">
        <v>13177</v>
      </c>
      <c r="O214" s="37">
        <v>0</v>
      </c>
      <c r="P214" s="37">
        <v>13177</v>
      </c>
      <c r="Q214" s="66">
        <f t="shared" si="17"/>
        <v>3332</v>
      </c>
      <c r="R214" s="37">
        <v>0</v>
      </c>
      <c r="S214" s="37">
        <v>30900</v>
      </c>
      <c r="T214" s="37">
        <v>30900</v>
      </c>
      <c r="U214" s="34">
        <v>4046.662257513984</v>
      </c>
      <c r="V214" s="34">
        <v>5257.229440712823</v>
      </c>
      <c r="W214" s="34">
        <v>40203.891698226806</v>
      </c>
      <c r="X214" s="35">
        <f t="shared" si="18"/>
        <v>54416.891698226806</v>
      </c>
      <c r="Y214" s="61">
        <f t="shared" si="19"/>
        <v>938.8824752268047</v>
      </c>
      <c r="Z214" s="38">
        <v>670571</v>
      </c>
      <c r="AA214" s="39">
        <f t="shared" si="15"/>
        <v>0.0013856203049738463</v>
      </c>
    </row>
    <row r="215" spans="1:27" ht="12.75">
      <c r="A215">
        <v>5700</v>
      </c>
      <c r="B215" s="33" t="s">
        <v>439</v>
      </c>
      <c r="C215" s="33" t="s">
        <v>440</v>
      </c>
      <c r="D215" s="34">
        <v>588</v>
      </c>
      <c r="E215" s="34">
        <v>588</v>
      </c>
      <c r="F215" s="34">
        <v>0</v>
      </c>
      <c r="G215" s="34">
        <v>500</v>
      </c>
      <c r="H215" s="34">
        <v>7137</v>
      </c>
      <c r="I215" s="34">
        <v>0</v>
      </c>
      <c r="J215" s="34">
        <v>7137</v>
      </c>
      <c r="K215" s="34">
        <v>8225</v>
      </c>
      <c r="L215" s="34">
        <v>0</v>
      </c>
      <c r="M215" s="35">
        <f t="shared" si="16"/>
        <v>8225</v>
      </c>
      <c r="N215" s="36">
        <v>944</v>
      </c>
      <c r="O215" s="37">
        <v>0</v>
      </c>
      <c r="P215" s="37">
        <v>944</v>
      </c>
      <c r="Q215" s="66">
        <f t="shared" si="17"/>
        <v>356</v>
      </c>
      <c r="R215" s="37">
        <v>0</v>
      </c>
      <c r="S215" s="37">
        <v>6199</v>
      </c>
      <c r="T215" s="37">
        <v>6199</v>
      </c>
      <c r="U215" s="34">
        <v>0</v>
      </c>
      <c r="V215" s="34">
        <v>0</v>
      </c>
      <c r="W215" s="34">
        <v>6199</v>
      </c>
      <c r="X215" s="35">
        <f t="shared" si="18"/>
        <v>7643</v>
      </c>
      <c r="Y215" s="61">
        <f t="shared" si="19"/>
        <v>-582</v>
      </c>
      <c r="Z215" s="38">
        <v>128651</v>
      </c>
      <c r="AA215" s="39">
        <f t="shared" si="15"/>
        <v>-0.0045238668957100995</v>
      </c>
    </row>
    <row r="216" spans="1:27" ht="12.75">
      <c r="A216">
        <v>5710</v>
      </c>
      <c r="B216" s="33" t="s">
        <v>441</v>
      </c>
      <c r="C216" s="33" t="s">
        <v>442</v>
      </c>
      <c r="D216" s="34">
        <v>3583</v>
      </c>
      <c r="E216" s="34">
        <v>131</v>
      </c>
      <c r="F216" s="34">
        <v>3452</v>
      </c>
      <c r="G216" s="34">
        <v>1000</v>
      </c>
      <c r="H216" s="34">
        <v>73006</v>
      </c>
      <c r="I216" s="34">
        <v>17404</v>
      </c>
      <c r="J216" s="34">
        <v>55602</v>
      </c>
      <c r="K216" s="34">
        <v>77589</v>
      </c>
      <c r="L216" s="34">
        <v>9407.4812728</v>
      </c>
      <c r="M216" s="35">
        <f t="shared" si="16"/>
        <v>86996.4812728</v>
      </c>
      <c r="N216" s="36">
        <v>128</v>
      </c>
      <c r="O216" s="37">
        <v>4035</v>
      </c>
      <c r="P216" s="37">
        <v>4163</v>
      </c>
      <c r="Q216" s="66">
        <f t="shared" si="17"/>
        <v>580</v>
      </c>
      <c r="R216" s="37">
        <v>15410</v>
      </c>
      <c r="S216" s="37">
        <v>48292</v>
      </c>
      <c r="T216" s="37">
        <v>63702</v>
      </c>
      <c r="U216" s="34">
        <v>2867.261446548134</v>
      </c>
      <c r="V216" s="34">
        <v>4099.427347389203</v>
      </c>
      <c r="W216" s="34">
        <v>70668.68879393733</v>
      </c>
      <c r="X216" s="35">
        <f t="shared" si="18"/>
        <v>75831.68879393733</v>
      </c>
      <c r="Y216" s="61">
        <f t="shared" si="19"/>
        <v>-11164.79247886267</v>
      </c>
      <c r="Z216" s="38">
        <v>774449</v>
      </c>
      <c r="AA216" s="39">
        <f t="shared" si="15"/>
        <v>-0.01424341412695045</v>
      </c>
    </row>
    <row r="217" spans="1:27" ht="12.75">
      <c r="A217">
        <v>5730</v>
      </c>
      <c r="B217" s="33" t="s">
        <v>443</v>
      </c>
      <c r="C217" s="33" t="s">
        <v>444</v>
      </c>
      <c r="D217" s="34">
        <v>58773</v>
      </c>
      <c r="E217" s="34">
        <v>29796</v>
      </c>
      <c r="F217" s="34">
        <v>28977</v>
      </c>
      <c r="G217" s="34">
        <v>20204</v>
      </c>
      <c r="H217" s="34">
        <v>281299</v>
      </c>
      <c r="I217" s="34">
        <v>200385</v>
      </c>
      <c r="J217" s="34">
        <v>80914</v>
      </c>
      <c r="K217" s="34">
        <v>360276</v>
      </c>
      <c r="L217" s="34">
        <v>56420.736645</v>
      </c>
      <c r="M217" s="35">
        <f t="shared" si="16"/>
        <v>416696.736645</v>
      </c>
      <c r="N217" s="36">
        <v>45381</v>
      </c>
      <c r="O217" s="37">
        <v>30479</v>
      </c>
      <c r="P217" s="37">
        <v>75860</v>
      </c>
      <c r="Q217" s="66">
        <f t="shared" si="17"/>
        <v>17087</v>
      </c>
      <c r="R217" s="37">
        <v>177423</v>
      </c>
      <c r="S217" s="37">
        <v>70275</v>
      </c>
      <c r="T217" s="37">
        <v>247698</v>
      </c>
      <c r="U217" s="34">
        <v>19734.794677301543</v>
      </c>
      <c r="V217" s="34">
        <v>24401.907360355668</v>
      </c>
      <c r="W217" s="34">
        <v>291834.7020376572</v>
      </c>
      <c r="X217" s="35">
        <f t="shared" si="18"/>
        <v>387898.7020376572</v>
      </c>
      <c r="Y217" s="61">
        <f t="shared" si="19"/>
        <v>-28798.034607342794</v>
      </c>
      <c r="Z217" s="38">
        <v>3551924</v>
      </c>
      <c r="AA217" s="39">
        <f t="shared" si="15"/>
        <v>-0.007980954345875193</v>
      </c>
    </row>
    <row r="218" spans="1:27" ht="12.75">
      <c r="A218">
        <v>5750</v>
      </c>
      <c r="B218" s="33" t="s">
        <v>445</v>
      </c>
      <c r="C218" s="33" t="s">
        <v>446</v>
      </c>
      <c r="D218" s="34">
        <v>49846</v>
      </c>
      <c r="E218" s="34">
        <v>12172</v>
      </c>
      <c r="F218" s="34">
        <v>37674</v>
      </c>
      <c r="G218" s="34">
        <v>1132</v>
      </c>
      <c r="H218" s="34">
        <v>88212</v>
      </c>
      <c r="I218" s="34">
        <v>66721</v>
      </c>
      <c r="J218" s="34">
        <v>21491</v>
      </c>
      <c r="K218" s="34">
        <v>139190</v>
      </c>
      <c r="L218" s="34">
        <v>8899.2449466</v>
      </c>
      <c r="M218" s="35">
        <f t="shared" si="16"/>
        <v>148089.2449466</v>
      </c>
      <c r="N218" s="36">
        <v>21134</v>
      </c>
      <c r="O218" s="37">
        <v>46379</v>
      </c>
      <c r="P218" s="37">
        <v>67513</v>
      </c>
      <c r="Q218" s="66">
        <f t="shared" si="17"/>
        <v>17667</v>
      </c>
      <c r="R218" s="37">
        <v>59075</v>
      </c>
      <c r="S218" s="37">
        <v>18665</v>
      </c>
      <c r="T218" s="37">
        <v>77740</v>
      </c>
      <c r="U218" s="34">
        <v>4421.792617008775</v>
      </c>
      <c r="V218" s="34">
        <v>5891.79833147307</v>
      </c>
      <c r="W218" s="34">
        <v>88053.59094848184</v>
      </c>
      <c r="X218" s="35">
        <f t="shared" si="18"/>
        <v>156698.59094848184</v>
      </c>
      <c r="Y218" s="61">
        <f t="shared" si="19"/>
        <v>8609.346001881844</v>
      </c>
      <c r="Z218" s="38">
        <v>820019</v>
      </c>
      <c r="AA218" s="39">
        <f t="shared" si="15"/>
        <v>0.010386242617251679</v>
      </c>
    </row>
    <row r="219" spans="1:27" ht="12.75">
      <c r="A219">
        <v>5835</v>
      </c>
      <c r="B219" s="33" t="s">
        <v>447</v>
      </c>
      <c r="C219" s="33" t="s">
        <v>448</v>
      </c>
      <c r="D219" s="34">
        <v>985</v>
      </c>
      <c r="E219" s="34">
        <v>985</v>
      </c>
      <c r="F219" s="34">
        <v>0</v>
      </c>
      <c r="G219" s="34">
        <v>1000</v>
      </c>
      <c r="H219" s="34">
        <v>26183</v>
      </c>
      <c r="I219" s="34">
        <v>0</v>
      </c>
      <c r="J219" s="34">
        <v>26183</v>
      </c>
      <c r="K219" s="34">
        <v>28168</v>
      </c>
      <c r="L219" s="34">
        <v>0</v>
      </c>
      <c r="M219" s="35">
        <f t="shared" si="16"/>
        <v>28168</v>
      </c>
      <c r="N219" s="36">
        <v>1444</v>
      </c>
      <c r="O219" s="37">
        <v>0</v>
      </c>
      <c r="P219" s="37">
        <v>1444</v>
      </c>
      <c r="Q219" s="66">
        <f t="shared" si="17"/>
        <v>459</v>
      </c>
      <c r="R219" s="37">
        <v>0</v>
      </c>
      <c r="S219" s="37">
        <v>22740</v>
      </c>
      <c r="T219" s="37">
        <v>22740</v>
      </c>
      <c r="U219" s="34">
        <v>0</v>
      </c>
      <c r="V219" s="34">
        <v>0</v>
      </c>
      <c r="W219" s="34">
        <v>22740</v>
      </c>
      <c r="X219" s="35">
        <f t="shared" si="18"/>
        <v>25184</v>
      </c>
      <c r="Y219" s="61">
        <f t="shared" si="19"/>
        <v>-2984</v>
      </c>
      <c r="Z219" s="38">
        <v>331220</v>
      </c>
      <c r="AA219" s="39">
        <f t="shared" si="15"/>
        <v>-0.00900911780689572</v>
      </c>
    </row>
    <row r="220" spans="1:27" ht="12.75">
      <c r="A220">
        <v>5870</v>
      </c>
      <c r="B220" s="33" t="s">
        <v>449</v>
      </c>
      <c r="C220" s="33" t="s">
        <v>450</v>
      </c>
      <c r="D220" s="34">
        <v>131993</v>
      </c>
      <c r="E220" s="34">
        <v>34293</v>
      </c>
      <c r="F220" s="34">
        <v>97700</v>
      </c>
      <c r="G220" s="34">
        <v>5000</v>
      </c>
      <c r="H220" s="34">
        <v>254354</v>
      </c>
      <c r="I220" s="34">
        <v>154822</v>
      </c>
      <c r="J220" s="34">
        <v>99532</v>
      </c>
      <c r="K220" s="34">
        <v>391347</v>
      </c>
      <c r="L220" s="34">
        <v>22234.581353</v>
      </c>
      <c r="M220" s="35">
        <f t="shared" si="16"/>
        <v>413581.581353</v>
      </c>
      <c r="N220" s="36">
        <v>58611</v>
      </c>
      <c r="O220" s="37">
        <v>113352</v>
      </c>
      <c r="P220" s="37">
        <v>171963</v>
      </c>
      <c r="Q220" s="66">
        <f t="shared" si="17"/>
        <v>39970</v>
      </c>
      <c r="R220" s="37">
        <v>137081</v>
      </c>
      <c r="S220" s="37">
        <v>86445</v>
      </c>
      <c r="T220" s="37">
        <v>223526</v>
      </c>
      <c r="U220" s="34">
        <v>10102.305777623564</v>
      </c>
      <c r="V220" s="34">
        <v>12080.937151090435</v>
      </c>
      <c r="W220" s="34">
        <v>245709.242928714</v>
      </c>
      <c r="X220" s="35">
        <f t="shared" si="18"/>
        <v>422672.242928714</v>
      </c>
      <c r="Y220" s="61">
        <f t="shared" si="19"/>
        <v>9090.66157571401</v>
      </c>
      <c r="Z220" s="38">
        <v>2025257</v>
      </c>
      <c r="AA220" s="39">
        <f t="shared" si="15"/>
        <v>0.004439901808879147</v>
      </c>
    </row>
    <row r="221" spans="1:27" ht="12.75">
      <c r="A221">
        <v>5980</v>
      </c>
      <c r="B221" s="33" t="s">
        <v>451</v>
      </c>
      <c r="C221" s="33" t="s">
        <v>452</v>
      </c>
      <c r="D221" s="34">
        <v>60938</v>
      </c>
      <c r="E221" s="34">
        <v>33913</v>
      </c>
      <c r="F221" s="34">
        <v>27025</v>
      </c>
      <c r="G221" s="34">
        <v>12589</v>
      </c>
      <c r="H221" s="34">
        <v>285820</v>
      </c>
      <c r="I221" s="34">
        <v>263815</v>
      </c>
      <c r="J221" s="34">
        <v>22005</v>
      </c>
      <c r="K221" s="34">
        <v>359347</v>
      </c>
      <c r="L221" s="34">
        <v>38755.1019233321</v>
      </c>
      <c r="M221" s="35">
        <f t="shared" si="16"/>
        <v>398102.1019233321</v>
      </c>
      <c r="N221" s="36">
        <v>52941</v>
      </c>
      <c r="O221" s="37">
        <v>29085</v>
      </c>
      <c r="P221" s="37">
        <v>82026</v>
      </c>
      <c r="Q221" s="66">
        <f t="shared" si="17"/>
        <v>21088</v>
      </c>
      <c r="R221" s="37">
        <v>233585</v>
      </c>
      <c r="S221" s="37">
        <v>19111</v>
      </c>
      <c r="T221" s="37">
        <v>252696</v>
      </c>
      <c r="U221" s="34">
        <v>12296.36641637954</v>
      </c>
      <c r="V221" s="34">
        <v>16216.655155766812</v>
      </c>
      <c r="W221" s="34">
        <v>281209.02157214633</v>
      </c>
      <c r="X221" s="35">
        <f t="shared" si="18"/>
        <v>375824.02157214633</v>
      </c>
      <c r="Y221" s="61">
        <f t="shared" si="19"/>
        <v>-22278.080351185752</v>
      </c>
      <c r="Z221" s="38">
        <v>2866517</v>
      </c>
      <c r="AA221" s="39">
        <f t="shared" si="15"/>
        <v>-0.007668156224140707</v>
      </c>
    </row>
    <row r="222" spans="1:27" ht="12.75">
      <c r="A222">
        <v>6150</v>
      </c>
      <c r="B222" s="33" t="s">
        <v>453</v>
      </c>
      <c r="C222" s="33" t="s">
        <v>454</v>
      </c>
      <c r="D222" s="34">
        <v>0</v>
      </c>
      <c r="E222" s="34">
        <v>0</v>
      </c>
      <c r="F222" s="34">
        <v>0</v>
      </c>
      <c r="G222" s="34">
        <v>500</v>
      </c>
      <c r="H222" s="34">
        <v>10274</v>
      </c>
      <c r="I222" s="34">
        <v>0</v>
      </c>
      <c r="J222" s="34">
        <v>10274</v>
      </c>
      <c r="K222" s="34">
        <v>10774</v>
      </c>
      <c r="L222" s="34">
        <v>0</v>
      </c>
      <c r="M222" s="35">
        <f t="shared" si="16"/>
        <v>10774</v>
      </c>
      <c r="N222" s="36">
        <v>0</v>
      </c>
      <c r="O222" s="37">
        <v>0</v>
      </c>
      <c r="P222" s="37">
        <v>0</v>
      </c>
      <c r="Q222" s="66">
        <f t="shared" si="17"/>
        <v>0</v>
      </c>
      <c r="R222" s="37">
        <v>0</v>
      </c>
      <c r="S222" s="37">
        <v>8924</v>
      </c>
      <c r="T222" s="37">
        <v>8924</v>
      </c>
      <c r="U222" s="34">
        <v>0</v>
      </c>
      <c r="V222" s="34">
        <v>0</v>
      </c>
      <c r="W222" s="34">
        <v>8924</v>
      </c>
      <c r="X222" s="35">
        <f t="shared" si="18"/>
        <v>9424</v>
      </c>
      <c r="Y222" s="61">
        <f t="shared" si="19"/>
        <v>-1350</v>
      </c>
      <c r="Z222" s="38">
        <v>88605</v>
      </c>
      <c r="AA222" s="39">
        <f t="shared" si="15"/>
        <v>-0.015236160487557136</v>
      </c>
    </row>
    <row r="223" spans="1:27" ht="12.75">
      <c r="A223">
        <v>6165</v>
      </c>
      <c r="B223" s="33" t="s">
        <v>455</v>
      </c>
      <c r="C223" s="33" t="s">
        <v>456</v>
      </c>
      <c r="D223" s="34">
        <v>5657</v>
      </c>
      <c r="E223" s="34">
        <v>1433</v>
      </c>
      <c r="F223" s="34">
        <v>4224</v>
      </c>
      <c r="G223" s="34">
        <v>1175</v>
      </c>
      <c r="H223" s="34">
        <v>95343</v>
      </c>
      <c r="I223" s="34">
        <v>0</v>
      </c>
      <c r="J223" s="34">
        <v>95343</v>
      </c>
      <c r="K223" s="34">
        <v>102175</v>
      </c>
      <c r="L223" s="34">
        <v>13671.575561</v>
      </c>
      <c r="M223" s="35">
        <f t="shared" si="16"/>
        <v>115846.575561</v>
      </c>
      <c r="N223" s="36">
        <v>2520</v>
      </c>
      <c r="O223" s="37">
        <v>4936</v>
      </c>
      <c r="P223" s="37">
        <v>7456</v>
      </c>
      <c r="Q223" s="66">
        <f t="shared" si="17"/>
        <v>1799</v>
      </c>
      <c r="R223" s="37">
        <v>0</v>
      </c>
      <c r="S223" s="37">
        <v>82807</v>
      </c>
      <c r="T223" s="37">
        <v>82807</v>
      </c>
      <c r="U223" s="34">
        <v>4592.183153791349</v>
      </c>
      <c r="V223" s="34">
        <v>7232.921740284949</v>
      </c>
      <c r="W223" s="34">
        <v>94632.1048940763</v>
      </c>
      <c r="X223" s="35">
        <f t="shared" si="18"/>
        <v>103263.1048940763</v>
      </c>
      <c r="Y223" s="61">
        <f t="shared" si="19"/>
        <v>-12583.470666923706</v>
      </c>
      <c r="Z223" s="38">
        <v>1145099</v>
      </c>
      <c r="AA223" s="39">
        <f t="shared" si="15"/>
        <v>-0.010859328785451445</v>
      </c>
    </row>
    <row r="224" spans="1:27" ht="12.75">
      <c r="A224">
        <v>6190</v>
      </c>
      <c r="B224" s="33" t="s">
        <v>457</v>
      </c>
      <c r="C224" s="33" t="s">
        <v>458</v>
      </c>
      <c r="D224" s="34">
        <v>122408</v>
      </c>
      <c r="E224" s="34">
        <v>8997</v>
      </c>
      <c r="F224" s="34">
        <v>113411</v>
      </c>
      <c r="G224" s="34">
        <v>1000</v>
      </c>
      <c r="H224" s="34">
        <v>69355</v>
      </c>
      <c r="I224" s="34">
        <v>29706</v>
      </c>
      <c r="J224" s="34">
        <v>39649</v>
      </c>
      <c r="K224" s="34">
        <v>192763</v>
      </c>
      <c r="L224" s="34">
        <v>8383.0738021</v>
      </c>
      <c r="M224" s="35">
        <f t="shared" si="16"/>
        <v>201146.0738021</v>
      </c>
      <c r="N224" s="36">
        <v>16023</v>
      </c>
      <c r="O224" s="37">
        <v>136962</v>
      </c>
      <c r="P224" s="37">
        <v>152985</v>
      </c>
      <c r="Q224" s="66">
        <f t="shared" si="17"/>
        <v>30577</v>
      </c>
      <c r="R224" s="37">
        <v>26302</v>
      </c>
      <c r="S224" s="37">
        <v>34436</v>
      </c>
      <c r="T224" s="37">
        <v>60738</v>
      </c>
      <c r="U224" s="34">
        <v>2759.4679637294503</v>
      </c>
      <c r="V224" s="34">
        <v>3935.115974610576</v>
      </c>
      <c r="W224" s="34">
        <v>67432.58393834002</v>
      </c>
      <c r="X224" s="35">
        <f t="shared" si="18"/>
        <v>221417.58393834002</v>
      </c>
      <c r="Y224" s="61">
        <f t="shared" si="19"/>
        <v>20271.510136240016</v>
      </c>
      <c r="Z224" s="38">
        <v>793505</v>
      </c>
      <c r="AA224" s="39">
        <f t="shared" si="15"/>
        <v>0.025279725186738308</v>
      </c>
    </row>
    <row r="225" spans="1:27" ht="12.75">
      <c r="A225">
        <v>6240</v>
      </c>
      <c r="B225" s="33" t="s">
        <v>459</v>
      </c>
      <c r="C225" s="33" t="s">
        <v>460</v>
      </c>
      <c r="D225" s="34">
        <v>27873</v>
      </c>
      <c r="E225" s="34">
        <v>5769</v>
      </c>
      <c r="F225" s="34">
        <v>22104</v>
      </c>
      <c r="G225" s="34">
        <v>1267</v>
      </c>
      <c r="H225" s="34">
        <v>147114</v>
      </c>
      <c r="I225" s="34">
        <v>121434</v>
      </c>
      <c r="J225" s="34">
        <v>25680</v>
      </c>
      <c r="K225" s="34">
        <v>176254</v>
      </c>
      <c r="L225" s="34">
        <v>5556.6174367</v>
      </c>
      <c r="M225" s="35">
        <f t="shared" si="16"/>
        <v>181810.6174367</v>
      </c>
      <c r="N225" s="36">
        <v>8452</v>
      </c>
      <c r="O225" s="37">
        <v>25833</v>
      </c>
      <c r="P225" s="37">
        <v>34285</v>
      </c>
      <c r="Q225" s="66">
        <f t="shared" si="17"/>
        <v>6412</v>
      </c>
      <c r="R225" s="37">
        <v>107519</v>
      </c>
      <c r="S225" s="37">
        <v>22304</v>
      </c>
      <c r="T225" s="37">
        <v>129823</v>
      </c>
      <c r="U225" s="34">
        <v>4949.008959599947</v>
      </c>
      <c r="V225" s="34">
        <v>6107.292543612891</v>
      </c>
      <c r="W225" s="34">
        <v>140879.30150321283</v>
      </c>
      <c r="X225" s="35">
        <f t="shared" si="18"/>
        <v>176431.30150321283</v>
      </c>
      <c r="Y225" s="61">
        <f t="shared" si="19"/>
        <v>-5379.315933487174</v>
      </c>
      <c r="Z225" s="38">
        <v>957429</v>
      </c>
      <c r="AA225" s="39">
        <f t="shared" si="15"/>
        <v>-0.005586081283130662</v>
      </c>
    </row>
    <row r="226" spans="1:27" ht="12.75">
      <c r="A226">
        <v>6270</v>
      </c>
      <c r="B226" s="33" t="s">
        <v>461</v>
      </c>
      <c r="C226" s="33" t="s">
        <v>462</v>
      </c>
      <c r="D226" s="34">
        <v>0</v>
      </c>
      <c r="E226" s="34">
        <v>0</v>
      </c>
      <c r="F226" s="34">
        <v>0</v>
      </c>
      <c r="G226" s="34">
        <v>500</v>
      </c>
      <c r="H226" s="34">
        <v>6227</v>
      </c>
      <c r="I226" s="34">
        <v>0</v>
      </c>
      <c r="J226" s="34">
        <v>6227</v>
      </c>
      <c r="K226" s="34">
        <v>6727</v>
      </c>
      <c r="L226" s="34">
        <v>0</v>
      </c>
      <c r="M226" s="35">
        <f t="shared" si="16"/>
        <v>6727</v>
      </c>
      <c r="N226" s="36">
        <v>0</v>
      </c>
      <c r="O226" s="37">
        <v>0</v>
      </c>
      <c r="P226" s="37">
        <v>0</v>
      </c>
      <c r="Q226" s="66">
        <f t="shared" si="17"/>
        <v>0</v>
      </c>
      <c r="R226" s="37">
        <v>0</v>
      </c>
      <c r="S226" s="37">
        <v>5409</v>
      </c>
      <c r="T226" s="37">
        <v>5409</v>
      </c>
      <c r="U226" s="34">
        <v>0</v>
      </c>
      <c r="V226" s="34">
        <v>0</v>
      </c>
      <c r="W226" s="34">
        <v>5409</v>
      </c>
      <c r="X226" s="35">
        <f t="shared" si="18"/>
        <v>5909</v>
      </c>
      <c r="Y226" s="61">
        <f t="shared" si="19"/>
        <v>-818</v>
      </c>
      <c r="Z226" s="38">
        <v>62694</v>
      </c>
      <c r="AA226" s="39">
        <f t="shared" si="15"/>
        <v>-0.01304750055826714</v>
      </c>
    </row>
    <row r="227" spans="1:27" ht="12.75">
      <c r="A227">
        <v>6290</v>
      </c>
      <c r="B227" s="33" t="s">
        <v>463</v>
      </c>
      <c r="C227" s="33" t="s">
        <v>464</v>
      </c>
      <c r="D227" s="34">
        <v>6896</v>
      </c>
      <c r="E227" s="34">
        <v>0</v>
      </c>
      <c r="F227" s="34">
        <v>6896</v>
      </c>
      <c r="G227" s="34">
        <v>500</v>
      </c>
      <c r="H227" s="34">
        <v>7704</v>
      </c>
      <c r="I227" s="34">
        <v>0</v>
      </c>
      <c r="J227" s="34">
        <v>7704</v>
      </c>
      <c r="K227" s="34">
        <v>15100</v>
      </c>
      <c r="L227" s="34">
        <v>0</v>
      </c>
      <c r="M227" s="35">
        <f t="shared" si="16"/>
        <v>15100</v>
      </c>
      <c r="N227" s="36">
        <v>0</v>
      </c>
      <c r="O227" s="37">
        <v>9672</v>
      </c>
      <c r="P227" s="37">
        <v>9672</v>
      </c>
      <c r="Q227" s="66">
        <f t="shared" si="17"/>
        <v>2776</v>
      </c>
      <c r="R227" s="37">
        <v>0</v>
      </c>
      <c r="S227" s="37">
        <v>6691</v>
      </c>
      <c r="T227" s="37">
        <v>6691</v>
      </c>
      <c r="U227" s="34">
        <v>0</v>
      </c>
      <c r="V227" s="34">
        <v>0</v>
      </c>
      <c r="W227" s="34">
        <v>6691</v>
      </c>
      <c r="X227" s="35">
        <f t="shared" si="18"/>
        <v>16863</v>
      </c>
      <c r="Y227" s="61">
        <f t="shared" si="19"/>
        <v>1763</v>
      </c>
      <c r="Z227" s="38">
        <v>84153</v>
      </c>
      <c r="AA227" s="39">
        <f t="shared" si="15"/>
        <v>0.02094993642532055</v>
      </c>
    </row>
    <row r="228" spans="1:27" ht="12.75">
      <c r="A228">
        <v>6330</v>
      </c>
      <c r="B228" s="33" t="s">
        <v>465</v>
      </c>
      <c r="C228" s="33" t="s">
        <v>466</v>
      </c>
      <c r="D228" s="34">
        <v>75416</v>
      </c>
      <c r="E228" s="34">
        <v>21957</v>
      </c>
      <c r="F228" s="34">
        <v>53459</v>
      </c>
      <c r="G228" s="34">
        <v>6298</v>
      </c>
      <c r="H228" s="34">
        <v>137810</v>
      </c>
      <c r="I228" s="34">
        <v>88638</v>
      </c>
      <c r="J228" s="34">
        <v>49172</v>
      </c>
      <c r="K228" s="34">
        <v>219524</v>
      </c>
      <c r="L228" s="34">
        <v>25958.947604</v>
      </c>
      <c r="M228" s="35">
        <f t="shared" si="16"/>
        <v>245482.947604</v>
      </c>
      <c r="N228" s="36">
        <v>35320</v>
      </c>
      <c r="O228" s="37">
        <v>67022</v>
      </c>
      <c r="P228" s="37">
        <v>102342</v>
      </c>
      <c r="Q228" s="66">
        <f t="shared" si="17"/>
        <v>26926</v>
      </c>
      <c r="R228" s="37">
        <v>78481</v>
      </c>
      <c r="S228" s="37">
        <v>42707</v>
      </c>
      <c r="T228" s="37">
        <v>121188</v>
      </c>
      <c r="U228" s="34">
        <v>8202.925855000844</v>
      </c>
      <c r="V228" s="34">
        <v>9942.020752615377</v>
      </c>
      <c r="W228" s="34">
        <v>139332.9466076162</v>
      </c>
      <c r="X228" s="35">
        <f t="shared" si="18"/>
        <v>247972.9466076162</v>
      </c>
      <c r="Y228" s="61">
        <f t="shared" si="19"/>
        <v>2489.99900361622</v>
      </c>
      <c r="Z228" s="38">
        <v>1741020</v>
      </c>
      <c r="AA228" s="39">
        <f t="shared" si="15"/>
        <v>0.0014091843069169699</v>
      </c>
    </row>
    <row r="229" spans="1:27" ht="12.75">
      <c r="A229">
        <v>6410</v>
      </c>
      <c r="B229" s="33" t="s">
        <v>467</v>
      </c>
      <c r="C229" s="33" t="s">
        <v>468</v>
      </c>
      <c r="D229" s="34">
        <v>53597</v>
      </c>
      <c r="E229" s="34">
        <v>24667</v>
      </c>
      <c r="F229" s="34">
        <v>28930</v>
      </c>
      <c r="G229" s="34">
        <v>5000</v>
      </c>
      <c r="H229" s="34">
        <v>146501</v>
      </c>
      <c r="I229" s="34">
        <v>104418</v>
      </c>
      <c r="J229" s="34">
        <v>42083</v>
      </c>
      <c r="K229" s="34">
        <v>205098</v>
      </c>
      <c r="L229" s="34">
        <v>23391.902027</v>
      </c>
      <c r="M229" s="35">
        <f t="shared" si="16"/>
        <v>228489.902027</v>
      </c>
      <c r="N229" s="36">
        <v>38045</v>
      </c>
      <c r="O229" s="37">
        <v>35743</v>
      </c>
      <c r="P229" s="37">
        <v>73788</v>
      </c>
      <c r="Q229" s="66">
        <f t="shared" si="17"/>
        <v>20191</v>
      </c>
      <c r="R229" s="37">
        <v>92453</v>
      </c>
      <c r="S229" s="37">
        <v>36550</v>
      </c>
      <c r="T229" s="37">
        <v>129003</v>
      </c>
      <c r="U229" s="34">
        <v>7507.12683278129</v>
      </c>
      <c r="V229" s="34">
        <v>9194.872748747222</v>
      </c>
      <c r="W229" s="34">
        <v>145704.99958152854</v>
      </c>
      <c r="X229" s="35">
        <f t="shared" si="18"/>
        <v>224492.99958152854</v>
      </c>
      <c r="Y229" s="61">
        <f t="shared" si="19"/>
        <v>-3996.902445471467</v>
      </c>
      <c r="Z229" s="38">
        <v>1523109</v>
      </c>
      <c r="AA229" s="39">
        <f t="shared" si="15"/>
        <v>-0.0025844811601679145</v>
      </c>
    </row>
    <row r="230" spans="1:27" ht="12.75">
      <c r="A230">
        <v>6500</v>
      </c>
      <c r="B230" s="33" t="s">
        <v>469</v>
      </c>
      <c r="C230" s="33" t="s">
        <v>470</v>
      </c>
      <c r="D230" s="34">
        <v>37917</v>
      </c>
      <c r="E230" s="34">
        <v>5094</v>
      </c>
      <c r="F230" s="34">
        <v>32823</v>
      </c>
      <c r="G230" s="34">
        <v>1000</v>
      </c>
      <c r="H230" s="34">
        <v>22657</v>
      </c>
      <c r="I230" s="34">
        <v>4467</v>
      </c>
      <c r="J230" s="34">
        <v>18190</v>
      </c>
      <c r="K230" s="34">
        <v>61574</v>
      </c>
      <c r="L230" s="34">
        <v>0</v>
      </c>
      <c r="M230" s="35">
        <f t="shared" si="16"/>
        <v>61574</v>
      </c>
      <c r="N230" s="36">
        <v>8291</v>
      </c>
      <c r="O230" s="37">
        <v>36142</v>
      </c>
      <c r="P230" s="37">
        <v>44433</v>
      </c>
      <c r="Q230" s="66">
        <f t="shared" si="17"/>
        <v>6516</v>
      </c>
      <c r="R230" s="37">
        <v>3955</v>
      </c>
      <c r="S230" s="37">
        <v>15798</v>
      </c>
      <c r="T230" s="37">
        <v>19753</v>
      </c>
      <c r="U230" s="34">
        <v>0</v>
      </c>
      <c r="V230" s="34">
        <v>0</v>
      </c>
      <c r="W230" s="34">
        <v>19753</v>
      </c>
      <c r="X230" s="35">
        <f t="shared" si="18"/>
        <v>65186</v>
      </c>
      <c r="Y230" s="61">
        <f t="shared" si="19"/>
        <v>3612</v>
      </c>
      <c r="Z230" s="38">
        <v>369825</v>
      </c>
      <c r="AA230" s="39">
        <f t="shared" si="15"/>
        <v>0.009766781585885216</v>
      </c>
    </row>
    <row r="231" spans="1:27" ht="12.75">
      <c r="A231">
        <v>6535</v>
      </c>
      <c r="B231" s="33" t="s">
        <v>471</v>
      </c>
      <c r="C231" s="33" t="s">
        <v>472</v>
      </c>
      <c r="D231" s="34">
        <v>0</v>
      </c>
      <c r="E231" s="34">
        <v>0</v>
      </c>
      <c r="F231" s="34">
        <v>0</v>
      </c>
      <c r="G231" s="34">
        <v>500</v>
      </c>
      <c r="H231" s="34">
        <v>4869</v>
      </c>
      <c r="I231" s="34">
        <v>0</v>
      </c>
      <c r="J231" s="34">
        <v>4869</v>
      </c>
      <c r="K231" s="34">
        <v>5369</v>
      </c>
      <c r="L231" s="34">
        <v>0</v>
      </c>
      <c r="M231" s="35">
        <f t="shared" si="16"/>
        <v>5369</v>
      </c>
      <c r="N231" s="36">
        <v>0</v>
      </c>
      <c r="O231" s="37">
        <v>0</v>
      </c>
      <c r="P231" s="37">
        <v>0</v>
      </c>
      <c r="Q231" s="66">
        <f t="shared" si="17"/>
        <v>0</v>
      </c>
      <c r="R231" s="37">
        <v>0</v>
      </c>
      <c r="S231" s="37">
        <v>4228</v>
      </c>
      <c r="T231" s="37">
        <v>4228</v>
      </c>
      <c r="U231" s="34">
        <v>0</v>
      </c>
      <c r="V231" s="34">
        <v>0</v>
      </c>
      <c r="W231" s="34">
        <v>4228</v>
      </c>
      <c r="X231" s="35">
        <f t="shared" si="18"/>
        <v>4728</v>
      </c>
      <c r="Y231" s="61">
        <f t="shared" si="19"/>
        <v>-641</v>
      </c>
      <c r="Z231" s="38">
        <v>75746</v>
      </c>
      <c r="AA231" s="39">
        <f t="shared" si="15"/>
        <v>-0.008462493068940934</v>
      </c>
    </row>
    <row r="232" spans="1:27" ht="12.75">
      <c r="A232">
        <v>6540</v>
      </c>
      <c r="B232" s="33" t="s">
        <v>473</v>
      </c>
      <c r="C232" s="33" t="s">
        <v>474</v>
      </c>
      <c r="D232" s="34">
        <v>0</v>
      </c>
      <c r="E232" s="34">
        <v>0</v>
      </c>
      <c r="F232" s="34">
        <v>0</v>
      </c>
      <c r="G232" s="34">
        <v>1355</v>
      </c>
      <c r="H232" s="34">
        <v>2140</v>
      </c>
      <c r="I232" s="34">
        <v>0</v>
      </c>
      <c r="J232" s="34">
        <v>2140</v>
      </c>
      <c r="K232" s="34">
        <v>3495</v>
      </c>
      <c r="L232" s="34">
        <v>6901.16605</v>
      </c>
      <c r="M232" s="35">
        <f t="shared" si="16"/>
        <v>10396.16605</v>
      </c>
      <c r="N232" s="36">
        <v>0</v>
      </c>
      <c r="O232" s="37">
        <v>0</v>
      </c>
      <c r="P232" s="37">
        <v>0</v>
      </c>
      <c r="Q232" s="66">
        <f t="shared" si="17"/>
        <v>0</v>
      </c>
      <c r="R232" s="37">
        <v>0</v>
      </c>
      <c r="S232" s="37">
        <v>1859</v>
      </c>
      <c r="T232" s="37">
        <v>1859</v>
      </c>
      <c r="U232" s="34">
        <v>0</v>
      </c>
      <c r="V232" s="34">
        <v>0</v>
      </c>
      <c r="W232" s="34">
        <v>1859</v>
      </c>
      <c r="X232" s="35">
        <f t="shared" si="18"/>
        <v>3214</v>
      </c>
      <c r="Y232" s="61">
        <f t="shared" si="19"/>
        <v>-7182.16605</v>
      </c>
      <c r="Z232" s="38">
        <v>330105</v>
      </c>
      <c r="AA232" s="39">
        <f t="shared" si="15"/>
        <v>-0.0213116754930069</v>
      </c>
    </row>
    <row r="233" spans="1:27" ht="12.75">
      <c r="A233">
        <v>6560</v>
      </c>
      <c r="B233" s="33" t="s">
        <v>475</v>
      </c>
      <c r="C233" s="33" t="s">
        <v>476</v>
      </c>
      <c r="D233" s="34">
        <v>1323</v>
      </c>
      <c r="E233" s="34">
        <v>0</v>
      </c>
      <c r="F233" s="34">
        <v>1323</v>
      </c>
      <c r="G233" s="34">
        <v>1000</v>
      </c>
      <c r="H233" s="34">
        <v>36968</v>
      </c>
      <c r="I233" s="34">
        <v>0</v>
      </c>
      <c r="J233" s="34">
        <v>36968</v>
      </c>
      <c r="K233" s="34">
        <v>39291</v>
      </c>
      <c r="L233" s="34">
        <v>0</v>
      </c>
      <c r="M233" s="35">
        <f t="shared" si="16"/>
        <v>39291</v>
      </c>
      <c r="N233" s="36">
        <v>0</v>
      </c>
      <c r="O233" s="37">
        <v>927</v>
      </c>
      <c r="P233" s="37">
        <v>927</v>
      </c>
      <c r="Q233" s="66">
        <f t="shared" si="17"/>
        <v>-396</v>
      </c>
      <c r="R233" s="37">
        <v>0</v>
      </c>
      <c r="S233" s="37">
        <v>32107</v>
      </c>
      <c r="T233" s="37">
        <v>32107</v>
      </c>
      <c r="U233" s="34">
        <v>2530.548051579918</v>
      </c>
      <c r="V233" s="34">
        <v>3269.9703977822355</v>
      </c>
      <c r="W233" s="34">
        <v>37907.51844936216</v>
      </c>
      <c r="X233" s="35">
        <f t="shared" si="18"/>
        <v>39834.51844936216</v>
      </c>
      <c r="Y233" s="61">
        <f t="shared" si="19"/>
        <v>543.5184493621564</v>
      </c>
      <c r="Z233" s="38">
        <v>641618</v>
      </c>
      <c r="AA233" s="39">
        <f t="shared" si="15"/>
        <v>0.0008471059873042159</v>
      </c>
    </row>
    <row r="234" spans="1:27" ht="12.75">
      <c r="A234">
        <v>6580</v>
      </c>
      <c r="B234" s="33" t="s">
        <v>477</v>
      </c>
      <c r="C234" s="33" t="s">
        <v>478</v>
      </c>
      <c r="D234" s="34">
        <v>5469</v>
      </c>
      <c r="E234" s="34">
        <v>5469</v>
      </c>
      <c r="F234" s="34">
        <v>0</v>
      </c>
      <c r="G234" s="34">
        <v>5000</v>
      </c>
      <c r="H234" s="34">
        <v>100554</v>
      </c>
      <c r="I234" s="34">
        <v>0</v>
      </c>
      <c r="J234" s="34">
        <v>100554</v>
      </c>
      <c r="K234" s="34">
        <v>111023</v>
      </c>
      <c r="L234" s="34">
        <v>27610.770528</v>
      </c>
      <c r="M234" s="35">
        <f t="shared" si="16"/>
        <v>138633.770528</v>
      </c>
      <c r="N234" s="36">
        <v>8323</v>
      </c>
      <c r="O234" s="37">
        <v>0</v>
      </c>
      <c r="P234" s="37">
        <v>8323</v>
      </c>
      <c r="Q234" s="66">
        <f t="shared" si="17"/>
        <v>2854</v>
      </c>
      <c r="R234" s="37">
        <v>0</v>
      </c>
      <c r="S234" s="37">
        <v>87333</v>
      </c>
      <c r="T234" s="37">
        <v>87333</v>
      </c>
      <c r="U234" s="34">
        <v>7531.758886507152</v>
      </c>
      <c r="V234" s="34">
        <v>11565.118231019836</v>
      </c>
      <c r="W234" s="34">
        <v>106429.877117527</v>
      </c>
      <c r="X234" s="35">
        <f t="shared" si="18"/>
        <v>119752.877117527</v>
      </c>
      <c r="Y234" s="61">
        <f t="shared" si="19"/>
        <v>-18880.893410473</v>
      </c>
      <c r="Z234" s="38">
        <v>1897439</v>
      </c>
      <c r="AA234" s="39">
        <f t="shared" si="15"/>
        <v>-0.009808002732986158</v>
      </c>
    </row>
    <row r="235" spans="1:27" ht="12.75">
      <c r="A235">
        <v>6590</v>
      </c>
      <c r="B235" s="33" t="s">
        <v>479</v>
      </c>
      <c r="C235" s="33" t="s">
        <v>480</v>
      </c>
      <c r="D235" s="34">
        <v>0</v>
      </c>
      <c r="E235" s="34">
        <v>0</v>
      </c>
      <c r="F235" s="34">
        <v>0</v>
      </c>
      <c r="G235" s="34">
        <v>500</v>
      </c>
      <c r="H235" s="34">
        <v>13980</v>
      </c>
      <c r="I235" s="34">
        <v>0</v>
      </c>
      <c r="J235" s="34">
        <v>13980</v>
      </c>
      <c r="K235" s="34">
        <v>14480</v>
      </c>
      <c r="L235" s="34">
        <v>0</v>
      </c>
      <c r="M235" s="35">
        <f t="shared" si="16"/>
        <v>14480</v>
      </c>
      <c r="N235" s="36">
        <v>0</v>
      </c>
      <c r="O235" s="37">
        <v>0</v>
      </c>
      <c r="P235" s="37">
        <v>0</v>
      </c>
      <c r="Q235" s="66">
        <f t="shared" si="17"/>
        <v>0</v>
      </c>
      <c r="R235" s="37">
        <v>0</v>
      </c>
      <c r="S235" s="37">
        <v>12142</v>
      </c>
      <c r="T235" s="37">
        <v>12142</v>
      </c>
      <c r="U235" s="34">
        <v>0</v>
      </c>
      <c r="V235" s="34">
        <v>0</v>
      </c>
      <c r="W235" s="34">
        <v>12142</v>
      </c>
      <c r="X235" s="35">
        <f t="shared" si="18"/>
        <v>12642</v>
      </c>
      <c r="Y235" s="61">
        <f t="shared" si="19"/>
        <v>-1838</v>
      </c>
      <c r="Z235" s="38">
        <v>140754</v>
      </c>
      <c r="AA235" s="39">
        <f t="shared" si="15"/>
        <v>-0.013058243460221379</v>
      </c>
    </row>
    <row r="236" spans="1:27" ht="12.75">
      <c r="A236">
        <v>6630</v>
      </c>
      <c r="B236" s="33" t="s">
        <v>481</v>
      </c>
      <c r="C236" s="33" t="s">
        <v>482</v>
      </c>
      <c r="D236" s="34">
        <v>26837</v>
      </c>
      <c r="E236" s="34">
        <v>16923</v>
      </c>
      <c r="F236" s="34">
        <v>9914</v>
      </c>
      <c r="G236" s="34">
        <v>5000</v>
      </c>
      <c r="H236" s="34">
        <v>130119</v>
      </c>
      <c r="I236" s="34">
        <v>68690</v>
      </c>
      <c r="J236" s="34">
        <v>61429</v>
      </c>
      <c r="K236" s="34">
        <v>161956</v>
      </c>
      <c r="L236" s="34">
        <v>25386.661198</v>
      </c>
      <c r="M236" s="35">
        <f t="shared" si="16"/>
        <v>187342.66119800002</v>
      </c>
      <c r="N236" s="36">
        <v>26965</v>
      </c>
      <c r="O236" s="37">
        <v>6952</v>
      </c>
      <c r="P236" s="37">
        <v>33917</v>
      </c>
      <c r="Q236" s="66">
        <f t="shared" si="17"/>
        <v>7080</v>
      </c>
      <c r="R236" s="37">
        <v>60819</v>
      </c>
      <c r="S236" s="37">
        <v>53352</v>
      </c>
      <c r="T236" s="37">
        <v>114171</v>
      </c>
      <c r="U236" s="34">
        <v>9380.518808812503</v>
      </c>
      <c r="V236" s="34">
        <v>14539.893771550769</v>
      </c>
      <c r="W236" s="34">
        <v>138091.41258036328</v>
      </c>
      <c r="X236" s="35">
        <f t="shared" si="18"/>
        <v>177008.41258036328</v>
      </c>
      <c r="Y236" s="61">
        <f t="shared" si="19"/>
        <v>-10334.248617636738</v>
      </c>
      <c r="Z236" s="38">
        <v>2254192</v>
      </c>
      <c r="AA236" s="39">
        <f t="shared" si="15"/>
        <v>-0.0045334029457030104</v>
      </c>
    </row>
    <row r="237" spans="1:27" ht="12.75">
      <c r="A237">
        <v>6700</v>
      </c>
      <c r="B237" s="33" t="s">
        <v>483</v>
      </c>
      <c r="C237" s="33" t="s">
        <v>484</v>
      </c>
      <c r="D237" s="34">
        <v>349893</v>
      </c>
      <c r="E237" s="34">
        <v>43699</v>
      </c>
      <c r="F237" s="34">
        <v>306194</v>
      </c>
      <c r="G237" s="34">
        <v>10000</v>
      </c>
      <c r="H237" s="34">
        <v>312069</v>
      </c>
      <c r="I237" s="34">
        <v>159764</v>
      </c>
      <c r="J237" s="34">
        <v>152305</v>
      </c>
      <c r="K237" s="34">
        <v>671962</v>
      </c>
      <c r="L237" s="34">
        <v>42673.116658</v>
      </c>
      <c r="M237" s="35">
        <f t="shared" si="16"/>
        <v>714635.116658</v>
      </c>
      <c r="N237" s="36">
        <v>73050</v>
      </c>
      <c r="O237" s="37">
        <v>386095</v>
      </c>
      <c r="P237" s="37">
        <v>459145</v>
      </c>
      <c r="Q237" s="66">
        <f t="shared" si="17"/>
        <v>109252</v>
      </c>
      <c r="R237" s="37">
        <v>141457</v>
      </c>
      <c r="S237" s="37">
        <v>132279</v>
      </c>
      <c r="T237" s="37">
        <v>273736</v>
      </c>
      <c r="U237" s="34">
        <v>13618.58794252654</v>
      </c>
      <c r="V237" s="34">
        <v>17980.988353949768</v>
      </c>
      <c r="W237" s="34">
        <v>305335.5762964763</v>
      </c>
      <c r="X237" s="35">
        <f t="shared" si="18"/>
        <v>774480.5762964763</v>
      </c>
      <c r="Y237" s="61">
        <f t="shared" si="19"/>
        <v>59845.459638476255</v>
      </c>
      <c r="Z237" s="38">
        <v>3214061</v>
      </c>
      <c r="AA237" s="39">
        <f t="shared" si="15"/>
        <v>0.01837591203174073</v>
      </c>
    </row>
    <row r="238" spans="1:27" ht="12.75">
      <c r="A238">
        <v>6780</v>
      </c>
      <c r="B238" s="33" t="s">
        <v>485</v>
      </c>
      <c r="C238" s="33" t="s">
        <v>486</v>
      </c>
      <c r="D238" s="34">
        <v>111857</v>
      </c>
      <c r="E238" s="34">
        <v>3072</v>
      </c>
      <c r="F238" s="34">
        <v>108785</v>
      </c>
      <c r="G238" s="34">
        <v>1000</v>
      </c>
      <c r="H238" s="34">
        <v>87308</v>
      </c>
      <c r="I238" s="34">
        <v>16163</v>
      </c>
      <c r="J238" s="34">
        <v>71145</v>
      </c>
      <c r="K238" s="34">
        <v>200165</v>
      </c>
      <c r="L238" s="34">
        <v>8384.9385662</v>
      </c>
      <c r="M238" s="35">
        <f t="shared" si="16"/>
        <v>208549.9385662</v>
      </c>
      <c r="N238" s="36">
        <v>5000</v>
      </c>
      <c r="O238" s="37">
        <v>119655</v>
      </c>
      <c r="P238" s="37">
        <v>124655</v>
      </c>
      <c r="Q238" s="66">
        <f t="shared" si="17"/>
        <v>12798</v>
      </c>
      <c r="R238" s="37">
        <v>14310</v>
      </c>
      <c r="S238" s="37">
        <v>61790</v>
      </c>
      <c r="T238" s="37">
        <v>76100</v>
      </c>
      <c r="U238" s="34">
        <v>3570.0659152401813</v>
      </c>
      <c r="V238" s="34">
        <v>4765.937799933842</v>
      </c>
      <c r="W238" s="34">
        <v>84436.00371517403</v>
      </c>
      <c r="X238" s="35">
        <f t="shared" si="18"/>
        <v>210091.00371517404</v>
      </c>
      <c r="Y238" s="61">
        <f t="shared" si="19"/>
        <v>1541.0651489740412</v>
      </c>
      <c r="Z238" s="38">
        <v>921320</v>
      </c>
      <c r="AA238" s="39">
        <f t="shared" si="15"/>
        <v>0.0016575852026242722</v>
      </c>
    </row>
    <row r="239" spans="1:27" ht="12.75">
      <c r="A239">
        <v>6790</v>
      </c>
      <c r="B239" s="33" t="s">
        <v>487</v>
      </c>
      <c r="C239" s="33" t="s">
        <v>488</v>
      </c>
      <c r="D239" s="34">
        <v>257247</v>
      </c>
      <c r="E239" s="34">
        <v>40930</v>
      </c>
      <c r="F239" s="34">
        <v>216317</v>
      </c>
      <c r="G239" s="34">
        <v>10000</v>
      </c>
      <c r="H239" s="34">
        <v>390739</v>
      </c>
      <c r="I239" s="34">
        <v>221164</v>
      </c>
      <c r="J239" s="34">
        <v>169575</v>
      </c>
      <c r="K239" s="34">
        <v>657986</v>
      </c>
      <c r="L239" s="34">
        <v>49238.025726</v>
      </c>
      <c r="M239" s="35">
        <f t="shared" si="16"/>
        <v>707224.025726</v>
      </c>
      <c r="N239" s="36">
        <v>67725</v>
      </c>
      <c r="O239" s="37">
        <v>253879</v>
      </c>
      <c r="P239" s="37">
        <v>321604</v>
      </c>
      <c r="Q239" s="66">
        <f t="shared" si="17"/>
        <v>64357</v>
      </c>
      <c r="R239" s="37">
        <v>195821</v>
      </c>
      <c r="S239" s="37">
        <v>147278</v>
      </c>
      <c r="T239" s="37">
        <v>343099</v>
      </c>
      <c r="U239" s="34">
        <v>16597.25858620174</v>
      </c>
      <c r="V239" s="34">
        <v>21683.184817551</v>
      </c>
      <c r="W239" s="34">
        <v>381379.44340375275</v>
      </c>
      <c r="X239" s="35">
        <f t="shared" si="18"/>
        <v>712983.4434037528</v>
      </c>
      <c r="Y239" s="61">
        <f t="shared" si="19"/>
        <v>5759.41767775279</v>
      </c>
      <c r="Z239" s="38">
        <v>3365949</v>
      </c>
      <c r="AA239" s="39">
        <f t="shared" si="15"/>
        <v>0.0016864135505224502</v>
      </c>
    </row>
    <row r="240" spans="1:27" ht="12.75">
      <c r="A240">
        <v>6830</v>
      </c>
      <c r="B240" s="33" t="s">
        <v>489</v>
      </c>
      <c r="C240" s="33" t="s">
        <v>490</v>
      </c>
      <c r="D240" s="34">
        <v>2889</v>
      </c>
      <c r="E240" s="34">
        <v>2889</v>
      </c>
      <c r="F240" s="34">
        <v>0</v>
      </c>
      <c r="G240" s="34">
        <v>500</v>
      </c>
      <c r="H240" s="34">
        <v>380</v>
      </c>
      <c r="I240" s="34">
        <v>0</v>
      </c>
      <c r="J240" s="34">
        <v>380</v>
      </c>
      <c r="K240" s="34">
        <v>3769</v>
      </c>
      <c r="L240" s="34">
        <v>0</v>
      </c>
      <c r="M240" s="35">
        <f t="shared" si="16"/>
        <v>3769</v>
      </c>
      <c r="N240" s="36">
        <v>5644</v>
      </c>
      <c r="O240" s="37">
        <v>0</v>
      </c>
      <c r="P240" s="37">
        <v>5644</v>
      </c>
      <c r="Q240" s="66">
        <f t="shared" si="17"/>
        <v>2755</v>
      </c>
      <c r="R240" s="37">
        <v>0</v>
      </c>
      <c r="S240" s="37">
        <v>330</v>
      </c>
      <c r="T240" s="37">
        <v>330</v>
      </c>
      <c r="U240" s="34">
        <v>0</v>
      </c>
      <c r="V240" s="34">
        <v>0</v>
      </c>
      <c r="W240" s="34">
        <v>330</v>
      </c>
      <c r="X240" s="35">
        <f t="shared" si="18"/>
        <v>6474</v>
      </c>
      <c r="Y240" s="61">
        <f t="shared" si="19"/>
        <v>2705</v>
      </c>
      <c r="Z240" s="38">
        <v>91986</v>
      </c>
      <c r="AA240" s="39">
        <f t="shared" si="15"/>
        <v>0.02940664883786663</v>
      </c>
    </row>
    <row r="241" spans="1:27" ht="12.75">
      <c r="A241">
        <v>6840</v>
      </c>
      <c r="B241" s="33" t="s">
        <v>491</v>
      </c>
      <c r="C241" s="33" t="s">
        <v>492</v>
      </c>
      <c r="D241" s="34">
        <v>356</v>
      </c>
      <c r="E241" s="34">
        <v>356</v>
      </c>
      <c r="F241" s="34">
        <v>0</v>
      </c>
      <c r="G241" s="34">
        <v>500</v>
      </c>
      <c r="H241" s="34">
        <v>17957</v>
      </c>
      <c r="I241" s="34">
        <v>14747</v>
      </c>
      <c r="J241" s="34">
        <v>3210</v>
      </c>
      <c r="K241" s="34">
        <v>18813</v>
      </c>
      <c r="L241" s="34">
        <v>0</v>
      </c>
      <c r="M241" s="35">
        <f t="shared" si="16"/>
        <v>18813</v>
      </c>
      <c r="N241" s="36">
        <v>695</v>
      </c>
      <c r="O241" s="37">
        <v>0</v>
      </c>
      <c r="P241" s="37">
        <v>695</v>
      </c>
      <c r="Q241" s="66">
        <f t="shared" si="17"/>
        <v>339</v>
      </c>
      <c r="R241" s="37">
        <v>13057</v>
      </c>
      <c r="S241" s="37">
        <v>2788</v>
      </c>
      <c r="T241" s="37">
        <v>15845</v>
      </c>
      <c r="U241" s="34">
        <v>0</v>
      </c>
      <c r="V241" s="34">
        <v>0</v>
      </c>
      <c r="W241" s="34">
        <v>15845</v>
      </c>
      <c r="X241" s="35">
        <f t="shared" si="18"/>
        <v>17040</v>
      </c>
      <c r="Y241" s="61">
        <f t="shared" si="19"/>
        <v>-1773</v>
      </c>
      <c r="Z241" s="38">
        <v>168280</v>
      </c>
      <c r="AA241" s="39">
        <f t="shared" si="15"/>
        <v>-0.010536011409555502</v>
      </c>
    </row>
    <row r="242" spans="1:27" ht="12.75">
      <c r="A242">
        <v>6870</v>
      </c>
      <c r="B242" s="33" t="s">
        <v>493</v>
      </c>
      <c r="C242" s="33" t="s">
        <v>494</v>
      </c>
      <c r="D242" s="34">
        <v>0</v>
      </c>
      <c r="E242" s="34">
        <v>0</v>
      </c>
      <c r="F242" s="34">
        <v>0</v>
      </c>
      <c r="G242" s="34">
        <v>500</v>
      </c>
      <c r="H242" s="34">
        <v>7378</v>
      </c>
      <c r="I242" s="34">
        <v>0</v>
      </c>
      <c r="J242" s="34">
        <v>7378</v>
      </c>
      <c r="K242" s="34">
        <v>7878</v>
      </c>
      <c r="L242" s="34">
        <v>0</v>
      </c>
      <c r="M242" s="35">
        <f t="shared" si="16"/>
        <v>7878</v>
      </c>
      <c r="N242" s="36">
        <v>0</v>
      </c>
      <c r="O242" s="37">
        <v>0</v>
      </c>
      <c r="P242" s="37">
        <v>0</v>
      </c>
      <c r="Q242" s="66">
        <f t="shared" si="17"/>
        <v>0</v>
      </c>
      <c r="R242" s="37">
        <v>0</v>
      </c>
      <c r="S242" s="37">
        <v>6408</v>
      </c>
      <c r="T242" s="37">
        <v>6408</v>
      </c>
      <c r="U242" s="34">
        <v>0</v>
      </c>
      <c r="V242" s="34">
        <v>0</v>
      </c>
      <c r="W242" s="34">
        <v>6408</v>
      </c>
      <c r="X242" s="35">
        <f t="shared" si="18"/>
        <v>6908</v>
      </c>
      <c r="Y242" s="61">
        <f t="shared" si="19"/>
        <v>-970</v>
      </c>
      <c r="Z242" s="38">
        <v>60580</v>
      </c>
      <c r="AA242" s="39">
        <f t="shared" si="15"/>
        <v>-0.016011885110597555</v>
      </c>
    </row>
    <row r="243" spans="1:27" ht="12.75">
      <c r="A243">
        <v>6900</v>
      </c>
      <c r="B243" s="33" t="s">
        <v>495</v>
      </c>
      <c r="C243" s="33" t="s">
        <v>496</v>
      </c>
      <c r="D243" s="34">
        <v>29767</v>
      </c>
      <c r="E243" s="34">
        <v>12573</v>
      </c>
      <c r="F243" s="34">
        <v>17194</v>
      </c>
      <c r="G243" s="34">
        <v>5000</v>
      </c>
      <c r="H243" s="34">
        <v>134184</v>
      </c>
      <c r="I243" s="34">
        <v>105486</v>
      </c>
      <c r="J243" s="34">
        <v>28698</v>
      </c>
      <c r="K243" s="34">
        <v>168951</v>
      </c>
      <c r="L243" s="34">
        <v>20856.521235</v>
      </c>
      <c r="M243" s="35">
        <f t="shared" si="16"/>
        <v>189807.521235</v>
      </c>
      <c r="N243" s="36">
        <v>18282</v>
      </c>
      <c r="O243" s="37">
        <v>14066</v>
      </c>
      <c r="P243" s="37">
        <v>32348</v>
      </c>
      <c r="Q243" s="66">
        <f t="shared" si="17"/>
        <v>2581</v>
      </c>
      <c r="R243" s="37">
        <v>93399</v>
      </c>
      <c r="S243" s="37">
        <v>24924</v>
      </c>
      <c r="T243" s="37">
        <v>118323</v>
      </c>
      <c r="U243" s="34">
        <v>6365.2390577649185</v>
      </c>
      <c r="V243" s="34">
        <v>8037.834060485261</v>
      </c>
      <c r="W243" s="34">
        <v>132726.07311825018</v>
      </c>
      <c r="X243" s="35">
        <f t="shared" si="18"/>
        <v>170074.07311825018</v>
      </c>
      <c r="Y243" s="61">
        <f t="shared" si="19"/>
        <v>-19733.448116749816</v>
      </c>
      <c r="Z243" s="38">
        <v>1344435</v>
      </c>
      <c r="AA243" s="39">
        <f t="shared" si="15"/>
        <v>-0.014453651699894507</v>
      </c>
    </row>
    <row r="244" spans="1:27" ht="12.75">
      <c r="A244">
        <v>6910</v>
      </c>
      <c r="B244" s="33" t="s">
        <v>497</v>
      </c>
      <c r="C244" s="33" t="s">
        <v>498</v>
      </c>
      <c r="D244" s="34">
        <v>36196</v>
      </c>
      <c r="E244" s="34">
        <v>646</v>
      </c>
      <c r="F244" s="34">
        <v>35550</v>
      </c>
      <c r="G244" s="34">
        <v>1000</v>
      </c>
      <c r="H244" s="34">
        <v>27280</v>
      </c>
      <c r="I244" s="34">
        <v>3825</v>
      </c>
      <c r="J244" s="34">
        <v>23455</v>
      </c>
      <c r="K244" s="34">
        <v>64476</v>
      </c>
      <c r="L244" s="34">
        <v>9047.2480245</v>
      </c>
      <c r="M244" s="35">
        <f t="shared" si="16"/>
        <v>73523.2480245</v>
      </c>
      <c r="N244" s="36">
        <v>631</v>
      </c>
      <c r="O244" s="37">
        <v>41547</v>
      </c>
      <c r="P244" s="37">
        <v>42178</v>
      </c>
      <c r="Q244" s="66">
        <f t="shared" si="17"/>
        <v>5982</v>
      </c>
      <c r="R244" s="37">
        <v>3387</v>
      </c>
      <c r="S244" s="37">
        <v>20371</v>
      </c>
      <c r="T244" s="37">
        <v>23758</v>
      </c>
      <c r="U244" s="34">
        <v>0</v>
      </c>
      <c r="V244" s="34">
        <v>0</v>
      </c>
      <c r="W244" s="34">
        <v>23758</v>
      </c>
      <c r="X244" s="35">
        <f t="shared" si="18"/>
        <v>66936</v>
      </c>
      <c r="Y244" s="61">
        <f t="shared" si="19"/>
        <v>-6587.248024500004</v>
      </c>
      <c r="Z244" s="38">
        <v>438306</v>
      </c>
      <c r="AA244" s="39">
        <f t="shared" si="15"/>
        <v>-0.014724936174240639</v>
      </c>
    </row>
    <row r="245" spans="1:27" ht="12.75">
      <c r="A245">
        <v>6950</v>
      </c>
      <c r="B245" s="33" t="s">
        <v>499</v>
      </c>
      <c r="C245" s="33" t="s">
        <v>500</v>
      </c>
      <c r="D245" s="34">
        <v>0</v>
      </c>
      <c r="E245" s="34">
        <v>0</v>
      </c>
      <c r="F245" s="34">
        <v>0</v>
      </c>
      <c r="G245" s="34">
        <v>500</v>
      </c>
      <c r="H245" s="34">
        <v>11513</v>
      </c>
      <c r="I245" s="34">
        <v>0</v>
      </c>
      <c r="J245" s="34">
        <v>11513</v>
      </c>
      <c r="K245" s="34">
        <v>12013</v>
      </c>
      <c r="L245" s="34">
        <v>0</v>
      </c>
      <c r="M245" s="35">
        <f t="shared" si="16"/>
        <v>12013</v>
      </c>
      <c r="N245" s="36">
        <v>0</v>
      </c>
      <c r="O245" s="37">
        <v>0</v>
      </c>
      <c r="P245" s="37">
        <v>0</v>
      </c>
      <c r="Q245" s="66">
        <f t="shared" si="17"/>
        <v>0</v>
      </c>
      <c r="R245" s="37">
        <v>0</v>
      </c>
      <c r="S245" s="37">
        <v>9999</v>
      </c>
      <c r="T245" s="37">
        <v>9999</v>
      </c>
      <c r="U245" s="34">
        <v>0</v>
      </c>
      <c r="V245" s="34">
        <v>0</v>
      </c>
      <c r="W245" s="34">
        <v>9999</v>
      </c>
      <c r="X245" s="35">
        <f t="shared" si="18"/>
        <v>10499</v>
      </c>
      <c r="Y245" s="61">
        <f t="shared" si="19"/>
        <v>-1514</v>
      </c>
      <c r="Z245" s="38">
        <v>109917</v>
      </c>
      <c r="AA245" s="39">
        <f t="shared" si="15"/>
        <v>-0.013774029494982578</v>
      </c>
    </row>
    <row r="246" spans="1:27" ht="12.75">
      <c r="A246">
        <v>7010</v>
      </c>
      <c r="B246" s="33" t="s">
        <v>501</v>
      </c>
      <c r="C246" s="33" t="s">
        <v>502</v>
      </c>
      <c r="D246" s="34">
        <v>1332</v>
      </c>
      <c r="E246" s="34">
        <v>0</v>
      </c>
      <c r="F246" s="34">
        <v>1332</v>
      </c>
      <c r="G246" s="34">
        <v>500</v>
      </c>
      <c r="H246" s="34">
        <v>1289</v>
      </c>
      <c r="I246" s="34">
        <v>0</v>
      </c>
      <c r="J246" s="34">
        <v>1289</v>
      </c>
      <c r="K246" s="34">
        <v>3121</v>
      </c>
      <c r="L246" s="34">
        <v>0</v>
      </c>
      <c r="M246" s="35">
        <f t="shared" si="16"/>
        <v>3121</v>
      </c>
      <c r="N246" s="36">
        <v>0</v>
      </c>
      <c r="O246" s="37">
        <v>1868</v>
      </c>
      <c r="P246" s="37">
        <v>1868</v>
      </c>
      <c r="Q246" s="66">
        <f t="shared" si="17"/>
        <v>536</v>
      </c>
      <c r="R246" s="37">
        <v>0</v>
      </c>
      <c r="S246" s="37">
        <v>1120</v>
      </c>
      <c r="T246" s="37">
        <v>1120</v>
      </c>
      <c r="U246" s="34">
        <v>0</v>
      </c>
      <c r="V246" s="34">
        <v>0</v>
      </c>
      <c r="W246" s="34">
        <v>1120</v>
      </c>
      <c r="X246" s="35">
        <f t="shared" si="18"/>
        <v>3488</v>
      </c>
      <c r="Y246" s="61">
        <f t="shared" si="19"/>
        <v>367</v>
      </c>
      <c r="Z246" s="38">
        <v>14448</v>
      </c>
      <c r="AA246" s="39">
        <f t="shared" si="15"/>
        <v>0.025401439645625693</v>
      </c>
    </row>
    <row r="247" spans="1:27" ht="12.75">
      <c r="A247">
        <v>7025</v>
      </c>
      <c r="B247" s="33" t="s">
        <v>503</v>
      </c>
      <c r="C247" s="33" t="s">
        <v>504</v>
      </c>
      <c r="D247" s="34">
        <v>24490</v>
      </c>
      <c r="E247" s="34">
        <v>1458</v>
      </c>
      <c r="F247" s="34">
        <v>23032</v>
      </c>
      <c r="G247" s="34">
        <v>1000</v>
      </c>
      <c r="H247" s="34">
        <v>45285</v>
      </c>
      <c r="I247" s="34">
        <v>8097</v>
      </c>
      <c r="J247" s="34">
        <v>37188</v>
      </c>
      <c r="K247" s="34">
        <v>70775</v>
      </c>
      <c r="L247" s="34">
        <v>7429.3524581</v>
      </c>
      <c r="M247" s="35">
        <f t="shared" si="16"/>
        <v>78204.3524581</v>
      </c>
      <c r="N247" s="36">
        <v>2689</v>
      </c>
      <c r="O247" s="37">
        <v>24764</v>
      </c>
      <c r="P247" s="37">
        <v>27453</v>
      </c>
      <c r="Q247" s="66">
        <f t="shared" si="17"/>
        <v>2963</v>
      </c>
      <c r="R247" s="37">
        <v>7169</v>
      </c>
      <c r="S247" s="37">
        <v>32298</v>
      </c>
      <c r="T247" s="37">
        <v>39467</v>
      </c>
      <c r="U247" s="34">
        <v>2383.2076935132895</v>
      </c>
      <c r="V247" s="34">
        <v>3660.4867870506196</v>
      </c>
      <c r="W247" s="34">
        <v>45510.69448056391</v>
      </c>
      <c r="X247" s="35">
        <f t="shared" si="18"/>
        <v>73963.6944805639</v>
      </c>
      <c r="Y247" s="61">
        <f t="shared" si="19"/>
        <v>-4240.657977536088</v>
      </c>
      <c r="Z247" s="38">
        <v>620396</v>
      </c>
      <c r="AA247" s="39">
        <f t="shared" si="15"/>
        <v>-0.006754518531201083</v>
      </c>
    </row>
    <row r="248" spans="1:27" ht="12.75">
      <c r="A248">
        <v>7055</v>
      </c>
      <c r="B248" s="33" t="s">
        <v>505</v>
      </c>
      <c r="C248" s="33" t="s">
        <v>506</v>
      </c>
      <c r="D248" s="34">
        <v>1985</v>
      </c>
      <c r="E248" s="34">
        <v>1985</v>
      </c>
      <c r="F248" s="34">
        <v>0</v>
      </c>
      <c r="G248" s="34">
        <v>1000</v>
      </c>
      <c r="H248" s="34">
        <v>33069</v>
      </c>
      <c r="I248" s="34">
        <v>0</v>
      </c>
      <c r="J248" s="34">
        <v>33069</v>
      </c>
      <c r="K248" s="34">
        <v>36054</v>
      </c>
      <c r="L248" s="34">
        <v>11535.757192</v>
      </c>
      <c r="M248" s="35">
        <f t="shared" si="16"/>
        <v>47589.757192</v>
      </c>
      <c r="N248" s="36">
        <v>3308</v>
      </c>
      <c r="O248" s="37">
        <v>0</v>
      </c>
      <c r="P248" s="37">
        <v>3308</v>
      </c>
      <c r="Q248" s="66">
        <f t="shared" si="17"/>
        <v>1323</v>
      </c>
      <c r="R248" s="37">
        <v>0</v>
      </c>
      <c r="S248" s="37">
        <v>28721</v>
      </c>
      <c r="T248" s="37">
        <v>28721</v>
      </c>
      <c r="U248" s="34">
        <v>3046.691269101666</v>
      </c>
      <c r="V248" s="34">
        <v>4149.933532263926</v>
      </c>
      <c r="W248" s="34">
        <v>35917.62480136559</v>
      </c>
      <c r="X248" s="35">
        <f t="shared" si="18"/>
        <v>40225.62480136559</v>
      </c>
      <c r="Y248" s="61">
        <f t="shared" si="19"/>
        <v>-7364.132390634404</v>
      </c>
      <c r="Z248" s="38">
        <v>670985</v>
      </c>
      <c r="AA248" s="39">
        <f t="shared" si="15"/>
        <v>-0.010789609419252869</v>
      </c>
    </row>
    <row r="249" spans="1:27" ht="12.75">
      <c r="A249">
        <v>7070</v>
      </c>
      <c r="B249" s="33" t="s">
        <v>507</v>
      </c>
      <c r="C249" s="33" t="s">
        <v>508</v>
      </c>
      <c r="D249" s="34">
        <v>559</v>
      </c>
      <c r="E249" s="34">
        <v>559</v>
      </c>
      <c r="F249" s="34">
        <v>0</v>
      </c>
      <c r="G249" s="34">
        <v>1000</v>
      </c>
      <c r="H249" s="34">
        <v>39413</v>
      </c>
      <c r="I249" s="34">
        <v>27936</v>
      </c>
      <c r="J249" s="34">
        <v>11477</v>
      </c>
      <c r="K249" s="34">
        <v>40972</v>
      </c>
      <c r="L249" s="34">
        <v>0</v>
      </c>
      <c r="M249" s="35">
        <f t="shared" si="16"/>
        <v>40972</v>
      </c>
      <c r="N249" s="36">
        <v>546</v>
      </c>
      <c r="O249" s="37">
        <v>0</v>
      </c>
      <c r="P249" s="37">
        <v>546</v>
      </c>
      <c r="Q249" s="66">
        <f t="shared" si="17"/>
        <v>-13</v>
      </c>
      <c r="R249" s="37">
        <v>24735</v>
      </c>
      <c r="S249" s="37">
        <v>9968</v>
      </c>
      <c r="T249" s="37">
        <v>34703</v>
      </c>
      <c r="U249" s="34">
        <v>0</v>
      </c>
      <c r="V249" s="34">
        <v>0</v>
      </c>
      <c r="W249" s="34">
        <v>34703</v>
      </c>
      <c r="X249" s="35">
        <f t="shared" si="18"/>
        <v>36249</v>
      </c>
      <c r="Y249" s="61">
        <f t="shared" si="19"/>
        <v>-4723</v>
      </c>
      <c r="Z249" s="38">
        <v>343473</v>
      </c>
      <c r="AA249" s="39">
        <f t="shared" si="15"/>
        <v>-0.013750716941360748</v>
      </c>
    </row>
    <row r="250" spans="1:27" ht="12.75">
      <c r="A250">
        <v>7090</v>
      </c>
      <c r="B250" s="33" t="s">
        <v>509</v>
      </c>
      <c r="C250" s="33" t="s">
        <v>510</v>
      </c>
      <c r="D250" s="34">
        <v>123273</v>
      </c>
      <c r="E250" s="34">
        <v>18931</v>
      </c>
      <c r="F250" s="34">
        <v>104342</v>
      </c>
      <c r="G250" s="34">
        <v>1413</v>
      </c>
      <c r="H250" s="34">
        <v>138182</v>
      </c>
      <c r="I250" s="34">
        <v>92519</v>
      </c>
      <c r="J250" s="34">
        <v>45663</v>
      </c>
      <c r="K250" s="34">
        <v>262868</v>
      </c>
      <c r="L250" s="34">
        <v>13202.06879</v>
      </c>
      <c r="M250" s="35">
        <f t="shared" si="16"/>
        <v>276070.06879</v>
      </c>
      <c r="N250" s="36">
        <v>31539</v>
      </c>
      <c r="O250" s="37">
        <v>119033</v>
      </c>
      <c r="P250" s="37">
        <v>150572</v>
      </c>
      <c r="Q250" s="66">
        <f t="shared" si="17"/>
        <v>27299</v>
      </c>
      <c r="R250" s="37">
        <v>81918</v>
      </c>
      <c r="S250" s="37">
        <v>39659</v>
      </c>
      <c r="T250" s="37">
        <v>121577</v>
      </c>
      <c r="U250" s="34">
        <v>5522.325659623009</v>
      </c>
      <c r="V250" s="34">
        <v>7000.696233877114</v>
      </c>
      <c r="W250" s="34">
        <v>134100.02189350012</v>
      </c>
      <c r="X250" s="35">
        <f t="shared" si="18"/>
        <v>286085.0218935001</v>
      </c>
      <c r="Y250" s="61">
        <f t="shared" si="19"/>
        <v>10014.953103500127</v>
      </c>
      <c r="Z250" s="38">
        <v>1281344</v>
      </c>
      <c r="AA250" s="39">
        <f t="shared" si="15"/>
        <v>0.0077362662827913185</v>
      </c>
    </row>
    <row r="251" spans="1:27" ht="12.75">
      <c r="A251">
        <v>7110</v>
      </c>
      <c r="B251" s="33" t="s">
        <v>511</v>
      </c>
      <c r="C251" s="33" t="s">
        <v>512</v>
      </c>
      <c r="D251" s="34">
        <v>86890</v>
      </c>
      <c r="E251" s="34">
        <v>18036</v>
      </c>
      <c r="F251" s="34">
        <v>68854</v>
      </c>
      <c r="G251" s="34">
        <v>1261</v>
      </c>
      <c r="H251" s="34">
        <v>98742</v>
      </c>
      <c r="I251" s="34">
        <v>57178</v>
      </c>
      <c r="J251" s="34">
        <v>41564</v>
      </c>
      <c r="K251" s="34">
        <v>186893</v>
      </c>
      <c r="L251" s="34">
        <v>15287.020097</v>
      </c>
      <c r="M251" s="35">
        <f t="shared" si="16"/>
        <v>202180.020097</v>
      </c>
      <c r="N251" s="36">
        <v>32631</v>
      </c>
      <c r="O251" s="37">
        <v>88043</v>
      </c>
      <c r="P251" s="37">
        <v>120674</v>
      </c>
      <c r="Q251" s="66">
        <f t="shared" si="17"/>
        <v>33784</v>
      </c>
      <c r="R251" s="37">
        <v>50626</v>
      </c>
      <c r="S251" s="37">
        <v>36099</v>
      </c>
      <c r="T251" s="37">
        <v>86725</v>
      </c>
      <c r="U251" s="34">
        <v>4925.506816595454</v>
      </c>
      <c r="V251" s="34">
        <v>6463.3284709296995</v>
      </c>
      <c r="W251" s="34">
        <v>98113.83528752516</v>
      </c>
      <c r="X251" s="35">
        <f t="shared" si="18"/>
        <v>220048.83528752514</v>
      </c>
      <c r="Y251" s="61">
        <f t="shared" si="19"/>
        <v>17868.815190525143</v>
      </c>
      <c r="Z251" s="38">
        <v>1105894</v>
      </c>
      <c r="AA251" s="39">
        <f t="shared" si="15"/>
        <v>0.015937493473604472</v>
      </c>
    </row>
    <row r="252" spans="1:27" ht="12.75">
      <c r="A252">
        <v>7140</v>
      </c>
      <c r="B252" s="33" t="s">
        <v>513</v>
      </c>
      <c r="C252" s="33" t="s">
        <v>514</v>
      </c>
      <c r="D252" s="34">
        <v>40999</v>
      </c>
      <c r="E252" s="34">
        <v>12774</v>
      </c>
      <c r="F252" s="34">
        <v>28225</v>
      </c>
      <c r="G252" s="34">
        <v>10000</v>
      </c>
      <c r="H252" s="34">
        <v>316055</v>
      </c>
      <c r="I252" s="34">
        <v>240470</v>
      </c>
      <c r="J252" s="34">
        <v>75585</v>
      </c>
      <c r="K252" s="34">
        <v>367054</v>
      </c>
      <c r="L252" s="34">
        <v>47887.923243</v>
      </c>
      <c r="M252" s="35">
        <f t="shared" si="16"/>
        <v>414941.923243</v>
      </c>
      <c r="N252" s="36">
        <v>18417</v>
      </c>
      <c r="O252" s="37">
        <v>33647</v>
      </c>
      <c r="P252" s="37">
        <v>52064</v>
      </c>
      <c r="Q252" s="66">
        <f t="shared" si="17"/>
        <v>11065</v>
      </c>
      <c r="R252" s="37">
        <v>212915</v>
      </c>
      <c r="S252" s="37">
        <v>65647</v>
      </c>
      <c r="T252" s="37">
        <v>278562</v>
      </c>
      <c r="U252" s="34">
        <v>12941.545438281724</v>
      </c>
      <c r="V252" s="34">
        <v>19781.080139225407</v>
      </c>
      <c r="W252" s="34">
        <v>311284.62557750713</v>
      </c>
      <c r="X252" s="35">
        <f t="shared" si="18"/>
        <v>373348.62557750713</v>
      </c>
      <c r="Y252" s="61">
        <f t="shared" si="19"/>
        <v>-41593.297665492864</v>
      </c>
      <c r="Z252" s="38">
        <v>3163655</v>
      </c>
      <c r="AA252" s="39">
        <f t="shared" si="15"/>
        <v>-0.012951188465976397</v>
      </c>
    </row>
    <row r="253" spans="1:27" ht="12.75">
      <c r="A253">
        <v>7200</v>
      </c>
      <c r="B253" s="33" t="s">
        <v>515</v>
      </c>
      <c r="C253" s="33" t="s">
        <v>516</v>
      </c>
      <c r="D253" s="34">
        <v>0</v>
      </c>
      <c r="E253" s="34">
        <v>0</v>
      </c>
      <c r="F253" s="34">
        <v>0</v>
      </c>
      <c r="G253" s="34">
        <v>500</v>
      </c>
      <c r="H253" s="34">
        <v>22834</v>
      </c>
      <c r="I253" s="34">
        <v>0</v>
      </c>
      <c r="J253" s="34">
        <v>22834</v>
      </c>
      <c r="K253" s="34">
        <v>23334</v>
      </c>
      <c r="L253" s="34">
        <v>0</v>
      </c>
      <c r="M253" s="35">
        <f t="shared" si="16"/>
        <v>23334</v>
      </c>
      <c r="N253" s="36">
        <v>0</v>
      </c>
      <c r="O253" s="37">
        <v>0</v>
      </c>
      <c r="P253" s="37">
        <v>0</v>
      </c>
      <c r="Q253" s="66">
        <f t="shared" si="17"/>
        <v>0</v>
      </c>
      <c r="R253" s="37">
        <v>0</v>
      </c>
      <c r="S253" s="37">
        <v>19832</v>
      </c>
      <c r="T253" s="37">
        <v>19832</v>
      </c>
      <c r="U253" s="34">
        <v>0</v>
      </c>
      <c r="V253" s="34">
        <v>0</v>
      </c>
      <c r="W253" s="34">
        <v>19832</v>
      </c>
      <c r="X253" s="35">
        <f t="shared" si="18"/>
        <v>20332</v>
      </c>
      <c r="Y253" s="61">
        <f t="shared" si="19"/>
        <v>-3002</v>
      </c>
      <c r="Z253" s="38">
        <v>196280</v>
      </c>
      <c r="AA253" s="39">
        <f t="shared" si="15"/>
        <v>-0.015294477277358874</v>
      </c>
    </row>
    <row r="254" spans="1:27" ht="12.75">
      <c r="A254">
        <v>7210</v>
      </c>
      <c r="B254" s="33" t="s">
        <v>517</v>
      </c>
      <c r="C254" s="33" t="s">
        <v>518</v>
      </c>
      <c r="D254" s="34">
        <v>220978</v>
      </c>
      <c r="E254" s="34">
        <v>40405</v>
      </c>
      <c r="F254" s="34">
        <v>180573</v>
      </c>
      <c r="G254" s="34">
        <v>5000</v>
      </c>
      <c r="H254" s="34">
        <v>225025</v>
      </c>
      <c r="I254" s="34">
        <v>164612</v>
      </c>
      <c r="J254" s="34">
        <v>60413</v>
      </c>
      <c r="K254" s="34">
        <v>451003</v>
      </c>
      <c r="L254" s="34">
        <v>19773.734625</v>
      </c>
      <c r="M254" s="35">
        <f t="shared" si="16"/>
        <v>470776.734625</v>
      </c>
      <c r="N254" s="36">
        <v>68827</v>
      </c>
      <c r="O254" s="37">
        <v>232256</v>
      </c>
      <c r="P254" s="37">
        <v>301083</v>
      </c>
      <c r="Q254" s="66">
        <f t="shared" si="17"/>
        <v>80105</v>
      </c>
      <c r="R254" s="37">
        <v>145749</v>
      </c>
      <c r="S254" s="37">
        <v>52469</v>
      </c>
      <c r="T254" s="37">
        <v>198218</v>
      </c>
      <c r="U254" s="34">
        <v>8317.0468378592</v>
      </c>
      <c r="V254" s="34">
        <v>10422.300853717103</v>
      </c>
      <c r="W254" s="34">
        <v>216957.34769157632</v>
      </c>
      <c r="X254" s="35">
        <f t="shared" si="18"/>
        <v>523040.34769157635</v>
      </c>
      <c r="Y254" s="61">
        <f t="shared" si="19"/>
        <v>52263.61306657636</v>
      </c>
      <c r="Z254" s="38">
        <v>1932008</v>
      </c>
      <c r="AA254" s="39">
        <f t="shared" si="15"/>
        <v>0.02677738608749604</v>
      </c>
    </row>
    <row r="255" spans="1:27" ht="12.75">
      <c r="A255">
        <v>7240</v>
      </c>
      <c r="B255" s="33" t="s">
        <v>519</v>
      </c>
      <c r="C255" s="33" t="s">
        <v>520</v>
      </c>
      <c r="D255" s="34">
        <v>6845</v>
      </c>
      <c r="E255" s="34">
        <v>6845</v>
      </c>
      <c r="F255" s="34">
        <v>0</v>
      </c>
      <c r="G255" s="34">
        <v>1000</v>
      </c>
      <c r="H255" s="34">
        <v>81141</v>
      </c>
      <c r="I255" s="34">
        <v>81141</v>
      </c>
      <c r="J255" s="34">
        <v>0</v>
      </c>
      <c r="K255" s="34">
        <v>88986</v>
      </c>
      <c r="L255" s="34">
        <v>8834.8032271</v>
      </c>
      <c r="M255" s="35">
        <f t="shared" si="16"/>
        <v>97820.8032271</v>
      </c>
      <c r="N255" s="36">
        <v>9500</v>
      </c>
      <c r="O255" s="37">
        <v>0</v>
      </c>
      <c r="P255" s="37">
        <v>9500</v>
      </c>
      <c r="Q255" s="66">
        <f t="shared" si="17"/>
        <v>2655</v>
      </c>
      <c r="R255" s="37">
        <v>71843</v>
      </c>
      <c r="S255" s="37">
        <v>0</v>
      </c>
      <c r="T255" s="37">
        <v>71843</v>
      </c>
      <c r="U255" s="34">
        <v>2693.255195457177</v>
      </c>
      <c r="V255" s="34">
        <v>3459.815356524667</v>
      </c>
      <c r="W255" s="34">
        <v>77996.07055198184</v>
      </c>
      <c r="X255" s="35">
        <f t="shared" si="18"/>
        <v>88496.07055198184</v>
      </c>
      <c r="Y255" s="61">
        <f t="shared" si="19"/>
        <v>-9324.732675118154</v>
      </c>
      <c r="Z255" s="38">
        <v>555403</v>
      </c>
      <c r="AA255" s="39">
        <f t="shared" si="15"/>
        <v>-0.016526245887436654</v>
      </c>
    </row>
    <row r="256" spans="1:27" ht="12.75">
      <c r="A256">
        <v>7250</v>
      </c>
      <c r="B256" s="33" t="s">
        <v>521</v>
      </c>
      <c r="C256" s="33" t="s">
        <v>522</v>
      </c>
      <c r="D256" s="34">
        <v>1491</v>
      </c>
      <c r="E256" s="34">
        <v>1491</v>
      </c>
      <c r="F256" s="34">
        <v>0</v>
      </c>
      <c r="G256" s="34">
        <v>1483</v>
      </c>
      <c r="H256" s="34">
        <v>85253</v>
      </c>
      <c r="I256" s="34">
        <v>70519</v>
      </c>
      <c r="J256" s="34">
        <v>14734</v>
      </c>
      <c r="K256" s="34">
        <v>88227</v>
      </c>
      <c r="L256" s="34">
        <v>14592.042156</v>
      </c>
      <c r="M256" s="35">
        <f t="shared" si="16"/>
        <v>102819.042156</v>
      </c>
      <c r="N256" s="36">
        <v>2288</v>
      </c>
      <c r="O256" s="37">
        <v>0</v>
      </c>
      <c r="P256" s="37">
        <v>2288</v>
      </c>
      <c r="Q256" s="66">
        <f t="shared" si="17"/>
        <v>797</v>
      </c>
      <c r="R256" s="37">
        <v>62438</v>
      </c>
      <c r="S256" s="37">
        <v>12797</v>
      </c>
      <c r="T256" s="37">
        <v>75235</v>
      </c>
      <c r="U256" s="34">
        <v>5363.460212198408</v>
      </c>
      <c r="V256" s="34">
        <v>6770.18260548633</v>
      </c>
      <c r="W256" s="34">
        <v>87368.64281768474</v>
      </c>
      <c r="X256" s="35">
        <f t="shared" si="18"/>
        <v>91139.64281768474</v>
      </c>
      <c r="Y256" s="61">
        <f t="shared" si="19"/>
        <v>-11679.399338315256</v>
      </c>
      <c r="Z256" s="38">
        <v>1025999</v>
      </c>
      <c r="AA256" s="39">
        <f t="shared" si="15"/>
        <v>-0.011223813068885077</v>
      </c>
    </row>
    <row r="257" spans="1:27" ht="12.75">
      <c r="A257">
        <v>7290</v>
      </c>
      <c r="B257" s="33" t="s">
        <v>523</v>
      </c>
      <c r="C257" s="33" t="s">
        <v>524</v>
      </c>
      <c r="D257" s="34">
        <v>193615</v>
      </c>
      <c r="E257" s="34">
        <v>23199</v>
      </c>
      <c r="F257" s="34">
        <v>170416</v>
      </c>
      <c r="G257" s="34">
        <v>5000</v>
      </c>
      <c r="H257" s="34">
        <v>142103</v>
      </c>
      <c r="I257" s="34">
        <v>48456</v>
      </c>
      <c r="J257" s="34">
        <v>93647</v>
      </c>
      <c r="K257" s="34">
        <v>340718</v>
      </c>
      <c r="L257" s="34">
        <v>32773.177077</v>
      </c>
      <c r="M257" s="35">
        <f t="shared" si="16"/>
        <v>373491.17707700003</v>
      </c>
      <c r="N257" s="36">
        <v>34582</v>
      </c>
      <c r="O257" s="37">
        <v>218533</v>
      </c>
      <c r="P257" s="37">
        <v>253115</v>
      </c>
      <c r="Q257" s="66">
        <f t="shared" si="17"/>
        <v>59500</v>
      </c>
      <c r="R257" s="37">
        <v>42903</v>
      </c>
      <c r="S257" s="37">
        <v>81334</v>
      </c>
      <c r="T257" s="37">
        <v>124237</v>
      </c>
      <c r="U257" s="34">
        <v>10260.493278615342</v>
      </c>
      <c r="V257" s="34">
        <v>13626.097912745578</v>
      </c>
      <c r="W257" s="34">
        <v>148123.59119136093</v>
      </c>
      <c r="X257" s="35">
        <f t="shared" si="18"/>
        <v>406238.59119136096</v>
      </c>
      <c r="Y257" s="61">
        <f t="shared" si="19"/>
        <v>32747.41411436093</v>
      </c>
      <c r="Z257" s="38">
        <v>2168535</v>
      </c>
      <c r="AA257" s="39">
        <f t="shared" si="15"/>
        <v>0.014876342374671263</v>
      </c>
    </row>
    <row r="258" spans="1:27" ht="12.75">
      <c r="A258">
        <v>7315</v>
      </c>
      <c r="B258" s="33" t="s">
        <v>525</v>
      </c>
      <c r="C258" s="33" t="s">
        <v>526</v>
      </c>
      <c r="D258" s="34">
        <v>23625</v>
      </c>
      <c r="E258" s="34">
        <v>7080</v>
      </c>
      <c r="F258" s="34">
        <v>16545</v>
      </c>
      <c r="G258" s="34">
        <v>1209</v>
      </c>
      <c r="H258" s="34">
        <v>71168</v>
      </c>
      <c r="I258" s="34">
        <v>46569</v>
      </c>
      <c r="J258" s="34">
        <v>24599</v>
      </c>
      <c r="K258" s="34">
        <v>96002</v>
      </c>
      <c r="L258" s="34">
        <v>25627.080542</v>
      </c>
      <c r="M258" s="35">
        <f t="shared" si="16"/>
        <v>121629.080542</v>
      </c>
      <c r="N258" s="36">
        <v>11063</v>
      </c>
      <c r="O258" s="37">
        <v>11602</v>
      </c>
      <c r="P258" s="37">
        <v>22665</v>
      </c>
      <c r="Q258" s="66">
        <f t="shared" si="17"/>
        <v>-960</v>
      </c>
      <c r="R258" s="37">
        <v>41233</v>
      </c>
      <c r="S258" s="37">
        <v>21365</v>
      </c>
      <c r="T258" s="37">
        <v>62598</v>
      </c>
      <c r="U258" s="34">
        <v>4722.574851037429</v>
      </c>
      <c r="V258" s="34">
        <v>6413.5799077449565</v>
      </c>
      <c r="W258" s="34">
        <v>73734.15475878239</v>
      </c>
      <c r="X258" s="35">
        <f t="shared" si="18"/>
        <v>97608.15475878239</v>
      </c>
      <c r="Y258" s="61">
        <f t="shared" si="19"/>
        <v>-24020.925783217608</v>
      </c>
      <c r="Z258" s="38">
        <v>1079066</v>
      </c>
      <c r="AA258" s="39">
        <f t="shared" si="15"/>
        <v>-0.021744434002820154</v>
      </c>
    </row>
    <row r="259" spans="1:27" ht="12.75">
      <c r="A259">
        <v>7330</v>
      </c>
      <c r="B259" s="33" t="s">
        <v>527</v>
      </c>
      <c r="C259" s="33" t="s">
        <v>528</v>
      </c>
      <c r="D259" s="34">
        <v>52108</v>
      </c>
      <c r="E259" s="34">
        <v>10787</v>
      </c>
      <c r="F259" s="34">
        <v>41321</v>
      </c>
      <c r="G259" s="34">
        <v>1402</v>
      </c>
      <c r="H259" s="34">
        <v>104709</v>
      </c>
      <c r="I259" s="34">
        <v>46335</v>
      </c>
      <c r="J259" s="34">
        <v>58374</v>
      </c>
      <c r="K259" s="34">
        <v>158219</v>
      </c>
      <c r="L259" s="34">
        <v>21921.489177</v>
      </c>
      <c r="M259" s="35">
        <f t="shared" si="16"/>
        <v>180140.489177</v>
      </c>
      <c r="N259" s="36">
        <v>18997</v>
      </c>
      <c r="O259" s="37">
        <v>51264</v>
      </c>
      <c r="P259" s="37">
        <v>70261</v>
      </c>
      <c r="Q259" s="66">
        <f t="shared" si="17"/>
        <v>18153</v>
      </c>
      <c r="R259" s="37">
        <v>41026</v>
      </c>
      <c r="S259" s="37">
        <v>50699</v>
      </c>
      <c r="T259" s="37">
        <v>91725</v>
      </c>
      <c r="U259" s="34">
        <v>5476.677266479668</v>
      </c>
      <c r="V259" s="34">
        <v>6868.193405334256</v>
      </c>
      <c r="W259" s="34">
        <v>104069.87067181393</v>
      </c>
      <c r="X259" s="35">
        <f t="shared" si="18"/>
        <v>175732.87067181393</v>
      </c>
      <c r="Y259" s="61">
        <f t="shared" si="19"/>
        <v>-4407.618505186081</v>
      </c>
      <c r="Z259" s="38">
        <v>1214253</v>
      </c>
      <c r="AA259" s="39">
        <f t="shared" si="15"/>
        <v>-0.003565531034474359</v>
      </c>
    </row>
    <row r="260" spans="1:27" ht="12.75">
      <c r="A260">
        <v>7370</v>
      </c>
      <c r="B260" s="33" t="s">
        <v>529</v>
      </c>
      <c r="C260" s="33" t="s">
        <v>530</v>
      </c>
      <c r="D260" s="34">
        <v>142107</v>
      </c>
      <c r="E260" s="34">
        <v>14729</v>
      </c>
      <c r="F260" s="34">
        <v>127378</v>
      </c>
      <c r="G260" s="34">
        <v>10000</v>
      </c>
      <c r="H260" s="34">
        <v>300078</v>
      </c>
      <c r="I260" s="34">
        <v>118931</v>
      </c>
      <c r="J260" s="34">
        <v>181147</v>
      </c>
      <c r="K260" s="34">
        <v>452185</v>
      </c>
      <c r="L260" s="34">
        <v>24828.126203</v>
      </c>
      <c r="M260" s="35">
        <f t="shared" si="16"/>
        <v>477013.126203</v>
      </c>
      <c r="N260" s="36">
        <v>21329</v>
      </c>
      <c r="O260" s="37">
        <v>108862</v>
      </c>
      <c r="P260" s="37">
        <v>130191</v>
      </c>
      <c r="Q260" s="66">
        <f t="shared" si="17"/>
        <v>-11916</v>
      </c>
      <c r="R260" s="37">
        <v>105303</v>
      </c>
      <c r="S260" s="37">
        <v>157329</v>
      </c>
      <c r="T260" s="37">
        <v>262632</v>
      </c>
      <c r="U260" s="34">
        <v>13537.008388443635</v>
      </c>
      <c r="V260" s="34">
        <v>14443.614744518474</v>
      </c>
      <c r="W260" s="34">
        <v>290612.6231329621</v>
      </c>
      <c r="X260" s="35">
        <f t="shared" si="18"/>
        <v>430803.6231329621</v>
      </c>
      <c r="Y260" s="61">
        <f t="shared" si="19"/>
        <v>-46209.50307003793</v>
      </c>
      <c r="Z260" s="38">
        <v>2392165</v>
      </c>
      <c r="AA260" s="39">
        <f t="shared" si="15"/>
        <v>-0.019118591016694872</v>
      </c>
    </row>
    <row r="261" spans="1:27" ht="12.75">
      <c r="A261">
        <v>7480</v>
      </c>
      <c r="B261" s="33" t="s">
        <v>531</v>
      </c>
      <c r="C261" s="33" t="s">
        <v>532</v>
      </c>
      <c r="D261" s="34">
        <v>36081</v>
      </c>
      <c r="E261" s="34">
        <v>3687</v>
      </c>
      <c r="F261" s="34">
        <v>32394</v>
      </c>
      <c r="G261" s="34">
        <v>1380</v>
      </c>
      <c r="H261" s="34">
        <v>127203</v>
      </c>
      <c r="I261" s="34">
        <v>63404</v>
      </c>
      <c r="J261" s="34">
        <v>63799</v>
      </c>
      <c r="K261" s="34">
        <v>164664</v>
      </c>
      <c r="L261" s="34">
        <v>16318.745505</v>
      </c>
      <c r="M261" s="35">
        <f t="shared" si="16"/>
        <v>180982.745505</v>
      </c>
      <c r="N261" s="36">
        <v>4630</v>
      </c>
      <c r="O261" s="37">
        <v>30733</v>
      </c>
      <c r="P261" s="37">
        <v>35363</v>
      </c>
      <c r="Q261" s="66">
        <f t="shared" si="17"/>
        <v>-718</v>
      </c>
      <c r="R261" s="37">
        <v>56139</v>
      </c>
      <c r="S261" s="37">
        <v>55411</v>
      </c>
      <c r="T261" s="37">
        <v>111550</v>
      </c>
      <c r="U261" s="34">
        <v>5391.030033799833</v>
      </c>
      <c r="V261" s="34">
        <v>7356.726377822243</v>
      </c>
      <c r="W261" s="34">
        <v>124297.75641162207</v>
      </c>
      <c r="X261" s="35">
        <f t="shared" si="18"/>
        <v>161040.75641162207</v>
      </c>
      <c r="Y261" s="61">
        <f t="shared" si="19"/>
        <v>-19941.989093377924</v>
      </c>
      <c r="Z261" s="38">
        <v>1233831</v>
      </c>
      <c r="AA261" s="39">
        <f t="shared" si="15"/>
        <v>-0.015951680320762156</v>
      </c>
    </row>
    <row r="262" spans="1:27" ht="25.5">
      <c r="A262">
        <v>7500</v>
      </c>
      <c r="B262" s="41" t="s">
        <v>533</v>
      </c>
      <c r="C262" s="42" t="s">
        <v>534</v>
      </c>
      <c r="D262" s="43">
        <v>1780</v>
      </c>
      <c r="E262" s="43">
        <v>1780</v>
      </c>
      <c r="F262" s="43">
        <v>0</v>
      </c>
      <c r="G262" s="43">
        <v>1000</v>
      </c>
      <c r="H262" s="43">
        <v>0</v>
      </c>
      <c r="I262" s="43">
        <v>0</v>
      </c>
      <c r="J262" s="43">
        <v>0</v>
      </c>
      <c r="K262" s="43">
        <v>2780</v>
      </c>
      <c r="L262" s="43">
        <v>0</v>
      </c>
      <c r="M262" s="44">
        <f t="shared" si="16"/>
        <v>2780</v>
      </c>
      <c r="N262" s="45">
        <v>3477</v>
      </c>
      <c r="O262" s="46">
        <v>0</v>
      </c>
      <c r="P262" s="46">
        <v>3477</v>
      </c>
      <c r="Q262" s="67">
        <f t="shared" si="17"/>
        <v>1697</v>
      </c>
      <c r="R262" s="46">
        <v>0</v>
      </c>
      <c r="S262" s="46">
        <v>0</v>
      </c>
      <c r="T262" s="46">
        <v>0</v>
      </c>
      <c r="U262" s="43">
        <v>0</v>
      </c>
      <c r="V262" s="43">
        <v>0</v>
      </c>
      <c r="W262" s="43">
        <v>0</v>
      </c>
      <c r="X262" s="44">
        <f t="shared" si="18"/>
        <v>4477</v>
      </c>
      <c r="Y262" s="62">
        <f t="shared" si="19"/>
        <v>1697</v>
      </c>
      <c r="Z262" s="47">
        <v>255522</v>
      </c>
      <c r="AA262" s="48">
        <f t="shared" si="15"/>
        <v>0.006641306815068761</v>
      </c>
    </row>
    <row r="263" spans="1:27" ht="13.5" thickBot="1">
      <c r="A263" s="49"/>
      <c r="B263" s="50"/>
      <c r="C263" s="50" t="s">
        <v>535</v>
      </c>
      <c r="D263" s="51">
        <f>SUM(D8:D262)</f>
        <v>97241961</v>
      </c>
      <c r="E263" s="51">
        <f aca="true" t="shared" si="20" ref="E263:W263">SUM(E8:E262)</f>
        <v>40639955</v>
      </c>
      <c r="F263" s="51">
        <f t="shared" si="20"/>
        <v>56602006</v>
      </c>
      <c r="G263" s="51">
        <f t="shared" si="20"/>
        <v>13214600</v>
      </c>
      <c r="H263" s="51">
        <f t="shared" si="20"/>
        <v>252677034</v>
      </c>
      <c r="I263" s="51">
        <f t="shared" si="20"/>
        <v>192830508</v>
      </c>
      <c r="J263" s="51">
        <f t="shared" si="20"/>
        <v>59846526</v>
      </c>
      <c r="K263" s="51">
        <f t="shared" si="20"/>
        <v>363133595</v>
      </c>
      <c r="L263" s="51">
        <f>SUM(L8:L262)</f>
        <v>54709266.08754673</v>
      </c>
      <c r="M263" s="52">
        <f>SUM(M8:M262)</f>
        <v>417842861.0875467</v>
      </c>
      <c r="N263" s="53">
        <f t="shared" si="20"/>
        <v>62566405</v>
      </c>
      <c r="O263" s="51">
        <f t="shared" si="20"/>
        <v>65289663</v>
      </c>
      <c r="P263" s="51">
        <f t="shared" si="20"/>
        <v>127856068</v>
      </c>
      <c r="Q263" s="55">
        <f t="shared" si="20"/>
        <v>30614107</v>
      </c>
      <c r="R263" s="51">
        <f t="shared" si="20"/>
        <v>170770056</v>
      </c>
      <c r="S263" s="51">
        <f t="shared" si="20"/>
        <v>51977631</v>
      </c>
      <c r="T263" s="51">
        <f>SUM(T8:T262)</f>
        <v>222747687</v>
      </c>
      <c r="U263" s="51">
        <f t="shared" si="20"/>
        <v>10000000</v>
      </c>
      <c r="V263" s="51">
        <f t="shared" si="20"/>
        <v>30000000</v>
      </c>
      <c r="W263" s="54">
        <f t="shared" si="20"/>
        <v>262747686.99999997</v>
      </c>
      <c r="X263" s="55">
        <f>SUM(X8:X262)</f>
        <v>403818354.99999994</v>
      </c>
      <c r="Y263" s="54">
        <f>SUM(Y8:Y262)</f>
        <v>-14024506.087546714</v>
      </c>
      <c r="Z263" s="54">
        <f>SUM(Z8:Z262)</f>
        <v>4594954650</v>
      </c>
      <c r="AA263" s="56">
        <f t="shared" si="15"/>
        <v>-0.0030162408166798465</v>
      </c>
    </row>
    <row r="264" spans="15:20" ht="12.75">
      <c r="O264" s="29"/>
      <c r="P264" s="29"/>
      <c r="Q264" s="57"/>
      <c r="R264" s="29"/>
      <c r="S264" s="30"/>
      <c r="T264" s="30"/>
    </row>
    <row r="265" spans="18:20" ht="12.75">
      <c r="R265" s="4"/>
      <c r="S265" s="2"/>
      <c r="T265" s="2"/>
    </row>
    <row r="266" spans="11:20" ht="12.75">
      <c r="K266" s="58"/>
      <c r="S266" s="30"/>
      <c r="T266" s="30"/>
    </row>
    <row r="267" spans="11:20" ht="12.75">
      <c r="K267" s="58"/>
      <c r="O267" s="29"/>
      <c r="P267" s="29"/>
      <c r="Q267" s="57"/>
      <c r="S267" s="30"/>
      <c r="T267" s="30"/>
    </row>
    <row r="268" spans="11:20" ht="12.75">
      <c r="K268" s="59"/>
      <c r="S268" s="2"/>
      <c r="T268" s="2"/>
    </row>
    <row r="269" spans="11:20" ht="12.75">
      <c r="K269" s="59"/>
      <c r="S269" s="2"/>
      <c r="T269" s="2"/>
    </row>
  </sheetData>
  <mergeCells count="1">
    <mergeCell ref="AA6:AA7"/>
  </mergeCells>
  <printOptions/>
  <pageMargins left="0.33" right="0.24" top="1" bottom="1" header="0.5" footer="0.5"/>
  <pageSetup fitToHeight="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barreje</dc:creator>
  <cp:keywords/>
  <dc:description/>
  <cp:lastModifiedBy>knechma</cp:lastModifiedBy>
  <cp:lastPrinted>2008-08-01T08:40:21Z</cp:lastPrinted>
  <dcterms:created xsi:type="dcterms:W3CDTF">2008-07-31T14:55:13Z</dcterms:created>
  <dcterms:modified xsi:type="dcterms:W3CDTF">2008-08-18T15:03:51Z</dcterms:modified>
  <cp:category/>
  <cp:version/>
  <cp:contentType/>
  <cp:contentStatus/>
</cp:coreProperties>
</file>